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CD\Downloads\"/>
    </mc:Choice>
  </mc:AlternateContent>
  <bookViews>
    <workbookView xWindow="0" yWindow="0" windowWidth="24000" windowHeight="10620" tabRatio="900" firstSheet="8" activeTab="9"/>
  </bookViews>
  <sheets>
    <sheet name="TT SEM 2 18-19-12 dec 18" sheetId="3" state="hidden" r:id="rId1"/>
    <sheet name="TT SEM 2 18-19-12 dec 18 (2)" sheetId="4" state="hidden" r:id="rId2"/>
    <sheet name="COURSELOAD -14 DEC 18" sheetId="1" state="hidden" r:id="rId3"/>
    <sheet name="Sheet6" sheetId="6" state="hidden" r:id="rId4"/>
    <sheet name="Sheet7" sheetId="7" state="hidden" r:id="rId5"/>
    <sheet name="sem 2 17-18 TT" sheetId="8" state="hidden" r:id="rId6"/>
    <sheet name="TT" sheetId="14" state="hidden" r:id="rId7"/>
    <sheet name="Sheet4" sheetId="19" state="hidden" r:id="rId8"/>
    <sheet name="Version_beta" sheetId="15" r:id="rId9"/>
    <sheet name="TT2" sheetId="20" r:id="rId10"/>
    <sheet name="TT 4 JAN 19-changes" sheetId="18" r:id="rId11"/>
    <sheet name="ERP TT" sheetId="17" r:id="rId12"/>
    <sheet name="TT2 (2)" sheetId="21" state="hidden" r:id="rId13"/>
    <sheet name="tincy mam tIME tABLE" sheetId="2" state="hidden" r:id="rId14"/>
    <sheet name="tt entry format wth clash check" sheetId="5" state="hidden" r:id="rId15"/>
    <sheet name="erp faculty" sheetId="13" state="hidden" r:id="rId16"/>
    <sheet name="erp week days" sheetId="12" state="hidden" r:id="rId17"/>
    <sheet name="erp rooms" sheetId="11" state="hidden" r:id="rId18"/>
    <sheet name="ROOM CLASH" sheetId="9" state="hidden" r:id="rId19"/>
    <sheet name="faculty clash" sheetId="10" state="hidden" r:id="rId20"/>
  </sheets>
  <externalReferences>
    <externalReference r:id="rId21"/>
  </externalReferences>
  <definedNames>
    <definedName name="_xlnm._FilterDatabase" localSheetId="2" hidden="1">'COURSELOAD -14 DEC 18'!$A$1:$K$561</definedName>
    <definedName name="_xlnm._FilterDatabase" localSheetId="11" hidden="1">'ERP TT'!$A$2:$G$2</definedName>
    <definedName name="_xlnm._FilterDatabase" localSheetId="19" hidden="1">'faculty clash'!$A$1:$U$9</definedName>
    <definedName name="_xlnm._FilterDatabase" localSheetId="5" hidden="1">'sem 2 17-18 TT'!$A$3:$AD$563</definedName>
    <definedName name="_xlnm._FilterDatabase" localSheetId="13" hidden="1">'tincy mam tIME tABLE'!$A$3:$AD$642</definedName>
    <definedName name="_xlnm._FilterDatabase" localSheetId="6" hidden="1">TT!$A$5:$AE$626</definedName>
    <definedName name="_xlnm._FilterDatabase" localSheetId="10" hidden="1">'TT 4 JAN 19-changes'!$A$3:$AF$624</definedName>
    <definedName name="_xlnm._FilterDatabase" localSheetId="14" hidden="1">'tt entry format wth clash check'!$A$4:$AP$18</definedName>
    <definedName name="_xlnm._FilterDatabase" localSheetId="0" hidden="1">'TT SEM 2 18-19-12 dec 18'!$A$3:$AD$613</definedName>
    <definedName name="_xlnm._FilterDatabase" localSheetId="1" hidden="1">'TT SEM 2 18-19-12 dec 18 (2)'!$A$3:$AD$613</definedName>
    <definedName name="_xlnm._FilterDatabase" localSheetId="9" hidden="1">'TT2'!$B$5:$AG$626</definedName>
    <definedName name="_xlnm._FilterDatabase" localSheetId="12" hidden="1">'TT2 (2)'!$B$5:$AG$626</definedName>
    <definedName name="_xlnm.Print_Area" localSheetId="5">'sem 2 17-18 TT'!$A$1:$K$560</definedName>
    <definedName name="_xlnm.Print_Area" localSheetId="10">'TT 4 JAN 19-changes'!$A$1:$L$624</definedName>
    <definedName name="_xlnm.Print_Area" localSheetId="0">'TT SEM 2 18-19-12 dec 18'!$A$1:$K$613</definedName>
    <definedName name="_xlnm.Print_Area" localSheetId="1">'TT SEM 2 18-19-12 dec 18 (2)'!$A$1:$K$613</definedName>
    <definedName name="_xlnm.Print_Titles" localSheetId="5">'sem 2 17-18 TT'!$3:$3</definedName>
    <definedName name="_xlnm.Print_Titles" localSheetId="10">'TT 4 JAN 19-changes'!$3:$3</definedName>
    <definedName name="_xlnm.Print_Titles" localSheetId="0">'TT SEM 2 18-19-12 dec 18'!$3:$3</definedName>
    <definedName name="_xlnm.Print_Titles" localSheetId="1">'TT SEM 2 18-19-12 dec 18 (2)'!$3:$3</definedName>
    <definedName name="SEARCH_RESULTLAST" localSheetId="4">Sheet7!$A$48</definedName>
  </definedNames>
  <calcPr calcId="162913"/>
</workbook>
</file>

<file path=xl/calcChain.xml><?xml version="1.0" encoding="utf-8"?>
<calcChain xmlns="http://schemas.openxmlformats.org/spreadsheetml/2006/main">
  <c r="AD626" i="21" l="1"/>
  <c r="W626" i="21"/>
  <c r="V626" i="21"/>
  <c r="AD625" i="21"/>
  <c r="W625" i="21"/>
  <c r="V625" i="21"/>
  <c r="AD624" i="21"/>
  <c r="W624" i="21"/>
  <c r="V624" i="21"/>
  <c r="AD623" i="21"/>
  <c r="W623" i="21"/>
  <c r="V623" i="21"/>
  <c r="AD622" i="21"/>
  <c r="W622" i="21"/>
  <c r="V622" i="21"/>
  <c r="AD621" i="21"/>
  <c r="W621" i="21"/>
  <c r="V621" i="21"/>
  <c r="AD620" i="21"/>
  <c r="W620" i="21"/>
  <c r="V620" i="21"/>
  <c r="AD619" i="21"/>
  <c r="W619" i="21"/>
  <c r="V619" i="21"/>
  <c r="AD618" i="21"/>
  <c r="W618" i="21"/>
  <c r="V618" i="21"/>
  <c r="AD617" i="21"/>
  <c r="W617" i="21"/>
  <c r="V617" i="21"/>
  <c r="AD616" i="21"/>
  <c r="W616" i="21"/>
  <c r="V616" i="21"/>
  <c r="AD615" i="21"/>
  <c r="W615" i="21"/>
  <c r="V615" i="21"/>
  <c r="AD614" i="21"/>
  <c r="W614" i="21"/>
  <c r="V614" i="21"/>
  <c r="AD613" i="21"/>
  <c r="W613" i="21"/>
  <c r="V613" i="21"/>
  <c r="AD612" i="21"/>
  <c r="W612" i="21"/>
  <c r="V612" i="21"/>
  <c r="AD611" i="21"/>
  <c r="W611" i="21"/>
  <c r="V611" i="21"/>
  <c r="AD610" i="21"/>
  <c r="W610" i="21"/>
  <c r="V610" i="21"/>
  <c r="AD609" i="21"/>
  <c r="W609" i="21"/>
  <c r="V609" i="21"/>
  <c r="AD608" i="21"/>
  <c r="W608" i="21"/>
  <c r="V608" i="21"/>
  <c r="AD607" i="21"/>
  <c r="W607" i="21"/>
  <c r="V607" i="21"/>
  <c r="AD606" i="21"/>
  <c r="W606" i="21"/>
  <c r="V606" i="21"/>
  <c r="AD605" i="21"/>
  <c r="W605" i="21"/>
  <c r="V605" i="21"/>
  <c r="AD604" i="21"/>
  <c r="W604" i="21"/>
  <c r="V604" i="21"/>
  <c r="AD603" i="21"/>
  <c r="W603" i="21"/>
  <c r="V603" i="21"/>
  <c r="AD602" i="21"/>
  <c r="W602" i="21"/>
  <c r="V602" i="21"/>
  <c r="AD601" i="21"/>
  <c r="W601" i="21"/>
  <c r="V601" i="21"/>
  <c r="AD600" i="21"/>
  <c r="W600" i="21"/>
  <c r="V600" i="21"/>
  <c r="AD599" i="21"/>
  <c r="W599" i="21"/>
  <c r="V599" i="21"/>
  <c r="AD598" i="21"/>
  <c r="W598" i="21"/>
  <c r="V598" i="21"/>
  <c r="AD597" i="21"/>
  <c r="W597" i="21"/>
  <c r="V597" i="21"/>
  <c r="AD596" i="21"/>
  <c r="W596" i="21"/>
  <c r="V596" i="21"/>
  <c r="AD595" i="21"/>
  <c r="W595" i="21"/>
  <c r="V595" i="21"/>
  <c r="AD594" i="21"/>
  <c r="W594" i="21"/>
  <c r="V594" i="21"/>
  <c r="AD593" i="21"/>
  <c r="W593" i="21"/>
  <c r="V593" i="21"/>
  <c r="AD592" i="21"/>
  <c r="W592" i="21"/>
  <c r="V592" i="21"/>
  <c r="AD591" i="21"/>
  <c r="W591" i="21"/>
  <c r="V591" i="21"/>
  <c r="AD590" i="21"/>
  <c r="W590" i="21"/>
  <c r="V590" i="21"/>
  <c r="AD589" i="21"/>
  <c r="W589" i="21"/>
  <c r="V589" i="21"/>
  <c r="AD588" i="21"/>
  <c r="W588" i="21"/>
  <c r="V588" i="21"/>
  <c r="AD587" i="21"/>
  <c r="W587" i="21"/>
  <c r="V587" i="21"/>
  <c r="AD586" i="21"/>
  <c r="W586" i="21"/>
  <c r="V586" i="21"/>
  <c r="AD585" i="21"/>
  <c r="W585" i="21"/>
  <c r="V585" i="21"/>
  <c r="AD584" i="21"/>
  <c r="W584" i="21"/>
  <c r="V584" i="21"/>
  <c r="AD583" i="21"/>
  <c r="W583" i="21"/>
  <c r="V583" i="21"/>
  <c r="AD582" i="21"/>
  <c r="W582" i="21"/>
  <c r="V582" i="21"/>
  <c r="AD581" i="21"/>
  <c r="W581" i="21"/>
  <c r="V581" i="21"/>
  <c r="AD580" i="21"/>
  <c r="W580" i="21"/>
  <c r="V580" i="21"/>
  <c r="AD579" i="21"/>
  <c r="W579" i="21"/>
  <c r="V579" i="21"/>
  <c r="AD578" i="21"/>
  <c r="W578" i="21"/>
  <c r="V578" i="21"/>
  <c r="AD577" i="21"/>
  <c r="W577" i="21"/>
  <c r="V577" i="21"/>
  <c r="AD576" i="21"/>
  <c r="W576" i="21"/>
  <c r="V576" i="21"/>
  <c r="AD575" i="21"/>
  <c r="W575" i="21"/>
  <c r="V575" i="21"/>
  <c r="AD574" i="21"/>
  <c r="W574" i="21"/>
  <c r="V574" i="21"/>
  <c r="AD573" i="21"/>
  <c r="W573" i="21"/>
  <c r="V573" i="21"/>
  <c r="AD572" i="21"/>
  <c r="W572" i="21"/>
  <c r="V572" i="21"/>
  <c r="AD571" i="21"/>
  <c r="W571" i="21"/>
  <c r="V571" i="21"/>
  <c r="AD570" i="21"/>
  <c r="W570" i="21"/>
  <c r="V570" i="21"/>
  <c r="AD569" i="21"/>
  <c r="W569" i="21"/>
  <c r="V569" i="21"/>
  <c r="AD568" i="21"/>
  <c r="W568" i="21"/>
  <c r="V568" i="21"/>
  <c r="AD567" i="21"/>
  <c r="W567" i="21"/>
  <c r="V567" i="21"/>
  <c r="AD566" i="21"/>
  <c r="W566" i="21"/>
  <c r="V566" i="21"/>
  <c r="AD565" i="21"/>
  <c r="W565" i="21"/>
  <c r="V565" i="21"/>
  <c r="AD564" i="21"/>
  <c r="W564" i="21"/>
  <c r="V564" i="21"/>
  <c r="AD563" i="21"/>
  <c r="W563" i="21"/>
  <c r="V563" i="21"/>
  <c r="AD562" i="21"/>
  <c r="W562" i="21"/>
  <c r="V562" i="21"/>
  <c r="AD561" i="21"/>
  <c r="W561" i="21"/>
  <c r="V561" i="21"/>
  <c r="AD560" i="21"/>
  <c r="W560" i="21"/>
  <c r="V560" i="21"/>
  <c r="AD559" i="21"/>
  <c r="W559" i="21"/>
  <c r="V559" i="21"/>
  <c r="AD558" i="21"/>
  <c r="W558" i="21"/>
  <c r="V558" i="21"/>
  <c r="AD557" i="21"/>
  <c r="W557" i="21"/>
  <c r="V557" i="21"/>
  <c r="AD556" i="21"/>
  <c r="W556" i="21"/>
  <c r="V556" i="21"/>
  <c r="AD555" i="21"/>
  <c r="W555" i="21"/>
  <c r="V555" i="21"/>
  <c r="AD554" i="21"/>
  <c r="W554" i="21"/>
  <c r="V554" i="21"/>
  <c r="AD553" i="21"/>
  <c r="W553" i="21"/>
  <c r="V553" i="21"/>
  <c r="AD552" i="21"/>
  <c r="W552" i="21"/>
  <c r="V552" i="21"/>
  <c r="AD551" i="21"/>
  <c r="W551" i="21"/>
  <c r="V551" i="21"/>
  <c r="AD550" i="21"/>
  <c r="W550" i="21"/>
  <c r="V550" i="21"/>
  <c r="AD549" i="21"/>
  <c r="W549" i="21"/>
  <c r="V549" i="21"/>
  <c r="AD548" i="21"/>
  <c r="W548" i="21"/>
  <c r="V548" i="21"/>
  <c r="AD547" i="21"/>
  <c r="W547" i="21"/>
  <c r="V547" i="21"/>
  <c r="AD546" i="21"/>
  <c r="W546" i="21"/>
  <c r="V546" i="21"/>
  <c r="AD545" i="21"/>
  <c r="W545" i="21"/>
  <c r="V545" i="21"/>
  <c r="AD544" i="21"/>
  <c r="W544" i="21"/>
  <c r="V544" i="21"/>
  <c r="AD543" i="21"/>
  <c r="W543" i="21"/>
  <c r="V543" i="21"/>
  <c r="AD542" i="21"/>
  <c r="W542" i="21"/>
  <c r="V542" i="21"/>
  <c r="AD541" i="21"/>
  <c r="W541" i="21"/>
  <c r="V541" i="21"/>
  <c r="AD540" i="21"/>
  <c r="W540" i="21"/>
  <c r="V540" i="21"/>
  <c r="AD539" i="21"/>
  <c r="W539" i="21"/>
  <c r="V539" i="21"/>
  <c r="AD538" i="21"/>
  <c r="W538" i="21"/>
  <c r="V538" i="21"/>
  <c r="AD537" i="21"/>
  <c r="W537" i="21"/>
  <c r="V537" i="21"/>
  <c r="AD536" i="21"/>
  <c r="W536" i="21"/>
  <c r="V536" i="21"/>
  <c r="AD535" i="21"/>
  <c r="W535" i="21"/>
  <c r="V535" i="21"/>
  <c r="AD534" i="21"/>
  <c r="W534" i="21"/>
  <c r="V534" i="21"/>
  <c r="AD533" i="21"/>
  <c r="W533" i="21"/>
  <c r="V533" i="21"/>
  <c r="AD532" i="21"/>
  <c r="W532" i="21"/>
  <c r="V532" i="21"/>
  <c r="AD531" i="21"/>
  <c r="W531" i="21"/>
  <c r="V531" i="21"/>
  <c r="AD530" i="21"/>
  <c r="W530" i="21"/>
  <c r="V530" i="21"/>
  <c r="AD529" i="21"/>
  <c r="W529" i="21"/>
  <c r="V529" i="21"/>
  <c r="AD528" i="21"/>
  <c r="W528" i="21"/>
  <c r="V528" i="21"/>
  <c r="AD527" i="21"/>
  <c r="W527" i="21"/>
  <c r="V527" i="21"/>
  <c r="AD526" i="21"/>
  <c r="W526" i="21"/>
  <c r="V526" i="21"/>
  <c r="AD525" i="21"/>
  <c r="W525" i="21"/>
  <c r="V525" i="21"/>
  <c r="AD524" i="21"/>
  <c r="W524" i="21"/>
  <c r="V524" i="21"/>
  <c r="AD523" i="21"/>
  <c r="W523" i="21"/>
  <c r="V523" i="21"/>
  <c r="AD522" i="21"/>
  <c r="W522" i="21"/>
  <c r="V522" i="21"/>
  <c r="AD521" i="21"/>
  <c r="W521" i="21"/>
  <c r="V521" i="21"/>
  <c r="AD520" i="21"/>
  <c r="W520" i="21"/>
  <c r="V520" i="21"/>
  <c r="AD519" i="21"/>
  <c r="W519" i="21"/>
  <c r="V519" i="21"/>
  <c r="AD518" i="21"/>
  <c r="W518" i="21"/>
  <c r="V518" i="21"/>
  <c r="AD517" i="21"/>
  <c r="W517" i="21"/>
  <c r="V517" i="21"/>
  <c r="AD516" i="21"/>
  <c r="W516" i="21"/>
  <c r="V516" i="21"/>
  <c r="AD515" i="21"/>
  <c r="W515" i="21"/>
  <c r="V515" i="21"/>
  <c r="AD514" i="21"/>
  <c r="W514" i="21"/>
  <c r="V514" i="21"/>
  <c r="AD513" i="21"/>
  <c r="W513" i="21"/>
  <c r="V513" i="21"/>
  <c r="AD512" i="21"/>
  <c r="W512" i="21"/>
  <c r="V512" i="21"/>
  <c r="AD511" i="21"/>
  <c r="W511" i="21"/>
  <c r="V511" i="21"/>
  <c r="AD510" i="21"/>
  <c r="W510" i="21"/>
  <c r="V510" i="21"/>
  <c r="AD509" i="21"/>
  <c r="W509" i="21"/>
  <c r="V509" i="21"/>
  <c r="AD508" i="21"/>
  <c r="W508" i="21"/>
  <c r="V508" i="21"/>
  <c r="AD507" i="21"/>
  <c r="W507" i="21"/>
  <c r="V507" i="21"/>
  <c r="AD506" i="21"/>
  <c r="W506" i="21"/>
  <c r="V506" i="21"/>
  <c r="AD505" i="21"/>
  <c r="W505" i="21"/>
  <c r="V505" i="21"/>
  <c r="AD504" i="21"/>
  <c r="W504" i="21"/>
  <c r="V504" i="21"/>
  <c r="AD503" i="21"/>
  <c r="W503" i="21"/>
  <c r="V503" i="21"/>
  <c r="AD502" i="21"/>
  <c r="W502" i="21"/>
  <c r="V502" i="21"/>
  <c r="AD501" i="21"/>
  <c r="W501" i="21"/>
  <c r="V501" i="21"/>
  <c r="AD500" i="21"/>
  <c r="W500" i="21"/>
  <c r="V500" i="21"/>
  <c r="AD499" i="21"/>
  <c r="W499" i="21"/>
  <c r="V499" i="21"/>
  <c r="AD498" i="21"/>
  <c r="W498" i="21"/>
  <c r="V498" i="21"/>
  <c r="AD497" i="21"/>
  <c r="W497" i="21"/>
  <c r="V497" i="21"/>
  <c r="AD496" i="21"/>
  <c r="W496" i="21"/>
  <c r="V496" i="21"/>
  <c r="AD495" i="21"/>
  <c r="W495" i="21"/>
  <c r="V495" i="21"/>
  <c r="AD494" i="21"/>
  <c r="W494" i="21"/>
  <c r="V494" i="21"/>
  <c r="AD493" i="21"/>
  <c r="W493" i="21"/>
  <c r="V493" i="21"/>
  <c r="AD492" i="21"/>
  <c r="W492" i="21"/>
  <c r="V492" i="21"/>
  <c r="AD491" i="21"/>
  <c r="W491" i="21"/>
  <c r="V491" i="21"/>
  <c r="AD490" i="21"/>
  <c r="W490" i="21"/>
  <c r="V490" i="21"/>
  <c r="AD489" i="21"/>
  <c r="W489" i="21"/>
  <c r="V489" i="21"/>
  <c r="AD488" i="21"/>
  <c r="W488" i="21"/>
  <c r="V488" i="21"/>
  <c r="AD487" i="21"/>
  <c r="W487" i="21"/>
  <c r="V487" i="21"/>
  <c r="AD486" i="21"/>
  <c r="W486" i="21"/>
  <c r="V486" i="21"/>
  <c r="AD485" i="21"/>
  <c r="W485" i="21"/>
  <c r="V485" i="21"/>
  <c r="AD484" i="21"/>
  <c r="W484" i="21"/>
  <c r="V484" i="21"/>
  <c r="AD483" i="21"/>
  <c r="W483" i="21"/>
  <c r="V483" i="21"/>
  <c r="AD482" i="21"/>
  <c r="W482" i="21"/>
  <c r="V482" i="21"/>
  <c r="AD481" i="21"/>
  <c r="W481" i="21"/>
  <c r="V481" i="21"/>
  <c r="AD480" i="21"/>
  <c r="W480" i="21"/>
  <c r="V480" i="21"/>
  <c r="AD479" i="21"/>
  <c r="W479" i="21"/>
  <c r="V479" i="21"/>
  <c r="AD478" i="21"/>
  <c r="W478" i="21"/>
  <c r="V478" i="21"/>
  <c r="AD477" i="21"/>
  <c r="W477" i="21"/>
  <c r="V477" i="21"/>
  <c r="AD476" i="21"/>
  <c r="W476" i="21"/>
  <c r="V476" i="21"/>
  <c r="AD475" i="21"/>
  <c r="W475" i="21"/>
  <c r="V475" i="21"/>
  <c r="AD474" i="21"/>
  <c r="W474" i="21"/>
  <c r="V474" i="21"/>
  <c r="AD473" i="21"/>
  <c r="W473" i="21"/>
  <c r="V473" i="21"/>
  <c r="AD472" i="21"/>
  <c r="W472" i="21"/>
  <c r="V472" i="21"/>
  <c r="AD471" i="21"/>
  <c r="W471" i="21"/>
  <c r="V471" i="21"/>
  <c r="AD470" i="21"/>
  <c r="W470" i="21"/>
  <c r="V470" i="21"/>
  <c r="AD469" i="21"/>
  <c r="W469" i="21"/>
  <c r="V469" i="21"/>
  <c r="AD468" i="21"/>
  <c r="W468" i="21"/>
  <c r="V468" i="21"/>
  <c r="AD467" i="21"/>
  <c r="W467" i="21"/>
  <c r="V467" i="21"/>
  <c r="AD466" i="21"/>
  <c r="W466" i="21"/>
  <c r="V466" i="21"/>
  <c r="AD465" i="21"/>
  <c r="W465" i="21"/>
  <c r="V465" i="21"/>
  <c r="AD464" i="21"/>
  <c r="W464" i="21"/>
  <c r="V464" i="21"/>
  <c r="AD463" i="21"/>
  <c r="W463" i="21"/>
  <c r="V463" i="21"/>
  <c r="AD462" i="21"/>
  <c r="W462" i="21"/>
  <c r="V462" i="21"/>
  <c r="AD461" i="21"/>
  <c r="W461" i="21"/>
  <c r="V461" i="21"/>
  <c r="AD460" i="21"/>
  <c r="W460" i="21"/>
  <c r="V460" i="21"/>
  <c r="AD459" i="21"/>
  <c r="W459" i="21"/>
  <c r="V459" i="21"/>
  <c r="AD458" i="21"/>
  <c r="W458" i="21"/>
  <c r="V458" i="21"/>
  <c r="AD457" i="21"/>
  <c r="W457" i="21"/>
  <c r="V457" i="21"/>
  <c r="AD456" i="21"/>
  <c r="W456" i="21"/>
  <c r="V456" i="21"/>
  <c r="AD455" i="21"/>
  <c r="W455" i="21"/>
  <c r="V455" i="21"/>
  <c r="AD454" i="21"/>
  <c r="W454" i="21"/>
  <c r="V454" i="21"/>
  <c r="AD453" i="21"/>
  <c r="W453" i="21"/>
  <c r="V453" i="21"/>
  <c r="AD452" i="21"/>
  <c r="W452" i="21"/>
  <c r="V452" i="21"/>
  <c r="AD451" i="21"/>
  <c r="W451" i="21"/>
  <c r="V451" i="21"/>
  <c r="AD450" i="21"/>
  <c r="W450" i="21"/>
  <c r="V450" i="21"/>
  <c r="AD449" i="21"/>
  <c r="W449" i="21"/>
  <c r="V449" i="21"/>
  <c r="AD448" i="21"/>
  <c r="W448" i="21"/>
  <c r="V448" i="21"/>
  <c r="AD447" i="21"/>
  <c r="W447" i="21"/>
  <c r="V447" i="21"/>
  <c r="AD446" i="21"/>
  <c r="W446" i="21"/>
  <c r="V446" i="21"/>
  <c r="AD445" i="21"/>
  <c r="W445" i="21"/>
  <c r="V445" i="21"/>
  <c r="AD444" i="21"/>
  <c r="W444" i="21"/>
  <c r="V444" i="21"/>
  <c r="AD443" i="21"/>
  <c r="W443" i="21"/>
  <c r="V443" i="21"/>
  <c r="AD442" i="21"/>
  <c r="W442" i="21"/>
  <c r="V442" i="21"/>
  <c r="AD441" i="21"/>
  <c r="W441" i="21"/>
  <c r="V441" i="21"/>
  <c r="AD440" i="21"/>
  <c r="W440" i="21"/>
  <c r="V440" i="21"/>
  <c r="AD439" i="21"/>
  <c r="W439" i="21"/>
  <c r="V439" i="21"/>
  <c r="AD438" i="21"/>
  <c r="W438" i="21"/>
  <c r="V438" i="21"/>
  <c r="AD437" i="21"/>
  <c r="W437" i="21"/>
  <c r="V437" i="21"/>
  <c r="AD436" i="21"/>
  <c r="W436" i="21"/>
  <c r="V436" i="21"/>
  <c r="AD435" i="21"/>
  <c r="W435" i="21"/>
  <c r="V435" i="21"/>
  <c r="AD434" i="21"/>
  <c r="W434" i="21"/>
  <c r="V434" i="21"/>
  <c r="AD433" i="21"/>
  <c r="W433" i="21"/>
  <c r="V433" i="21"/>
  <c r="AD432" i="21"/>
  <c r="W432" i="21"/>
  <c r="V432" i="21"/>
  <c r="AD431" i="21"/>
  <c r="W431" i="21"/>
  <c r="V431" i="21"/>
  <c r="AD430" i="21"/>
  <c r="W430" i="21"/>
  <c r="V430" i="21"/>
  <c r="AD429" i="21"/>
  <c r="W429" i="21"/>
  <c r="V429" i="21"/>
  <c r="AD428" i="21"/>
  <c r="W428" i="21"/>
  <c r="V428" i="21"/>
  <c r="AD427" i="21"/>
  <c r="W427" i="21"/>
  <c r="V427" i="21"/>
  <c r="AD426" i="21"/>
  <c r="W426" i="21"/>
  <c r="V426" i="21"/>
  <c r="AD425" i="21"/>
  <c r="W425" i="21"/>
  <c r="V425" i="21"/>
  <c r="AD424" i="21"/>
  <c r="W424" i="21"/>
  <c r="V424" i="21"/>
  <c r="AD423" i="21"/>
  <c r="W423" i="21"/>
  <c r="V423" i="21"/>
  <c r="AD422" i="21"/>
  <c r="W422" i="21"/>
  <c r="V422" i="21"/>
  <c r="AD421" i="21"/>
  <c r="W421" i="21"/>
  <c r="V421" i="21"/>
  <c r="AD420" i="21"/>
  <c r="W420" i="21"/>
  <c r="V420" i="21"/>
  <c r="AD419" i="21"/>
  <c r="W419" i="21"/>
  <c r="V419" i="21"/>
  <c r="AD418" i="21"/>
  <c r="W418" i="21"/>
  <c r="V418" i="21"/>
  <c r="AD417" i="21"/>
  <c r="W417" i="21"/>
  <c r="V417" i="21"/>
  <c r="AD416" i="21"/>
  <c r="W416" i="21"/>
  <c r="V416" i="21"/>
  <c r="AD415" i="21"/>
  <c r="W415" i="21"/>
  <c r="V415" i="21"/>
  <c r="AD414" i="21"/>
  <c r="W414" i="21"/>
  <c r="V414" i="21"/>
  <c r="AD413" i="21"/>
  <c r="W413" i="21"/>
  <c r="V413" i="21"/>
  <c r="AD412" i="21"/>
  <c r="W412" i="21"/>
  <c r="V412" i="21"/>
  <c r="AD411" i="21"/>
  <c r="W411" i="21"/>
  <c r="V411" i="21"/>
  <c r="AD410" i="21"/>
  <c r="W410" i="21"/>
  <c r="V410" i="21"/>
  <c r="AD409" i="21"/>
  <c r="W409" i="21"/>
  <c r="V409" i="21"/>
  <c r="AD408" i="21"/>
  <c r="W408" i="21"/>
  <c r="V408" i="21"/>
  <c r="AD407" i="21"/>
  <c r="W407" i="21"/>
  <c r="V407" i="21"/>
  <c r="AD406" i="21"/>
  <c r="W406" i="21"/>
  <c r="V406" i="21"/>
  <c r="AD405" i="21"/>
  <c r="W405" i="21"/>
  <c r="V405" i="21"/>
  <c r="AD404" i="21"/>
  <c r="W404" i="21"/>
  <c r="V404" i="21"/>
  <c r="AD403" i="21"/>
  <c r="W403" i="21"/>
  <c r="V403" i="21"/>
  <c r="AD402" i="21"/>
  <c r="W402" i="21"/>
  <c r="V402" i="21"/>
  <c r="AD401" i="21"/>
  <c r="W401" i="21"/>
  <c r="V401" i="21"/>
  <c r="AD400" i="21"/>
  <c r="W400" i="21"/>
  <c r="V400" i="21"/>
  <c r="AD399" i="21"/>
  <c r="W399" i="21"/>
  <c r="V399" i="21"/>
  <c r="AD398" i="21"/>
  <c r="W398" i="21"/>
  <c r="V398" i="21"/>
  <c r="AD397" i="21"/>
  <c r="W397" i="21"/>
  <c r="V397" i="21"/>
  <c r="AD396" i="21"/>
  <c r="W396" i="21"/>
  <c r="V396" i="21"/>
  <c r="AD395" i="21"/>
  <c r="W395" i="21"/>
  <c r="V395" i="21"/>
  <c r="AD394" i="21"/>
  <c r="W394" i="21"/>
  <c r="V394" i="21"/>
  <c r="AD393" i="21"/>
  <c r="W393" i="21"/>
  <c r="V393" i="21"/>
  <c r="AD392" i="21"/>
  <c r="W392" i="21"/>
  <c r="V392" i="21"/>
  <c r="AD391" i="21"/>
  <c r="W391" i="21"/>
  <c r="V391" i="21"/>
  <c r="AD390" i="21"/>
  <c r="W390" i="21"/>
  <c r="V390" i="21"/>
  <c r="AD389" i="21"/>
  <c r="W389" i="21"/>
  <c r="V389" i="21"/>
  <c r="AD388" i="21"/>
  <c r="W388" i="21"/>
  <c r="V388" i="21"/>
  <c r="AD387" i="21"/>
  <c r="W387" i="21"/>
  <c r="V387" i="21"/>
  <c r="AD386" i="21"/>
  <c r="W386" i="21"/>
  <c r="V386" i="21"/>
  <c r="AD385" i="21"/>
  <c r="W385" i="21"/>
  <c r="V385" i="21"/>
  <c r="AD384" i="21"/>
  <c r="W384" i="21"/>
  <c r="V384" i="21"/>
  <c r="AD383" i="21"/>
  <c r="W383" i="21"/>
  <c r="V383" i="21"/>
  <c r="AD382" i="21"/>
  <c r="W382" i="21"/>
  <c r="V382" i="21"/>
  <c r="AD381" i="21"/>
  <c r="W381" i="21"/>
  <c r="V381" i="21"/>
  <c r="AD380" i="21"/>
  <c r="W380" i="21"/>
  <c r="V380" i="21"/>
  <c r="AD379" i="21"/>
  <c r="W379" i="21"/>
  <c r="V379" i="21"/>
  <c r="AD378" i="21"/>
  <c r="W378" i="21"/>
  <c r="V378" i="21"/>
  <c r="AD377" i="21"/>
  <c r="W377" i="21"/>
  <c r="V377" i="21"/>
  <c r="AD376" i="21"/>
  <c r="W376" i="21"/>
  <c r="V376" i="21"/>
  <c r="AD375" i="21"/>
  <c r="W375" i="21"/>
  <c r="V375" i="21"/>
  <c r="AD374" i="21"/>
  <c r="W374" i="21"/>
  <c r="V374" i="21"/>
  <c r="AD373" i="21"/>
  <c r="W373" i="21"/>
  <c r="V373" i="21"/>
  <c r="AD372" i="21"/>
  <c r="W372" i="21"/>
  <c r="V372" i="21"/>
  <c r="AD371" i="21"/>
  <c r="W371" i="21"/>
  <c r="V371" i="21"/>
  <c r="AD370" i="21"/>
  <c r="W370" i="21"/>
  <c r="V370" i="21"/>
  <c r="AD369" i="21"/>
  <c r="W369" i="21"/>
  <c r="V369" i="21"/>
  <c r="AD368" i="21"/>
  <c r="W368" i="21"/>
  <c r="V368" i="21"/>
  <c r="AD367" i="21"/>
  <c r="W367" i="21"/>
  <c r="V367" i="21"/>
  <c r="AD366" i="21"/>
  <c r="W366" i="21"/>
  <c r="V366" i="21"/>
  <c r="AD365" i="21"/>
  <c r="W365" i="21"/>
  <c r="V365" i="21"/>
  <c r="AD364" i="21"/>
  <c r="W364" i="21"/>
  <c r="V364" i="21"/>
  <c r="AD363" i="21"/>
  <c r="W363" i="21"/>
  <c r="V363" i="21"/>
  <c r="AD362" i="21"/>
  <c r="W362" i="21"/>
  <c r="V362" i="21"/>
  <c r="AD361" i="21"/>
  <c r="W361" i="21"/>
  <c r="V361" i="21"/>
  <c r="AD360" i="21"/>
  <c r="W360" i="21"/>
  <c r="V360" i="21"/>
  <c r="AD359" i="21"/>
  <c r="W359" i="21"/>
  <c r="V359" i="21"/>
  <c r="AD358" i="21"/>
  <c r="W358" i="21"/>
  <c r="V358" i="21"/>
  <c r="AD357" i="21"/>
  <c r="W357" i="21"/>
  <c r="V357" i="21"/>
  <c r="AD356" i="21"/>
  <c r="W356" i="21"/>
  <c r="V356" i="21"/>
  <c r="AD355" i="21"/>
  <c r="W355" i="21"/>
  <c r="V355" i="21"/>
  <c r="AD354" i="21"/>
  <c r="W354" i="21"/>
  <c r="V354" i="21"/>
  <c r="AD353" i="21"/>
  <c r="W353" i="21"/>
  <c r="V353" i="21"/>
  <c r="AD352" i="21"/>
  <c r="W352" i="21"/>
  <c r="V352" i="21"/>
  <c r="AD351" i="21"/>
  <c r="W351" i="21"/>
  <c r="V351" i="21"/>
  <c r="AD350" i="21"/>
  <c r="W350" i="21"/>
  <c r="V350" i="21"/>
  <c r="AD349" i="21"/>
  <c r="W349" i="21"/>
  <c r="V349" i="21"/>
  <c r="AD348" i="21"/>
  <c r="W348" i="21"/>
  <c r="V348" i="21"/>
  <c r="AD347" i="21"/>
  <c r="W347" i="21"/>
  <c r="V347" i="21"/>
  <c r="AD346" i="21"/>
  <c r="W346" i="21"/>
  <c r="V346" i="21"/>
  <c r="AD345" i="21"/>
  <c r="W345" i="21"/>
  <c r="V345" i="21"/>
  <c r="AD344" i="21"/>
  <c r="W344" i="21"/>
  <c r="V344" i="21"/>
  <c r="AD343" i="21"/>
  <c r="W343" i="21"/>
  <c r="V343" i="21"/>
  <c r="AD342" i="21"/>
  <c r="W342" i="21"/>
  <c r="V342" i="21"/>
  <c r="AD341" i="21"/>
  <c r="W341" i="21"/>
  <c r="V341" i="21"/>
  <c r="AD340" i="21"/>
  <c r="W340" i="21"/>
  <c r="V340" i="21"/>
  <c r="AD339" i="21"/>
  <c r="W339" i="21"/>
  <c r="V339" i="21"/>
  <c r="AD338" i="21"/>
  <c r="W338" i="21"/>
  <c r="V338" i="21"/>
  <c r="AD337" i="21"/>
  <c r="W337" i="21"/>
  <c r="V337" i="21"/>
  <c r="AD336" i="21"/>
  <c r="W336" i="21"/>
  <c r="V336" i="21"/>
  <c r="AD335" i="21"/>
  <c r="W335" i="21"/>
  <c r="V335" i="21"/>
  <c r="AD334" i="21"/>
  <c r="W334" i="21"/>
  <c r="V334" i="21"/>
  <c r="AD333" i="21"/>
  <c r="W333" i="21"/>
  <c r="V333" i="21"/>
  <c r="AD332" i="21"/>
  <c r="W332" i="21"/>
  <c r="V332" i="21"/>
  <c r="AD331" i="21"/>
  <c r="W331" i="21"/>
  <c r="V331" i="21"/>
  <c r="AD330" i="21"/>
  <c r="W330" i="21"/>
  <c r="V330" i="21"/>
  <c r="AD329" i="21"/>
  <c r="W329" i="21"/>
  <c r="V329" i="21"/>
  <c r="AD328" i="21"/>
  <c r="W328" i="21"/>
  <c r="V328" i="21"/>
  <c r="AD327" i="21"/>
  <c r="W327" i="21"/>
  <c r="V327" i="21"/>
  <c r="AD326" i="21"/>
  <c r="W326" i="21"/>
  <c r="V326" i="21"/>
  <c r="AD325" i="21"/>
  <c r="W325" i="21"/>
  <c r="V325" i="21"/>
  <c r="AD324" i="21"/>
  <c r="W324" i="21"/>
  <c r="V324" i="21"/>
  <c r="AD323" i="21"/>
  <c r="W323" i="21"/>
  <c r="V323" i="21"/>
  <c r="AD322" i="21"/>
  <c r="W322" i="21"/>
  <c r="V322" i="21"/>
  <c r="AD321" i="21"/>
  <c r="W321" i="21"/>
  <c r="V321" i="21"/>
  <c r="AD320" i="21"/>
  <c r="W320" i="21"/>
  <c r="V320" i="21"/>
  <c r="AD319" i="21"/>
  <c r="W319" i="21"/>
  <c r="V319" i="21"/>
  <c r="AD318" i="21"/>
  <c r="W318" i="21"/>
  <c r="V318" i="21"/>
  <c r="AD317" i="21"/>
  <c r="W317" i="21"/>
  <c r="V317" i="21"/>
  <c r="AD316" i="21"/>
  <c r="W316" i="21"/>
  <c r="V316" i="21"/>
  <c r="AD315" i="21"/>
  <c r="W315" i="21"/>
  <c r="V315" i="21"/>
  <c r="AD314" i="21"/>
  <c r="W314" i="21"/>
  <c r="V314" i="21"/>
  <c r="AD313" i="21"/>
  <c r="W313" i="21"/>
  <c r="V313" i="21"/>
  <c r="AD312" i="21"/>
  <c r="W312" i="21"/>
  <c r="V312" i="21"/>
  <c r="AD311" i="21"/>
  <c r="W311" i="21"/>
  <c r="V311" i="21"/>
  <c r="AD310" i="21"/>
  <c r="W310" i="21"/>
  <c r="V310" i="21"/>
  <c r="AD309" i="21"/>
  <c r="W309" i="21"/>
  <c r="V309" i="21"/>
  <c r="AD308" i="21"/>
  <c r="W308" i="21"/>
  <c r="V308" i="21"/>
  <c r="AD307" i="21"/>
  <c r="W307" i="21"/>
  <c r="V307" i="21"/>
  <c r="AD306" i="21"/>
  <c r="W306" i="21"/>
  <c r="V306" i="21"/>
  <c r="AD305" i="21"/>
  <c r="W305" i="21"/>
  <c r="V305" i="21"/>
  <c r="AD304" i="21"/>
  <c r="W304" i="21"/>
  <c r="V304" i="21"/>
  <c r="AD303" i="21"/>
  <c r="W303" i="21"/>
  <c r="V303" i="21"/>
  <c r="AD302" i="21"/>
  <c r="W302" i="21"/>
  <c r="V302" i="21"/>
  <c r="AD301" i="21"/>
  <c r="W301" i="21"/>
  <c r="V301" i="21"/>
  <c r="AD300" i="21"/>
  <c r="W300" i="21"/>
  <c r="V300" i="21"/>
  <c r="AD299" i="21"/>
  <c r="W299" i="21"/>
  <c r="V299" i="21"/>
  <c r="AD298" i="21"/>
  <c r="W298" i="21"/>
  <c r="V298" i="21"/>
  <c r="AD297" i="21"/>
  <c r="W297" i="21"/>
  <c r="V297" i="21"/>
  <c r="AD296" i="21"/>
  <c r="W296" i="21"/>
  <c r="V296" i="21"/>
  <c r="AD295" i="21"/>
  <c r="W295" i="21"/>
  <c r="V295" i="21"/>
  <c r="AD294" i="21"/>
  <c r="W294" i="21"/>
  <c r="V294" i="21"/>
  <c r="AD293" i="21"/>
  <c r="W293" i="21"/>
  <c r="V293" i="21"/>
  <c r="AD292" i="21"/>
  <c r="W292" i="21"/>
  <c r="V292" i="21"/>
  <c r="AD291" i="21"/>
  <c r="W291" i="21"/>
  <c r="V291" i="21"/>
  <c r="AD290" i="21"/>
  <c r="W290" i="21"/>
  <c r="V290" i="21"/>
  <c r="AD289" i="21"/>
  <c r="W289" i="21"/>
  <c r="V289" i="21"/>
  <c r="AD288" i="21"/>
  <c r="W288" i="21"/>
  <c r="V288" i="21"/>
  <c r="AD287" i="21"/>
  <c r="W287" i="21"/>
  <c r="V287" i="21"/>
  <c r="AD286" i="21"/>
  <c r="W286" i="21"/>
  <c r="V286" i="21"/>
  <c r="AD285" i="21"/>
  <c r="W285" i="21"/>
  <c r="V285" i="21"/>
  <c r="AD284" i="21"/>
  <c r="W284" i="21"/>
  <c r="V284" i="21"/>
  <c r="AD283" i="21"/>
  <c r="W283" i="21"/>
  <c r="V283" i="21"/>
  <c r="AD282" i="21"/>
  <c r="W282" i="21"/>
  <c r="V282" i="21"/>
  <c r="AD281" i="21"/>
  <c r="W281" i="21"/>
  <c r="V281" i="21"/>
  <c r="AD280" i="21"/>
  <c r="W280" i="21"/>
  <c r="V280" i="21"/>
  <c r="AD279" i="21"/>
  <c r="W279" i="21"/>
  <c r="V279" i="21"/>
  <c r="AD278" i="21"/>
  <c r="W278" i="21"/>
  <c r="V278" i="21"/>
  <c r="AD277" i="21"/>
  <c r="W277" i="21"/>
  <c r="V277" i="21"/>
  <c r="AD276" i="21"/>
  <c r="W276" i="21"/>
  <c r="V276" i="21"/>
  <c r="AD275" i="21"/>
  <c r="W275" i="21"/>
  <c r="V275" i="21"/>
  <c r="AD274" i="21"/>
  <c r="W274" i="21"/>
  <c r="V274" i="21"/>
  <c r="AD273" i="21"/>
  <c r="W273" i="21"/>
  <c r="V273" i="21"/>
  <c r="AD272" i="21"/>
  <c r="W272" i="21"/>
  <c r="V272" i="21"/>
  <c r="AD271" i="21"/>
  <c r="W271" i="21"/>
  <c r="V271" i="21"/>
  <c r="AD270" i="21"/>
  <c r="W270" i="21"/>
  <c r="V270" i="21"/>
  <c r="AD269" i="21"/>
  <c r="W269" i="21"/>
  <c r="V269" i="21"/>
  <c r="AD268" i="21"/>
  <c r="W268" i="21"/>
  <c r="V268" i="21"/>
  <c r="AD267" i="21"/>
  <c r="W267" i="21"/>
  <c r="V267" i="21"/>
  <c r="AD266" i="21"/>
  <c r="W266" i="21"/>
  <c r="V266" i="21"/>
  <c r="AD265" i="21"/>
  <c r="W265" i="21"/>
  <c r="V265" i="21"/>
  <c r="AD264" i="21"/>
  <c r="W264" i="21"/>
  <c r="V264" i="21"/>
  <c r="AD263" i="21"/>
  <c r="W263" i="21"/>
  <c r="V263" i="21"/>
  <c r="AD262" i="21"/>
  <c r="W262" i="21"/>
  <c r="V262" i="21"/>
  <c r="AD261" i="21"/>
  <c r="W261" i="21"/>
  <c r="V261" i="21"/>
  <c r="AD260" i="21"/>
  <c r="W260" i="21"/>
  <c r="V260" i="21"/>
  <c r="AD259" i="21"/>
  <c r="W259" i="21"/>
  <c r="V259" i="21"/>
  <c r="AD258" i="21"/>
  <c r="W258" i="21"/>
  <c r="V258" i="21"/>
  <c r="AD257" i="21"/>
  <c r="W257" i="21"/>
  <c r="V257" i="21"/>
  <c r="AD256" i="21"/>
  <c r="W256" i="21"/>
  <c r="V256" i="21"/>
  <c r="AD255" i="21"/>
  <c r="W255" i="21"/>
  <c r="V255" i="21"/>
  <c r="AD254" i="21"/>
  <c r="W254" i="21"/>
  <c r="V254" i="21"/>
  <c r="AD253" i="21"/>
  <c r="W253" i="21"/>
  <c r="V253" i="21"/>
  <c r="AD252" i="21"/>
  <c r="W252" i="21"/>
  <c r="V252" i="21"/>
  <c r="AD251" i="21"/>
  <c r="W251" i="21"/>
  <c r="V251" i="21"/>
  <c r="AD250" i="21"/>
  <c r="W250" i="21"/>
  <c r="V250" i="21"/>
  <c r="AD249" i="21"/>
  <c r="W249" i="21"/>
  <c r="V249" i="21"/>
  <c r="AD248" i="21"/>
  <c r="W248" i="21"/>
  <c r="V248" i="21"/>
  <c r="AD247" i="21"/>
  <c r="W247" i="21"/>
  <c r="V247" i="21"/>
  <c r="AD246" i="21"/>
  <c r="W246" i="21"/>
  <c r="V246" i="21"/>
  <c r="AD245" i="21"/>
  <c r="W245" i="21"/>
  <c r="V245" i="21"/>
  <c r="AD244" i="21"/>
  <c r="W244" i="21"/>
  <c r="V244" i="21"/>
  <c r="AD243" i="21"/>
  <c r="W243" i="21"/>
  <c r="V243" i="21"/>
  <c r="AD242" i="21"/>
  <c r="W242" i="21"/>
  <c r="V242" i="21"/>
  <c r="AD241" i="21"/>
  <c r="W241" i="21"/>
  <c r="V241" i="21"/>
  <c r="AD240" i="21"/>
  <c r="W240" i="21"/>
  <c r="V240" i="21"/>
  <c r="AD239" i="21"/>
  <c r="W239" i="21"/>
  <c r="V239" i="21"/>
  <c r="AD238" i="21"/>
  <c r="W238" i="21"/>
  <c r="V238" i="21"/>
  <c r="AD237" i="21"/>
  <c r="W237" i="21"/>
  <c r="V237" i="21"/>
  <c r="AD236" i="21"/>
  <c r="W236" i="21"/>
  <c r="V236" i="21"/>
  <c r="AD235" i="21"/>
  <c r="W235" i="21"/>
  <c r="V235" i="21"/>
  <c r="AD234" i="21"/>
  <c r="W234" i="21"/>
  <c r="V234" i="21"/>
  <c r="AD233" i="21"/>
  <c r="W233" i="21"/>
  <c r="V233" i="21"/>
  <c r="AD232" i="21"/>
  <c r="W232" i="21"/>
  <c r="V232" i="21"/>
  <c r="AD231" i="21"/>
  <c r="W231" i="21"/>
  <c r="V231" i="21"/>
  <c r="AD230" i="21"/>
  <c r="W230" i="21"/>
  <c r="V230" i="21"/>
  <c r="AD229" i="21"/>
  <c r="W229" i="21"/>
  <c r="V229" i="21"/>
  <c r="AD228" i="21"/>
  <c r="W228" i="21"/>
  <c r="V228" i="21"/>
  <c r="AD227" i="21"/>
  <c r="W227" i="21"/>
  <c r="V227" i="21"/>
  <c r="AD226" i="21"/>
  <c r="W226" i="21"/>
  <c r="V226" i="21"/>
  <c r="AD225" i="21"/>
  <c r="W225" i="21"/>
  <c r="V225" i="21"/>
  <c r="AD224" i="21"/>
  <c r="W224" i="21"/>
  <c r="V224" i="21"/>
  <c r="AD223" i="21"/>
  <c r="W223" i="21"/>
  <c r="V223" i="21"/>
  <c r="AD222" i="21"/>
  <c r="W222" i="21"/>
  <c r="V222" i="21"/>
  <c r="AD221" i="21"/>
  <c r="W221" i="21"/>
  <c r="V221" i="21"/>
  <c r="AD220" i="21"/>
  <c r="W220" i="21"/>
  <c r="V220" i="21"/>
  <c r="AD219" i="21"/>
  <c r="W219" i="21"/>
  <c r="V219" i="21"/>
  <c r="AD218" i="21"/>
  <c r="W218" i="21"/>
  <c r="V218" i="21"/>
  <c r="AD217" i="21"/>
  <c r="W217" i="21"/>
  <c r="V217" i="21"/>
  <c r="AD216" i="21"/>
  <c r="W216" i="21"/>
  <c r="V216" i="21"/>
  <c r="AD215" i="21"/>
  <c r="W215" i="21"/>
  <c r="V215" i="21"/>
  <c r="AD214" i="21"/>
  <c r="W214" i="21"/>
  <c r="V214" i="21"/>
  <c r="AD213" i="21"/>
  <c r="W213" i="21"/>
  <c r="V213" i="21"/>
  <c r="AD212" i="21"/>
  <c r="W212" i="21"/>
  <c r="V212" i="21"/>
  <c r="AD211" i="21"/>
  <c r="W211" i="21"/>
  <c r="V211" i="21"/>
  <c r="AD210" i="21"/>
  <c r="W210" i="21"/>
  <c r="V210" i="21"/>
  <c r="AD209" i="21"/>
  <c r="W209" i="21"/>
  <c r="V209" i="21"/>
  <c r="AD208" i="21"/>
  <c r="W208" i="21"/>
  <c r="V208" i="21"/>
  <c r="AD207" i="21"/>
  <c r="W207" i="21"/>
  <c r="V207" i="21"/>
  <c r="AD206" i="21"/>
  <c r="W206" i="21"/>
  <c r="V206" i="21"/>
  <c r="AD205" i="21"/>
  <c r="W205" i="21"/>
  <c r="V205" i="21"/>
  <c r="AD204" i="21"/>
  <c r="W204" i="21"/>
  <c r="V204" i="21"/>
  <c r="AD203" i="21"/>
  <c r="W203" i="21"/>
  <c r="V203" i="21"/>
  <c r="AD202" i="21"/>
  <c r="W202" i="21"/>
  <c r="V202" i="21"/>
  <c r="AD201" i="21"/>
  <c r="W201" i="21"/>
  <c r="V201" i="21"/>
  <c r="AD200" i="21"/>
  <c r="W200" i="21"/>
  <c r="V200" i="21"/>
  <c r="AD199" i="21"/>
  <c r="W199" i="21"/>
  <c r="V199" i="21"/>
  <c r="AD198" i="21"/>
  <c r="W198" i="21"/>
  <c r="V198" i="21"/>
  <c r="AD197" i="21"/>
  <c r="W197" i="21"/>
  <c r="V197" i="21"/>
  <c r="AD196" i="21"/>
  <c r="W196" i="21"/>
  <c r="V196" i="21"/>
  <c r="AD195" i="21"/>
  <c r="W195" i="21"/>
  <c r="V195" i="21"/>
  <c r="AD194" i="21"/>
  <c r="W194" i="21"/>
  <c r="V194" i="21"/>
  <c r="AD193" i="21"/>
  <c r="W193" i="21"/>
  <c r="V193" i="21"/>
  <c r="AD192" i="21"/>
  <c r="W192" i="21"/>
  <c r="V192" i="21"/>
  <c r="AD191" i="21"/>
  <c r="W191" i="21"/>
  <c r="V191" i="21"/>
  <c r="AD190" i="21"/>
  <c r="W190" i="21"/>
  <c r="V190" i="21"/>
  <c r="AD189" i="21"/>
  <c r="W189" i="21"/>
  <c r="V189" i="21"/>
  <c r="AD188" i="21"/>
  <c r="W188" i="21"/>
  <c r="V188" i="21"/>
  <c r="AD187" i="21"/>
  <c r="W187" i="21"/>
  <c r="V187" i="21"/>
  <c r="AD186" i="21"/>
  <c r="W186" i="21"/>
  <c r="V186" i="21"/>
  <c r="AD185" i="21"/>
  <c r="W185" i="21"/>
  <c r="V185" i="21"/>
  <c r="AD184" i="21"/>
  <c r="W184" i="21"/>
  <c r="V184" i="21"/>
  <c r="AD183" i="21"/>
  <c r="W183" i="21"/>
  <c r="V183" i="21"/>
  <c r="AD182" i="21"/>
  <c r="W182" i="21"/>
  <c r="V182" i="21"/>
  <c r="AD181" i="21"/>
  <c r="W181" i="21"/>
  <c r="V181" i="21"/>
  <c r="AD180" i="21"/>
  <c r="W180" i="21"/>
  <c r="V180" i="21"/>
  <c r="AD179" i="21"/>
  <c r="W179" i="21"/>
  <c r="V179" i="21"/>
  <c r="AD178" i="21"/>
  <c r="W178" i="21"/>
  <c r="V178" i="21"/>
  <c r="AD177" i="21"/>
  <c r="W177" i="21"/>
  <c r="V177" i="21"/>
  <c r="AD176" i="21"/>
  <c r="W176" i="21"/>
  <c r="V176" i="21"/>
  <c r="AD175" i="21"/>
  <c r="W175" i="21"/>
  <c r="V175" i="21"/>
  <c r="AD174" i="21"/>
  <c r="W174" i="21"/>
  <c r="V174" i="21"/>
  <c r="AD173" i="21"/>
  <c r="W173" i="21"/>
  <c r="V173" i="21"/>
  <c r="AD172" i="21"/>
  <c r="W172" i="21"/>
  <c r="V172" i="21"/>
  <c r="AD171" i="21"/>
  <c r="W171" i="21"/>
  <c r="V171" i="21"/>
  <c r="AD170" i="21"/>
  <c r="W170" i="21"/>
  <c r="V170" i="21"/>
  <c r="AD169" i="21"/>
  <c r="W169" i="21"/>
  <c r="V169" i="21"/>
  <c r="AD168" i="21"/>
  <c r="W168" i="21"/>
  <c r="V168" i="21"/>
  <c r="AD167" i="21"/>
  <c r="W167" i="21"/>
  <c r="V167" i="21"/>
  <c r="AD166" i="21"/>
  <c r="W166" i="21"/>
  <c r="V166" i="21"/>
  <c r="AD165" i="21"/>
  <c r="W165" i="21"/>
  <c r="V165" i="21"/>
  <c r="AD164" i="21"/>
  <c r="W164" i="21"/>
  <c r="V164" i="21"/>
  <c r="AD163" i="21"/>
  <c r="W163" i="21"/>
  <c r="V163" i="21"/>
  <c r="AD162" i="21"/>
  <c r="W162" i="21"/>
  <c r="V162" i="21"/>
  <c r="AD161" i="21"/>
  <c r="W161" i="21"/>
  <c r="V161" i="21"/>
  <c r="AD160" i="21"/>
  <c r="W160" i="21"/>
  <c r="V160" i="21"/>
  <c r="AD159" i="21"/>
  <c r="W159" i="21"/>
  <c r="V159" i="21"/>
  <c r="AD158" i="21"/>
  <c r="W158" i="21"/>
  <c r="V158" i="21"/>
  <c r="AD157" i="21"/>
  <c r="W157" i="21"/>
  <c r="V157" i="21"/>
  <c r="AD156" i="21"/>
  <c r="W156" i="21"/>
  <c r="V156" i="21"/>
  <c r="AD155" i="21"/>
  <c r="W155" i="21"/>
  <c r="V155" i="21"/>
  <c r="AD154" i="21"/>
  <c r="W154" i="21"/>
  <c r="V154" i="21"/>
  <c r="AD153" i="21"/>
  <c r="W153" i="21"/>
  <c r="V153" i="21"/>
  <c r="AD152" i="21"/>
  <c r="W152" i="21"/>
  <c r="V152" i="21"/>
  <c r="AD151" i="21"/>
  <c r="W151" i="21"/>
  <c r="V151" i="21"/>
  <c r="AD150" i="21"/>
  <c r="W150" i="21"/>
  <c r="V150" i="21"/>
  <c r="AD149" i="21"/>
  <c r="W149" i="21"/>
  <c r="V149" i="21"/>
  <c r="AD148" i="21"/>
  <c r="W148" i="21"/>
  <c r="V148" i="21"/>
  <c r="AD147" i="21"/>
  <c r="W147" i="21"/>
  <c r="V147" i="21"/>
  <c r="AD146" i="21"/>
  <c r="W146" i="21"/>
  <c r="V146" i="21"/>
  <c r="AD145" i="21"/>
  <c r="W145" i="21"/>
  <c r="V145" i="21"/>
  <c r="AD144" i="21"/>
  <c r="W144" i="21"/>
  <c r="V144" i="21"/>
  <c r="AD143" i="21"/>
  <c r="W143" i="21"/>
  <c r="V143" i="21"/>
  <c r="AD142" i="21"/>
  <c r="W142" i="21"/>
  <c r="V142" i="21"/>
  <c r="AD141" i="21"/>
  <c r="W141" i="21"/>
  <c r="V141" i="21"/>
  <c r="AD140" i="21"/>
  <c r="W140" i="21"/>
  <c r="V140" i="21"/>
  <c r="AD139" i="21"/>
  <c r="W139" i="21"/>
  <c r="V139" i="21"/>
  <c r="AD138" i="21"/>
  <c r="W138" i="21"/>
  <c r="V138" i="21"/>
  <c r="AD137" i="21"/>
  <c r="W137" i="21"/>
  <c r="V137" i="21"/>
  <c r="AD136" i="21"/>
  <c r="W136" i="21"/>
  <c r="V136" i="21"/>
  <c r="AD135" i="21"/>
  <c r="W135" i="21"/>
  <c r="V135" i="21"/>
  <c r="AD134" i="21"/>
  <c r="W134" i="21"/>
  <c r="V134" i="21"/>
  <c r="AD133" i="21"/>
  <c r="W133" i="21"/>
  <c r="V133" i="21"/>
  <c r="AD132" i="21"/>
  <c r="W132" i="21"/>
  <c r="V132" i="21"/>
  <c r="AD131" i="21"/>
  <c r="W131" i="21"/>
  <c r="V131" i="21"/>
  <c r="AD130" i="21"/>
  <c r="W130" i="21"/>
  <c r="V130" i="21"/>
  <c r="AD129" i="21"/>
  <c r="W129" i="21"/>
  <c r="V129" i="21"/>
  <c r="AD128" i="21"/>
  <c r="W128" i="21"/>
  <c r="V128" i="21"/>
  <c r="AD127" i="21"/>
  <c r="W127" i="21"/>
  <c r="V127" i="21"/>
  <c r="AD126" i="21"/>
  <c r="W126" i="21"/>
  <c r="V126" i="21"/>
  <c r="AD125" i="21"/>
  <c r="W125" i="21"/>
  <c r="V125" i="21"/>
  <c r="AD124" i="21"/>
  <c r="W124" i="21"/>
  <c r="V124" i="21"/>
  <c r="AD123" i="21"/>
  <c r="W123" i="21"/>
  <c r="V123" i="21"/>
  <c r="AD122" i="21"/>
  <c r="W122" i="21"/>
  <c r="V122" i="21"/>
  <c r="AD121" i="21"/>
  <c r="W121" i="21"/>
  <c r="V121" i="21"/>
  <c r="AD120" i="21"/>
  <c r="W120" i="21"/>
  <c r="V120" i="21"/>
  <c r="AD119" i="21"/>
  <c r="W119" i="21"/>
  <c r="V119" i="21"/>
  <c r="AD118" i="21"/>
  <c r="W118" i="21"/>
  <c r="V118" i="21"/>
  <c r="AD117" i="21"/>
  <c r="W117" i="21"/>
  <c r="V117" i="21"/>
  <c r="AD116" i="21"/>
  <c r="W116" i="21"/>
  <c r="V116" i="21"/>
  <c r="AD115" i="21"/>
  <c r="W115" i="21"/>
  <c r="V115" i="21"/>
  <c r="AD114" i="21"/>
  <c r="W114" i="21"/>
  <c r="V114" i="21"/>
  <c r="AD113" i="21"/>
  <c r="W113" i="21"/>
  <c r="V113" i="21"/>
  <c r="AD112" i="21"/>
  <c r="W112" i="21"/>
  <c r="V112" i="21"/>
  <c r="AD111" i="21"/>
  <c r="W111" i="21"/>
  <c r="V111" i="21"/>
  <c r="AD110" i="21"/>
  <c r="W110" i="21"/>
  <c r="V110" i="21"/>
  <c r="AD109" i="21"/>
  <c r="W109" i="21"/>
  <c r="V109" i="21"/>
  <c r="AD108" i="21"/>
  <c r="W108" i="21"/>
  <c r="V108" i="21"/>
  <c r="AD107" i="21"/>
  <c r="W107" i="21"/>
  <c r="V107" i="21"/>
  <c r="AD106" i="21"/>
  <c r="W106" i="21"/>
  <c r="V106" i="21"/>
  <c r="AD105" i="21"/>
  <c r="W105" i="21"/>
  <c r="V105" i="21"/>
  <c r="AD104" i="21"/>
  <c r="W104" i="21"/>
  <c r="V104" i="21"/>
  <c r="AD103" i="21"/>
  <c r="W103" i="21"/>
  <c r="V103" i="21"/>
  <c r="AD102" i="21"/>
  <c r="W102" i="21"/>
  <c r="V102" i="21"/>
  <c r="AD101" i="21"/>
  <c r="W101" i="21"/>
  <c r="V101" i="21"/>
  <c r="AD100" i="21"/>
  <c r="W100" i="21"/>
  <c r="V100" i="21"/>
  <c r="AD99" i="21"/>
  <c r="W99" i="21"/>
  <c r="V99" i="21"/>
  <c r="AD98" i="21"/>
  <c r="W98" i="21"/>
  <c r="V98" i="21"/>
  <c r="AD97" i="21"/>
  <c r="W97" i="21"/>
  <c r="V97" i="21"/>
  <c r="AD96" i="21"/>
  <c r="W96" i="21"/>
  <c r="V96" i="21"/>
  <c r="AD95" i="21"/>
  <c r="W95" i="21"/>
  <c r="V95" i="21"/>
  <c r="AD94" i="21"/>
  <c r="W94" i="21"/>
  <c r="V94" i="21"/>
  <c r="AD93" i="21"/>
  <c r="W93" i="21"/>
  <c r="V93" i="21"/>
  <c r="AD92" i="21"/>
  <c r="W92" i="21"/>
  <c r="V92" i="21"/>
  <c r="AD91" i="21"/>
  <c r="W91" i="21"/>
  <c r="V91" i="21"/>
  <c r="AD90" i="21"/>
  <c r="W90" i="21"/>
  <c r="V90" i="21"/>
  <c r="AD89" i="21"/>
  <c r="W89" i="21"/>
  <c r="V89" i="21"/>
  <c r="AD88" i="21"/>
  <c r="W88" i="21"/>
  <c r="V88" i="21"/>
  <c r="AD87" i="21"/>
  <c r="W87" i="21"/>
  <c r="V87" i="21"/>
  <c r="AD86" i="21"/>
  <c r="W86" i="21"/>
  <c r="V86" i="21"/>
  <c r="AD85" i="21"/>
  <c r="W85" i="21"/>
  <c r="V85" i="21"/>
  <c r="AD84" i="21"/>
  <c r="W84" i="21"/>
  <c r="V84" i="21"/>
  <c r="AD83" i="21"/>
  <c r="W83" i="21"/>
  <c r="V83" i="21"/>
  <c r="AD82" i="21"/>
  <c r="W82" i="21"/>
  <c r="V82" i="21"/>
  <c r="AD81" i="21"/>
  <c r="W81" i="21"/>
  <c r="V81" i="21"/>
  <c r="AD80" i="21"/>
  <c r="W80" i="21"/>
  <c r="V80" i="21"/>
  <c r="AD79" i="21"/>
  <c r="W79" i="21"/>
  <c r="V79" i="21"/>
  <c r="AD78" i="21"/>
  <c r="W78" i="21"/>
  <c r="V78" i="21"/>
  <c r="AD77" i="21"/>
  <c r="W77" i="21"/>
  <c r="V77" i="21"/>
  <c r="AD76" i="21"/>
  <c r="W76" i="21"/>
  <c r="V76" i="21"/>
  <c r="AD75" i="21"/>
  <c r="W75" i="21"/>
  <c r="V75" i="21"/>
  <c r="AD74" i="21"/>
  <c r="W74" i="21"/>
  <c r="V74" i="21"/>
  <c r="AD73" i="21"/>
  <c r="W73" i="21"/>
  <c r="V73" i="21"/>
  <c r="AD72" i="21"/>
  <c r="W72" i="21"/>
  <c r="V72" i="21"/>
  <c r="AD71" i="21"/>
  <c r="W71" i="21"/>
  <c r="V71" i="21"/>
  <c r="AD70" i="21"/>
  <c r="W70" i="21"/>
  <c r="V70" i="21"/>
  <c r="AD69" i="21"/>
  <c r="W69" i="21"/>
  <c r="V69" i="21"/>
  <c r="AD68" i="21"/>
  <c r="W68" i="21"/>
  <c r="V68" i="21"/>
  <c r="AD67" i="21"/>
  <c r="W67" i="21"/>
  <c r="V67" i="21"/>
  <c r="AD66" i="21"/>
  <c r="W66" i="21"/>
  <c r="V66" i="21"/>
  <c r="AD65" i="21"/>
  <c r="W65" i="21"/>
  <c r="V65" i="21"/>
  <c r="AD64" i="21"/>
  <c r="W64" i="21"/>
  <c r="V64" i="21"/>
  <c r="AD63" i="21"/>
  <c r="W63" i="21"/>
  <c r="V63" i="21"/>
  <c r="AD62" i="21"/>
  <c r="W62" i="21"/>
  <c r="V62" i="21"/>
  <c r="AD61" i="21"/>
  <c r="W61" i="21"/>
  <c r="V61" i="21"/>
  <c r="AD60" i="21"/>
  <c r="W60" i="21"/>
  <c r="V60" i="21"/>
  <c r="AD59" i="21"/>
  <c r="W59" i="21"/>
  <c r="V59" i="21"/>
  <c r="AD58" i="21"/>
  <c r="W58" i="21"/>
  <c r="V58" i="21"/>
  <c r="AD57" i="21"/>
  <c r="W57" i="21"/>
  <c r="V57" i="21"/>
  <c r="AD56" i="21"/>
  <c r="W56" i="21"/>
  <c r="V56" i="21"/>
  <c r="AD55" i="21"/>
  <c r="W55" i="21"/>
  <c r="V55" i="21"/>
  <c r="AD54" i="21"/>
  <c r="W54" i="21"/>
  <c r="V54" i="21"/>
  <c r="AD53" i="21"/>
  <c r="W53" i="21"/>
  <c r="V53" i="21"/>
  <c r="AD52" i="21"/>
  <c r="W52" i="21"/>
  <c r="V52" i="21"/>
  <c r="AD51" i="21"/>
  <c r="W51" i="21"/>
  <c r="V51" i="21"/>
  <c r="AD50" i="21"/>
  <c r="W50" i="21"/>
  <c r="V50" i="21"/>
  <c r="AD49" i="21"/>
  <c r="W49" i="21"/>
  <c r="V49" i="21"/>
  <c r="AD48" i="21"/>
  <c r="W48" i="21"/>
  <c r="V48" i="21"/>
  <c r="AD47" i="21"/>
  <c r="W47" i="21"/>
  <c r="V47" i="21"/>
  <c r="AD46" i="21"/>
  <c r="W46" i="21"/>
  <c r="V46" i="21"/>
  <c r="AD45" i="21"/>
  <c r="W45" i="21"/>
  <c r="V45" i="21"/>
  <c r="AD44" i="21"/>
  <c r="W44" i="21"/>
  <c r="V44" i="21"/>
  <c r="AD43" i="21"/>
  <c r="W43" i="21"/>
  <c r="V43" i="21"/>
  <c r="AD42" i="21"/>
  <c r="W42" i="21"/>
  <c r="V42" i="21"/>
  <c r="AD41" i="21"/>
  <c r="W41" i="21"/>
  <c r="V41" i="21"/>
  <c r="AD40" i="21"/>
  <c r="W40" i="21"/>
  <c r="V40" i="21"/>
  <c r="AD39" i="21"/>
  <c r="W39" i="21"/>
  <c r="V39" i="21"/>
  <c r="AD38" i="21"/>
  <c r="W38" i="21"/>
  <c r="V38" i="21"/>
  <c r="AD37" i="21"/>
  <c r="W37" i="21"/>
  <c r="V37" i="21"/>
  <c r="AD36" i="21"/>
  <c r="W36" i="21"/>
  <c r="V36" i="21"/>
  <c r="AD35" i="21"/>
  <c r="W35" i="21"/>
  <c r="V35" i="21"/>
  <c r="AD34" i="21"/>
  <c r="W34" i="21"/>
  <c r="V34" i="21"/>
  <c r="AD33" i="21"/>
  <c r="W33" i="21"/>
  <c r="V33" i="21"/>
  <c r="AD32" i="21"/>
  <c r="W32" i="21"/>
  <c r="V32" i="21"/>
  <c r="AD31" i="21"/>
  <c r="W31" i="21"/>
  <c r="V31" i="21"/>
  <c r="AD30" i="21"/>
  <c r="W30" i="21"/>
  <c r="V30" i="21"/>
  <c r="AD29" i="21"/>
  <c r="W29" i="21"/>
  <c r="V29" i="21"/>
  <c r="AD28" i="21"/>
  <c r="W28" i="21"/>
  <c r="V28" i="21"/>
  <c r="AD27" i="21"/>
  <c r="W27" i="21"/>
  <c r="V27" i="21"/>
  <c r="AD26" i="21"/>
  <c r="W26" i="21"/>
  <c r="V26" i="21"/>
  <c r="AD25" i="21"/>
  <c r="W25" i="21"/>
  <c r="V25" i="21"/>
  <c r="AD24" i="21"/>
  <c r="W24" i="21"/>
  <c r="V24" i="21"/>
  <c r="AD23" i="21"/>
  <c r="W23" i="21"/>
  <c r="V23" i="21"/>
  <c r="AD22" i="21"/>
  <c r="W22" i="21"/>
  <c r="V22" i="21"/>
  <c r="AD21" i="21"/>
  <c r="W21" i="21"/>
  <c r="V21" i="21"/>
  <c r="AD20" i="21"/>
  <c r="W20" i="21"/>
  <c r="V20" i="21"/>
  <c r="AD19" i="21"/>
  <c r="W19" i="21"/>
  <c r="V19" i="21"/>
  <c r="AD18" i="21"/>
  <c r="W18" i="21"/>
  <c r="V18" i="21"/>
  <c r="AD17" i="21"/>
  <c r="W17" i="21"/>
  <c r="V17" i="21"/>
  <c r="AD16" i="21"/>
  <c r="W16" i="21"/>
  <c r="V16" i="21"/>
  <c r="AD15" i="21"/>
  <c r="W15" i="21"/>
  <c r="V15" i="21"/>
  <c r="AD14" i="21"/>
  <c r="W14" i="21"/>
  <c r="V14" i="21"/>
  <c r="AD13" i="21"/>
  <c r="W13" i="21"/>
  <c r="V13" i="21"/>
  <c r="AD12" i="21"/>
  <c r="W12" i="21"/>
  <c r="V12" i="21"/>
  <c r="AD11" i="21"/>
  <c r="W11" i="21"/>
  <c r="V11" i="21"/>
  <c r="AD10" i="21"/>
  <c r="W10" i="21"/>
  <c r="V10" i="21"/>
  <c r="AD9" i="21"/>
  <c r="W9" i="21"/>
  <c r="V9" i="21"/>
  <c r="AD8" i="21"/>
  <c r="W8" i="21"/>
  <c r="V8" i="21"/>
  <c r="AD7" i="21"/>
  <c r="W7" i="21"/>
  <c r="V7" i="21"/>
  <c r="AD6" i="21"/>
  <c r="W6" i="21"/>
  <c r="V6" i="21"/>
  <c r="Q31" i="15" l="1"/>
  <c r="Q29" i="15"/>
  <c r="Q46" i="15" l="1"/>
  <c r="S256" i="15" s="1"/>
  <c r="AA46" i="15"/>
  <c r="R264" i="15" s="1"/>
  <c r="AB46" i="15"/>
  <c r="R265" i="15" s="1"/>
  <c r="AC46" i="15"/>
  <c r="R266" i="15" s="1"/>
  <c r="AJ46" i="15"/>
  <c r="AK46" i="15"/>
  <c r="AA47" i="15"/>
  <c r="R276" i="15" s="1"/>
  <c r="AB47" i="15"/>
  <c r="R277" i="15" s="1"/>
  <c r="AC47" i="15"/>
  <c r="R278" i="15" s="1"/>
  <c r="AJ47" i="15"/>
  <c r="AK47" i="15"/>
  <c r="AA48" i="15"/>
  <c r="R288" i="15" s="1"/>
  <c r="AB48" i="15"/>
  <c r="R289" i="15" s="1"/>
  <c r="AC48" i="15"/>
  <c r="R290" i="15" s="1"/>
  <c r="AJ48" i="15"/>
  <c r="AK48" i="15"/>
  <c r="Z46" i="15"/>
  <c r="R263" i="15" s="1"/>
  <c r="Z47" i="15"/>
  <c r="R275" i="15" s="1"/>
  <c r="Z48" i="15"/>
  <c r="R287" i="15" s="1"/>
  <c r="Y46" i="15"/>
  <c r="R262" i="15" s="1"/>
  <c r="Y47" i="15"/>
  <c r="R274" i="15" s="1"/>
  <c r="Y48" i="15"/>
  <c r="R286" i="15" s="1"/>
  <c r="X46" i="15"/>
  <c r="R261" i="15" s="1"/>
  <c r="X47" i="15"/>
  <c r="R273" i="15" s="1"/>
  <c r="X48" i="15"/>
  <c r="R285" i="15" s="1"/>
  <c r="W46" i="15"/>
  <c r="R260" i="15" s="1"/>
  <c r="W47" i="15"/>
  <c r="R272" i="15" s="1"/>
  <c r="W48" i="15"/>
  <c r="R284" i="15" s="1"/>
  <c r="V46" i="15"/>
  <c r="R259" i="15" s="1"/>
  <c r="V47" i="15"/>
  <c r="R271" i="15" s="1"/>
  <c r="V48" i="15"/>
  <c r="R283" i="15" s="1"/>
  <c r="U46" i="15"/>
  <c r="R258" i="15" s="1"/>
  <c r="U47" i="15"/>
  <c r="R270" i="15" s="1"/>
  <c r="U48" i="15"/>
  <c r="R282" i="15" s="1"/>
  <c r="T46" i="15"/>
  <c r="R257" i="15" s="1"/>
  <c r="T47" i="15"/>
  <c r="R269" i="15" s="1"/>
  <c r="T48" i="15"/>
  <c r="R281" i="15" s="1"/>
  <c r="S46" i="15"/>
  <c r="R256" i="15" s="1"/>
  <c r="S47" i="15"/>
  <c r="R268" i="15" s="1"/>
  <c r="S48" i="15"/>
  <c r="R280" i="15" s="1"/>
  <c r="R46" i="15"/>
  <c r="R255" i="15" s="1"/>
  <c r="R47" i="15"/>
  <c r="R267" i="15" s="1"/>
  <c r="R48" i="15"/>
  <c r="R279" i="15" s="1"/>
  <c r="Q47" i="15"/>
  <c r="S268" i="15" s="1"/>
  <c r="Q48" i="15"/>
  <c r="S281" i="15" s="1"/>
  <c r="AJ42" i="15"/>
  <c r="AK42" i="15"/>
  <c r="AJ43" i="15"/>
  <c r="AK43" i="15"/>
  <c r="AJ44" i="15"/>
  <c r="AK44" i="15"/>
  <c r="AJ45" i="15"/>
  <c r="AK45" i="15"/>
  <c r="AC41" i="15"/>
  <c r="AC42" i="15"/>
  <c r="R218" i="15" s="1"/>
  <c r="AC43" i="15"/>
  <c r="R230" i="15" s="1"/>
  <c r="AC44" i="15"/>
  <c r="R242" i="15" s="1"/>
  <c r="AC45" i="15"/>
  <c r="R254" i="15" s="1"/>
  <c r="AB41" i="15"/>
  <c r="AB42" i="15"/>
  <c r="R217" i="15" s="1"/>
  <c r="AB43" i="15"/>
  <c r="R229" i="15" s="1"/>
  <c r="AB44" i="15"/>
  <c r="R241" i="15" s="1"/>
  <c r="AB45" i="15"/>
  <c r="R253" i="15" s="1"/>
  <c r="AA41" i="15"/>
  <c r="AA42" i="15"/>
  <c r="R216" i="15" s="1"/>
  <c r="AA43" i="15"/>
  <c r="R228" i="15" s="1"/>
  <c r="AA44" i="15"/>
  <c r="R240" i="15" s="1"/>
  <c r="AA45" i="15"/>
  <c r="R252" i="15" s="1"/>
  <c r="Z41" i="15"/>
  <c r="Z42" i="15"/>
  <c r="R215" i="15" s="1"/>
  <c r="Z43" i="15"/>
  <c r="R227" i="15" s="1"/>
  <c r="Z44" i="15"/>
  <c r="R239" i="15" s="1"/>
  <c r="Z45" i="15"/>
  <c r="R251" i="15" s="1"/>
  <c r="Y41" i="15"/>
  <c r="Y42" i="15"/>
  <c r="R214" i="15" s="1"/>
  <c r="Y43" i="15"/>
  <c r="R226" i="15" s="1"/>
  <c r="Y44" i="15"/>
  <c r="R238" i="15" s="1"/>
  <c r="Y45" i="15"/>
  <c r="R250" i="15" s="1"/>
  <c r="X41" i="15"/>
  <c r="X42" i="15"/>
  <c r="R213" i="15" s="1"/>
  <c r="X43" i="15"/>
  <c r="R225" i="15" s="1"/>
  <c r="X44" i="15"/>
  <c r="R237" i="15" s="1"/>
  <c r="X45" i="15"/>
  <c r="R249" i="15" s="1"/>
  <c r="W41" i="15"/>
  <c r="W42" i="15"/>
  <c r="R212" i="15" s="1"/>
  <c r="W43" i="15"/>
  <c r="R224" i="15" s="1"/>
  <c r="W44" i="15"/>
  <c r="R236" i="15" s="1"/>
  <c r="W45" i="15"/>
  <c r="R248" i="15" s="1"/>
  <c r="V41" i="15"/>
  <c r="V42" i="15"/>
  <c r="R211" i="15" s="1"/>
  <c r="V43" i="15"/>
  <c r="R223" i="15" s="1"/>
  <c r="V44" i="15"/>
  <c r="R235" i="15" s="1"/>
  <c r="V45" i="15"/>
  <c r="R247" i="15" s="1"/>
  <c r="U42" i="15"/>
  <c r="R210" i="15" s="1"/>
  <c r="U43" i="15"/>
  <c r="R222" i="15" s="1"/>
  <c r="U44" i="15"/>
  <c r="R234" i="15" s="1"/>
  <c r="U45" i="15"/>
  <c r="R246" i="15" s="1"/>
  <c r="T42" i="15"/>
  <c r="R209" i="15" s="1"/>
  <c r="T43" i="15"/>
  <c r="R221" i="15" s="1"/>
  <c r="T44" i="15"/>
  <c r="R233" i="15" s="1"/>
  <c r="T45" i="15"/>
  <c r="R245" i="15" s="1"/>
  <c r="S42" i="15"/>
  <c r="R208" i="15" s="1"/>
  <c r="S43" i="15"/>
  <c r="R220" i="15" s="1"/>
  <c r="S44" i="15"/>
  <c r="R232" i="15" s="1"/>
  <c r="S45" i="15"/>
  <c r="R244" i="15" s="1"/>
  <c r="R42" i="15"/>
  <c r="R207" i="15" s="1"/>
  <c r="R43" i="15"/>
  <c r="R219" i="15" s="1"/>
  <c r="R44" i="15"/>
  <c r="R231" i="15" s="1"/>
  <c r="R45" i="15"/>
  <c r="R243" i="15" s="1"/>
  <c r="Q42" i="15"/>
  <c r="S208" i="15" s="1"/>
  <c r="Q43" i="15"/>
  <c r="S220" i="15" s="1"/>
  <c r="Q44" i="15"/>
  <c r="S233" i="15" s="1"/>
  <c r="Q45" i="15"/>
  <c r="S244" i="15" s="1"/>
  <c r="S207" i="15" l="1"/>
  <c r="S217" i="15"/>
  <c r="S215" i="15"/>
  <c r="S213" i="15"/>
  <c r="S211" i="15"/>
  <c r="S209" i="15"/>
  <c r="S218" i="15"/>
  <c r="S216" i="15"/>
  <c r="S214" i="15"/>
  <c r="S212" i="15"/>
  <c r="S210" i="15"/>
  <c r="S219" i="15"/>
  <c r="S229" i="15"/>
  <c r="S227" i="15"/>
  <c r="S225" i="15"/>
  <c r="S223" i="15"/>
  <c r="S221" i="15"/>
  <c r="S230" i="15"/>
  <c r="S228" i="15"/>
  <c r="S226" i="15"/>
  <c r="S224" i="15"/>
  <c r="S222" i="15"/>
  <c r="S288" i="15"/>
  <c r="S284" i="15"/>
  <c r="S280" i="15"/>
  <c r="S279" i="15"/>
  <c r="S290" i="15"/>
  <c r="S286" i="15"/>
  <c r="S282" i="15"/>
  <c r="S289" i="15"/>
  <c r="S287" i="15"/>
  <c r="S285" i="15"/>
  <c r="S283" i="15"/>
  <c r="S267" i="15"/>
  <c r="S277" i="15"/>
  <c r="S275" i="15"/>
  <c r="S273" i="15"/>
  <c r="S271" i="15"/>
  <c r="S269" i="15"/>
  <c r="S278" i="15"/>
  <c r="S276" i="15"/>
  <c r="S274" i="15"/>
  <c r="S272" i="15"/>
  <c r="S270" i="15"/>
  <c r="S231" i="15"/>
  <c r="S242" i="15"/>
  <c r="S240" i="15"/>
  <c r="S238" i="15"/>
  <c r="S236" i="15"/>
  <c r="S234" i="15"/>
  <c r="S232" i="15"/>
  <c r="S241" i="15"/>
  <c r="S239" i="15"/>
  <c r="S237" i="15"/>
  <c r="S235" i="15"/>
  <c r="S243" i="15"/>
  <c r="S253" i="15"/>
  <c r="S251" i="15"/>
  <c r="S249" i="15"/>
  <c r="S247" i="15"/>
  <c r="S245" i="15"/>
  <c r="S254" i="15"/>
  <c r="S252" i="15"/>
  <c r="S250" i="15"/>
  <c r="S248" i="15"/>
  <c r="S246" i="15"/>
  <c r="S265" i="15"/>
  <c r="S263" i="15"/>
  <c r="S261" i="15"/>
  <c r="S259" i="15"/>
  <c r="S257" i="15"/>
  <c r="S255" i="15"/>
  <c r="S266" i="15"/>
  <c r="S264" i="15"/>
  <c r="S262" i="15"/>
  <c r="S260" i="15"/>
  <c r="S258" i="15"/>
  <c r="AK41" i="15"/>
  <c r="AC30" i="15"/>
  <c r="AC31" i="15"/>
  <c r="AC32" i="15"/>
  <c r="AC33" i="15"/>
  <c r="AC34" i="15"/>
  <c r="AC35" i="15"/>
  <c r="AC36" i="15"/>
  <c r="AC37" i="15"/>
  <c r="AC38" i="15"/>
  <c r="AC39" i="15"/>
  <c r="AC29" i="15"/>
  <c r="AB30" i="15"/>
  <c r="AB31" i="15"/>
  <c r="AB32" i="15"/>
  <c r="AB33" i="15"/>
  <c r="AB34" i="15"/>
  <c r="AB35" i="15"/>
  <c r="AB36" i="15"/>
  <c r="AB37" i="15"/>
  <c r="AB38" i="15"/>
  <c r="AB39" i="15"/>
  <c r="AB29" i="15"/>
  <c r="AA30" i="15"/>
  <c r="AA31" i="15"/>
  <c r="AA32" i="15"/>
  <c r="AA33" i="15"/>
  <c r="R108" i="15" s="1"/>
  <c r="AA34" i="15"/>
  <c r="AA35" i="15"/>
  <c r="AA36" i="15"/>
  <c r="AA37" i="15"/>
  <c r="AA38" i="15"/>
  <c r="AA39" i="15"/>
  <c r="AA29" i="15"/>
  <c r="Z30" i="15"/>
  <c r="Z31" i="15"/>
  <c r="Z32" i="15"/>
  <c r="Z33" i="15"/>
  <c r="Z34" i="15"/>
  <c r="Z35" i="15"/>
  <c r="Z36" i="15"/>
  <c r="Z37" i="15"/>
  <c r="Z38" i="15"/>
  <c r="Z39" i="15"/>
  <c r="Y30" i="15"/>
  <c r="Y31" i="15"/>
  <c r="Y32" i="15"/>
  <c r="Y33" i="15"/>
  <c r="Y34" i="15"/>
  <c r="Y35" i="15"/>
  <c r="Y36" i="15"/>
  <c r="Y37" i="15"/>
  <c r="Y38" i="15"/>
  <c r="Y39" i="15"/>
  <c r="X30" i="15"/>
  <c r="X31" i="15"/>
  <c r="X32" i="15"/>
  <c r="X33" i="15"/>
  <c r="X34" i="15"/>
  <c r="X35" i="15"/>
  <c r="X36" i="15"/>
  <c r="X37" i="15"/>
  <c r="X38" i="15"/>
  <c r="X39" i="15"/>
  <c r="W30" i="15"/>
  <c r="W31" i="15"/>
  <c r="W32" i="15"/>
  <c r="W33" i="15"/>
  <c r="W34" i="15"/>
  <c r="W35" i="15"/>
  <c r="W36" i="15"/>
  <c r="W37" i="15"/>
  <c r="W38" i="15"/>
  <c r="W39" i="15"/>
  <c r="Z29" i="15"/>
  <c r="Y29" i="15"/>
  <c r="V30" i="15"/>
  <c r="V31" i="15"/>
  <c r="V32" i="15"/>
  <c r="V33" i="15"/>
  <c r="V34" i="15"/>
  <c r="V35" i="15"/>
  <c r="V36" i="15"/>
  <c r="V37" i="15"/>
  <c r="V38" i="15"/>
  <c r="V39" i="15"/>
  <c r="U30" i="15"/>
  <c r="U31" i="15"/>
  <c r="U32" i="15"/>
  <c r="U33" i="15"/>
  <c r="U34" i="15"/>
  <c r="U35" i="15"/>
  <c r="U36" i="15"/>
  <c r="U37" i="15"/>
  <c r="U38" i="15"/>
  <c r="U39" i="15"/>
  <c r="U41" i="15"/>
  <c r="T30" i="15"/>
  <c r="T31" i="15"/>
  <c r="T32" i="15"/>
  <c r="T33" i="15"/>
  <c r="T34" i="15"/>
  <c r="T35" i="15"/>
  <c r="T36" i="15"/>
  <c r="T37" i="15"/>
  <c r="T38" i="15"/>
  <c r="T39" i="15"/>
  <c r="T41" i="15"/>
  <c r="S30" i="15"/>
  <c r="S31" i="15"/>
  <c r="S32" i="15"/>
  <c r="S33" i="15"/>
  <c r="S34" i="15"/>
  <c r="S35" i="15"/>
  <c r="S36" i="15"/>
  <c r="S37" i="15"/>
  <c r="S38" i="15"/>
  <c r="S39" i="15"/>
  <c r="S41" i="15"/>
  <c r="R30" i="15"/>
  <c r="R31" i="15"/>
  <c r="R32" i="15"/>
  <c r="R33" i="15"/>
  <c r="R34" i="15"/>
  <c r="R35" i="15"/>
  <c r="R36" i="15"/>
  <c r="R37" i="15"/>
  <c r="R38" i="15"/>
  <c r="R39" i="15"/>
  <c r="R41" i="15"/>
  <c r="X29" i="15"/>
  <c r="W29" i="15"/>
  <c r="V29" i="15"/>
  <c r="U29" i="15"/>
  <c r="T29" i="15"/>
  <c r="S29" i="15"/>
  <c r="R29" i="15"/>
  <c r="AK30" i="15" l="1"/>
  <c r="AK31" i="15"/>
  <c r="AK32" i="15"/>
  <c r="AK33" i="15"/>
  <c r="AK34" i="15"/>
  <c r="AK35" i="15"/>
  <c r="AK36" i="15"/>
  <c r="AK37" i="15"/>
  <c r="AK39" i="15"/>
  <c r="AK29" i="15"/>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4" i="20"/>
  <c r="AD35" i="20"/>
  <c r="AD36" i="20"/>
  <c r="AD37" i="20"/>
  <c r="AD38" i="20"/>
  <c r="AD39" i="20"/>
  <c r="AD40" i="20"/>
  <c r="AD41" i="20"/>
  <c r="AD42" i="20"/>
  <c r="AD43" i="20"/>
  <c r="AD44" i="20"/>
  <c r="AD45" i="20"/>
  <c r="AD46" i="20"/>
  <c r="AD47" i="20"/>
  <c r="AD48" i="20"/>
  <c r="AD49" i="20"/>
  <c r="AD50" i="20"/>
  <c r="AD51" i="20"/>
  <c r="AD52" i="20"/>
  <c r="AD53" i="20"/>
  <c r="AD54" i="20"/>
  <c r="AD55" i="20"/>
  <c r="AD56" i="20"/>
  <c r="AD57" i="20"/>
  <c r="AD58" i="20"/>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109"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89" i="20"/>
  <c r="AD190" i="20"/>
  <c r="AD191" i="20"/>
  <c r="AD192" i="20"/>
  <c r="AD193" i="20"/>
  <c r="AD194" i="20"/>
  <c r="AD195" i="20"/>
  <c r="AD196" i="20"/>
  <c r="AD197" i="20"/>
  <c r="AD198" i="20"/>
  <c r="AD199" i="20"/>
  <c r="AD200" i="20"/>
  <c r="AD201" i="20"/>
  <c r="AD202" i="20"/>
  <c r="AD203" i="20"/>
  <c r="AD204" i="20"/>
  <c r="AD205" i="20"/>
  <c r="AD206" i="20"/>
  <c r="AD207" i="20"/>
  <c r="AD208" i="20"/>
  <c r="AD209" i="20"/>
  <c r="AD210" i="20"/>
  <c r="AD211" i="20"/>
  <c r="AD212" i="20"/>
  <c r="AD213" i="20"/>
  <c r="AD214" i="20"/>
  <c r="AD215" i="20"/>
  <c r="AD216" i="20"/>
  <c r="AD217" i="20"/>
  <c r="AD218" i="20"/>
  <c r="AD219" i="20"/>
  <c r="AD220" i="20"/>
  <c r="AD221" i="20"/>
  <c r="AD222" i="20"/>
  <c r="AD223" i="20"/>
  <c r="AD224" i="20"/>
  <c r="AD225" i="20"/>
  <c r="AD226" i="20"/>
  <c r="AD227" i="20"/>
  <c r="AD228" i="20"/>
  <c r="AD229" i="20"/>
  <c r="AD230" i="20"/>
  <c r="AD231" i="20"/>
  <c r="AD232" i="20"/>
  <c r="AD233" i="20"/>
  <c r="AD234" i="20"/>
  <c r="AD235" i="20"/>
  <c r="AD236" i="20"/>
  <c r="AD237" i="20"/>
  <c r="AD238" i="20"/>
  <c r="AD239" i="20"/>
  <c r="AD240" i="20"/>
  <c r="AD241" i="20"/>
  <c r="AD242" i="20"/>
  <c r="AD243" i="20"/>
  <c r="AD244" i="20"/>
  <c r="AD245" i="20"/>
  <c r="AD246" i="20"/>
  <c r="AD247" i="20"/>
  <c r="AD248" i="20"/>
  <c r="AD249" i="20"/>
  <c r="AD250" i="20"/>
  <c r="AD251" i="20"/>
  <c r="AD252" i="20"/>
  <c r="AD253" i="20"/>
  <c r="AD254" i="20"/>
  <c r="AD255" i="20"/>
  <c r="AD256" i="20"/>
  <c r="AD257" i="20"/>
  <c r="AD258" i="20"/>
  <c r="AD259" i="20"/>
  <c r="AD260" i="20"/>
  <c r="AD261" i="20"/>
  <c r="AD262" i="20"/>
  <c r="AD263" i="20"/>
  <c r="AD264" i="20"/>
  <c r="AD265" i="20"/>
  <c r="AD266" i="20"/>
  <c r="AD267" i="20"/>
  <c r="AD268" i="20"/>
  <c r="AD269" i="20"/>
  <c r="AD270" i="20"/>
  <c r="AD271" i="20"/>
  <c r="AD272" i="20"/>
  <c r="AD273" i="20"/>
  <c r="AD274" i="20"/>
  <c r="AD275" i="20"/>
  <c r="AD276" i="20"/>
  <c r="AD277" i="20"/>
  <c r="AD278" i="20"/>
  <c r="AD279" i="20"/>
  <c r="AD280" i="20"/>
  <c r="AD281" i="20"/>
  <c r="AD282" i="20"/>
  <c r="AD283" i="20"/>
  <c r="AD284" i="20"/>
  <c r="AD285" i="20"/>
  <c r="AD286" i="20"/>
  <c r="AD287" i="20"/>
  <c r="AD288" i="20"/>
  <c r="AD289" i="20"/>
  <c r="AD290" i="20"/>
  <c r="AD291" i="20"/>
  <c r="AD292" i="20"/>
  <c r="AD293" i="20"/>
  <c r="AD294" i="20"/>
  <c r="AD295" i="20"/>
  <c r="AD296" i="20"/>
  <c r="AD297" i="20"/>
  <c r="AD298" i="20"/>
  <c r="AD299" i="20"/>
  <c r="AD300" i="20"/>
  <c r="AD301" i="20"/>
  <c r="AD302" i="20"/>
  <c r="AD303" i="20"/>
  <c r="AD304" i="20"/>
  <c r="AD305" i="20"/>
  <c r="AD306" i="20"/>
  <c r="AD307" i="20"/>
  <c r="AD308" i="20"/>
  <c r="AD309" i="20"/>
  <c r="AD310" i="20"/>
  <c r="AD311" i="20"/>
  <c r="AD312" i="20"/>
  <c r="AD313" i="20"/>
  <c r="AD314" i="20"/>
  <c r="AD315" i="20"/>
  <c r="AD316" i="20"/>
  <c r="AD317" i="20"/>
  <c r="AD318" i="20"/>
  <c r="AD319" i="20"/>
  <c r="AD320" i="20"/>
  <c r="AJ32" i="15" s="1"/>
  <c r="AD321" i="20"/>
  <c r="AD322" i="20"/>
  <c r="AD323" i="20"/>
  <c r="AD324" i="20"/>
  <c r="AD325" i="20"/>
  <c r="AD326" i="20"/>
  <c r="AD327" i="20"/>
  <c r="AD328" i="20"/>
  <c r="AD329" i="20"/>
  <c r="AD330" i="20"/>
  <c r="AD331" i="20"/>
  <c r="AD332" i="20"/>
  <c r="AD333" i="20"/>
  <c r="AD334" i="20"/>
  <c r="AD335" i="20"/>
  <c r="AD336" i="20"/>
  <c r="AD337" i="20"/>
  <c r="AD338" i="20"/>
  <c r="AD339" i="20"/>
  <c r="AD340" i="20"/>
  <c r="AD341" i="20"/>
  <c r="AD342" i="20"/>
  <c r="AD343" i="20"/>
  <c r="AD344" i="20"/>
  <c r="AD345" i="20"/>
  <c r="AD346" i="20"/>
  <c r="AD347" i="20"/>
  <c r="AD348" i="20"/>
  <c r="AD349" i="20"/>
  <c r="AD350" i="20"/>
  <c r="AD351" i="20"/>
  <c r="AD352" i="20"/>
  <c r="AD353" i="20"/>
  <c r="AD354" i="20"/>
  <c r="AD355" i="20"/>
  <c r="AD356" i="20"/>
  <c r="AD357" i="20"/>
  <c r="AD358" i="20"/>
  <c r="AD359" i="20"/>
  <c r="AD360" i="20"/>
  <c r="AD361" i="20"/>
  <c r="AD362" i="20"/>
  <c r="AD363" i="20"/>
  <c r="AD364" i="20"/>
  <c r="AD365" i="20"/>
  <c r="AD366" i="20"/>
  <c r="AD367" i="20"/>
  <c r="AD368" i="20"/>
  <c r="AD369" i="20"/>
  <c r="AD370" i="20"/>
  <c r="AD371" i="20"/>
  <c r="AD372" i="20"/>
  <c r="AD373" i="20"/>
  <c r="AD374" i="20"/>
  <c r="AD375" i="20"/>
  <c r="AD376" i="20"/>
  <c r="AD377" i="20"/>
  <c r="AD378" i="20"/>
  <c r="AD379" i="20"/>
  <c r="AD380" i="20"/>
  <c r="AD381" i="20"/>
  <c r="AD382" i="20"/>
  <c r="AD383" i="20"/>
  <c r="AD384" i="20"/>
  <c r="AD385" i="20"/>
  <c r="AD386" i="20"/>
  <c r="AD387" i="20"/>
  <c r="AD388" i="20"/>
  <c r="AD389" i="20"/>
  <c r="AD390" i="20"/>
  <c r="AD391" i="20"/>
  <c r="AD392" i="20"/>
  <c r="AD393" i="20"/>
  <c r="AD394" i="20"/>
  <c r="AD395" i="20"/>
  <c r="AD396" i="20"/>
  <c r="AD397" i="20"/>
  <c r="AD398" i="20"/>
  <c r="AD399" i="20"/>
  <c r="AD400" i="20"/>
  <c r="AD401" i="20"/>
  <c r="AD402" i="20"/>
  <c r="AD403" i="20"/>
  <c r="AD404" i="20"/>
  <c r="AD405" i="20"/>
  <c r="AD406" i="20"/>
  <c r="AD407" i="20"/>
  <c r="AD408" i="20"/>
  <c r="AD409" i="20"/>
  <c r="AD410" i="20"/>
  <c r="AD411" i="20"/>
  <c r="AD412" i="20"/>
  <c r="AD413" i="20"/>
  <c r="AD414" i="20"/>
  <c r="AD415" i="20"/>
  <c r="AD416" i="20"/>
  <c r="AD417" i="20"/>
  <c r="AD418" i="20"/>
  <c r="AD419" i="20"/>
  <c r="AD420" i="20"/>
  <c r="AD421" i="20"/>
  <c r="AD422" i="20"/>
  <c r="AD423" i="20"/>
  <c r="AD424" i="20"/>
  <c r="AD425" i="20"/>
  <c r="AD426" i="20"/>
  <c r="AD427" i="20"/>
  <c r="AD428" i="20"/>
  <c r="AD429" i="20"/>
  <c r="AD430" i="20"/>
  <c r="AD431" i="20"/>
  <c r="AD432" i="20"/>
  <c r="AD433" i="20"/>
  <c r="AD434" i="20"/>
  <c r="AD435" i="20"/>
  <c r="AD436" i="20"/>
  <c r="AD437" i="20"/>
  <c r="AD438" i="20"/>
  <c r="AD439" i="20"/>
  <c r="AD440" i="20"/>
  <c r="AD441" i="20"/>
  <c r="AD442" i="20"/>
  <c r="AD443" i="20"/>
  <c r="AD444" i="20"/>
  <c r="AD445" i="20"/>
  <c r="AD446" i="20"/>
  <c r="AD447" i="20"/>
  <c r="AD448" i="20"/>
  <c r="AD449" i="20"/>
  <c r="AD450" i="20"/>
  <c r="AD451" i="20"/>
  <c r="AD452" i="20"/>
  <c r="AD453" i="20"/>
  <c r="AD454" i="20"/>
  <c r="AD455" i="20"/>
  <c r="AD456" i="20"/>
  <c r="AD457" i="20"/>
  <c r="AD458" i="20"/>
  <c r="AD459" i="20"/>
  <c r="AD460" i="20"/>
  <c r="AD461" i="20"/>
  <c r="AD462" i="20"/>
  <c r="AD463" i="20"/>
  <c r="AD464" i="20"/>
  <c r="AD465" i="20"/>
  <c r="AD466" i="20"/>
  <c r="AD467" i="20"/>
  <c r="AD468" i="20"/>
  <c r="AD469" i="20"/>
  <c r="AD470" i="20"/>
  <c r="AD471" i="20"/>
  <c r="AD472" i="20"/>
  <c r="AD473" i="20"/>
  <c r="AD474" i="20"/>
  <c r="AD475" i="20"/>
  <c r="AD476" i="20"/>
  <c r="AD477" i="20"/>
  <c r="AD478" i="20"/>
  <c r="AD479" i="20"/>
  <c r="AD480" i="20"/>
  <c r="AD481" i="20"/>
  <c r="AD482" i="20"/>
  <c r="AD483" i="20"/>
  <c r="AD484" i="20"/>
  <c r="AD485" i="20"/>
  <c r="AD486" i="20"/>
  <c r="AD487" i="20"/>
  <c r="AD488" i="20"/>
  <c r="AD489" i="20"/>
  <c r="AD490" i="20"/>
  <c r="AD491" i="20"/>
  <c r="AD492" i="20"/>
  <c r="AD493" i="20"/>
  <c r="AD494" i="20"/>
  <c r="AD495" i="20"/>
  <c r="AD496" i="20"/>
  <c r="AD497" i="20"/>
  <c r="AD498" i="20"/>
  <c r="AD499" i="20"/>
  <c r="AD500" i="20"/>
  <c r="AD501" i="20"/>
  <c r="AD502" i="20"/>
  <c r="AD503" i="20"/>
  <c r="AD504" i="20"/>
  <c r="AD505" i="20"/>
  <c r="AD506" i="20"/>
  <c r="AD507" i="20"/>
  <c r="AD508" i="20"/>
  <c r="AD509" i="20"/>
  <c r="AD510" i="20"/>
  <c r="AD511" i="20"/>
  <c r="AD512" i="20"/>
  <c r="AD513" i="20"/>
  <c r="AD514" i="20"/>
  <c r="AD515" i="20"/>
  <c r="AD516" i="20"/>
  <c r="AD517" i="20"/>
  <c r="AD518" i="20"/>
  <c r="AD519" i="20"/>
  <c r="AD520" i="20"/>
  <c r="AD521" i="20"/>
  <c r="AD522" i="20"/>
  <c r="AD523" i="20"/>
  <c r="AD524" i="20"/>
  <c r="AD525" i="20"/>
  <c r="AD526" i="20"/>
  <c r="AD527" i="20"/>
  <c r="AD528" i="20"/>
  <c r="AD529" i="20"/>
  <c r="AD530" i="20"/>
  <c r="AD531" i="20"/>
  <c r="AD532" i="20"/>
  <c r="AD533" i="20"/>
  <c r="AD534" i="20"/>
  <c r="AD535" i="20"/>
  <c r="AJ41" i="15" s="1"/>
  <c r="AD536" i="20"/>
  <c r="AD537" i="20"/>
  <c r="AD538" i="20"/>
  <c r="AD539" i="20"/>
  <c r="AD540" i="20"/>
  <c r="AD541" i="20"/>
  <c r="AD542" i="20"/>
  <c r="AD543" i="20"/>
  <c r="AD544" i="20"/>
  <c r="AD545" i="20"/>
  <c r="AD546" i="20"/>
  <c r="AD547" i="20"/>
  <c r="AD548" i="20"/>
  <c r="AD549" i="20"/>
  <c r="AD550" i="20"/>
  <c r="AD551" i="20"/>
  <c r="AD552" i="20"/>
  <c r="AD553" i="20"/>
  <c r="AD554" i="20"/>
  <c r="AD555" i="20"/>
  <c r="AD556" i="20"/>
  <c r="AD557" i="20"/>
  <c r="AD558" i="20"/>
  <c r="AD559" i="20"/>
  <c r="AD560" i="20"/>
  <c r="AD561" i="20"/>
  <c r="AD562" i="20"/>
  <c r="AD563" i="20"/>
  <c r="AD564" i="20"/>
  <c r="AD565" i="20"/>
  <c r="AD566" i="20"/>
  <c r="AD567" i="20"/>
  <c r="AD568" i="20"/>
  <c r="AD569" i="20"/>
  <c r="AD570" i="20"/>
  <c r="AD571" i="20"/>
  <c r="AD572" i="20"/>
  <c r="AD573" i="20"/>
  <c r="AD574" i="20"/>
  <c r="AD575" i="20"/>
  <c r="AD576" i="20"/>
  <c r="AD577" i="20"/>
  <c r="AD578" i="20"/>
  <c r="AD579" i="20"/>
  <c r="AD580" i="20"/>
  <c r="AD581" i="20"/>
  <c r="AD582" i="20"/>
  <c r="AD583" i="20"/>
  <c r="AD584" i="20"/>
  <c r="AD585" i="20"/>
  <c r="AD586" i="20"/>
  <c r="AD587" i="20"/>
  <c r="AD588" i="20"/>
  <c r="AD589" i="20"/>
  <c r="AD590" i="20"/>
  <c r="AJ37" i="15" s="1"/>
  <c r="AD591" i="20"/>
  <c r="AJ36" i="15" s="1"/>
  <c r="AD592" i="20"/>
  <c r="AD593" i="20"/>
  <c r="AD594" i="20"/>
  <c r="AJ33" i="15" s="1"/>
  <c r="AD595" i="20"/>
  <c r="AD596" i="20"/>
  <c r="AD597" i="20"/>
  <c r="AD598" i="20"/>
  <c r="AD599" i="20"/>
  <c r="AD600" i="20"/>
  <c r="AD601" i="20"/>
  <c r="AD602" i="20"/>
  <c r="AD603" i="20"/>
  <c r="AD604" i="20"/>
  <c r="AD605" i="20"/>
  <c r="AD606" i="20"/>
  <c r="AD607" i="20"/>
  <c r="AD608" i="20"/>
  <c r="AD609" i="20"/>
  <c r="AD610" i="20"/>
  <c r="AD611" i="20"/>
  <c r="AD612" i="20"/>
  <c r="AD613" i="20"/>
  <c r="AD614" i="20"/>
  <c r="AD615" i="20"/>
  <c r="AD616" i="20"/>
  <c r="AD617" i="20"/>
  <c r="AD618" i="20"/>
  <c r="AD619" i="20"/>
  <c r="AD620" i="20"/>
  <c r="AD621" i="20"/>
  <c r="AD622" i="20"/>
  <c r="AD623" i="20"/>
  <c r="AD624" i="20"/>
  <c r="AD625" i="20"/>
  <c r="AD626" i="20"/>
  <c r="AD6" i="20"/>
  <c r="AJ29" i="15" s="1"/>
  <c r="AJ31" i="15" l="1"/>
  <c r="AJ30" i="15"/>
  <c r="AJ34" i="15"/>
  <c r="U232" i="15"/>
  <c r="U234" i="15"/>
  <c r="U236" i="15"/>
  <c r="U238" i="15"/>
  <c r="U240" i="15"/>
  <c r="U242" i="15"/>
  <c r="U231" i="15"/>
  <c r="U233" i="15"/>
  <c r="U235" i="15"/>
  <c r="U237" i="15"/>
  <c r="U239" i="15"/>
  <c r="U241" i="15"/>
  <c r="AJ39" i="15"/>
  <c r="AJ35" i="15"/>
  <c r="Q41" i="15"/>
  <c r="S206" i="15" s="1"/>
  <c r="R182" i="15"/>
  <c r="R206" i="15"/>
  <c r="R181" i="15"/>
  <c r="R205" i="15"/>
  <c r="R180" i="15"/>
  <c r="R204" i="15"/>
  <c r="R179" i="15"/>
  <c r="R203" i="15"/>
  <c r="R202" i="15"/>
  <c r="R178" i="15"/>
  <c r="R177" i="15"/>
  <c r="R201" i="15"/>
  <c r="R176" i="15"/>
  <c r="R200" i="15"/>
  <c r="R175" i="15"/>
  <c r="R199" i="15"/>
  <c r="R174" i="15"/>
  <c r="R198" i="15"/>
  <c r="R173" i="15"/>
  <c r="R197" i="15"/>
  <c r="R172" i="15"/>
  <c r="R196" i="15"/>
  <c r="R171" i="15"/>
  <c r="R195" i="15"/>
  <c r="Q39" i="15"/>
  <c r="S173" i="15" s="1"/>
  <c r="R62" i="15"/>
  <c r="R110" i="15"/>
  <c r="R146" i="15"/>
  <c r="R158" i="15"/>
  <c r="R133" i="15"/>
  <c r="R145" i="15"/>
  <c r="R157" i="15"/>
  <c r="R132" i="15"/>
  <c r="R144" i="15"/>
  <c r="R156" i="15"/>
  <c r="R143" i="15"/>
  <c r="R155" i="15"/>
  <c r="R130" i="15"/>
  <c r="R142" i="15"/>
  <c r="R154" i="15"/>
  <c r="R141" i="15"/>
  <c r="R153" i="15"/>
  <c r="R117" i="15"/>
  <c r="R128" i="15"/>
  <c r="R140" i="15"/>
  <c r="R152" i="15"/>
  <c r="R116" i="15"/>
  <c r="R139" i="15"/>
  <c r="R151" i="15"/>
  <c r="R115" i="15"/>
  <c r="R126" i="15"/>
  <c r="R138" i="15"/>
  <c r="R150" i="15"/>
  <c r="R114" i="15"/>
  <c r="R125" i="15"/>
  <c r="R137" i="15"/>
  <c r="R149" i="15"/>
  <c r="R113" i="15"/>
  <c r="R136" i="15"/>
  <c r="R148" i="15"/>
  <c r="R124" i="15"/>
  <c r="R135" i="15"/>
  <c r="R147" i="15"/>
  <c r="R123" i="15"/>
  <c r="Q36" i="15"/>
  <c r="S136" i="15" s="1"/>
  <c r="Q37" i="15"/>
  <c r="S148" i="15" s="1"/>
  <c r="Q35" i="15"/>
  <c r="S131" i="15" s="1"/>
  <c r="R109" i="15"/>
  <c r="R107" i="15"/>
  <c r="R119" i="15"/>
  <c r="R131" i="15"/>
  <c r="R94" i="15"/>
  <c r="R106" i="15"/>
  <c r="R129" i="15"/>
  <c r="R118" i="15"/>
  <c r="R121" i="15"/>
  <c r="R120" i="15"/>
  <c r="R127" i="15"/>
  <c r="R102" i="15"/>
  <c r="R112" i="15"/>
  <c r="R111" i="15"/>
  <c r="R134" i="15"/>
  <c r="R122" i="15"/>
  <c r="Q34" i="15"/>
  <c r="S122" i="15" s="1"/>
  <c r="R98" i="15"/>
  <c r="R97" i="15"/>
  <c r="R96" i="15"/>
  <c r="R95" i="15"/>
  <c r="R90" i="15"/>
  <c r="AJ40" i="15" l="1"/>
  <c r="AC40" i="15"/>
  <c r="AA40" i="15"/>
  <c r="AB40" i="15"/>
  <c r="R193" i="15" s="1"/>
  <c r="Z40" i="15"/>
  <c r="Y40" i="15"/>
  <c r="X40" i="15"/>
  <c r="W40" i="15"/>
  <c r="R188" i="15" s="1"/>
  <c r="V40" i="15"/>
  <c r="U40" i="15"/>
  <c r="T40" i="15"/>
  <c r="S40" i="15"/>
  <c r="R40" i="15"/>
  <c r="R183" i="15" s="1"/>
  <c r="R170" i="15"/>
  <c r="AK38" i="15"/>
  <c r="S115" i="15"/>
  <c r="S120" i="15"/>
  <c r="R192" i="15"/>
  <c r="R187" i="15"/>
  <c r="AK40" i="15"/>
  <c r="S112" i="15"/>
  <c r="S117" i="15"/>
  <c r="AJ38" i="15"/>
  <c r="S111" i="15"/>
  <c r="S113" i="15"/>
  <c r="S116" i="15"/>
  <c r="S119" i="15"/>
  <c r="S135" i="15"/>
  <c r="S145" i="15"/>
  <c r="S143" i="15"/>
  <c r="S141" i="15"/>
  <c r="S139" i="15"/>
  <c r="S137" i="15"/>
  <c r="S147" i="15"/>
  <c r="S157" i="15"/>
  <c r="S155" i="15"/>
  <c r="S153" i="15"/>
  <c r="S151" i="15"/>
  <c r="S149" i="15"/>
  <c r="S180" i="15"/>
  <c r="S172" i="15"/>
  <c r="S146" i="15"/>
  <c r="S144" i="15"/>
  <c r="S142" i="15"/>
  <c r="S140" i="15"/>
  <c r="S138" i="15"/>
  <c r="S158" i="15"/>
  <c r="S156" i="15"/>
  <c r="S154" i="15"/>
  <c r="S152" i="15"/>
  <c r="S150" i="15"/>
  <c r="S176" i="15"/>
  <c r="S171" i="15"/>
  <c r="S179" i="15"/>
  <c r="S175" i="15"/>
  <c r="S182" i="15"/>
  <c r="S178" i="15"/>
  <c r="S174" i="15"/>
  <c r="S181" i="15"/>
  <c r="S177" i="15"/>
  <c r="S196" i="15"/>
  <c r="S201" i="15"/>
  <c r="S197" i="15"/>
  <c r="S203" i="15"/>
  <c r="S199" i="15"/>
  <c r="S204" i="15"/>
  <c r="S195" i="15"/>
  <c r="S200" i="15"/>
  <c r="S205" i="15"/>
  <c r="S198" i="15"/>
  <c r="S202" i="15"/>
  <c r="R191" i="15"/>
  <c r="Q40" i="15"/>
  <c r="R186" i="15"/>
  <c r="R194" i="15"/>
  <c r="R185" i="15"/>
  <c r="R189" i="15"/>
  <c r="R190" i="15"/>
  <c r="R184" i="15"/>
  <c r="R166" i="15"/>
  <c r="Q38" i="15"/>
  <c r="R159" i="15"/>
  <c r="R160" i="15"/>
  <c r="R161" i="15"/>
  <c r="R162" i="15"/>
  <c r="R163" i="15"/>
  <c r="R164" i="15"/>
  <c r="R165" i="15"/>
  <c r="R167" i="15"/>
  <c r="R168" i="15"/>
  <c r="R169" i="15"/>
  <c r="S125" i="15"/>
  <c r="S133" i="15"/>
  <c r="S126" i="15"/>
  <c r="S130" i="15"/>
  <c r="S134" i="15"/>
  <c r="S124" i="15"/>
  <c r="S128" i="15"/>
  <c r="S132" i="15"/>
  <c r="S129" i="15"/>
  <c r="S123" i="15"/>
  <c r="S127" i="15"/>
  <c r="S121" i="15"/>
  <c r="S114" i="15"/>
  <c r="S118" i="15"/>
  <c r="S193" i="15" l="1"/>
  <c r="S191" i="15"/>
  <c r="S189" i="15"/>
  <c r="S187" i="15"/>
  <c r="S185" i="15"/>
  <c r="S183" i="15"/>
  <c r="S194" i="15"/>
  <c r="S192" i="15"/>
  <c r="S190" i="15"/>
  <c r="S188" i="15"/>
  <c r="S186" i="15"/>
  <c r="S184" i="15"/>
  <c r="S170" i="15"/>
  <c r="S166" i="15"/>
  <c r="S162" i="15"/>
  <c r="S169" i="15"/>
  <c r="S165" i="15"/>
  <c r="S161" i="15"/>
  <c r="S168" i="15"/>
  <c r="S164" i="15"/>
  <c r="S160" i="15"/>
  <c r="S167" i="15"/>
  <c r="S163" i="15"/>
  <c r="S159" i="15"/>
  <c r="R86" i="15" l="1"/>
  <c r="R85" i="15"/>
  <c r="R84" i="15"/>
  <c r="R83" i="15"/>
  <c r="R82" i="15"/>
  <c r="R74" i="15"/>
  <c r="R73" i="15"/>
  <c r="R72" i="15"/>
  <c r="R71" i="15"/>
  <c r="R70" i="15"/>
  <c r="R66" i="15"/>
  <c r="R61" i="15"/>
  <c r="R60" i="15"/>
  <c r="R59" i="15"/>
  <c r="R58" i="15"/>
  <c r="S72" i="15"/>
  <c r="S71" i="15"/>
  <c r="S70" i="15"/>
  <c r="S59" i="15"/>
  <c r="U59" i="15" s="1"/>
  <c r="R87" i="15"/>
  <c r="Q32" i="15"/>
  <c r="Q33" i="15"/>
  <c r="W626" i="20"/>
  <c r="V626" i="20"/>
  <c r="W625" i="20"/>
  <c r="V625" i="20"/>
  <c r="W624" i="20"/>
  <c r="V624" i="20"/>
  <c r="W623" i="20"/>
  <c r="V623" i="20"/>
  <c r="W622" i="20"/>
  <c r="V622" i="20"/>
  <c r="W621" i="20"/>
  <c r="V621" i="20"/>
  <c r="W620" i="20"/>
  <c r="V620" i="20"/>
  <c r="W619" i="20"/>
  <c r="V619" i="20"/>
  <c r="W618" i="20"/>
  <c r="V618" i="20"/>
  <c r="W617" i="20"/>
  <c r="V617" i="20"/>
  <c r="W616" i="20"/>
  <c r="V616" i="20"/>
  <c r="W615" i="20"/>
  <c r="V615" i="20"/>
  <c r="W614" i="20"/>
  <c r="V614" i="20"/>
  <c r="W613" i="20"/>
  <c r="V613" i="20"/>
  <c r="W612" i="20"/>
  <c r="V612" i="20"/>
  <c r="W611" i="20"/>
  <c r="V611" i="20"/>
  <c r="W610" i="20"/>
  <c r="V610" i="20"/>
  <c r="W609" i="20"/>
  <c r="V609" i="20"/>
  <c r="W608" i="20"/>
  <c r="V608" i="20"/>
  <c r="W607" i="20"/>
  <c r="V607" i="20"/>
  <c r="W606" i="20"/>
  <c r="V606" i="20"/>
  <c r="W605" i="20"/>
  <c r="V605" i="20"/>
  <c r="W604" i="20"/>
  <c r="V604" i="20"/>
  <c r="W603" i="20"/>
  <c r="V603" i="20"/>
  <c r="W602" i="20"/>
  <c r="V602" i="20"/>
  <c r="W601" i="20"/>
  <c r="V601" i="20"/>
  <c r="W600" i="20"/>
  <c r="V600" i="20"/>
  <c r="W599" i="20"/>
  <c r="V599" i="20"/>
  <c r="W598" i="20"/>
  <c r="V598" i="20"/>
  <c r="W597" i="20"/>
  <c r="V597" i="20"/>
  <c r="W596" i="20"/>
  <c r="V596" i="20"/>
  <c r="W595" i="20"/>
  <c r="V595" i="20"/>
  <c r="W594" i="20"/>
  <c r="V594" i="20"/>
  <c r="W593" i="20"/>
  <c r="V593" i="20"/>
  <c r="W592" i="20"/>
  <c r="V592" i="20"/>
  <c r="W591" i="20"/>
  <c r="V591" i="20"/>
  <c r="W590" i="20"/>
  <c r="V590" i="20"/>
  <c r="W589" i="20"/>
  <c r="V589" i="20"/>
  <c r="W588" i="20"/>
  <c r="V588" i="20"/>
  <c r="W587" i="20"/>
  <c r="V587" i="20"/>
  <c r="W586" i="20"/>
  <c r="V586" i="20"/>
  <c r="W585" i="20"/>
  <c r="V585" i="20"/>
  <c r="W584" i="20"/>
  <c r="V584" i="20"/>
  <c r="W583" i="20"/>
  <c r="V583" i="20"/>
  <c r="W582" i="20"/>
  <c r="V582" i="20"/>
  <c r="W581" i="20"/>
  <c r="V581" i="20"/>
  <c r="W580" i="20"/>
  <c r="V580" i="20"/>
  <c r="W579" i="20"/>
  <c r="V579" i="20"/>
  <c r="W578" i="20"/>
  <c r="V578" i="20"/>
  <c r="W577" i="20"/>
  <c r="V577" i="20"/>
  <c r="W576" i="20"/>
  <c r="V576" i="20"/>
  <c r="W575" i="20"/>
  <c r="V575" i="20"/>
  <c r="W574" i="20"/>
  <c r="V574" i="20"/>
  <c r="W573" i="20"/>
  <c r="V573" i="20"/>
  <c r="W572" i="20"/>
  <c r="V572" i="20"/>
  <c r="W571" i="20"/>
  <c r="V571" i="20"/>
  <c r="W570" i="20"/>
  <c r="V570" i="20"/>
  <c r="W569" i="20"/>
  <c r="V569" i="20"/>
  <c r="W568" i="20"/>
  <c r="V568" i="20"/>
  <c r="W567" i="20"/>
  <c r="V567" i="20"/>
  <c r="W566" i="20"/>
  <c r="V566" i="20"/>
  <c r="W565" i="20"/>
  <c r="V565" i="20"/>
  <c r="W564" i="20"/>
  <c r="V564" i="20"/>
  <c r="W563" i="20"/>
  <c r="V563" i="20"/>
  <c r="W562" i="20"/>
  <c r="V562" i="20"/>
  <c r="W561" i="20"/>
  <c r="V561" i="20"/>
  <c r="W560" i="20"/>
  <c r="V560" i="20"/>
  <c r="W559" i="20"/>
  <c r="V559" i="20"/>
  <c r="W558" i="20"/>
  <c r="V558" i="20"/>
  <c r="W557" i="20"/>
  <c r="V557" i="20"/>
  <c r="W556" i="20"/>
  <c r="V556" i="20"/>
  <c r="W555" i="20"/>
  <c r="V555" i="20"/>
  <c r="W554" i="20"/>
  <c r="V554" i="20"/>
  <c r="W553" i="20"/>
  <c r="V553" i="20"/>
  <c r="W552" i="20"/>
  <c r="V552" i="20"/>
  <c r="W551" i="20"/>
  <c r="V551" i="20"/>
  <c r="W550" i="20"/>
  <c r="V550" i="20"/>
  <c r="W549" i="20"/>
  <c r="V549" i="20"/>
  <c r="W548" i="20"/>
  <c r="V548" i="20"/>
  <c r="W547" i="20"/>
  <c r="V547" i="20"/>
  <c r="W546" i="20"/>
  <c r="V546" i="20"/>
  <c r="W545" i="20"/>
  <c r="V545" i="20"/>
  <c r="W544" i="20"/>
  <c r="V544" i="20"/>
  <c r="W543" i="20"/>
  <c r="V543" i="20"/>
  <c r="W542" i="20"/>
  <c r="V542" i="20"/>
  <c r="W541" i="20"/>
  <c r="V541" i="20"/>
  <c r="W540" i="20"/>
  <c r="V540" i="20"/>
  <c r="W539" i="20"/>
  <c r="V539" i="20"/>
  <c r="W538" i="20"/>
  <c r="V538" i="20"/>
  <c r="W537" i="20"/>
  <c r="V537" i="20"/>
  <c r="W536" i="20"/>
  <c r="V536" i="20"/>
  <c r="W535" i="20"/>
  <c r="V535" i="20"/>
  <c r="W534" i="20"/>
  <c r="V534" i="20"/>
  <c r="W533" i="20"/>
  <c r="V533" i="20"/>
  <c r="W532" i="20"/>
  <c r="V532" i="20"/>
  <c r="W531" i="20"/>
  <c r="V531" i="20"/>
  <c r="W530" i="20"/>
  <c r="V530" i="20"/>
  <c r="W529" i="20"/>
  <c r="V529" i="20"/>
  <c r="W528" i="20"/>
  <c r="V528" i="20"/>
  <c r="W527" i="20"/>
  <c r="V527" i="20"/>
  <c r="W526" i="20"/>
  <c r="V526" i="20"/>
  <c r="W525" i="20"/>
  <c r="V525" i="20"/>
  <c r="W524" i="20"/>
  <c r="V524" i="20"/>
  <c r="W523" i="20"/>
  <c r="V523" i="20"/>
  <c r="W522" i="20"/>
  <c r="V522" i="20"/>
  <c r="W521" i="20"/>
  <c r="V521" i="20"/>
  <c r="W520" i="20"/>
  <c r="V520" i="20"/>
  <c r="W519" i="20"/>
  <c r="V519" i="20"/>
  <c r="W518" i="20"/>
  <c r="V518" i="20"/>
  <c r="W517" i="20"/>
  <c r="V517" i="20"/>
  <c r="W516" i="20"/>
  <c r="V516" i="20"/>
  <c r="W515" i="20"/>
  <c r="V515" i="20"/>
  <c r="W514" i="20"/>
  <c r="V514" i="20"/>
  <c r="W513" i="20"/>
  <c r="V513" i="20"/>
  <c r="W512" i="20"/>
  <c r="V512" i="20"/>
  <c r="W511" i="20"/>
  <c r="V511" i="20"/>
  <c r="W510" i="20"/>
  <c r="V510" i="20"/>
  <c r="W509" i="20"/>
  <c r="V509" i="20"/>
  <c r="W508" i="20"/>
  <c r="V508" i="20"/>
  <c r="W507" i="20"/>
  <c r="V507" i="20"/>
  <c r="W506" i="20"/>
  <c r="V506" i="20"/>
  <c r="W505" i="20"/>
  <c r="V505" i="20"/>
  <c r="W504" i="20"/>
  <c r="V504" i="20"/>
  <c r="W503" i="20"/>
  <c r="V503" i="20"/>
  <c r="W502" i="20"/>
  <c r="V502" i="20"/>
  <c r="W501" i="20"/>
  <c r="V501" i="20"/>
  <c r="W500" i="20"/>
  <c r="V500" i="20"/>
  <c r="W499" i="20"/>
  <c r="V499" i="20"/>
  <c r="W498" i="20"/>
  <c r="V498" i="20"/>
  <c r="W497" i="20"/>
  <c r="V497" i="20"/>
  <c r="W496" i="20"/>
  <c r="V496" i="20"/>
  <c r="W495" i="20"/>
  <c r="V495" i="20"/>
  <c r="W494" i="20"/>
  <c r="V494" i="20"/>
  <c r="W493" i="20"/>
  <c r="V493" i="20"/>
  <c r="W492" i="20"/>
  <c r="V492" i="20"/>
  <c r="W491" i="20"/>
  <c r="V491" i="20"/>
  <c r="W490" i="20"/>
  <c r="V490" i="20"/>
  <c r="W489" i="20"/>
  <c r="V489" i="20"/>
  <c r="W488" i="20"/>
  <c r="V488" i="20"/>
  <c r="W487" i="20"/>
  <c r="V487" i="20"/>
  <c r="W486" i="20"/>
  <c r="V486" i="20"/>
  <c r="W485" i="20"/>
  <c r="V485" i="20"/>
  <c r="W484" i="20"/>
  <c r="V484" i="20"/>
  <c r="W483" i="20"/>
  <c r="V483" i="20"/>
  <c r="W482" i="20"/>
  <c r="V482" i="20"/>
  <c r="W481" i="20"/>
  <c r="V481" i="20"/>
  <c r="W480" i="20"/>
  <c r="V480" i="20"/>
  <c r="W479" i="20"/>
  <c r="V479" i="20"/>
  <c r="W478" i="20"/>
  <c r="V478" i="20"/>
  <c r="W477" i="20"/>
  <c r="V477" i="20"/>
  <c r="W476" i="20"/>
  <c r="V476" i="20"/>
  <c r="W475" i="20"/>
  <c r="V475" i="20"/>
  <c r="W474" i="20"/>
  <c r="V474" i="20"/>
  <c r="W473" i="20"/>
  <c r="V473" i="20"/>
  <c r="W472" i="20"/>
  <c r="V472" i="20"/>
  <c r="W471" i="20"/>
  <c r="V471" i="20"/>
  <c r="W470" i="20"/>
  <c r="V470" i="20"/>
  <c r="W469" i="20"/>
  <c r="V469" i="20"/>
  <c r="W468" i="20"/>
  <c r="V468" i="20"/>
  <c r="W467" i="20"/>
  <c r="V467" i="20"/>
  <c r="W466" i="20"/>
  <c r="V466" i="20"/>
  <c r="W465" i="20"/>
  <c r="V465" i="20"/>
  <c r="W464" i="20"/>
  <c r="V464" i="20"/>
  <c r="W463" i="20"/>
  <c r="V463" i="20"/>
  <c r="W462" i="20"/>
  <c r="V462" i="20"/>
  <c r="W461" i="20"/>
  <c r="V461" i="20"/>
  <c r="W460" i="20"/>
  <c r="V460" i="20"/>
  <c r="W459" i="20"/>
  <c r="V459" i="20"/>
  <c r="W458" i="20"/>
  <c r="V458" i="20"/>
  <c r="W457" i="20"/>
  <c r="V457" i="20"/>
  <c r="W456" i="20"/>
  <c r="V456" i="20"/>
  <c r="W455" i="20"/>
  <c r="V455" i="20"/>
  <c r="W454" i="20"/>
  <c r="V454" i="20"/>
  <c r="W453" i="20"/>
  <c r="V453" i="20"/>
  <c r="W452" i="20"/>
  <c r="V452" i="20"/>
  <c r="W451" i="20"/>
  <c r="V451" i="20"/>
  <c r="W450" i="20"/>
  <c r="V450" i="20"/>
  <c r="W449" i="20"/>
  <c r="V449" i="20"/>
  <c r="W448" i="20"/>
  <c r="V448" i="20"/>
  <c r="W447" i="20"/>
  <c r="V447" i="20"/>
  <c r="W446" i="20"/>
  <c r="V446" i="20"/>
  <c r="W445" i="20"/>
  <c r="V445" i="20"/>
  <c r="W444" i="20"/>
  <c r="V444" i="20"/>
  <c r="W443" i="20"/>
  <c r="V443" i="20"/>
  <c r="W442" i="20"/>
  <c r="V442" i="20"/>
  <c r="W441" i="20"/>
  <c r="V441" i="20"/>
  <c r="W440" i="20"/>
  <c r="V440" i="20"/>
  <c r="W439" i="20"/>
  <c r="V439" i="20"/>
  <c r="W438" i="20"/>
  <c r="V438" i="20"/>
  <c r="W437" i="20"/>
  <c r="V437" i="20"/>
  <c r="W436" i="20"/>
  <c r="V436" i="20"/>
  <c r="W435" i="20"/>
  <c r="V435" i="20"/>
  <c r="W434" i="20"/>
  <c r="V434" i="20"/>
  <c r="W433" i="20"/>
  <c r="V433" i="20"/>
  <c r="W432" i="20"/>
  <c r="V432" i="20"/>
  <c r="W431" i="20"/>
  <c r="V431" i="20"/>
  <c r="W430" i="20"/>
  <c r="V430" i="20"/>
  <c r="W429" i="20"/>
  <c r="V429" i="20"/>
  <c r="W428" i="20"/>
  <c r="V428" i="20"/>
  <c r="W427" i="20"/>
  <c r="V427" i="20"/>
  <c r="W426" i="20"/>
  <c r="V426" i="20"/>
  <c r="W425" i="20"/>
  <c r="V425" i="20"/>
  <c r="W424" i="20"/>
  <c r="V424" i="20"/>
  <c r="W423" i="20"/>
  <c r="V423" i="20"/>
  <c r="W422" i="20"/>
  <c r="V422" i="20"/>
  <c r="W421" i="20"/>
  <c r="V421" i="20"/>
  <c r="W420" i="20"/>
  <c r="V420" i="20"/>
  <c r="W419" i="20"/>
  <c r="V419" i="20"/>
  <c r="W418" i="20"/>
  <c r="V418" i="20"/>
  <c r="W417" i="20"/>
  <c r="V417" i="20"/>
  <c r="W416" i="20"/>
  <c r="V416" i="20"/>
  <c r="W415" i="20"/>
  <c r="V415" i="20"/>
  <c r="W414" i="20"/>
  <c r="V414" i="20"/>
  <c r="W413" i="20"/>
  <c r="V413" i="20"/>
  <c r="W412" i="20"/>
  <c r="V412" i="20"/>
  <c r="W411" i="20"/>
  <c r="V411" i="20"/>
  <c r="W410" i="20"/>
  <c r="V410" i="20"/>
  <c r="W409" i="20"/>
  <c r="V409" i="20"/>
  <c r="W408" i="20"/>
  <c r="V408" i="20"/>
  <c r="W407" i="20"/>
  <c r="V407" i="20"/>
  <c r="W406" i="20"/>
  <c r="V406" i="20"/>
  <c r="W405" i="20"/>
  <c r="V405" i="20"/>
  <c r="W404" i="20"/>
  <c r="V404" i="20"/>
  <c r="W403" i="20"/>
  <c r="V403" i="20"/>
  <c r="W402" i="20"/>
  <c r="V402" i="20"/>
  <c r="W401" i="20"/>
  <c r="V401" i="20"/>
  <c r="W400" i="20"/>
  <c r="V400" i="20"/>
  <c r="W399" i="20"/>
  <c r="V399" i="20"/>
  <c r="W398" i="20"/>
  <c r="V398" i="20"/>
  <c r="W397" i="20"/>
  <c r="V397" i="20"/>
  <c r="W396" i="20"/>
  <c r="V396" i="20"/>
  <c r="W395" i="20"/>
  <c r="V395" i="20"/>
  <c r="W394" i="20"/>
  <c r="V394" i="20"/>
  <c r="W393" i="20"/>
  <c r="V393" i="20"/>
  <c r="W392" i="20"/>
  <c r="V392" i="20"/>
  <c r="W391" i="20"/>
  <c r="V391" i="20"/>
  <c r="W390" i="20"/>
  <c r="V390" i="20"/>
  <c r="W389" i="20"/>
  <c r="V389" i="20"/>
  <c r="W388" i="20"/>
  <c r="V388" i="20"/>
  <c r="W387" i="20"/>
  <c r="V387" i="20"/>
  <c r="W386" i="20"/>
  <c r="V386" i="20"/>
  <c r="W385" i="20"/>
  <c r="V385" i="20"/>
  <c r="W384" i="20"/>
  <c r="V384" i="20"/>
  <c r="W383" i="20"/>
  <c r="V383" i="20"/>
  <c r="W382" i="20"/>
  <c r="V382" i="20"/>
  <c r="W381" i="20"/>
  <c r="V381" i="20"/>
  <c r="W380" i="20"/>
  <c r="V380" i="20"/>
  <c r="W379" i="20"/>
  <c r="V379" i="20"/>
  <c r="W378" i="20"/>
  <c r="V378" i="20"/>
  <c r="W377" i="20"/>
  <c r="V377" i="20"/>
  <c r="W376" i="20"/>
  <c r="V376" i="20"/>
  <c r="W375" i="20"/>
  <c r="V375" i="20"/>
  <c r="W374" i="20"/>
  <c r="V374" i="20"/>
  <c r="W373" i="20"/>
  <c r="V373" i="20"/>
  <c r="W372" i="20"/>
  <c r="V372" i="20"/>
  <c r="W371" i="20"/>
  <c r="V371" i="20"/>
  <c r="W370" i="20"/>
  <c r="V370" i="20"/>
  <c r="W369" i="20"/>
  <c r="V369" i="20"/>
  <c r="W368" i="20"/>
  <c r="V368" i="20"/>
  <c r="W367" i="20"/>
  <c r="V367" i="20"/>
  <c r="W366" i="20"/>
  <c r="V366" i="20"/>
  <c r="W365" i="20"/>
  <c r="V365" i="20"/>
  <c r="W364" i="20"/>
  <c r="V364" i="20"/>
  <c r="W363" i="20"/>
  <c r="V363" i="20"/>
  <c r="W362" i="20"/>
  <c r="V362" i="20"/>
  <c r="W361" i="20"/>
  <c r="V361" i="20"/>
  <c r="W360" i="20"/>
  <c r="V360" i="20"/>
  <c r="W359" i="20"/>
  <c r="V359" i="20"/>
  <c r="W358" i="20"/>
  <c r="V358" i="20"/>
  <c r="W357" i="20"/>
  <c r="V357" i="20"/>
  <c r="W356" i="20"/>
  <c r="V356" i="20"/>
  <c r="W355" i="20"/>
  <c r="V355" i="20"/>
  <c r="W354" i="20"/>
  <c r="V354" i="20"/>
  <c r="W353" i="20"/>
  <c r="V353" i="20"/>
  <c r="W352" i="20"/>
  <c r="V352" i="20"/>
  <c r="W351" i="20"/>
  <c r="V351" i="20"/>
  <c r="W350" i="20"/>
  <c r="V350" i="20"/>
  <c r="W349" i="20"/>
  <c r="V349" i="20"/>
  <c r="W348" i="20"/>
  <c r="V348" i="20"/>
  <c r="W347" i="20"/>
  <c r="V347" i="20"/>
  <c r="W346" i="20"/>
  <c r="V346" i="20"/>
  <c r="W345" i="20"/>
  <c r="V345" i="20"/>
  <c r="W344" i="20"/>
  <c r="V344" i="20"/>
  <c r="W343" i="20"/>
  <c r="V343" i="20"/>
  <c r="W342" i="20"/>
  <c r="V342" i="20"/>
  <c r="W341" i="20"/>
  <c r="V341" i="20"/>
  <c r="W340" i="20"/>
  <c r="V340" i="20"/>
  <c r="W339" i="20"/>
  <c r="V339" i="20"/>
  <c r="W338" i="20"/>
  <c r="V338" i="20"/>
  <c r="W337" i="20"/>
  <c r="V337" i="20"/>
  <c r="W336" i="20"/>
  <c r="V336" i="20"/>
  <c r="W335" i="20"/>
  <c r="V335" i="20"/>
  <c r="W334" i="20"/>
  <c r="V334" i="20"/>
  <c r="W333" i="20"/>
  <c r="V333" i="20"/>
  <c r="W332" i="20"/>
  <c r="V332" i="20"/>
  <c r="W331" i="20"/>
  <c r="V331" i="20"/>
  <c r="W330" i="20"/>
  <c r="V330" i="20"/>
  <c r="W329" i="20"/>
  <c r="V329" i="20"/>
  <c r="W328" i="20"/>
  <c r="V328" i="20"/>
  <c r="W327" i="20"/>
  <c r="V327" i="20"/>
  <c r="W326" i="20"/>
  <c r="V326" i="20"/>
  <c r="W325" i="20"/>
  <c r="V325" i="20"/>
  <c r="W324" i="20"/>
  <c r="V324" i="20"/>
  <c r="W323" i="20"/>
  <c r="V323" i="20"/>
  <c r="W322" i="20"/>
  <c r="V322" i="20"/>
  <c r="W321" i="20"/>
  <c r="V321" i="20"/>
  <c r="W320" i="20"/>
  <c r="V320" i="20"/>
  <c r="W319" i="20"/>
  <c r="V319" i="20"/>
  <c r="W318" i="20"/>
  <c r="V318" i="20"/>
  <c r="W317" i="20"/>
  <c r="V317" i="20"/>
  <c r="W316" i="20"/>
  <c r="V316" i="20"/>
  <c r="W315" i="20"/>
  <c r="V315" i="20"/>
  <c r="W314" i="20"/>
  <c r="V314" i="20"/>
  <c r="W313" i="20"/>
  <c r="V313" i="20"/>
  <c r="W312" i="20"/>
  <c r="V312" i="20"/>
  <c r="W311" i="20"/>
  <c r="V311" i="20"/>
  <c r="W310" i="20"/>
  <c r="V310" i="20"/>
  <c r="W309" i="20"/>
  <c r="V309" i="20"/>
  <c r="W308" i="20"/>
  <c r="V308" i="20"/>
  <c r="W307" i="20"/>
  <c r="V307" i="20"/>
  <c r="W306" i="20"/>
  <c r="V306" i="20"/>
  <c r="W305" i="20"/>
  <c r="V305" i="20"/>
  <c r="W304" i="20"/>
  <c r="V304" i="20"/>
  <c r="W303" i="20"/>
  <c r="V303" i="20"/>
  <c r="W302" i="20"/>
  <c r="V302" i="20"/>
  <c r="W301" i="20"/>
  <c r="V301" i="20"/>
  <c r="W300" i="20"/>
  <c r="V300" i="20"/>
  <c r="W299" i="20"/>
  <c r="V299" i="20"/>
  <c r="W298" i="20"/>
  <c r="V298" i="20"/>
  <c r="W297" i="20"/>
  <c r="V297" i="20"/>
  <c r="W296" i="20"/>
  <c r="V296" i="20"/>
  <c r="W295" i="20"/>
  <c r="V295" i="20"/>
  <c r="W294" i="20"/>
  <c r="V294" i="20"/>
  <c r="W293" i="20"/>
  <c r="V293" i="20"/>
  <c r="W292" i="20"/>
  <c r="V292" i="20"/>
  <c r="W291" i="20"/>
  <c r="V291" i="20"/>
  <c r="W290" i="20"/>
  <c r="V290" i="20"/>
  <c r="W289" i="20"/>
  <c r="V289" i="20"/>
  <c r="W288" i="20"/>
  <c r="V288" i="20"/>
  <c r="W287" i="20"/>
  <c r="V287" i="20"/>
  <c r="W286" i="20"/>
  <c r="V286" i="20"/>
  <c r="W285" i="20"/>
  <c r="V285" i="20"/>
  <c r="W284" i="20"/>
  <c r="V284" i="20"/>
  <c r="W283" i="20"/>
  <c r="V283" i="20"/>
  <c r="W282" i="20"/>
  <c r="V282" i="20"/>
  <c r="W281" i="20"/>
  <c r="V281" i="20"/>
  <c r="W280" i="20"/>
  <c r="V280" i="20"/>
  <c r="W279" i="20"/>
  <c r="V279" i="20"/>
  <c r="W278" i="20"/>
  <c r="V278" i="20"/>
  <c r="W277" i="20"/>
  <c r="V277" i="20"/>
  <c r="W276" i="20"/>
  <c r="V276" i="20"/>
  <c r="W275" i="20"/>
  <c r="V275" i="20"/>
  <c r="W274" i="20"/>
  <c r="V274" i="20"/>
  <c r="W273" i="20"/>
  <c r="V273" i="20"/>
  <c r="W272" i="20"/>
  <c r="V272" i="20"/>
  <c r="W271" i="20"/>
  <c r="V271" i="20"/>
  <c r="W270" i="20"/>
  <c r="V270" i="20"/>
  <c r="W269" i="20"/>
  <c r="V269" i="20"/>
  <c r="W268" i="20"/>
  <c r="V268" i="20"/>
  <c r="W267" i="20"/>
  <c r="V267" i="20"/>
  <c r="W266" i="20"/>
  <c r="V266" i="20"/>
  <c r="W265" i="20"/>
  <c r="V265" i="20"/>
  <c r="W264" i="20"/>
  <c r="V264" i="20"/>
  <c r="W263" i="20"/>
  <c r="V263" i="20"/>
  <c r="W262" i="20"/>
  <c r="V262" i="20"/>
  <c r="W261" i="20"/>
  <c r="V261" i="20"/>
  <c r="W260" i="20"/>
  <c r="V260" i="20"/>
  <c r="W259" i="20"/>
  <c r="V259" i="20"/>
  <c r="W258" i="20"/>
  <c r="V258" i="20"/>
  <c r="W257" i="20"/>
  <c r="V257" i="20"/>
  <c r="W256" i="20"/>
  <c r="V256" i="20"/>
  <c r="W255" i="20"/>
  <c r="V255" i="20"/>
  <c r="W254" i="20"/>
  <c r="V254" i="20"/>
  <c r="W253" i="20"/>
  <c r="V253" i="20"/>
  <c r="W252" i="20"/>
  <c r="V252" i="20"/>
  <c r="W251" i="20"/>
  <c r="V251" i="20"/>
  <c r="W250" i="20"/>
  <c r="V250" i="20"/>
  <c r="W249" i="20"/>
  <c r="V249" i="20"/>
  <c r="W248" i="20"/>
  <c r="V248" i="20"/>
  <c r="W247" i="20"/>
  <c r="V247" i="20"/>
  <c r="W246" i="20"/>
  <c r="V246" i="20"/>
  <c r="W245" i="20"/>
  <c r="V245" i="20"/>
  <c r="W244" i="20"/>
  <c r="V244" i="20"/>
  <c r="W243" i="20"/>
  <c r="V243" i="20"/>
  <c r="W242" i="20"/>
  <c r="V242" i="20"/>
  <c r="W241" i="20"/>
  <c r="V241" i="20"/>
  <c r="W240" i="20"/>
  <c r="V240" i="20"/>
  <c r="W239" i="20"/>
  <c r="V239" i="20"/>
  <c r="W238" i="20"/>
  <c r="V238" i="20"/>
  <c r="W237" i="20"/>
  <c r="V237" i="20"/>
  <c r="W236" i="20"/>
  <c r="V236" i="20"/>
  <c r="W235" i="20"/>
  <c r="V235" i="20"/>
  <c r="W234" i="20"/>
  <c r="V234" i="20"/>
  <c r="W233" i="20"/>
  <c r="V233" i="20"/>
  <c r="W232" i="20"/>
  <c r="V232" i="20"/>
  <c r="W231" i="20"/>
  <c r="V231" i="20"/>
  <c r="W230" i="20"/>
  <c r="V230" i="20"/>
  <c r="W229" i="20"/>
  <c r="V229" i="20"/>
  <c r="W228" i="20"/>
  <c r="V228" i="20"/>
  <c r="W227" i="20"/>
  <c r="V227" i="20"/>
  <c r="W226" i="20"/>
  <c r="V226" i="20"/>
  <c r="W225" i="20"/>
  <c r="V225" i="20"/>
  <c r="W224" i="20"/>
  <c r="V224" i="20"/>
  <c r="W223" i="20"/>
  <c r="V223" i="20"/>
  <c r="W222" i="20"/>
  <c r="V222" i="20"/>
  <c r="W221" i="20"/>
  <c r="V221" i="20"/>
  <c r="W220" i="20"/>
  <c r="V220" i="20"/>
  <c r="W219" i="20"/>
  <c r="V219" i="20"/>
  <c r="W218" i="20"/>
  <c r="V218" i="20"/>
  <c r="W217" i="20"/>
  <c r="V217" i="20"/>
  <c r="W216" i="20"/>
  <c r="V216" i="20"/>
  <c r="W215" i="20"/>
  <c r="V215" i="20"/>
  <c r="W214" i="20"/>
  <c r="V214" i="20"/>
  <c r="W213" i="20"/>
  <c r="V213" i="20"/>
  <c r="W212" i="20"/>
  <c r="V212" i="20"/>
  <c r="W211" i="20"/>
  <c r="V211" i="20"/>
  <c r="W210" i="20"/>
  <c r="V210" i="20"/>
  <c r="W209" i="20"/>
  <c r="V209" i="20"/>
  <c r="W208" i="20"/>
  <c r="V208" i="20"/>
  <c r="W207" i="20"/>
  <c r="V207" i="20"/>
  <c r="W206" i="20"/>
  <c r="V206" i="20"/>
  <c r="W205" i="20"/>
  <c r="V205" i="20"/>
  <c r="W204" i="20"/>
  <c r="V204" i="20"/>
  <c r="W203" i="20"/>
  <c r="V203" i="20"/>
  <c r="W202" i="20"/>
  <c r="V202" i="20"/>
  <c r="W201" i="20"/>
  <c r="V201" i="20"/>
  <c r="W200" i="20"/>
  <c r="V200" i="20"/>
  <c r="W199" i="20"/>
  <c r="V199" i="20"/>
  <c r="W198" i="20"/>
  <c r="V198" i="20"/>
  <c r="W197" i="20"/>
  <c r="V197" i="20"/>
  <c r="W196" i="20"/>
  <c r="V196" i="20"/>
  <c r="W195" i="20"/>
  <c r="V195" i="20"/>
  <c r="W194" i="20"/>
  <c r="V194" i="20"/>
  <c r="W193" i="20"/>
  <c r="V193" i="20"/>
  <c r="W192" i="20"/>
  <c r="V192" i="20"/>
  <c r="W191" i="20"/>
  <c r="V191" i="20"/>
  <c r="W190" i="20"/>
  <c r="V190" i="20"/>
  <c r="W189" i="20"/>
  <c r="V189" i="20"/>
  <c r="W188" i="20"/>
  <c r="V188" i="20"/>
  <c r="W187" i="20"/>
  <c r="V187" i="20"/>
  <c r="W186" i="20"/>
  <c r="V186" i="20"/>
  <c r="W185" i="20"/>
  <c r="V185" i="20"/>
  <c r="W184" i="20"/>
  <c r="V184" i="20"/>
  <c r="W183" i="20"/>
  <c r="V183" i="20"/>
  <c r="W182" i="20"/>
  <c r="V182" i="20"/>
  <c r="W181" i="20"/>
  <c r="V181" i="20"/>
  <c r="W180" i="20"/>
  <c r="V180" i="20"/>
  <c r="W179" i="20"/>
  <c r="V179" i="20"/>
  <c r="W178" i="20"/>
  <c r="V178" i="20"/>
  <c r="W177" i="20"/>
  <c r="V177" i="20"/>
  <c r="W176" i="20"/>
  <c r="V176" i="20"/>
  <c r="W175" i="20"/>
  <c r="V175" i="20"/>
  <c r="W174" i="20"/>
  <c r="V174" i="20"/>
  <c r="W173" i="20"/>
  <c r="V173" i="20"/>
  <c r="W172" i="20"/>
  <c r="V172" i="20"/>
  <c r="W171" i="20"/>
  <c r="V171" i="20"/>
  <c r="W170" i="20"/>
  <c r="V170" i="20"/>
  <c r="W169" i="20"/>
  <c r="V169" i="20"/>
  <c r="W168" i="20"/>
  <c r="V168" i="20"/>
  <c r="W167" i="20"/>
  <c r="V167" i="20"/>
  <c r="W166" i="20"/>
  <c r="V166" i="20"/>
  <c r="W165" i="20"/>
  <c r="V165" i="20"/>
  <c r="W164" i="20"/>
  <c r="V164" i="20"/>
  <c r="W163" i="20"/>
  <c r="V163" i="20"/>
  <c r="W162" i="20"/>
  <c r="V162" i="20"/>
  <c r="W161" i="20"/>
  <c r="V161" i="20"/>
  <c r="W160" i="20"/>
  <c r="V160" i="20"/>
  <c r="W159" i="20"/>
  <c r="V159" i="20"/>
  <c r="W158" i="20"/>
  <c r="V158" i="20"/>
  <c r="W157" i="20"/>
  <c r="V157" i="20"/>
  <c r="W156" i="20"/>
  <c r="V156" i="20"/>
  <c r="W155" i="20"/>
  <c r="V155" i="20"/>
  <c r="W154" i="20"/>
  <c r="V154" i="20"/>
  <c r="W153" i="20"/>
  <c r="V153" i="20"/>
  <c r="W152" i="20"/>
  <c r="V152" i="20"/>
  <c r="W151" i="20"/>
  <c r="V151" i="20"/>
  <c r="W150" i="20"/>
  <c r="V150" i="20"/>
  <c r="W149" i="20"/>
  <c r="V149" i="20"/>
  <c r="W148" i="20"/>
  <c r="V148" i="20"/>
  <c r="W147" i="20"/>
  <c r="V147" i="20"/>
  <c r="W146" i="20"/>
  <c r="V146" i="20"/>
  <c r="W145" i="20"/>
  <c r="V145" i="20"/>
  <c r="W144" i="20"/>
  <c r="V144" i="20"/>
  <c r="W143" i="20"/>
  <c r="V143" i="20"/>
  <c r="W142" i="20"/>
  <c r="V142" i="20"/>
  <c r="W141" i="20"/>
  <c r="V141" i="20"/>
  <c r="W140" i="20"/>
  <c r="V140" i="20"/>
  <c r="W139" i="20"/>
  <c r="V139" i="20"/>
  <c r="W138" i="20"/>
  <c r="V138" i="20"/>
  <c r="W137" i="20"/>
  <c r="V137" i="20"/>
  <c r="W136" i="20"/>
  <c r="V136" i="20"/>
  <c r="W135" i="20"/>
  <c r="V135" i="20"/>
  <c r="W134" i="20"/>
  <c r="V134" i="20"/>
  <c r="W133" i="20"/>
  <c r="V133" i="20"/>
  <c r="W132" i="20"/>
  <c r="V132" i="20"/>
  <c r="W131" i="20"/>
  <c r="V131" i="20"/>
  <c r="W130" i="20"/>
  <c r="V130" i="20"/>
  <c r="W129" i="20"/>
  <c r="V129" i="20"/>
  <c r="W128" i="20"/>
  <c r="V128" i="20"/>
  <c r="W127" i="20"/>
  <c r="V127" i="20"/>
  <c r="W126" i="20"/>
  <c r="V126" i="20"/>
  <c r="W125" i="20"/>
  <c r="V125" i="20"/>
  <c r="W124" i="20"/>
  <c r="V124" i="20"/>
  <c r="W123" i="20"/>
  <c r="V123" i="20"/>
  <c r="W122" i="20"/>
  <c r="V122" i="20"/>
  <c r="W121" i="20"/>
  <c r="V121" i="20"/>
  <c r="W120" i="20"/>
  <c r="V120" i="20"/>
  <c r="W119" i="20"/>
  <c r="V119" i="20"/>
  <c r="W118" i="20"/>
  <c r="V118" i="20"/>
  <c r="W117" i="20"/>
  <c r="V117" i="20"/>
  <c r="W116" i="20"/>
  <c r="V116" i="20"/>
  <c r="W115" i="20"/>
  <c r="V115" i="20"/>
  <c r="W114" i="20"/>
  <c r="V114" i="20"/>
  <c r="W113" i="20"/>
  <c r="V113" i="20"/>
  <c r="W112" i="20"/>
  <c r="V112" i="20"/>
  <c r="W111" i="20"/>
  <c r="V111" i="20"/>
  <c r="W110" i="20"/>
  <c r="V110" i="20"/>
  <c r="W109" i="20"/>
  <c r="V109" i="20"/>
  <c r="W108" i="20"/>
  <c r="V108" i="20"/>
  <c r="W107" i="20"/>
  <c r="V107" i="20"/>
  <c r="W106" i="20"/>
  <c r="V106" i="20"/>
  <c r="W105" i="20"/>
  <c r="V105" i="20"/>
  <c r="W104" i="20"/>
  <c r="V104" i="20"/>
  <c r="W103" i="20"/>
  <c r="V103" i="20"/>
  <c r="W102" i="20"/>
  <c r="V102" i="20"/>
  <c r="W101" i="20"/>
  <c r="V101" i="20"/>
  <c r="W100" i="20"/>
  <c r="V100" i="20"/>
  <c r="W99" i="20"/>
  <c r="V99" i="20"/>
  <c r="W98" i="20"/>
  <c r="V98" i="20"/>
  <c r="W97" i="20"/>
  <c r="V97" i="20"/>
  <c r="W96" i="20"/>
  <c r="V96" i="20"/>
  <c r="W95" i="20"/>
  <c r="V95" i="20"/>
  <c r="W94" i="20"/>
  <c r="V94" i="20"/>
  <c r="W93" i="20"/>
  <c r="V93" i="20"/>
  <c r="W92" i="20"/>
  <c r="V92" i="20"/>
  <c r="W91" i="20"/>
  <c r="V91" i="20"/>
  <c r="W90" i="20"/>
  <c r="V90" i="20"/>
  <c r="W89" i="20"/>
  <c r="V89" i="20"/>
  <c r="W88" i="20"/>
  <c r="V88" i="20"/>
  <c r="W87" i="20"/>
  <c r="V87" i="20"/>
  <c r="W86" i="20"/>
  <c r="V86" i="20"/>
  <c r="W85" i="20"/>
  <c r="V85" i="20"/>
  <c r="W84" i="20"/>
  <c r="V84" i="20"/>
  <c r="W83" i="20"/>
  <c r="V83" i="20"/>
  <c r="W82" i="20"/>
  <c r="V82" i="20"/>
  <c r="W81" i="20"/>
  <c r="V81" i="20"/>
  <c r="W80" i="20"/>
  <c r="V80" i="20"/>
  <c r="W79" i="20"/>
  <c r="V79" i="20"/>
  <c r="W78" i="20"/>
  <c r="V78" i="20"/>
  <c r="W77" i="20"/>
  <c r="V77" i="20"/>
  <c r="W76" i="20"/>
  <c r="V76" i="20"/>
  <c r="W75" i="20"/>
  <c r="V75" i="20"/>
  <c r="W74" i="20"/>
  <c r="V74" i="20"/>
  <c r="W73" i="20"/>
  <c r="V73" i="20"/>
  <c r="W72" i="20"/>
  <c r="V72" i="20"/>
  <c r="W71" i="20"/>
  <c r="V71" i="20"/>
  <c r="W70" i="20"/>
  <c r="V70" i="20"/>
  <c r="W69" i="20"/>
  <c r="V69" i="20"/>
  <c r="W68" i="20"/>
  <c r="V68" i="20"/>
  <c r="W67" i="20"/>
  <c r="V67" i="20"/>
  <c r="W66" i="20"/>
  <c r="V66" i="20"/>
  <c r="W65" i="20"/>
  <c r="V65" i="20"/>
  <c r="W64" i="20"/>
  <c r="V64" i="20"/>
  <c r="W63" i="20"/>
  <c r="V63" i="20"/>
  <c r="W62" i="20"/>
  <c r="V62" i="20"/>
  <c r="W61" i="20"/>
  <c r="V61" i="20"/>
  <c r="W60" i="20"/>
  <c r="V60" i="20"/>
  <c r="W59" i="20"/>
  <c r="V59" i="20"/>
  <c r="W58" i="20"/>
  <c r="V58" i="20"/>
  <c r="W57" i="20"/>
  <c r="V57" i="20"/>
  <c r="W56" i="20"/>
  <c r="V56" i="20"/>
  <c r="W55" i="20"/>
  <c r="V55" i="20"/>
  <c r="W54" i="20"/>
  <c r="V54" i="20"/>
  <c r="W53" i="20"/>
  <c r="V53" i="20"/>
  <c r="W52" i="20"/>
  <c r="V52" i="20"/>
  <c r="W51" i="20"/>
  <c r="V51" i="20"/>
  <c r="W50" i="20"/>
  <c r="V50" i="20"/>
  <c r="W49" i="20"/>
  <c r="V49" i="20"/>
  <c r="W48" i="20"/>
  <c r="V48" i="20"/>
  <c r="W47" i="20"/>
  <c r="V47" i="20"/>
  <c r="W46" i="20"/>
  <c r="V46" i="20"/>
  <c r="W45" i="20"/>
  <c r="V45" i="20"/>
  <c r="W44" i="20"/>
  <c r="V44" i="20"/>
  <c r="W43" i="20"/>
  <c r="V43" i="20"/>
  <c r="W42" i="20"/>
  <c r="V42" i="20"/>
  <c r="W41" i="20"/>
  <c r="V41" i="20"/>
  <c r="W40" i="20"/>
  <c r="V40" i="20"/>
  <c r="W39" i="20"/>
  <c r="V39" i="20"/>
  <c r="W38" i="20"/>
  <c r="V38" i="20"/>
  <c r="W37" i="20"/>
  <c r="V37" i="20"/>
  <c r="W36" i="20"/>
  <c r="V36" i="20"/>
  <c r="W35" i="20"/>
  <c r="V35" i="20"/>
  <c r="W34" i="20"/>
  <c r="V34" i="20"/>
  <c r="W33" i="20"/>
  <c r="V33" i="20"/>
  <c r="W32" i="20"/>
  <c r="V32" i="20"/>
  <c r="W31" i="20"/>
  <c r="V31" i="20"/>
  <c r="W30" i="20"/>
  <c r="V30" i="20"/>
  <c r="W29" i="20"/>
  <c r="V29" i="20"/>
  <c r="W28" i="20"/>
  <c r="V28" i="20"/>
  <c r="W27" i="20"/>
  <c r="V27" i="20"/>
  <c r="W26" i="20"/>
  <c r="V26" i="20"/>
  <c r="W25" i="20"/>
  <c r="V25" i="20"/>
  <c r="W24" i="20"/>
  <c r="V24" i="20"/>
  <c r="W23" i="20"/>
  <c r="V23" i="20"/>
  <c r="W22" i="20"/>
  <c r="V22" i="20"/>
  <c r="W21" i="20"/>
  <c r="V21" i="20"/>
  <c r="W20" i="20"/>
  <c r="V20" i="20"/>
  <c r="W19" i="20"/>
  <c r="V19" i="20"/>
  <c r="W18" i="20"/>
  <c r="V18" i="20"/>
  <c r="W17" i="20"/>
  <c r="V17" i="20"/>
  <c r="W16" i="20"/>
  <c r="V16" i="20"/>
  <c r="W15" i="20"/>
  <c r="V15" i="20"/>
  <c r="W14" i="20"/>
  <c r="V14" i="20"/>
  <c r="W13" i="20"/>
  <c r="V13" i="20"/>
  <c r="W12" i="20"/>
  <c r="V12" i="20"/>
  <c r="W11" i="20"/>
  <c r="V11" i="20"/>
  <c r="W10" i="20"/>
  <c r="V10" i="20"/>
  <c r="W9" i="20"/>
  <c r="V9" i="20"/>
  <c r="W8" i="20"/>
  <c r="V8" i="20"/>
  <c r="W7" i="20"/>
  <c r="V7" i="20"/>
  <c r="W6" i="20"/>
  <c r="V6" i="20"/>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372" i="17"/>
  <c r="E373" i="17"/>
  <c r="E374" i="17"/>
  <c r="E375" i="17"/>
  <c r="E376" i="17"/>
  <c r="E377" i="17"/>
  <c r="E378" i="17"/>
  <c r="E379" i="17"/>
  <c r="E380" i="17"/>
  <c r="E381" i="17"/>
  <c r="E382" i="17"/>
  <c r="E383" i="17"/>
  <c r="E384" i="17"/>
  <c r="E385" i="17"/>
  <c r="E386" i="17"/>
  <c r="E387" i="17"/>
  <c r="E388" i="17"/>
  <c r="E389" i="17"/>
  <c r="E390" i="17"/>
  <c r="E391" i="17"/>
  <c r="E392" i="17"/>
  <c r="E393" i="17"/>
  <c r="E394" i="17"/>
  <c r="E395" i="17"/>
  <c r="E396" i="17"/>
  <c r="E397" i="17"/>
  <c r="E398" i="17"/>
  <c r="E399" i="17"/>
  <c r="E400" i="17"/>
  <c r="E401" i="17"/>
  <c r="E402" i="17"/>
  <c r="E403" i="17"/>
  <c r="E404" i="17"/>
  <c r="E405" i="17"/>
  <c r="E406" i="17"/>
  <c r="E407" i="17"/>
  <c r="E408" i="17"/>
  <c r="E409" i="17"/>
  <c r="E410" i="17"/>
  <c r="E411" i="17"/>
  <c r="E412" i="17"/>
  <c r="E413" i="17"/>
  <c r="E414" i="17"/>
  <c r="E415" i="17"/>
  <c r="E416" i="17"/>
  <c r="E417" i="17"/>
  <c r="E418" i="17"/>
  <c r="E419" i="17"/>
  <c r="E420" i="17"/>
  <c r="E421" i="17"/>
  <c r="E422" i="17"/>
  <c r="E423" i="17"/>
  <c r="E424" i="17"/>
  <c r="E425" i="17"/>
  <c r="E426" i="17"/>
  <c r="E427" i="17"/>
  <c r="E428" i="17"/>
  <c r="E429" i="17"/>
  <c r="E430" i="17"/>
  <c r="E431" i="17"/>
  <c r="E432" i="17"/>
  <c r="E433" i="17"/>
  <c r="E434" i="17"/>
  <c r="E435" i="17"/>
  <c r="E436" i="17"/>
  <c r="E437" i="17"/>
  <c r="E438" i="17"/>
  <c r="E439" i="17"/>
  <c r="E440" i="17"/>
  <c r="E441" i="17"/>
  <c r="E442" i="17"/>
  <c r="E443" i="17"/>
  <c r="E444" i="17"/>
  <c r="E445" i="17"/>
  <c r="E446" i="17"/>
  <c r="E447" i="17"/>
  <c r="E448" i="17"/>
  <c r="E449" i="17"/>
  <c r="E450" i="17"/>
  <c r="E451" i="17"/>
  <c r="E452" i="17"/>
  <c r="E453" i="17"/>
  <c r="E454" i="17"/>
  <c r="E455" i="17"/>
  <c r="E456" i="17"/>
  <c r="E457" i="17"/>
  <c r="E458" i="17"/>
  <c r="E459" i="17"/>
  <c r="E460" i="17"/>
  <c r="E461" i="17"/>
  <c r="E462" i="17"/>
  <c r="E463" i="17"/>
  <c r="E464" i="17"/>
  <c r="E465" i="17"/>
  <c r="E466" i="17"/>
  <c r="E467" i="17"/>
  <c r="E468" i="17"/>
  <c r="E469" i="17"/>
  <c r="E470" i="17"/>
  <c r="E471" i="17"/>
  <c r="E472" i="17"/>
  <c r="E473" i="17"/>
  <c r="E474" i="17"/>
  <c r="E475" i="17"/>
  <c r="E476" i="17"/>
  <c r="E477" i="17"/>
  <c r="E478" i="17"/>
  <c r="E479" i="17"/>
  <c r="E480" i="17"/>
  <c r="E481" i="17"/>
  <c r="E482" i="17"/>
  <c r="E483" i="17"/>
  <c r="E484" i="17"/>
  <c r="E485" i="17"/>
  <c r="E486" i="17"/>
  <c r="E487" i="17"/>
  <c r="E488" i="17"/>
  <c r="E489" i="17"/>
  <c r="E490" i="17"/>
  <c r="E491" i="17"/>
  <c r="E492" i="17"/>
  <c r="E493" i="17"/>
  <c r="E494" i="17"/>
  <c r="E495" i="17"/>
  <c r="E496" i="17"/>
  <c r="E497" i="17"/>
  <c r="E498" i="17"/>
  <c r="E499" i="17"/>
  <c r="E500" i="17"/>
  <c r="E501" i="17"/>
  <c r="E502" i="17"/>
  <c r="E503" i="17"/>
  <c r="E504" i="17"/>
  <c r="E505" i="17"/>
  <c r="E506" i="17"/>
  <c r="E507" i="17"/>
  <c r="E508" i="17"/>
  <c r="E509" i="17"/>
  <c r="E510" i="17"/>
  <c r="E511" i="17"/>
  <c r="E512" i="17"/>
  <c r="E513" i="17"/>
  <c r="E514" i="17"/>
  <c r="E515" i="17"/>
  <c r="E516" i="17"/>
  <c r="E517" i="17"/>
  <c r="E518" i="17"/>
  <c r="E519" i="17"/>
  <c r="E520" i="17"/>
  <c r="E521" i="17"/>
  <c r="E522" i="17"/>
  <c r="E523" i="17"/>
  <c r="E524" i="17"/>
  <c r="E525" i="17"/>
  <c r="E526" i="17"/>
  <c r="E527" i="17"/>
  <c r="E528" i="17"/>
  <c r="E529" i="17"/>
  <c r="E530" i="17"/>
  <c r="E531" i="17"/>
  <c r="E532" i="17"/>
  <c r="E533" i="17"/>
  <c r="E534" i="17"/>
  <c r="E535" i="17"/>
  <c r="E536" i="17"/>
  <c r="E537" i="17"/>
  <c r="E538" i="17"/>
  <c r="E539" i="17"/>
  <c r="E540" i="17"/>
  <c r="E541" i="17"/>
  <c r="E542" i="17"/>
  <c r="E543" i="17"/>
  <c r="E544" i="17"/>
  <c r="E545" i="17"/>
  <c r="E546" i="17"/>
  <c r="E547" i="17"/>
  <c r="E548" i="17"/>
  <c r="E549" i="17"/>
  <c r="E550" i="17"/>
  <c r="E551" i="17"/>
  <c r="E552" i="17"/>
  <c r="E553" i="17"/>
  <c r="E554" i="17"/>
  <c r="E555" i="17"/>
  <c r="E556" i="17"/>
  <c r="E557" i="17"/>
  <c r="E558" i="17"/>
  <c r="E559" i="17"/>
  <c r="E560" i="17"/>
  <c r="E561" i="17"/>
  <c r="E562" i="17"/>
  <c r="E563" i="17"/>
  <c r="E564" i="17"/>
  <c r="E565" i="17"/>
  <c r="E566" i="17"/>
  <c r="E567" i="17"/>
  <c r="E568" i="17"/>
  <c r="E569" i="17"/>
  <c r="E570" i="17"/>
  <c r="E571" i="17"/>
  <c r="E572" i="17"/>
  <c r="E573" i="17"/>
  <c r="E574" i="17"/>
  <c r="E575" i="17"/>
  <c r="E576" i="17"/>
  <c r="E577" i="17"/>
  <c r="E578" i="17"/>
  <c r="E579" i="17"/>
  <c r="E580" i="17"/>
  <c r="E581" i="17"/>
  <c r="E582" i="17"/>
  <c r="E583" i="17"/>
  <c r="E584" i="17"/>
  <c r="E585" i="17"/>
  <c r="E586" i="17"/>
  <c r="E587" i="17"/>
  <c r="E588" i="17"/>
  <c r="E589" i="17"/>
  <c r="E590" i="17"/>
  <c r="E591" i="17"/>
  <c r="E592" i="17"/>
  <c r="E593" i="17"/>
  <c r="E594" i="17"/>
  <c r="E595" i="17"/>
  <c r="E596" i="17"/>
  <c r="E597" i="17"/>
  <c r="E598" i="17"/>
  <c r="E599" i="17"/>
  <c r="E600" i="17"/>
  <c r="E601" i="17"/>
  <c r="E602" i="17"/>
  <c r="E603" i="17"/>
  <c r="E604" i="17"/>
  <c r="E605" i="17"/>
  <c r="E606" i="17"/>
  <c r="E607" i="17"/>
  <c r="E608" i="17"/>
  <c r="E609" i="17"/>
  <c r="E610" i="17"/>
  <c r="E611" i="17"/>
  <c r="E612" i="17"/>
  <c r="E613" i="17"/>
  <c r="E614" i="17"/>
  <c r="E615" i="17"/>
  <c r="E616" i="17"/>
  <c r="E617" i="17"/>
  <c r="E618" i="17"/>
  <c r="E619" i="17"/>
  <c r="E620" i="17"/>
  <c r="E621" i="17"/>
  <c r="E622" i="17"/>
  <c r="E623" i="17"/>
  <c r="E624" i="17"/>
  <c r="E625" i="17"/>
  <c r="E626" i="17"/>
  <c r="E627" i="17"/>
  <c r="E628" i="17"/>
  <c r="E629" i="17"/>
  <c r="E630" i="17"/>
  <c r="E631" i="17"/>
  <c r="E632" i="17"/>
  <c r="E633" i="17"/>
  <c r="E634" i="17"/>
  <c r="E635" i="17"/>
  <c r="E636" i="17"/>
  <c r="E637" i="17"/>
  <c r="E638" i="17"/>
  <c r="E639" i="17"/>
  <c r="E640" i="17"/>
  <c r="E641" i="17"/>
  <c r="E642" i="17"/>
  <c r="E643" i="17"/>
  <c r="E644" i="17"/>
  <c r="E645" i="17"/>
  <c r="E646" i="17"/>
  <c r="E647" i="17"/>
  <c r="E648" i="17"/>
  <c r="E649" i="17"/>
  <c r="E650" i="17"/>
  <c r="E651" i="17"/>
  <c r="E652" i="17"/>
  <c r="E653" i="17"/>
  <c r="E654" i="17"/>
  <c r="E655" i="17"/>
  <c r="E656" i="17"/>
  <c r="E657" i="17"/>
  <c r="E658" i="17"/>
  <c r="E659" i="17"/>
  <c r="E660" i="17"/>
  <c r="E661" i="17"/>
  <c r="E662" i="17"/>
  <c r="E663" i="17"/>
  <c r="E664" i="17"/>
  <c r="E665" i="17"/>
  <c r="E666" i="17"/>
  <c r="E667" i="17"/>
  <c r="E668" i="17"/>
  <c r="E669" i="17"/>
  <c r="E670" i="17"/>
  <c r="E671" i="17"/>
  <c r="E672" i="17"/>
  <c r="E673" i="17"/>
  <c r="E674" i="17"/>
  <c r="E675" i="17"/>
  <c r="E676" i="17"/>
  <c r="E677" i="17"/>
  <c r="E678" i="17"/>
  <c r="E679" i="17"/>
  <c r="E680" i="17"/>
  <c r="E681" i="17"/>
  <c r="E682" i="17"/>
  <c r="E683" i="17"/>
  <c r="E684" i="17"/>
  <c r="E685" i="17"/>
  <c r="E686" i="17"/>
  <c r="E687" i="17"/>
  <c r="E688" i="17"/>
  <c r="E689" i="17"/>
  <c r="E690" i="17"/>
  <c r="E691" i="17"/>
  <c r="E692" i="17"/>
  <c r="E693" i="17"/>
  <c r="E694" i="17"/>
  <c r="E695" i="17"/>
  <c r="E696" i="17"/>
  <c r="E697" i="17"/>
  <c r="E698" i="17"/>
  <c r="E699" i="17"/>
  <c r="E700" i="17"/>
  <c r="E701" i="17"/>
  <c r="E702" i="17"/>
  <c r="E703" i="17"/>
  <c r="E704" i="17"/>
  <c r="E705" i="17"/>
  <c r="E706" i="17"/>
  <c r="E707" i="17"/>
  <c r="E708" i="17"/>
  <c r="E709" i="17"/>
  <c r="E710" i="17"/>
  <c r="E711" i="17"/>
  <c r="E712" i="17"/>
  <c r="E713" i="17"/>
  <c r="E714" i="17"/>
  <c r="E715" i="17"/>
  <c r="E716" i="17"/>
  <c r="E717" i="17"/>
  <c r="E718" i="17"/>
  <c r="E719" i="17"/>
  <c r="E720" i="17"/>
  <c r="E721" i="17"/>
  <c r="E722" i="17"/>
  <c r="E723" i="17"/>
  <c r="E724" i="17"/>
  <c r="E725" i="17"/>
  <c r="E726" i="17"/>
  <c r="E727" i="17"/>
  <c r="E728" i="17"/>
  <c r="E729" i="17"/>
  <c r="E730" i="17"/>
  <c r="E731" i="17"/>
  <c r="E732" i="17"/>
  <c r="E733" i="17"/>
  <c r="E734" i="17"/>
  <c r="E735" i="17"/>
  <c r="E736" i="17"/>
  <c r="E737" i="17"/>
  <c r="E738" i="17"/>
  <c r="E739" i="17"/>
  <c r="E740" i="17"/>
  <c r="E741" i="17"/>
  <c r="E742" i="17"/>
  <c r="E743" i="17"/>
  <c r="E744" i="17"/>
  <c r="E745" i="17"/>
  <c r="E746" i="17"/>
  <c r="E747" i="17"/>
  <c r="E748" i="17"/>
  <c r="E749" i="17"/>
  <c r="E750" i="17"/>
  <c r="E751" i="17"/>
  <c r="E752" i="17"/>
  <c r="E753" i="17"/>
  <c r="E754" i="17"/>
  <c r="E755" i="17"/>
  <c r="E756" i="17"/>
  <c r="E757" i="17"/>
  <c r="E758" i="17"/>
  <c r="E759" i="17"/>
  <c r="E760" i="17"/>
  <c r="E761" i="17"/>
  <c r="E762" i="17"/>
  <c r="E763" i="17"/>
  <c r="E764" i="17"/>
  <c r="E765" i="17"/>
  <c r="E766" i="17"/>
  <c r="E767" i="17"/>
  <c r="E768" i="17"/>
  <c r="E769" i="17"/>
  <c r="E770" i="17"/>
  <c r="E771" i="17"/>
  <c r="E772" i="17"/>
  <c r="E773" i="17"/>
  <c r="E774" i="17"/>
  <c r="E775" i="17"/>
  <c r="E776" i="17"/>
  <c r="E777" i="17"/>
  <c r="E778" i="17"/>
  <c r="E779" i="17"/>
  <c r="E780" i="17"/>
  <c r="E781" i="17"/>
  <c r="E782" i="17"/>
  <c r="E783" i="17"/>
  <c r="E784" i="17"/>
  <c r="E785" i="17"/>
  <c r="E786" i="17"/>
  <c r="E787" i="17"/>
  <c r="E788" i="17"/>
  <c r="E789" i="17"/>
  <c r="E790" i="17"/>
  <c r="E791" i="17"/>
  <c r="E792" i="17"/>
  <c r="E793" i="17"/>
  <c r="E794" i="17"/>
  <c r="E795" i="17"/>
  <c r="E796" i="17"/>
  <c r="E797" i="17"/>
  <c r="E798" i="17"/>
  <c r="E799" i="17"/>
  <c r="E800" i="17"/>
  <c r="E801" i="17"/>
  <c r="E802" i="17"/>
  <c r="E803" i="17"/>
  <c r="E804" i="17"/>
  <c r="E805" i="17"/>
  <c r="E806" i="17"/>
  <c r="E807" i="17"/>
  <c r="E808" i="17"/>
  <c r="E809" i="17"/>
  <c r="E810" i="17"/>
  <c r="E811" i="17"/>
  <c r="E812" i="17"/>
  <c r="E813" i="17"/>
  <c r="E814" i="17"/>
  <c r="E815" i="17"/>
  <c r="E816" i="17"/>
  <c r="E817" i="17"/>
  <c r="E818" i="17"/>
  <c r="E819" i="17"/>
  <c r="E820" i="17"/>
  <c r="E821" i="17"/>
  <c r="E822" i="17"/>
  <c r="E823" i="17"/>
  <c r="E824" i="17"/>
  <c r="E825" i="17"/>
  <c r="E826" i="17"/>
  <c r="E827" i="17"/>
  <c r="E828" i="17"/>
  <c r="E829" i="17"/>
  <c r="E830" i="17"/>
  <c r="E831" i="17"/>
  <c r="E832" i="17"/>
  <c r="E833" i="17"/>
  <c r="E834" i="17"/>
  <c r="E835" i="17"/>
  <c r="E836" i="17"/>
  <c r="E837" i="17"/>
  <c r="E838" i="17"/>
  <c r="E839" i="17"/>
  <c r="E840" i="17"/>
  <c r="E841" i="17"/>
  <c r="E842" i="17"/>
  <c r="E843" i="17"/>
  <c r="E844" i="17"/>
  <c r="E845" i="17"/>
  <c r="E846" i="17"/>
  <c r="E847" i="17"/>
  <c r="E848" i="17"/>
  <c r="E849" i="17"/>
  <c r="E850" i="17"/>
  <c r="E851" i="17"/>
  <c r="E852" i="17"/>
  <c r="E853" i="17"/>
  <c r="E854" i="17"/>
  <c r="E855" i="17"/>
  <c r="E856" i="17"/>
  <c r="E857" i="17"/>
  <c r="E858" i="17"/>
  <c r="E859" i="17"/>
  <c r="E860" i="17"/>
  <c r="E861" i="17"/>
  <c r="E862" i="17"/>
  <c r="E863" i="17"/>
  <c r="E864" i="17"/>
  <c r="E865" i="17"/>
  <c r="E866" i="17"/>
  <c r="E867" i="17"/>
  <c r="E868" i="17"/>
  <c r="E869" i="17"/>
  <c r="E870" i="17"/>
  <c r="E871" i="17"/>
  <c r="E872" i="17"/>
  <c r="E873" i="17"/>
  <c r="E874" i="17"/>
  <c r="E875" i="17"/>
  <c r="E876" i="17"/>
  <c r="E877" i="17"/>
  <c r="E878" i="17"/>
  <c r="E879" i="17"/>
  <c r="E880" i="17"/>
  <c r="E881" i="17"/>
  <c r="E882" i="17"/>
  <c r="E883" i="17"/>
  <c r="E884" i="17"/>
  <c r="E885" i="17"/>
  <c r="E886" i="17"/>
  <c r="E887" i="17"/>
  <c r="E888" i="17"/>
  <c r="E889" i="17"/>
  <c r="E890" i="17"/>
  <c r="E891" i="17"/>
  <c r="E892" i="17"/>
  <c r="E893" i="17"/>
  <c r="E894" i="17"/>
  <c r="E895" i="17"/>
  <c r="E896" i="17"/>
  <c r="E897" i="17"/>
  <c r="E898" i="17"/>
  <c r="E899" i="17"/>
  <c r="E900" i="17"/>
  <c r="E901" i="17"/>
  <c r="E902" i="17"/>
  <c r="E903" i="17"/>
  <c r="E904" i="17"/>
  <c r="E905" i="17"/>
  <c r="E906" i="17"/>
  <c r="E907" i="17"/>
  <c r="E908" i="17"/>
  <c r="E909" i="17"/>
  <c r="E910" i="17"/>
  <c r="E911" i="17"/>
  <c r="E912" i="17"/>
  <c r="E913" i="17"/>
  <c r="E914" i="17"/>
  <c r="E915" i="17"/>
  <c r="E916" i="17"/>
  <c r="E917" i="17"/>
  <c r="E918" i="17"/>
  <c r="E919" i="17"/>
  <c r="E920" i="17"/>
  <c r="E921" i="17"/>
  <c r="E922" i="17"/>
  <c r="E923" i="17"/>
  <c r="E924" i="17"/>
  <c r="E925" i="17"/>
  <c r="E926" i="17"/>
  <c r="E927" i="17"/>
  <c r="E928" i="17"/>
  <c r="E929" i="17"/>
  <c r="E930" i="17"/>
  <c r="E931" i="17"/>
  <c r="E932" i="17"/>
  <c r="E933" i="17"/>
  <c r="E934" i="17"/>
  <c r="E935" i="17"/>
  <c r="E936" i="17"/>
  <c r="E937" i="17"/>
  <c r="E938" i="17"/>
  <c r="E939" i="17"/>
  <c r="E940" i="17"/>
  <c r="E941" i="17"/>
  <c r="E942" i="17"/>
  <c r="E943" i="17"/>
  <c r="E944" i="17"/>
  <c r="E945" i="17"/>
  <c r="E946" i="17"/>
  <c r="E947" i="17"/>
  <c r="E948" i="17"/>
  <c r="E949" i="17"/>
  <c r="E950" i="17"/>
  <c r="E951" i="17"/>
  <c r="E952" i="17"/>
  <c r="E953" i="17"/>
  <c r="E954" i="17"/>
  <c r="E955" i="17"/>
  <c r="E956" i="17"/>
  <c r="E957" i="17"/>
  <c r="E958" i="17"/>
  <c r="E959" i="17"/>
  <c r="E960" i="17"/>
  <c r="E961" i="17"/>
  <c r="E962" i="17"/>
  <c r="E963" i="17"/>
  <c r="E964" i="17"/>
  <c r="E965" i="17"/>
  <c r="E966" i="17"/>
  <c r="E967" i="17"/>
  <c r="E968" i="17"/>
  <c r="E969" i="17"/>
  <c r="E970" i="17"/>
  <c r="E971" i="17"/>
  <c r="E972" i="17"/>
  <c r="E973" i="17"/>
  <c r="E974" i="17"/>
  <c r="E975" i="17"/>
  <c r="E976" i="17"/>
  <c r="E977" i="17"/>
  <c r="E978" i="17"/>
  <c r="E979" i="17"/>
  <c r="E980" i="17"/>
  <c r="E981" i="17"/>
  <c r="E982" i="17"/>
  <c r="E983" i="17"/>
  <c r="E984" i="17"/>
  <c r="E985" i="17"/>
  <c r="E986" i="17"/>
  <c r="E987" i="17"/>
  <c r="E988" i="17"/>
  <c r="E989" i="17"/>
  <c r="E990" i="17"/>
  <c r="E991" i="17"/>
  <c r="E992" i="17"/>
  <c r="E993" i="17"/>
  <c r="E994" i="17"/>
  <c r="E995" i="17"/>
  <c r="E996" i="17"/>
  <c r="E997" i="17"/>
  <c r="E998" i="17"/>
  <c r="E999" i="17"/>
  <c r="E1000" i="17"/>
  <c r="E1001" i="17"/>
  <c r="E1002" i="17"/>
  <c r="E1003" i="17"/>
  <c r="E1004" i="17"/>
  <c r="E1005" i="17"/>
  <c r="E1006" i="17"/>
  <c r="E1007" i="17"/>
  <c r="E1008" i="17"/>
  <c r="E1009" i="17"/>
  <c r="E1010" i="17"/>
  <c r="E1011" i="17"/>
  <c r="E1012" i="17"/>
  <c r="E1013" i="17"/>
  <c r="E3" i="17"/>
  <c r="V626" i="14"/>
  <c r="W626" i="14"/>
  <c r="V464" i="14"/>
  <c r="W464" i="14"/>
  <c r="V465" i="14"/>
  <c r="W465" i="14"/>
  <c r="V466" i="14"/>
  <c r="W466" i="14"/>
  <c r="V467" i="14"/>
  <c r="W467" i="14"/>
  <c r="V468" i="14"/>
  <c r="W468" i="14"/>
  <c r="V469" i="14"/>
  <c r="W469" i="14"/>
  <c r="V470" i="14"/>
  <c r="W470" i="14"/>
  <c r="V471" i="14"/>
  <c r="W471" i="14"/>
  <c r="V472" i="14"/>
  <c r="W472" i="14"/>
  <c r="V473" i="14"/>
  <c r="W473" i="14"/>
  <c r="V474" i="14"/>
  <c r="W474" i="14"/>
  <c r="V475" i="14"/>
  <c r="W475" i="14"/>
  <c r="V476" i="14"/>
  <c r="W476" i="14"/>
  <c r="V477" i="14"/>
  <c r="W477" i="14"/>
  <c r="V478" i="14"/>
  <c r="W478" i="14"/>
  <c r="V479" i="14"/>
  <c r="W479" i="14"/>
  <c r="V480" i="14"/>
  <c r="W480" i="14"/>
  <c r="V481" i="14"/>
  <c r="W481" i="14"/>
  <c r="V482" i="14"/>
  <c r="W482" i="14"/>
  <c r="V483" i="14"/>
  <c r="W483" i="14"/>
  <c r="V484" i="14"/>
  <c r="W484" i="14"/>
  <c r="V485" i="14"/>
  <c r="W485" i="14"/>
  <c r="V486" i="14"/>
  <c r="W486" i="14"/>
  <c r="V487" i="14"/>
  <c r="W487" i="14"/>
  <c r="V488" i="14"/>
  <c r="W488" i="14"/>
  <c r="V489" i="14"/>
  <c r="W489" i="14"/>
  <c r="V490" i="14"/>
  <c r="W490" i="14"/>
  <c r="V491" i="14"/>
  <c r="W491" i="14"/>
  <c r="V492" i="14"/>
  <c r="W492" i="14"/>
  <c r="V493" i="14"/>
  <c r="W493" i="14"/>
  <c r="V494" i="14"/>
  <c r="W494" i="14"/>
  <c r="V495" i="14"/>
  <c r="W495" i="14"/>
  <c r="V496" i="14"/>
  <c r="W496" i="14"/>
  <c r="V497" i="14"/>
  <c r="W497" i="14"/>
  <c r="V498" i="14"/>
  <c r="W498" i="14"/>
  <c r="V499" i="14"/>
  <c r="W499" i="14"/>
  <c r="V500" i="14"/>
  <c r="W500" i="14"/>
  <c r="V501" i="14"/>
  <c r="W501" i="14"/>
  <c r="V502" i="14"/>
  <c r="W502" i="14"/>
  <c r="V503" i="14"/>
  <c r="W503" i="14"/>
  <c r="V504" i="14"/>
  <c r="W504" i="14"/>
  <c r="V505" i="14"/>
  <c r="W505" i="14"/>
  <c r="V506" i="14"/>
  <c r="W506" i="14"/>
  <c r="V507" i="14"/>
  <c r="W507" i="14"/>
  <c r="V508" i="14"/>
  <c r="W508" i="14"/>
  <c r="V509" i="14"/>
  <c r="W509" i="14"/>
  <c r="V510" i="14"/>
  <c r="W510" i="14"/>
  <c r="V511" i="14"/>
  <c r="W511" i="14"/>
  <c r="V512" i="14"/>
  <c r="W512" i="14"/>
  <c r="V513" i="14"/>
  <c r="W513" i="14"/>
  <c r="V514" i="14"/>
  <c r="W514" i="14"/>
  <c r="V515" i="14"/>
  <c r="W515" i="14"/>
  <c r="V516" i="14"/>
  <c r="W516" i="14"/>
  <c r="V517" i="14"/>
  <c r="W517" i="14"/>
  <c r="V518" i="14"/>
  <c r="W518" i="14"/>
  <c r="V519" i="14"/>
  <c r="W519" i="14"/>
  <c r="V520" i="14"/>
  <c r="W520" i="14"/>
  <c r="V521" i="14"/>
  <c r="W521" i="14"/>
  <c r="V522" i="14"/>
  <c r="W522" i="14"/>
  <c r="V523" i="14"/>
  <c r="W523" i="14"/>
  <c r="V524" i="14"/>
  <c r="W524" i="14"/>
  <c r="V525" i="14"/>
  <c r="W525" i="14"/>
  <c r="V526" i="14"/>
  <c r="W526" i="14"/>
  <c r="V527" i="14"/>
  <c r="W527" i="14"/>
  <c r="V528" i="14"/>
  <c r="W528" i="14"/>
  <c r="V529" i="14"/>
  <c r="W529" i="14"/>
  <c r="V530" i="14"/>
  <c r="W530" i="14"/>
  <c r="V531" i="14"/>
  <c r="W531" i="14"/>
  <c r="V532" i="14"/>
  <c r="W532" i="14"/>
  <c r="V533" i="14"/>
  <c r="W533" i="14"/>
  <c r="V534" i="14"/>
  <c r="W534" i="14"/>
  <c r="V535" i="14"/>
  <c r="W535" i="14"/>
  <c r="V536" i="14"/>
  <c r="W536" i="14"/>
  <c r="V537" i="14"/>
  <c r="W537" i="14"/>
  <c r="V538" i="14"/>
  <c r="W538" i="14"/>
  <c r="V539" i="14"/>
  <c r="W539" i="14"/>
  <c r="V540" i="14"/>
  <c r="W540" i="14"/>
  <c r="V541" i="14"/>
  <c r="W541" i="14"/>
  <c r="V542" i="14"/>
  <c r="W542" i="14"/>
  <c r="V543" i="14"/>
  <c r="W543" i="14"/>
  <c r="V544" i="14"/>
  <c r="W544" i="14"/>
  <c r="V545" i="14"/>
  <c r="W545" i="14"/>
  <c r="V546" i="14"/>
  <c r="W546" i="14"/>
  <c r="V547" i="14"/>
  <c r="W547" i="14"/>
  <c r="V548" i="14"/>
  <c r="W548" i="14"/>
  <c r="V549" i="14"/>
  <c r="W549" i="14"/>
  <c r="V550" i="14"/>
  <c r="W550" i="14"/>
  <c r="V551" i="14"/>
  <c r="W551" i="14"/>
  <c r="V552" i="14"/>
  <c r="W552" i="14"/>
  <c r="V553" i="14"/>
  <c r="W553" i="14"/>
  <c r="V554" i="14"/>
  <c r="W554" i="14"/>
  <c r="V555" i="14"/>
  <c r="W555" i="14"/>
  <c r="V556" i="14"/>
  <c r="W556" i="14"/>
  <c r="V557" i="14"/>
  <c r="W557" i="14"/>
  <c r="V558" i="14"/>
  <c r="W558" i="14"/>
  <c r="V559" i="14"/>
  <c r="W559" i="14"/>
  <c r="V560" i="14"/>
  <c r="W560" i="14"/>
  <c r="V561" i="14"/>
  <c r="W561" i="14"/>
  <c r="V562" i="14"/>
  <c r="W562" i="14"/>
  <c r="V563" i="14"/>
  <c r="W563" i="14"/>
  <c r="V564" i="14"/>
  <c r="W564" i="14"/>
  <c r="V565" i="14"/>
  <c r="W565" i="14"/>
  <c r="V566" i="14"/>
  <c r="W566" i="14"/>
  <c r="V567" i="14"/>
  <c r="W567" i="14"/>
  <c r="V568" i="14"/>
  <c r="W568" i="14"/>
  <c r="V569" i="14"/>
  <c r="W569" i="14"/>
  <c r="V570" i="14"/>
  <c r="W570" i="14"/>
  <c r="V571" i="14"/>
  <c r="W571" i="14"/>
  <c r="V572" i="14"/>
  <c r="W572" i="14"/>
  <c r="V573" i="14"/>
  <c r="W573" i="14"/>
  <c r="V574" i="14"/>
  <c r="W574" i="14"/>
  <c r="V575" i="14"/>
  <c r="W575" i="14"/>
  <c r="V576" i="14"/>
  <c r="W576" i="14"/>
  <c r="V577" i="14"/>
  <c r="W577" i="14"/>
  <c r="V578" i="14"/>
  <c r="W578" i="14"/>
  <c r="V579" i="14"/>
  <c r="W579" i="14"/>
  <c r="V580" i="14"/>
  <c r="W580" i="14"/>
  <c r="V581" i="14"/>
  <c r="W581" i="14"/>
  <c r="V582" i="14"/>
  <c r="W582" i="14"/>
  <c r="V583" i="14"/>
  <c r="W583" i="14"/>
  <c r="V584" i="14"/>
  <c r="W584" i="14"/>
  <c r="V585" i="14"/>
  <c r="W585" i="14"/>
  <c r="V586" i="14"/>
  <c r="W586" i="14"/>
  <c r="V587" i="14"/>
  <c r="W587" i="14"/>
  <c r="V588" i="14"/>
  <c r="W588" i="14"/>
  <c r="V589" i="14"/>
  <c r="W589" i="14"/>
  <c r="V590" i="14"/>
  <c r="W590" i="14"/>
  <c r="V591" i="14"/>
  <c r="W591" i="14"/>
  <c r="V592" i="14"/>
  <c r="W592" i="14"/>
  <c r="V593" i="14"/>
  <c r="W593" i="14"/>
  <c r="V594" i="14"/>
  <c r="W594" i="14"/>
  <c r="V595" i="14"/>
  <c r="W595" i="14"/>
  <c r="V596" i="14"/>
  <c r="W596" i="14"/>
  <c r="V597" i="14"/>
  <c r="W597" i="14"/>
  <c r="V598" i="14"/>
  <c r="W598" i="14"/>
  <c r="V599" i="14"/>
  <c r="W599" i="14"/>
  <c r="V600" i="14"/>
  <c r="W600" i="14"/>
  <c r="V601" i="14"/>
  <c r="W601" i="14"/>
  <c r="V602" i="14"/>
  <c r="W602" i="14"/>
  <c r="V603" i="14"/>
  <c r="W603" i="14"/>
  <c r="V604" i="14"/>
  <c r="W604" i="14"/>
  <c r="V605" i="14"/>
  <c r="W605" i="14"/>
  <c r="V606" i="14"/>
  <c r="W606" i="14"/>
  <c r="V607" i="14"/>
  <c r="W607" i="14"/>
  <c r="V608" i="14"/>
  <c r="W608" i="14"/>
  <c r="V609" i="14"/>
  <c r="W609" i="14"/>
  <c r="V610" i="14"/>
  <c r="W610" i="14"/>
  <c r="V611" i="14"/>
  <c r="W611" i="14"/>
  <c r="V612" i="14"/>
  <c r="W612" i="14"/>
  <c r="V613" i="14"/>
  <c r="W613" i="14"/>
  <c r="V614" i="14"/>
  <c r="W614" i="14"/>
  <c r="V615" i="14"/>
  <c r="W615" i="14"/>
  <c r="V616" i="14"/>
  <c r="W616" i="14"/>
  <c r="V617" i="14"/>
  <c r="W617" i="14"/>
  <c r="V618" i="14"/>
  <c r="W618" i="14"/>
  <c r="V619" i="14"/>
  <c r="W619" i="14"/>
  <c r="V620" i="14"/>
  <c r="W620" i="14"/>
  <c r="V621" i="14"/>
  <c r="W621" i="14"/>
  <c r="V622" i="14"/>
  <c r="W622" i="14"/>
  <c r="V623" i="14"/>
  <c r="W623" i="14"/>
  <c r="V624" i="14"/>
  <c r="W624" i="14"/>
  <c r="V625" i="14"/>
  <c r="W625" i="14"/>
  <c r="V463" i="14"/>
  <c r="W463" i="14"/>
  <c r="V422" i="14"/>
  <c r="W422" i="14"/>
  <c r="V423" i="14"/>
  <c r="W423" i="14"/>
  <c r="V424" i="14"/>
  <c r="W424" i="14"/>
  <c r="V425" i="14"/>
  <c r="W425" i="14"/>
  <c r="V426" i="14"/>
  <c r="W426" i="14"/>
  <c r="V427" i="14"/>
  <c r="W427" i="14"/>
  <c r="V428" i="14"/>
  <c r="W428" i="14"/>
  <c r="V429" i="14"/>
  <c r="W429" i="14"/>
  <c r="V430" i="14"/>
  <c r="W430" i="14"/>
  <c r="V431" i="14"/>
  <c r="W431" i="14"/>
  <c r="V432" i="14"/>
  <c r="W432" i="14"/>
  <c r="V433" i="14"/>
  <c r="W433" i="14"/>
  <c r="V434" i="14"/>
  <c r="W434" i="14"/>
  <c r="V435" i="14"/>
  <c r="W435" i="14"/>
  <c r="V436" i="14"/>
  <c r="W436" i="14"/>
  <c r="V437" i="14"/>
  <c r="W437" i="14"/>
  <c r="V438" i="14"/>
  <c r="W438" i="14"/>
  <c r="V439" i="14"/>
  <c r="W439" i="14"/>
  <c r="V440" i="14"/>
  <c r="W440" i="14"/>
  <c r="V441" i="14"/>
  <c r="W441" i="14"/>
  <c r="V442" i="14"/>
  <c r="W442" i="14"/>
  <c r="V443" i="14"/>
  <c r="W443" i="14"/>
  <c r="V444" i="14"/>
  <c r="W444" i="14"/>
  <c r="V445" i="14"/>
  <c r="W445" i="14"/>
  <c r="V446" i="14"/>
  <c r="W446" i="14"/>
  <c r="V447" i="14"/>
  <c r="W447" i="14"/>
  <c r="V448" i="14"/>
  <c r="W448" i="14"/>
  <c r="V449" i="14"/>
  <c r="W449" i="14"/>
  <c r="V450" i="14"/>
  <c r="W450" i="14"/>
  <c r="V451" i="14"/>
  <c r="W451" i="14"/>
  <c r="V452" i="14"/>
  <c r="W452" i="14"/>
  <c r="V453" i="14"/>
  <c r="W453" i="14"/>
  <c r="V454" i="14"/>
  <c r="W454" i="14"/>
  <c r="V455" i="14"/>
  <c r="W455" i="14"/>
  <c r="V456" i="14"/>
  <c r="W456" i="14"/>
  <c r="V457" i="14"/>
  <c r="W457" i="14"/>
  <c r="V458" i="14"/>
  <c r="W458" i="14"/>
  <c r="V459" i="14"/>
  <c r="W459" i="14"/>
  <c r="V460" i="14"/>
  <c r="W460" i="14"/>
  <c r="V461" i="14"/>
  <c r="W461" i="14"/>
  <c r="V462" i="14"/>
  <c r="W462" i="14"/>
  <c r="V396" i="14"/>
  <c r="W396" i="14"/>
  <c r="V397" i="14"/>
  <c r="W397" i="14"/>
  <c r="V398" i="14"/>
  <c r="W398" i="14"/>
  <c r="V399" i="14"/>
  <c r="W399" i="14"/>
  <c r="V400" i="14"/>
  <c r="W400" i="14"/>
  <c r="V401" i="14"/>
  <c r="W401" i="14"/>
  <c r="V402" i="14"/>
  <c r="W402" i="14"/>
  <c r="V403" i="14"/>
  <c r="W403" i="14"/>
  <c r="V404" i="14"/>
  <c r="W404" i="14"/>
  <c r="V405" i="14"/>
  <c r="W405" i="14"/>
  <c r="V406" i="14"/>
  <c r="W406" i="14"/>
  <c r="V407" i="14"/>
  <c r="W407" i="14"/>
  <c r="V408" i="14"/>
  <c r="W408" i="14"/>
  <c r="V409" i="14"/>
  <c r="W409" i="14"/>
  <c r="V410" i="14"/>
  <c r="W410" i="14"/>
  <c r="V411" i="14"/>
  <c r="W411" i="14"/>
  <c r="V412" i="14"/>
  <c r="W412" i="14"/>
  <c r="V413" i="14"/>
  <c r="W413" i="14"/>
  <c r="V414" i="14"/>
  <c r="W414" i="14"/>
  <c r="V415" i="14"/>
  <c r="W415" i="14"/>
  <c r="V416" i="14"/>
  <c r="W416" i="14"/>
  <c r="V417" i="14"/>
  <c r="W417" i="14"/>
  <c r="V418" i="14"/>
  <c r="W418" i="14"/>
  <c r="V419" i="14"/>
  <c r="W419" i="14"/>
  <c r="V420" i="14"/>
  <c r="W420" i="14"/>
  <c r="V421" i="14"/>
  <c r="W421" i="14"/>
  <c r="V367" i="14"/>
  <c r="W367" i="14"/>
  <c r="V368" i="14"/>
  <c r="W368" i="14"/>
  <c r="V369" i="14"/>
  <c r="W369" i="14"/>
  <c r="V370" i="14"/>
  <c r="W370" i="14"/>
  <c r="V371" i="14"/>
  <c r="W371" i="14"/>
  <c r="V372" i="14"/>
  <c r="W372" i="14"/>
  <c r="V373" i="14"/>
  <c r="W373" i="14"/>
  <c r="V374" i="14"/>
  <c r="W374" i="14"/>
  <c r="V375" i="14"/>
  <c r="W375" i="14"/>
  <c r="V376" i="14"/>
  <c r="W376" i="14"/>
  <c r="V377" i="14"/>
  <c r="W377" i="14"/>
  <c r="V378" i="14"/>
  <c r="W378" i="14"/>
  <c r="V379" i="14"/>
  <c r="W379" i="14"/>
  <c r="V380" i="14"/>
  <c r="W380" i="14"/>
  <c r="V381" i="14"/>
  <c r="W381" i="14"/>
  <c r="V382" i="14"/>
  <c r="W382" i="14"/>
  <c r="V383" i="14"/>
  <c r="W383" i="14"/>
  <c r="V384" i="14"/>
  <c r="W384" i="14"/>
  <c r="V385" i="14"/>
  <c r="W385" i="14"/>
  <c r="V386" i="14"/>
  <c r="W386" i="14"/>
  <c r="V387" i="14"/>
  <c r="W387" i="14"/>
  <c r="V388" i="14"/>
  <c r="W388" i="14"/>
  <c r="V389" i="14"/>
  <c r="W389" i="14"/>
  <c r="V390" i="14"/>
  <c r="W390" i="14"/>
  <c r="V391" i="14"/>
  <c r="W391" i="14"/>
  <c r="V392" i="14"/>
  <c r="W392" i="14"/>
  <c r="V393" i="14"/>
  <c r="W393" i="14"/>
  <c r="V394" i="14"/>
  <c r="W394" i="14"/>
  <c r="V395" i="14"/>
  <c r="W395" i="14"/>
  <c r="V333" i="14"/>
  <c r="W333" i="14"/>
  <c r="V334" i="14"/>
  <c r="W334" i="14"/>
  <c r="V335" i="14"/>
  <c r="W335" i="14"/>
  <c r="V336" i="14"/>
  <c r="W336" i="14"/>
  <c r="V337" i="14"/>
  <c r="W337" i="14"/>
  <c r="V338" i="14"/>
  <c r="W338" i="14"/>
  <c r="V339" i="14"/>
  <c r="W339" i="14"/>
  <c r="V340" i="14"/>
  <c r="W340" i="14"/>
  <c r="V341" i="14"/>
  <c r="W341" i="14"/>
  <c r="V342" i="14"/>
  <c r="W342" i="14"/>
  <c r="V343" i="14"/>
  <c r="W343" i="14"/>
  <c r="V344" i="14"/>
  <c r="W344" i="14"/>
  <c r="V345" i="14"/>
  <c r="W345" i="14"/>
  <c r="V346" i="14"/>
  <c r="W346" i="14"/>
  <c r="V347" i="14"/>
  <c r="W347" i="14"/>
  <c r="V348" i="14"/>
  <c r="W348" i="14"/>
  <c r="V349" i="14"/>
  <c r="W349" i="14"/>
  <c r="V350" i="14"/>
  <c r="W350" i="14"/>
  <c r="V351" i="14"/>
  <c r="W351" i="14"/>
  <c r="V352" i="14"/>
  <c r="W352" i="14"/>
  <c r="V353" i="14"/>
  <c r="W353" i="14"/>
  <c r="V354" i="14"/>
  <c r="W354" i="14"/>
  <c r="V355" i="14"/>
  <c r="W355" i="14"/>
  <c r="V356" i="14"/>
  <c r="W356" i="14"/>
  <c r="V357" i="14"/>
  <c r="W357" i="14"/>
  <c r="V358" i="14"/>
  <c r="W358" i="14"/>
  <c r="V359" i="14"/>
  <c r="W359" i="14"/>
  <c r="V360" i="14"/>
  <c r="W360" i="14"/>
  <c r="V361" i="14"/>
  <c r="W361" i="14"/>
  <c r="V362" i="14"/>
  <c r="W362" i="14"/>
  <c r="V363" i="14"/>
  <c r="W363" i="14"/>
  <c r="V364" i="14"/>
  <c r="W364" i="14"/>
  <c r="V365" i="14"/>
  <c r="W365" i="14"/>
  <c r="V366" i="14"/>
  <c r="W366" i="14"/>
  <c r="V325" i="14"/>
  <c r="W325" i="14"/>
  <c r="V326" i="14"/>
  <c r="W326" i="14"/>
  <c r="V327" i="14"/>
  <c r="W327" i="14"/>
  <c r="V328" i="14"/>
  <c r="W328" i="14"/>
  <c r="V329" i="14"/>
  <c r="W329" i="14"/>
  <c r="V330" i="14"/>
  <c r="W330" i="14"/>
  <c r="V331" i="14"/>
  <c r="W331" i="14"/>
  <c r="V332" i="14"/>
  <c r="W332" i="14"/>
  <c r="V313" i="14"/>
  <c r="W313" i="14"/>
  <c r="V314" i="14"/>
  <c r="W314" i="14"/>
  <c r="V315" i="14"/>
  <c r="W315" i="14"/>
  <c r="V316" i="14"/>
  <c r="W316" i="14"/>
  <c r="V317" i="14"/>
  <c r="W317" i="14"/>
  <c r="V318" i="14"/>
  <c r="W318" i="14"/>
  <c r="V319" i="14"/>
  <c r="W319" i="14"/>
  <c r="V320" i="14"/>
  <c r="W320" i="14"/>
  <c r="V321" i="14"/>
  <c r="W321" i="14"/>
  <c r="V322" i="14"/>
  <c r="W322" i="14"/>
  <c r="V323" i="14"/>
  <c r="W323" i="14"/>
  <c r="V324" i="14"/>
  <c r="W324" i="14"/>
  <c r="V297" i="14"/>
  <c r="W297" i="14"/>
  <c r="V298" i="14"/>
  <c r="W298" i="14"/>
  <c r="V299" i="14"/>
  <c r="W299" i="14"/>
  <c r="V300" i="14"/>
  <c r="W300" i="14"/>
  <c r="V301" i="14"/>
  <c r="W301" i="14"/>
  <c r="V302" i="14"/>
  <c r="W302" i="14"/>
  <c r="V303" i="14"/>
  <c r="W303" i="14"/>
  <c r="V304" i="14"/>
  <c r="W304" i="14"/>
  <c r="V305" i="14"/>
  <c r="W305" i="14"/>
  <c r="V306" i="14"/>
  <c r="W306" i="14"/>
  <c r="V307" i="14"/>
  <c r="W307" i="14"/>
  <c r="V308" i="14"/>
  <c r="W308" i="14"/>
  <c r="V309" i="14"/>
  <c r="W309" i="14"/>
  <c r="V310" i="14"/>
  <c r="W310" i="14"/>
  <c r="V311" i="14"/>
  <c r="W311" i="14"/>
  <c r="V312" i="14"/>
  <c r="W312" i="14"/>
  <c r="V289" i="14"/>
  <c r="W289" i="14"/>
  <c r="V290" i="14"/>
  <c r="W290" i="14"/>
  <c r="V291" i="14"/>
  <c r="W291" i="14"/>
  <c r="V292" i="14"/>
  <c r="W292" i="14"/>
  <c r="V293" i="14"/>
  <c r="W293" i="14"/>
  <c r="V294" i="14"/>
  <c r="W294" i="14"/>
  <c r="V295" i="14"/>
  <c r="W295" i="14"/>
  <c r="V296" i="14"/>
  <c r="W296" i="14"/>
  <c r="V256" i="14"/>
  <c r="W256" i="14"/>
  <c r="V257" i="14"/>
  <c r="W257" i="14"/>
  <c r="V258" i="14"/>
  <c r="W258" i="14"/>
  <c r="V259" i="14"/>
  <c r="W259" i="14"/>
  <c r="V260" i="14"/>
  <c r="W260" i="14"/>
  <c r="V261" i="14"/>
  <c r="W261" i="14"/>
  <c r="V262" i="14"/>
  <c r="W262" i="14"/>
  <c r="V263" i="14"/>
  <c r="W263" i="14"/>
  <c r="V264" i="14"/>
  <c r="W264" i="14"/>
  <c r="V265" i="14"/>
  <c r="W265" i="14"/>
  <c r="V266" i="14"/>
  <c r="W266" i="14"/>
  <c r="V267" i="14"/>
  <c r="W267" i="14"/>
  <c r="V268" i="14"/>
  <c r="W268" i="14"/>
  <c r="V269" i="14"/>
  <c r="W269" i="14"/>
  <c r="V270" i="14"/>
  <c r="W270" i="14"/>
  <c r="V271" i="14"/>
  <c r="W271" i="14"/>
  <c r="V272" i="14"/>
  <c r="W272" i="14"/>
  <c r="V273" i="14"/>
  <c r="W273" i="14"/>
  <c r="V274" i="14"/>
  <c r="W274" i="14"/>
  <c r="V275" i="14"/>
  <c r="W275" i="14"/>
  <c r="V276" i="14"/>
  <c r="W276" i="14"/>
  <c r="V277" i="14"/>
  <c r="W277" i="14"/>
  <c r="V278" i="14"/>
  <c r="W278" i="14"/>
  <c r="V279" i="14"/>
  <c r="W279" i="14"/>
  <c r="V280" i="14"/>
  <c r="W280" i="14"/>
  <c r="V281" i="14"/>
  <c r="W281" i="14"/>
  <c r="V282" i="14"/>
  <c r="W282" i="14"/>
  <c r="V283" i="14"/>
  <c r="W283" i="14"/>
  <c r="V284" i="14"/>
  <c r="W284" i="14"/>
  <c r="V285" i="14"/>
  <c r="W285" i="14"/>
  <c r="V286" i="14"/>
  <c r="W286" i="14"/>
  <c r="V287" i="14"/>
  <c r="W287" i="14"/>
  <c r="V288" i="14"/>
  <c r="W288" i="14"/>
  <c r="V251" i="14"/>
  <c r="W251" i="14"/>
  <c r="V252" i="14"/>
  <c r="W252" i="14"/>
  <c r="V253" i="14"/>
  <c r="W253" i="14"/>
  <c r="V254" i="14"/>
  <c r="W254" i="14"/>
  <c r="V255" i="14"/>
  <c r="W255" i="14"/>
  <c r="V230" i="14"/>
  <c r="W230" i="14"/>
  <c r="V231" i="14"/>
  <c r="W231" i="14"/>
  <c r="V232" i="14"/>
  <c r="W232" i="14"/>
  <c r="V233" i="14"/>
  <c r="W233" i="14"/>
  <c r="V234" i="14"/>
  <c r="W234" i="14"/>
  <c r="V235" i="14"/>
  <c r="W235" i="14"/>
  <c r="V236" i="14"/>
  <c r="W236" i="14"/>
  <c r="V237" i="14"/>
  <c r="W237" i="14"/>
  <c r="V238" i="14"/>
  <c r="W238" i="14"/>
  <c r="V239" i="14"/>
  <c r="W239" i="14"/>
  <c r="V240" i="14"/>
  <c r="W240" i="14"/>
  <c r="V241" i="14"/>
  <c r="W241" i="14"/>
  <c r="V242" i="14"/>
  <c r="W242" i="14"/>
  <c r="V243" i="14"/>
  <c r="W243" i="14"/>
  <c r="V244" i="14"/>
  <c r="W244" i="14"/>
  <c r="V245" i="14"/>
  <c r="W245" i="14"/>
  <c r="V246" i="14"/>
  <c r="W246" i="14"/>
  <c r="V247" i="14"/>
  <c r="W247" i="14"/>
  <c r="V248" i="14"/>
  <c r="W248" i="14"/>
  <c r="V249" i="14"/>
  <c r="W249" i="14"/>
  <c r="V250" i="14"/>
  <c r="W250" i="14"/>
  <c r="V190" i="14"/>
  <c r="W190" i="14"/>
  <c r="V191" i="14"/>
  <c r="W191" i="14"/>
  <c r="V192" i="14"/>
  <c r="W192" i="14"/>
  <c r="V193" i="14"/>
  <c r="W193" i="14"/>
  <c r="V194" i="14"/>
  <c r="W194" i="14"/>
  <c r="V195" i="14"/>
  <c r="W195" i="14"/>
  <c r="V196" i="14"/>
  <c r="W196" i="14"/>
  <c r="V197" i="14"/>
  <c r="W197" i="14"/>
  <c r="V198" i="14"/>
  <c r="W198" i="14"/>
  <c r="V199" i="14"/>
  <c r="W199" i="14"/>
  <c r="V200" i="14"/>
  <c r="W200" i="14"/>
  <c r="V201" i="14"/>
  <c r="W201" i="14"/>
  <c r="V202" i="14"/>
  <c r="W202" i="14"/>
  <c r="V203" i="14"/>
  <c r="W203" i="14"/>
  <c r="V204" i="14"/>
  <c r="W204" i="14"/>
  <c r="V205" i="14"/>
  <c r="W205" i="14"/>
  <c r="V206" i="14"/>
  <c r="W206" i="14"/>
  <c r="V207" i="14"/>
  <c r="W207" i="14"/>
  <c r="V208" i="14"/>
  <c r="W208" i="14"/>
  <c r="V209" i="14"/>
  <c r="W209" i="14"/>
  <c r="V210" i="14"/>
  <c r="W210" i="14"/>
  <c r="V211" i="14"/>
  <c r="W211" i="14"/>
  <c r="V212" i="14"/>
  <c r="W212" i="14"/>
  <c r="V213" i="14"/>
  <c r="W213" i="14"/>
  <c r="V214" i="14"/>
  <c r="W214" i="14"/>
  <c r="V215" i="14"/>
  <c r="W215" i="14"/>
  <c r="V216" i="14"/>
  <c r="W216" i="14"/>
  <c r="V217" i="14"/>
  <c r="W217" i="14"/>
  <c r="V218" i="14"/>
  <c r="W218" i="14"/>
  <c r="V219" i="14"/>
  <c r="W219" i="14"/>
  <c r="V220" i="14"/>
  <c r="W220" i="14"/>
  <c r="V221" i="14"/>
  <c r="W221" i="14"/>
  <c r="V222" i="14"/>
  <c r="W222" i="14"/>
  <c r="V223" i="14"/>
  <c r="W223" i="14"/>
  <c r="V224" i="14"/>
  <c r="W224" i="14"/>
  <c r="V225" i="14"/>
  <c r="W225" i="14"/>
  <c r="V226" i="14"/>
  <c r="W226" i="14"/>
  <c r="V227" i="14"/>
  <c r="W227" i="14"/>
  <c r="V228" i="14"/>
  <c r="W228" i="14"/>
  <c r="V229" i="14"/>
  <c r="W229" i="14"/>
  <c r="V107" i="14"/>
  <c r="W107" i="14"/>
  <c r="V108" i="14"/>
  <c r="W108" i="14"/>
  <c r="V109" i="14"/>
  <c r="W109" i="14"/>
  <c r="V110" i="14"/>
  <c r="W110" i="14"/>
  <c r="V111" i="14"/>
  <c r="W111" i="14"/>
  <c r="V112" i="14"/>
  <c r="W112" i="14"/>
  <c r="V113" i="14"/>
  <c r="W113" i="14"/>
  <c r="V114" i="14"/>
  <c r="W114" i="14"/>
  <c r="V115" i="14"/>
  <c r="W115" i="14"/>
  <c r="V116" i="14"/>
  <c r="W116" i="14"/>
  <c r="V117" i="14"/>
  <c r="W117" i="14"/>
  <c r="V118" i="14"/>
  <c r="W118" i="14"/>
  <c r="V119" i="14"/>
  <c r="W119" i="14"/>
  <c r="V120" i="14"/>
  <c r="W120" i="14"/>
  <c r="V121" i="14"/>
  <c r="W121" i="14"/>
  <c r="V122" i="14"/>
  <c r="W122" i="14"/>
  <c r="V123" i="14"/>
  <c r="W123" i="14"/>
  <c r="V124" i="14"/>
  <c r="W124" i="14"/>
  <c r="V125" i="14"/>
  <c r="W125" i="14"/>
  <c r="V126" i="14"/>
  <c r="W126" i="14"/>
  <c r="V127" i="14"/>
  <c r="W127" i="14"/>
  <c r="V128" i="14"/>
  <c r="W128" i="14"/>
  <c r="V129" i="14"/>
  <c r="W129" i="14"/>
  <c r="V130" i="14"/>
  <c r="W130" i="14"/>
  <c r="V131" i="14"/>
  <c r="W131" i="14"/>
  <c r="V132" i="14"/>
  <c r="W132" i="14"/>
  <c r="V133" i="14"/>
  <c r="W133" i="14"/>
  <c r="V134" i="14"/>
  <c r="W134" i="14"/>
  <c r="V135" i="14"/>
  <c r="W135" i="14"/>
  <c r="V136" i="14"/>
  <c r="W136" i="14"/>
  <c r="V137" i="14"/>
  <c r="W137" i="14"/>
  <c r="V138" i="14"/>
  <c r="W138" i="14"/>
  <c r="V139" i="14"/>
  <c r="W139" i="14"/>
  <c r="V140" i="14"/>
  <c r="W140" i="14"/>
  <c r="V141" i="14"/>
  <c r="W141" i="14"/>
  <c r="V142" i="14"/>
  <c r="W142" i="14"/>
  <c r="V143" i="14"/>
  <c r="W143" i="14"/>
  <c r="V144" i="14"/>
  <c r="W144" i="14"/>
  <c r="V145" i="14"/>
  <c r="W145" i="14"/>
  <c r="V146" i="14"/>
  <c r="W146" i="14"/>
  <c r="V147" i="14"/>
  <c r="W147" i="14"/>
  <c r="V148" i="14"/>
  <c r="W148" i="14"/>
  <c r="V149" i="14"/>
  <c r="W149" i="14"/>
  <c r="V150" i="14"/>
  <c r="W150" i="14"/>
  <c r="V151" i="14"/>
  <c r="W151" i="14"/>
  <c r="V152" i="14"/>
  <c r="W152" i="14"/>
  <c r="V153" i="14"/>
  <c r="W153" i="14"/>
  <c r="V154" i="14"/>
  <c r="W154" i="14"/>
  <c r="V155" i="14"/>
  <c r="W155" i="14"/>
  <c r="V156" i="14"/>
  <c r="W156" i="14"/>
  <c r="V157" i="14"/>
  <c r="W157" i="14"/>
  <c r="V158" i="14"/>
  <c r="W158" i="14"/>
  <c r="V159" i="14"/>
  <c r="W159" i="14"/>
  <c r="V160" i="14"/>
  <c r="W160" i="14"/>
  <c r="V161" i="14"/>
  <c r="W161" i="14"/>
  <c r="V162" i="14"/>
  <c r="W162" i="14"/>
  <c r="V163" i="14"/>
  <c r="W163" i="14"/>
  <c r="V164" i="14"/>
  <c r="W164" i="14"/>
  <c r="V165" i="14"/>
  <c r="W165" i="14"/>
  <c r="V166" i="14"/>
  <c r="W166" i="14"/>
  <c r="V167" i="14"/>
  <c r="W167" i="14"/>
  <c r="V168" i="14"/>
  <c r="W168" i="14"/>
  <c r="V169" i="14"/>
  <c r="W169" i="14"/>
  <c r="V170" i="14"/>
  <c r="W170" i="14"/>
  <c r="V171" i="14"/>
  <c r="W171" i="14"/>
  <c r="V172" i="14"/>
  <c r="W172" i="14"/>
  <c r="V173" i="14"/>
  <c r="W173" i="14"/>
  <c r="V174" i="14"/>
  <c r="W174" i="14"/>
  <c r="V175" i="14"/>
  <c r="W175" i="14"/>
  <c r="V176" i="14"/>
  <c r="W176" i="14"/>
  <c r="V177" i="14"/>
  <c r="W177" i="14"/>
  <c r="V178" i="14"/>
  <c r="W178" i="14"/>
  <c r="V179" i="14"/>
  <c r="W179" i="14"/>
  <c r="V180" i="14"/>
  <c r="W180" i="14"/>
  <c r="V181" i="14"/>
  <c r="W181" i="14"/>
  <c r="V182" i="14"/>
  <c r="W182" i="14"/>
  <c r="V183" i="14"/>
  <c r="W183" i="14"/>
  <c r="V184" i="14"/>
  <c r="W184" i="14"/>
  <c r="V185" i="14"/>
  <c r="W185" i="14"/>
  <c r="V186" i="14"/>
  <c r="W186" i="14"/>
  <c r="V187" i="14"/>
  <c r="W187" i="14"/>
  <c r="V188" i="14"/>
  <c r="W188" i="14"/>
  <c r="V189" i="14"/>
  <c r="W189" i="14"/>
  <c r="V7" i="14"/>
  <c r="W7" i="14"/>
  <c r="V8" i="14"/>
  <c r="W8" i="14"/>
  <c r="V9" i="14"/>
  <c r="W9" i="14"/>
  <c r="V10" i="14"/>
  <c r="W10" i="14"/>
  <c r="V11" i="14"/>
  <c r="W11" i="14"/>
  <c r="V12" i="14"/>
  <c r="W12" i="14"/>
  <c r="V13" i="14"/>
  <c r="W13" i="14"/>
  <c r="V14" i="14"/>
  <c r="W14" i="14"/>
  <c r="V15" i="14"/>
  <c r="W15" i="14"/>
  <c r="V16" i="14"/>
  <c r="W16" i="14"/>
  <c r="V17" i="14"/>
  <c r="W17" i="14"/>
  <c r="V18" i="14"/>
  <c r="W18" i="14"/>
  <c r="V19" i="14"/>
  <c r="W19" i="14"/>
  <c r="V20" i="14"/>
  <c r="W20" i="14"/>
  <c r="V21" i="14"/>
  <c r="W21" i="14"/>
  <c r="V22" i="14"/>
  <c r="W22" i="14"/>
  <c r="V23" i="14"/>
  <c r="W23" i="14"/>
  <c r="V24" i="14"/>
  <c r="W24" i="14"/>
  <c r="V25" i="14"/>
  <c r="W25" i="14"/>
  <c r="V26" i="14"/>
  <c r="W26" i="14"/>
  <c r="V27" i="14"/>
  <c r="W27" i="14"/>
  <c r="V28" i="14"/>
  <c r="W28" i="14"/>
  <c r="V29" i="14"/>
  <c r="W29" i="14"/>
  <c r="V30" i="14"/>
  <c r="W30" i="14"/>
  <c r="V31" i="14"/>
  <c r="W31" i="14"/>
  <c r="V32" i="14"/>
  <c r="W32" i="14"/>
  <c r="V33" i="14"/>
  <c r="W33" i="14"/>
  <c r="V34" i="14"/>
  <c r="W34" i="14"/>
  <c r="V35" i="14"/>
  <c r="W35" i="14"/>
  <c r="V36" i="14"/>
  <c r="W36" i="14"/>
  <c r="V37" i="14"/>
  <c r="W37" i="14"/>
  <c r="V38" i="14"/>
  <c r="W38" i="14"/>
  <c r="V39" i="14"/>
  <c r="W39" i="14"/>
  <c r="V40" i="14"/>
  <c r="W40" i="14"/>
  <c r="V41" i="14"/>
  <c r="W41" i="14"/>
  <c r="V42" i="14"/>
  <c r="W42" i="14"/>
  <c r="V43" i="14"/>
  <c r="W43" i="14"/>
  <c r="V44" i="14"/>
  <c r="W44" i="14"/>
  <c r="V45" i="14"/>
  <c r="W45" i="14"/>
  <c r="V46" i="14"/>
  <c r="W46" i="14"/>
  <c r="V47" i="14"/>
  <c r="W47" i="14"/>
  <c r="V48" i="14"/>
  <c r="W48" i="14"/>
  <c r="V49" i="14"/>
  <c r="W49" i="14"/>
  <c r="V50" i="14"/>
  <c r="W50" i="14"/>
  <c r="V51" i="14"/>
  <c r="W51" i="14"/>
  <c r="V52" i="14"/>
  <c r="W52" i="14"/>
  <c r="V53" i="14"/>
  <c r="W53" i="14"/>
  <c r="V54" i="14"/>
  <c r="W54" i="14"/>
  <c r="V55" i="14"/>
  <c r="W55" i="14"/>
  <c r="V56" i="14"/>
  <c r="W56" i="14"/>
  <c r="V57" i="14"/>
  <c r="W57" i="14"/>
  <c r="V58" i="14"/>
  <c r="W58" i="14"/>
  <c r="V59" i="14"/>
  <c r="W59" i="14"/>
  <c r="V60" i="14"/>
  <c r="W60" i="14"/>
  <c r="V61" i="14"/>
  <c r="W61" i="14"/>
  <c r="V62" i="14"/>
  <c r="W62" i="14"/>
  <c r="V63" i="14"/>
  <c r="W63" i="14"/>
  <c r="V64" i="14"/>
  <c r="W64" i="14"/>
  <c r="V65" i="14"/>
  <c r="W65" i="14"/>
  <c r="V66" i="14"/>
  <c r="W66" i="14"/>
  <c r="V67" i="14"/>
  <c r="W67" i="14"/>
  <c r="V68" i="14"/>
  <c r="W68" i="14"/>
  <c r="V69" i="14"/>
  <c r="W69" i="14"/>
  <c r="V70" i="14"/>
  <c r="W70" i="14"/>
  <c r="V71" i="14"/>
  <c r="W71" i="14"/>
  <c r="V72" i="14"/>
  <c r="W72" i="14"/>
  <c r="V73" i="14"/>
  <c r="W73" i="14"/>
  <c r="V74" i="14"/>
  <c r="W74" i="14"/>
  <c r="V75" i="14"/>
  <c r="W75" i="14"/>
  <c r="V76" i="14"/>
  <c r="W76" i="14"/>
  <c r="V77" i="14"/>
  <c r="W77" i="14"/>
  <c r="V78" i="14"/>
  <c r="W78" i="14"/>
  <c r="V79" i="14"/>
  <c r="W79" i="14"/>
  <c r="V80" i="14"/>
  <c r="W80" i="14"/>
  <c r="V81" i="14"/>
  <c r="W81" i="14"/>
  <c r="V82" i="14"/>
  <c r="W82" i="14"/>
  <c r="V83" i="14"/>
  <c r="W83" i="14"/>
  <c r="V84" i="14"/>
  <c r="W84" i="14"/>
  <c r="V85" i="14"/>
  <c r="W85" i="14"/>
  <c r="V86" i="14"/>
  <c r="W86" i="14"/>
  <c r="V87" i="14"/>
  <c r="W87" i="14"/>
  <c r="V88" i="14"/>
  <c r="W88" i="14"/>
  <c r="V89" i="14"/>
  <c r="W89" i="14"/>
  <c r="V90" i="14"/>
  <c r="W90" i="14"/>
  <c r="V91" i="14"/>
  <c r="W91" i="14"/>
  <c r="V92" i="14"/>
  <c r="W92" i="14"/>
  <c r="V93" i="14"/>
  <c r="W93" i="14"/>
  <c r="V94" i="14"/>
  <c r="W94" i="14"/>
  <c r="V95" i="14"/>
  <c r="W95" i="14"/>
  <c r="V96" i="14"/>
  <c r="W96" i="14"/>
  <c r="V97" i="14"/>
  <c r="W97" i="14"/>
  <c r="V98" i="14"/>
  <c r="W98" i="14"/>
  <c r="V99" i="14"/>
  <c r="W99" i="14"/>
  <c r="V100" i="14"/>
  <c r="W100" i="14"/>
  <c r="V101" i="14"/>
  <c r="W101" i="14"/>
  <c r="V102" i="14"/>
  <c r="W102" i="14"/>
  <c r="V103" i="14"/>
  <c r="W103" i="14"/>
  <c r="V104" i="14"/>
  <c r="W104" i="14"/>
  <c r="V105" i="14"/>
  <c r="W105" i="14"/>
  <c r="V106" i="14"/>
  <c r="W106" i="14"/>
  <c r="W6" i="14"/>
  <c r="V6" i="14"/>
  <c r="S97" i="15" l="1"/>
  <c r="S98" i="15"/>
  <c r="S96" i="15"/>
  <c r="S109" i="15"/>
  <c r="S107" i="15"/>
  <c r="S105" i="15"/>
  <c r="S103" i="15"/>
  <c r="S101" i="15"/>
  <c r="S99" i="15"/>
  <c r="S110" i="15"/>
  <c r="S108" i="15"/>
  <c r="S106" i="15"/>
  <c r="S104" i="15"/>
  <c r="S102" i="15"/>
  <c r="S100" i="15"/>
  <c r="AI34" i="15"/>
  <c r="AH34" i="15"/>
  <c r="AG34" i="15"/>
  <c r="AF34" i="15"/>
  <c r="AE34" i="15"/>
  <c r="AD34" i="15"/>
  <c r="AI33" i="15"/>
  <c r="AH33" i="15"/>
  <c r="AG33" i="15"/>
  <c r="AF33" i="15"/>
  <c r="AE33" i="15"/>
  <c r="AD33" i="15"/>
  <c r="R105" i="15"/>
  <c r="R104" i="15"/>
  <c r="R103" i="15"/>
  <c r="R101" i="15"/>
  <c r="R100" i="15"/>
  <c r="R99" i="15"/>
  <c r="S94" i="15"/>
  <c r="AI32" i="15"/>
  <c r="AH32" i="15"/>
  <c r="AG32" i="15"/>
  <c r="AF32" i="15"/>
  <c r="AE32" i="15"/>
  <c r="AD32" i="15"/>
  <c r="R93" i="15"/>
  <c r="R92" i="15"/>
  <c r="R91" i="15"/>
  <c r="R89" i="15"/>
  <c r="R88" i="15"/>
  <c r="S87" i="15"/>
  <c r="AI31" i="15"/>
  <c r="AH31" i="15"/>
  <c r="AG31" i="15"/>
  <c r="AF31" i="15"/>
  <c r="AE31" i="15"/>
  <c r="AD31" i="15"/>
  <c r="R81" i="15"/>
  <c r="R80" i="15"/>
  <c r="R79" i="15"/>
  <c r="R78" i="15"/>
  <c r="R77" i="15"/>
  <c r="R76" i="15"/>
  <c r="R75" i="15"/>
  <c r="AI30" i="15"/>
  <c r="AH30" i="15"/>
  <c r="AG30" i="15"/>
  <c r="AF30" i="15"/>
  <c r="AE30" i="15"/>
  <c r="AD30" i="15"/>
  <c r="R69" i="15"/>
  <c r="AI29" i="15"/>
  <c r="AH29" i="15"/>
  <c r="AG29" i="15"/>
  <c r="AF29" i="15"/>
  <c r="AE29" i="15"/>
  <c r="AD29" i="15"/>
  <c r="R57" i="15"/>
  <c r="R68" i="15"/>
  <c r="R56" i="15"/>
  <c r="R67" i="15"/>
  <c r="R55" i="15"/>
  <c r="R54" i="15"/>
  <c r="R65" i="15"/>
  <c r="R53" i="15"/>
  <c r="R64" i="15"/>
  <c r="R52" i="15"/>
  <c r="R63" i="15"/>
  <c r="R51" i="15"/>
  <c r="Q30" i="15"/>
  <c r="U70" i="15" s="1"/>
  <c r="U111" i="15" l="1"/>
  <c r="U72" i="15"/>
  <c r="U71" i="15"/>
  <c r="T52" i="15"/>
  <c r="U100" i="15"/>
  <c r="U104" i="15"/>
  <c r="U108" i="15"/>
  <c r="U99" i="15"/>
  <c r="U103" i="15"/>
  <c r="U107" i="15"/>
  <c r="U283" i="15"/>
  <c r="U275" i="15"/>
  <c r="U267" i="15"/>
  <c r="U290" i="15"/>
  <c r="U286" i="15"/>
  <c r="U282" i="15"/>
  <c r="U278" i="15"/>
  <c r="U274" i="15"/>
  <c r="U270" i="15"/>
  <c r="U266" i="15"/>
  <c r="U262" i="15"/>
  <c r="U258" i="15"/>
  <c r="U254" i="15"/>
  <c r="U250" i="15"/>
  <c r="U246" i="15"/>
  <c r="U230" i="15"/>
  <c r="U226" i="15"/>
  <c r="U222" i="15"/>
  <c r="U218" i="15"/>
  <c r="U214" i="15"/>
  <c r="U210" i="15"/>
  <c r="U206" i="15"/>
  <c r="U202" i="15"/>
  <c r="U198" i="15"/>
  <c r="U194" i="15"/>
  <c r="U190" i="15"/>
  <c r="U186" i="15"/>
  <c r="U182" i="15"/>
  <c r="U178" i="15"/>
  <c r="U174" i="15"/>
  <c r="U170" i="15"/>
  <c r="U166" i="15"/>
  <c r="U162" i="15"/>
  <c r="U158" i="15"/>
  <c r="U154" i="15"/>
  <c r="U150" i="15"/>
  <c r="U134" i="15"/>
  <c r="U130" i="15"/>
  <c r="U126" i="15"/>
  <c r="U122" i="15"/>
  <c r="U118" i="15"/>
  <c r="U114" i="15"/>
  <c r="U289" i="15"/>
  <c r="U281" i="15"/>
  <c r="U273" i="15"/>
  <c r="U265" i="15"/>
  <c r="U259" i="15"/>
  <c r="U255" i="15"/>
  <c r="U251" i="15"/>
  <c r="U247" i="15"/>
  <c r="U243" i="15"/>
  <c r="U227" i="15"/>
  <c r="U223" i="15"/>
  <c r="U219" i="15"/>
  <c r="U215" i="15"/>
  <c r="U211" i="15"/>
  <c r="U207" i="15"/>
  <c r="U203" i="15"/>
  <c r="U199" i="15"/>
  <c r="U195" i="15"/>
  <c r="U191" i="15"/>
  <c r="U187" i="15"/>
  <c r="U183" i="15"/>
  <c r="U179" i="15"/>
  <c r="U175" i="15"/>
  <c r="U171" i="15"/>
  <c r="U167" i="15"/>
  <c r="U163" i="15"/>
  <c r="U159" i="15"/>
  <c r="U155" i="15"/>
  <c r="U151" i="15"/>
  <c r="U147" i="15"/>
  <c r="U131" i="15"/>
  <c r="U127" i="15"/>
  <c r="U123" i="15"/>
  <c r="U119" i="15"/>
  <c r="U115" i="15"/>
  <c r="U138" i="15"/>
  <c r="U142" i="15"/>
  <c r="U146" i="15"/>
  <c r="U137" i="15"/>
  <c r="U141" i="15"/>
  <c r="U145" i="15"/>
  <c r="U96" i="15"/>
  <c r="U136" i="15"/>
  <c r="U140" i="15"/>
  <c r="U144" i="15"/>
  <c r="U135" i="15"/>
  <c r="U139" i="15"/>
  <c r="U143" i="15"/>
  <c r="U87" i="15"/>
  <c r="U98" i="15"/>
  <c r="U97" i="15"/>
  <c r="U94" i="15"/>
  <c r="U102" i="15"/>
  <c r="U106" i="15"/>
  <c r="U110" i="15"/>
  <c r="U101" i="15"/>
  <c r="U105" i="15"/>
  <c r="U109" i="15"/>
  <c r="U287" i="15"/>
  <c r="U279" i="15"/>
  <c r="U271" i="15"/>
  <c r="U261" i="15"/>
  <c r="U288" i="15"/>
  <c r="U284" i="15"/>
  <c r="U280" i="15"/>
  <c r="U276" i="15"/>
  <c r="U272" i="15"/>
  <c r="U268" i="15"/>
  <c r="U264" i="15"/>
  <c r="U260" i="15"/>
  <c r="U256" i="15"/>
  <c r="U252" i="15"/>
  <c r="U248" i="15"/>
  <c r="U244" i="15"/>
  <c r="U228" i="15"/>
  <c r="U224" i="15"/>
  <c r="U220" i="15"/>
  <c r="U216" i="15"/>
  <c r="U212" i="15"/>
  <c r="U208" i="15"/>
  <c r="U204" i="15"/>
  <c r="U200" i="15"/>
  <c r="U196" i="15"/>
  <c r="U192" i="15"/>
  <c r="U188" i="15"/>
  <c r="U184" i="15"/>
  <c r="U180" i="15"/>
  <c r="U176" i="15"/>
  <c r="U172" i="15"/>
  <c r="U168" i="15"/>
  <c r="U164" i="15"/>
  <c r="U160" i="15"/>
  <c r="U156" i="15"/>
  <c r="U152" i="15"/>
  <c r="U148" i="15"/>
  <c r="U132" i="15"/>
  <c r="U128" i="15"/>
  <c r="U124" i="15"/>
  <c r="U120" i="15"/>
  <c r="U116" i="15"/>
  <c r="U112" i="15"/>
  <c r="U285" i="15"/>
  <c r="U277" i="15"/>
  <c r="U269" i="15"/>
  <c r="U263" i="15"/>
  <c r="U257" i="15"/>
  <c r="U253" i="15"/>
  <c r="U249" i="15"/>
  <c r="U245" i="15"/>
  <c r="U229" i="15"/>
  <c r="U225" i="15"/>
  <c r="U221" i="15"/>
  <c r="U217" i="15"/>
  <c r="U213" i="15"/>
  <c r="U209" i="15"/>
  <c r="U205" i="15"/>
  <c r="U201" i="15"/>
  <c r="U197" i="15"/>
  <c r="U193" i="15"/>
  <c r="U189" i="15"/>
  <c r="U185" i="15"/>
  <c r="U181" i="15"/>
  <c r="U177" i="15"/>
  <c r="U173" i="15"/>
  <c r="U169" i="15"/>
  <c r="U165" i="15"/>
  <c r="U161" i="15"/>
  <c r="U157" i="15"/>
  <c r="U153" i="15"/>
  <c r="U149" i="15"/>
  <c r="U133" i="15"/>
  <c r="U129" i="15"/>
  <c r="U125" i="15"/>
  <c r="U121" i="15"/>
  <c r="U117" i="15"/>
  <c r="U113" i="15"/>
  <c r="AC10" i="15"/>
  <c r="AC21" i="15" s="1"/>
  <c r="AA10" i="15"/>
  <c r="AA21" i="15" s="1"/>
  <c r="Y10" i="15"/>
  <c r="Y21" i="15" s="1"/>
  <c r="W10" i="15"/>
  <c r="W21" i="15" s="1"/>
  <c r="U10" i="15"/>
  <c r="U21" i="15" s="1"/>
  <c r="S10" i="15"/>
  <c r="S21" i="15" s="1"/>
  <c r="Q10" i="15"/>
  <c r="Q21" i="15" s="1"/>
  <c r="AB9" i="15"/>
  <c r="AB20" i="15" s="1"/>
  <c r="Z9" i="15"/>
  <c r="Z20" i="15" s="1"/>
  <c r="X9" i="15"/>
  <c r="X20" i="15" s="1"/>
  <c r="V9" i="15"/>
  <c r="V20" i="15" s="1"/>
  <c r="T9" i="15"/>
  <c r="T20" i="15" s="1"/>
  <c r="R9" i="15"/>
  <c r="R20" i="15" s="1"/>
  <c r="AC8" i="15"/>
  <c r="AC19" i="15" s="1"/>
  <c r="AA8" i="15"/>
  <c r="AA19" i="15" s="1"/>
  <c r="Y8" i="15"/>
  <c r="Y19" i="15" s="1"/>
  <c r="W8" i="15"/>
  <c r="W19" i="15" s="1"/>
  <c r="U8" i="15"/>
  <c r="U19" i="15" s="1"/>
  <c r="S8" i="15"/>
  <c r="S19" i="15" s="1"/>
  <c r="Q8" i="15"/>
  <c r="Q19" i="15" s="1"/>
  <c r="AB7" i="15"/>
  <c r="AB18" i="15" s="1"/>
  <c r="Z7" i="15"/>
  <c r="Z18" i="15" s="1"/>
  <c r="X7" i="15"/>
  <c r="X18" i="15" s="1"/>
  <c r="V7" i="15"/>
  <c r="V18" i="15" s="1"/>
  <c r="R7" i="15"/>
  <c r="R18" i="15" s="1"/>
  <c r="AC6" i="15"/>
  <c r="AC17" i="15" s="1"/>
  <c r="AA6" i="15"/>
  <c r="AA17" i="15" s="1"/>
  <c r="V6" i="15"/>
  <c r="V17" i="15" s="1"/>
  <c r="T6" i="15"/>
  <c r="T17" i="15" s="1"/>
  <c r="Q6" i="15"/>
  <c r="Q17" i="15" s="1"/>
  <c r="AB5" i="15"/>
  <c r="AB16" i="15" s="1"/>
  <c r="Z5" i="15"/>
  <c r="Z16" i="15" s="1"/>
  <c r="V5" i="15"/>
  <c r="V16" i="15" s="1"/>
  <c r="T5" i="15"/>
  <c r="T16" i="15" s="1"/>
  <c r="R5" i="15"/>
  <c r="R16" i="15" s="1"/>
  <c r="AC4" i="15"/>
  <c r="AC15" i="15" s="1"/>
  <c r="AA4" i="15"/>
  <c r="AA15" i="15" s="1"/>
  <c r="X4" i="15"/>
  <c r="X15" i="15" s="1"/>
  <c r="V4" i="15"/>
  <c r="V15" i="15" s="1"/>
  <c r="T63" i="15"/>
  <c r="T65" i="15"/>
  <c r="T67" i="15"/>
  <c r="T69" i="15"/>
  <c r="T71" i="15"/>
  <c r="T73" i="15"/>
  <c r="T75" i="15"/>
  <c r="T77" i="15"/>
  <c r="T79" i="15"/>
  <c r="T81" i="15"/>
  <c r="T83" i="15"/>
  <c r="T85" i="15"/>
  <c r="T87" i="15"/>
  <c r="T89" i="15"/>
  <c r="T91" i="15"/>
  <c r="T93" i="15"/>
  <c r="T95" i="15"/>
  <c r="T97" i="15"/>
  <c r="T99" i="15"/>
  <c r="T101" i="15"/>
  <c r="T103" i="15"/>
  <c r="T105" i="15"/>
  <c r="T107" i="15"/>
  <c r="T109" i="15"/>
  <c r="T111" i="15"/>
  <c r="T113" i="15"/>
  <c r="T115" i="15"/>
  <c r="T117" i="15"/>
  <c r="T119" i="15"/>
  <c r="T121" i="15"/>
  <c r="T123" i="15"/>
  <c r="T125" i="15"/>
  <c r="T127" i="15"/>
  <c r="T129" i="15"/>
  <c r="T131" i="15"/>
  <c r="T133" i="15"/>
  <c r="T135" i="15"/>
  <c r="T137" i="15"/>
  <c r="T139" i="15"/>
  <c r="T141" i="15"/>
  <c r="T143" i="15"/>
  <c r="T145" i="15"/>
  <c r="T147" i="15"/>
  <c r="T149" i="15"/>
  <c r="T151" i="15"/>
  <c r="T153" i="15"/>
  <c r="T155" i="15"/>
  <c r="T157" i="15"/>
  <c r="T159" i="15"/>
  <c r="T161" i="15"/>
  <c r="T163" i="15"/>
  <c r="T165" i="15"/>
  <c r="T167" i="15"/>
  <c r="T169" i="15"/>
  <c r="T171" i="15"/>
  <c r="T173" i="15"/>
  <c r="T175" i="15"/>
  <c r="T177" i="15"/>
  <c r="T179" i="15"/>
  <c r="T181" i="15"/>
  <c r="T183" i="15"/>
  <c r="T185" i="15"/>
  <c r="T187" i="15"/>
  <c r="T189" i="15"/>
  <c r="T191" i="15"/>
  <c r="T193" i="15"/>
  <c r="T195" i="15"/>
  <c r="T197" i="15"/>
  <c r="T199" i="15"/>
  <c r="T201" i="15"/>
  <c r="T203" i="15"/>
  <c r="T205" i="15"/>
  <c r="T207" i="15"/>
  <c r="T209" i="15"/>
  <c r="T211" i="15"/>
  <c r="T213" i="15"/>
  <c r="T215" i="15"/>
  <c r="T217" i="15"/>
  <c r="T219" i="15"/>
  <c r="T221" i="15"/>
  <c r="T223" i="15"/>
  <c r="T225" i="15"/>
  <c r="T227" i="15"/>
  <c r="T229" i="15"/>
  <c r="T231" i="15"/>
  <c r="T233" i="15"/>
  <c r="T235" i="15"/>
  <c r="T237" i="15"/>
  <c r="T239" i="15"/>
  <c r="T241" i="15"/>
  <c r="T243" i="15"/>
  <c r="T245" i="15"/>
  <c r="T247" i="15"/>
  <c r="T249" i="15"/>
  <c r="T251" i="15"/>
  <c r="T253" i="15"/>
  <c r="T255" i="15"/>
  <c r="T257" i="15"/>
  <c r="T259" i="15"/>
  <c r="T261" i="15"/>
  <c r="T263" i="15"/>
  <c r="T265" i="15"/>
  <c r="T267" i="15"/>
  <c r="T269" i="15"/>
  <c r="T273" i="15"/>
  <c r="T277" i="15"/>
  <c r="T279" i="15"/>
  <c r="AB10" i="15"/>
  <c r="AB21" i="15" s="1"/>
  <c r="Z10" i="15"/>
  <c r="Z21" i="15" s="1"/>
  <c r="X10" i="15"/>
  <c r="X21" i="15" s="1"/>
  <c r="V10" i="15"/>
  <c r="V21" i="15" s="1"/>
  <c r="T10" i="15"/>
  <c r="T21" i="15" s="1"/>
  <c r="R10" i="15"/>
  <c r="R21" i="15" s="1"/>
  <c r="AC9" i="15"/>
  <c r="AC20" i="15" s="1"/>
  <c r="AA9" i="15"/>
  <c r="AA20" i="15" s="1"/>
  <c r="Y9" i="15"/>
  <c r="Y20" i="15" s="1"/>
  <c r="W9" i="15"/>
  <c r="W20" i="15" s="1"/>
  <c r="U9" i="15"/>
  <c r="U20" i="15" s="1"/>
  <c r="AB8" i="15"/>
  <c r="AB19" i="15" s="1"/>
  <c r="Z8" i="15"/>
  <c r="Z19" i="15" s="1"/>
  <c r="X8" i="15"/>
  <c r="X19" i="15" s="1"/>
  <c r="V8" i="15"/>
  <c r="V19" i="15" s="1"/>
  <c r="T8" i="15"/>
  <c r="T19" i="15" s="1"/>
  <c r="R8" i="15"/>
  <c r="R19" i="15" s="1"/>
  <c r="AC7" i="15"/>
  <c r="AC18" i="15" s="1"/>
  <c r="AA7" i="15"/>
  <c r="AA18" i="15" s="1"/>
  <c r="Y7" i="15"/>
  <c r="Y18" i="15" s="1"/>
  <c r="W7" i="15"/>
  <c r="W18" i="15" s="1"/>
  <c r="U7" i="15"/>
  <c r="U18" i="15" s="1"/>
  <c r="AB6" i="15"/>
  <c r="AB17" i="15" s="1"/>
  <c r="Z6" i="15"/>
  <c r="Z17" i="15" s="1"/>
  <c r="U6" i="15"/>
  <c r="U17" i="15" s="1"/>
  <c r="S6" i="15"/>
  <c r="S17" i="15" s="1"/>
  <c r="AC5" i="15"/>
  <c r="AC16" i="15" s="1"/>
  <c r="AA5" i="15"/>
  <c r="AA16" i="15" s="1"/>
  <c r="Y5" i="15"/>
  <c r="Y16" i="15" s="1"/>
  <c r="U5" i="15"/>
  <c r="U16" i="15" s="1"/>
  <c r="Q5" i="15"/>
  <c r="Q16" i="15" s="1"/>
  <c r="AB4" i="15"/>
  <c r="AB15" i="15" s="1"/>
  <c r="Z4" i="15"/>
  <c r="Z15" i="15" s="1"/>
  <c r="W4" i="15"/>
  <c r="W15" i="15" s="1"/>
  <c r="Q4" i="15"/>
  <c r="Q15" i="15" s="1"/>
  <c r="T64" i="15"/>
  <c r="T66" i="15"/>
  <c r="T68" i="15"/>
  <c r="T70" i="15"/>
  <c r="T72" i="15"/>
  <c r="T74" i="15"/>
  <c r="T76" i="15"/>
  <c r="T78" i="15"/>
  <c r="T80" i="15"/>
  <c r="T82" i="15"/>
  <c r="T84" i="15"/>
  <c r="T86" i="15"/>
  <c r="T88" i="15"/>
  <c r="T90" i="15"/>
  <c r="T92" i="15"/>
  <c r="T94" i="15"/>
  <c r="T96" i="15"/>
  <c r="T98" i="15"/>
  <c r="T100" i="15"/>
  <c r="T102" i="15"/>
  <c r="T104" i="15"/>
  <c r="T106" i="15"/>
  <c r="T108" i="15"/>
  <c r="T110" i="15"/>
  <c r="T112" i="15"/>
  <c r="T114" i="15"/>
  <c r="T116" i="15"/>
  <c r="T118" i="15"/>
  <c r="T120" i="15"/>
  <c r="T122" i="15"/>
  <c r="T124" i="15"/>
  <c r="T126" i="15"/>
  <c r="T128" i="15"/>
  <c r="T130" i="15"/>
  <c r="T132" i="15"/>
  <c r="T134" i="15"/>
  <c r="T136" i="15"/>
  <c r="T138" i="15"/>
  <c r="T140" i="15"/>
  <c r="T142" i="15"/>
  <c r="T144" i="15"/>
  <c r="T146" i="15"/>
  <c r="T148" i="15"/>
  <c r="T150" i="15"/>
  <c r="T152" i="15"/>
  <c r="T154" i="15"/>
  <c r="T156" i="15"/>
  <c r="T158" i="15"/>
  <c r="T160" i="15"/>
  <c r="T162" i="15"/>
  <c r="T164" i="15"/>
  <c r="T166" i="15"/>
  <c r="T168" i="15"/>
  <c r="T170" i="15"/>
  <c r="T172" i="15"/>
  <c r="T174" i="15"/>
  <c r="T176" i="15"/>
  <c r="T178" i="15"/>
  <c r="T180" i="15"/>
  <c r="T182" i="15"/>
  <c r="T184" i="15"/>
  <c r="T186" i="15"/>
  <c r="T188" i="15"/>
  <c r="T190" i="15"/>
  <c r="T192" i="15"/>
  <c r="T194" i="15"/>
  <c r="T196" i="15"/>
  <c r="T198" i="15"/>
  <c r="T200" i="15"/>
  <c r="T202" i="15"/>
  <c r="T204" i="15"/>
  <c r="T206" i="15"/>
  <c r="T208" i="15"/>
  <c r="T210" i="15"/>
  <c r="T212" i="15"/>
  <c r="T214" i="15"/>
  <c r="T216" i="15"/>
  <c r="T218" i="15"/>
  <c r="T220" i="15"/>
  <c r="T222" i="15"/>
  <c r="T224" i="15"/>
  <c r="T226" i="15"/>
  <c r="T228" i="15"/>
  <c r="T230" i="15"/>
  <c r="T232" i="15"/>
  <c r="T234" i="15"/>
  <c r="T236" i="15"/>
  <c r="T238" i="15"/>
  <c r="T240" i="15"/>
  <c r="T242" i="15"/>
  <c r="T244" i="15"/>
  <c r="T246" i="15"/>
  <c r="T248" i="15"/>
  <c r="T250" i="15"/>
  <c r="T252" i="15"/>
  <c r="T254" i="15"/>
  <c r="T256" i="15"/>
  <c r="T258" i="15"/>
  <c r="T260" i="15"/>
  <c r="T262" i="15"/>
  <c r="T264" i="15"/>
  <c r="T266" i="15"/>
  <c r="T268" i="15"/>
  <c r="T270" i="15"/>
  <c r="T272" i="15"/>
  <c r="T274" i="15"/>
  <c r="T276" i="15"/>
  <c r="T278" i="15"/>
  <c r="T280" i="15"/>
  <c r="T282" i="15"/>
  <c r="T284" i="15"/>
  <c r="T286" i="15"/>
  <c r="T288" i="15"/>
  <c r="T290" i="15"/>
  <c r="T271" i="15"/>
  <c r="T275" i="15"/>
  <c r="T281" i="15"/>
  <c r="T283" i="15"/>
  <c r="T285" i="15"/>
  <c r="T287" i="15"/>
  <c r="T289" i="15"/>
  <c r="T51" i="15"/>
  <c r="W6" i="15"/>
  <c r="W17" i="15" s="1"/>
  <c r="Y4" i="15"/>
  <c r="Y15" i="15" s="1"/>
  <c r="Y6" i="15"/>
  <c r="Y17" i="15" s="1"/>
  <c r="X6" i="15"/>
  <c r="X17" i="15" s="1"/>
  <c r="T62" i="15"/>
  <c r="R6" i="15"/>
  <c r="R17" i="15" s="1"/>
  <c r="T53" i="15"/>
  <c r="T54" i="15"/>
  <c r="T59" i="15"/>
  <c r="T58" i="15"/>
  <c r="T55" i="15"/>
  <c r="T56" i="15"/>
  <c r="T57" i="15"/>
  <c r="T61" i="15"/>
  <c r="T60" i="15"/>
  <c r="S53" i="15"/>
  <c r="S61" i="15"/>
  <c r="U61" i="15" s="1"/>
  <c r="S62" i="15"/>
  <c r="U62" i="15" s="1"/>
  <c r="S60" i="15"/>
  <c r="U60" i="15" s="1"/>
  <c r="S58" i="15"/>
  <c r="U58" i="15" s="1"/>
  <c r="S66" i="15"/>
  <c r="U66" i="15" s="1"/>
  <c r="S63" i="15"/>
  <c r="U63" i="15" s="1"/>
  <c r="S74" i="15"/>
  <c r="U74" i="15" s="1"/>
  <c r="S73" i="15"/>
  <c r="U73" i="15" s="1"/>
  <c r="S79" i="15"/>
  <c r="U79" i="15" s="1"/>
  <c r="S85" i="15"/>
  <c r="U85" i="15" s="1"/>
  <c r="S83" i="15"/>
  <c r="U83" i="15" s="1"/>
  <c r="S86" i="15"/>
  <c r="U86" i="15" s="1"/>
  <c r="S84" i="15"/>
  <c r="U84" i="15" s="1"/>
  <c r="S82" i="15"/>
  <c r="U82" i="15" s="1"/>
  <c r="S54" i="15"/>
  <c r="U54" i="15" s="1"/>
  <c r="S67" i="15"/>
  <c r="U67" i="15" s="1"/>
  <c r="S80" i="15"/>
  <c r="U80" i="15" s="1"/>
  <c r="S55" i="15"/>
  <c r="U55" i="15" s="1"/>
  <c r="S68" i="15"/>
  <c r="U68" i="15" s="1"/>
  <c r="S81" i="15"/>
  <c r="U81" i="15" s="1"/>
  <c r="S56" i="15"/>
  <c r="U56" i="15" s="1"/>
  <c r="S69" i="15"/>
  <c r="U69" i="15" s="1"/>
  <c r="S57" i="15"/>
  <c r="U57" i="15" s="1"/>
  <c r="S75" i="15"/>
  <c r="T4" i="15" s="1"/>
  <c r="T15" i="15" s="1"/>
  <c r="S76" i="15"/>
  <c r="U4" i="15" s="1"/>
  <c r="U15" i="15" s="1"/>
  <c r="S51" i="15"/>
  <c r="S64" i="15"/>
  <c r="U64" i="15" s="1"/>
  <c r="S77" i="15"/>
  <c r="U77" i="15" s="1"/>
  <c r="S52" i="15"/>
  <c r="S65" i="15"/>
  <c r="U65" i="15" s="1"/>
  <c r="S78" i="15"/>
  <c r="U78" i="15" s="1"/>
  <c r="S88" i="15"/>
  <c r="U88" i="15" s="1"/>
  <c r="S91" i="15"/>
  <c r="U91" i="15" s="1"/>
  <c r="S95" i="15"/>
  <c r="U95" i="15" s="1"/>
  <c r="S92" i="15"/>
  <c r="U92" i="15" s="1"/>
  <c r="S89" i="15"/>
  <c r="U89" i="15" s="1"/>
  <c r="S93" i="15"/>
  <c r="U93" i="15" s="1"/>
  <c r="S90" i="15"/>
  <c r="U90" i="15" s="1"/>
  <c r="Q224" i="5"/>
  <c r="P224" i="5"/>
  <c r="O224" i="5"/>
  <c r="Q223" i="5"/>
  <c r="P223" i="5"/>
  <c r="O223" i="5"/>
  <c r="Q222" i="5"/>
  <c r="P222" i="5"/>
  <c r="O222" i="5"/>
  <c r="Q221" i="5"/>
  <c r="P221" i="5"/>
  <c r="O221" i="5"/>
  <c r="Q220" i="5"/>
  <c r="P220" i="5"/>
  <c r="O220" i="5"/>
  <c r="Q219" i="5"/>
  <c r="P219" i="5"/>
  <c r="O219" i="5"/>
  <c r="Q218" i="5"/>
  <c r="P218" i="5"/>
  <c r="O218" i="5"/>
  <c r="Q217" i="5"/>
  <c r="P217" i="5"/>
  <c r="O217" i="5"/>
  <c r="Q216" i="5"/>
  <c r="P216" i="5"/>
  <c r="O216" i="5"/>
  <c r="Q215" i="5"/>
  <c r="P215" i="5"/>
  <c r="O215" i="5"/>
  <c r="Q214" i="5"/>
  <c r="P214" i="5"/>
  <c r="O214" i="5"/>
  <c r="Q213" i="5"/>
  <c r="P213" i="5"/>
  <c r="O213" i="5"/>
  <c r="Q212" i="5"/>
  <c r="P212" i="5"/>
  <c r="O212" i="5"/>
  <c r="Q211" i="5"/>
  <c r="P211" i="5"/>
  <c r="O211" i="5"/>
  <c r="Q210" i="5"/>
  <c r="P210" i="5"/>
  <c r="O210" i="5"/>
  <c r="Q209" i="5"/>
  <c r="P209" i="5"/>
  <c r="O209" i="5"/>
  <c r="Q208" i="5"/>
  <c r="P208" i="5"/>
  <c r="O208" i="5"/>
  <c r="Q207" i="5"/>
  <c r="P207" i="5"/>
  <c r="O207" i="5"/>
  <c r="Q206" i="5"/>
  <c r="P206" i="5"/>
  <c r="O206" i="5"/>
  <c r="Q205" i="5"/>
  <c r="P205" i="5"/>
  <c r="O205" i="5"/>
  <c r="Q204" i="5"/>
  <c r="P204" i="5"/>
  <c r="O204" i="5"/>
  <c r="Q203" i="5"/>
  <c r="P203" i="5"/>
  <c r="O203" i="5"/>
  <c r="Q195" i="5"/>
  <c r="P195" i="5"/>
  <c r="O195" i="5"/>
  <c r="Q185" i="5"/>
  <c r="P185" i="5"/>
  <c r="O185" i="5"/>
  <c r="Q175" i="5"/>
  <c r="P175" i="5"/>
  <c r="O175" i="5"/>
  <c r="Q165" i="5"/>
  <c r="P165" i="5"/>
  <c r="O165" i="5"/>
  <c r="Q155" i="5"/>
  <c r="P155" i="5"/>
  <c r="O155" i="5"/>
  <c r="Q145" i="5"/>
  <c r="P145" i="5"/>
  <c r="O145" i="5"/>
  <c r="Q135" i="5"/>
  <c r="P135" i="5"/>
  <c r="O135" i="5"/>
  <c r="Q132" i="5"/>
  <c r="P132" i="5"/>
  <c r="O132" i="5"/>
  <c r="Q131" i="5"/>
  <c r="P131" i="5"/>
  <c r="O131" i="5"/>
  <c r="Q130" i="5"/>
  <c r="P130" i="5"/>
  <c r="O130" i="5"/>
  <c r="Q129" i="5"/>
  <c r="P129" i="5"/>
  <c r="O129" i="5"/>
  <c r="Q128" i="5"/>
  <c r="P128" i="5"/>
  <c r="O128" i="5"/>
  <c r="Q127" i="5"/>
  <c r="P127" i="5"/>
  <c r="O127" i="5"/>
  <c r="Q126" i="5"/>
  <c r="P126" i="5"/>
  <c r="O126" i="5"/>
  <c r="Q125" i="5"/>
  <c r="P125" i="5"/>
  <c r="O125" i="5"/>
  <c r="Q124" i="5"/>
  <c r="P124" i="5"/>
  <c r="O124" i="5"/>
  <c r="Q123" i="5"/>
  <c r="P123" i="5"/>
  <c r="O123" i="5"/>
  <c r="Q115" i="5"/>
  <c r="P115" i="5"/>
  <c r="O115" i="5"/>
  <c r="Q105" i="5"/>
  <c r="P105" i="5"/>
  <c r="O105" i="5"/>
  <c r="Q95" i="5"/>
  <c r="P95" i="5"/>
  <c r="O95" i="5"/>
  <c r="Q85" i="5"/>
  <c r="P85" i="5"/>
  <c r="O85" i="5"/>
  <c r="Q75" i="5"/>
  <c r="P75" i="5"/>
  <c r="O75" i="5"/>
  <c r="Q65" i="5"/>
  <c r="P65" i="5"/>
  <c r="O65" i="5"/>
  <c r="Q55" i="5"/>
  <c r="P55" i="5"/>
  <c r="O55" i="5"/>
  <c r="Q45" i="5"/>
  <c r="P45" i="5"/>
  <c r="O45" i="5"/>
  <c r="Q35" i="5"/>
  <c r="P35" i="5"/>
  <c r="O35" i="5"/>
  <c r="Q32" i="5"/>
  <c r="P32" i="5"/>
  <c r="O32" i="5"/>
  <c r="Q31" i="5"/>
  <c r="P31" i="5"/>
  <c r="O31" i="5"/>
  <c r="Q30" i="5"/>
  <c r="P30" i="5"/>
  <c r="O30" i="5"/>
  <c r="Q29" i="5"/>
  <c r="P29" i="5"/>
  <c r="O29" i="5"/>
  <c r="Q28" i="5"/>
  <c r="P28" i="5"/>
  <c r="O28" i="5"/>
  <c r="Q27" i="5"/>
  <c r="P27" i="5"/>
  <c r="O27" i="5"/>
  <c r="Q26" i="5"/>
  <c r="P26" i="5"/>
  <c r="O26" i="5"/>
  <c r="Q25" i="5"/>
  <c r="P25" i="5"/>
  <c r="O25" i="5"/>
  <c r="Q24" i="5"/>
  <c r="P24" i="5"/>
  <c r="O24" i="5"/>
  <c r="Q23" i="5"/>
  <c r="P23" i="5"/>
  <c r="O23" i="5"/>
  <c r="Q15" i="5"/>
  <c r="U15" i="5" s="1"/>
  <c r="P15" i="5"/>
  <c r="X15" i="5" s="1"/>
  <c r="O15" i="5"/>
  <c r="W15" i="5" s="1"/>
  <c r="Q5" i="5"/>
  <c r="U5" i="5" s="1"/>
  <c r="P5" i="5"/>
  <c r="T5" i="5" s="1"/>
  <c r="O5" i="5"/>
  <c r="S5" i="5" s="1"/>
  <c r="O6" i="5"/>
  <c r="W6" i="5" s="1"/>
  <c r="P6" i="5"/>
  <c r="T6" i="5" s="1"/>
  <c r="Q6" i="5"/>
  <c r="U6" i="5" s="1"/>
  <c r="O7" i="5"/>
  <c r="S7" i="5" s="1"/>
  <c r="P7" i="5"/>
  <c r="T7" i="5" s="1"/>
  <c r="Q7" i="5"/>
  <c r="U7" i="5" s="1"/>
  <c r="O8" i="5"/>
  <c r="W8" i="5" s="1"/>
  <c r="P8" i="5"/>
  <c r="X8" i="5" s="1"/>
  <c r="Q8" i="5"/>
  <c r="U8" i="5" s="1"/>
  <c r="O9" i="5"/>
  <c r="S9" i="5" s="1"/>
  <c r="P9" i="5"/>
  <c r="X9" i="5" s="1"/>
  <c r="Q9" i="5"/>
  <c r="Y9" i="5" s="1"/>
  <c r="O10" i="5"/>
  <c r="W10" i="5" s="1"/>
  <c r="P10" i="5"/>
  <c r="X10" i="5" s="1"/>
  <c r="Q10" i="5"/>
  <c r="Y10" i="5" s="1"/>
  <c r="O11" i="5"/>
  <c r="W11" i="5" s="1"/>
  <c r="P11" i="5"/>
  <c r="T11" i="5" s="1"/>
  <c r="Q11" i="5"/>
  <c r="U11" i="5" s="1"/>
  <c r="O12" i="5"/>
  <c r="W12" i="5" s="1"/>
  <c r="P12" i="5"/>
  <c r="T12" i="5" s="1"/>
  <c r="Q12" i="5"/>
  <c r="U12" i="5" s="1"/>
  <c r="O13" i="5"/>
  <c r="W13" i="5" s="1"/>
  <c r="P13" i="5"/>
  <c r="T13" i="5" s="1"/>
  <c r="Q13" i="5"/>
  <c r="U13" i="5" s="1"/>
  <c r="O14" i="5"/>
  <c r="W14" i="5" s="1"/>
  <c r="P14" i="5"/>
  <c r="X14" i="5" s="1"/>
  <c r="Q14" i="5"/>
  <c r="Y14" i="5" s="1"/>
  <c r="O16" i="5"/>
  <c r="W16" i="5" s="1"/>
  <c r="P16" i="5"/>
  <c r="T16" i="5" s="1"/>
  <c r="Q16" i="5"/>
  <c r="U16" i="5" s="1"/>
  <c r="O17" i="5"/>
  <c r="S17" i="5" s="1"/>
  <c r="P17" i="5"/>
  <c r="T17" i="5" s="1"/>
  <c r="Q17" i="5"/>
  <c r="U17" i="5" s="1"/>
  <c r="O18" i="5"/>
  <c r="S18" i="5" s="1"/>
  <c r="P18" i="5"/>
  <c r="T18" i="5" s="1"/>
  <c r="Q18" i="5"/>
  <c r="U18" i="5" s="1"/>
  <c r="O19" i="5"/>
  <c r="P19" i="5"/>
  <c r="Q19" i="5"/>
  <c r="O20" i="5"/>
  <c r="P20" i="5"/>
  <c r="Q20" i="5"/>
  <c r="O21" i="5"/>
  <c r="P21" i="5"/>
  <c r="Q21" i="5"/>
  <c r="O22" i="5"/>
  <c r="P22" i="5"/>
  <c r="Q22" i="5"/>
  <c r="O33" i="5"/>
  <c r="P33" i="5"/>
  <c r="Q33" i="5"/>
  <c r="O34" i="5"/>
  <c r="P34" i="5"/>
  <c r="Q34" i="5"/>
  <c r="O36" i="5"/>
  <c r="P36" i="5"/>
  <c r="Q36" i="5"/>
  <c r="O37" i="5"/>
  <c r="P37" i="5"/>
  <c r="Q37" i="5"/>
  <c r="O38" i="5"/>
  <c r="P38" i="5"/>
  <c r="Q38" i="5"/>
  <c r="O39" i="5"/>
  <c r="P39" i="5"/>
  <c r="Q39" i="5"/>
  <c r="O40" i="5"/>
  <c r="P40" i="5"/>
  <c r="Q40" i="5"/>
  <c r="O41" i="5"/>
  <c r="P41" i="5"/>
  <c r="Q41" i="5"/>
  <c r="O42" i="5"/>
  <c r="P42" i="5"/>
  <c r="Q42" i="5"/>
  <c r="O43" i="5"/>
  <c r="P43" i="5"/>
  <c r="Q43" i="5"/>
  <c r="O44" i="5"/>
  <c r="P44" i="5"/>
  <c r="Q44" i="5"/>
  <c r="O46" i="5"/>
  <c r="P46" i="5"/>
  <c r="Q46" i="5"/>
  <c r="O47" i="5"/>
  <c r="P47" i="5"/>
  <c r="Q47" i="5"/>
  <c r="O48" i="5"/>
  <c r="P48" i="5"/>
  <c r="Q48" i="5"/>
  <c r="O49" i="5"/>
  <c r="P49" i="5"/>
  <c r="Q49" i="5"/>
  <c r="O50" i="5"/>
  <c r="P50" i="5"/>
  <c r="Q50" i="5"/>
  <c r="O51" i="5"/>
  <c r="P51" i="5"/>
  <c r="Q51" i="5"/>
  <c r="O52" i="5"/>
  <c r="P52" i="5"/>
  <c r="Q52" i="5"/>
  <c r="O53" i="5"/>
  <c r="P53" i="5"/>
  <c r="Q53" i="5"/>
  <c r="O54" i="5"/>
  <c r="P54" i="5"/>
  <c r="Q54" i="5"/>
  <c r="O56" i="5"/>
  <c r="P56" i="5"/>
  <c r="Q56" i="5"/>
  <c r="O57" i="5"/>
  <c r="P57" i="5"/>
  <c r="Q57" i="5"/>
  <c r="O58" i="5"/>
  <c r="P58" i="5"/>
  <c r="Q58" i="5"/>
  <c r="O59" i="5"/>
  <c r="P59" i="5"/>
  <c r="Q59" i="5"/>
  <c r="O60" i="5"/>
  <c r="P60" i="5"/>
  <c r="Q60" i="5"/>
  <c r="O61" i="5"/>
  <c r="P61" i="5"/>
  <c r="Q61" i="5"/>
  <c r="O62" i="5"/>
  <c r="P62" i="5"/>
  <c r="Q62" i="5"/>
  <c r="O63" i="5"/>
  <c r="P63" i="5"/>
  <c r="Q63" i="5"/>
  <c r="O64" i="5"/>
  <c r="P64" i="5"/>
  <c r="Q64" i="5"/>
  <c r="O66" i="5"/>
  <c r="P66" i="5"/>
  <c r="Q66" i="5"/>
  <c r="O67" i="5"/>
  <c r="P67" i="5"/>
  <c r="Q67" i="5"/>
  <c r="O68" i="5"/>
  <c r="P68" i="5"/>
  <c r="Q68" i="5"/>
  <c r="O69" i="5"/>
  <c r="P69" i="5"/>
  <c r="Q69" i="5"/>
  <c r="O70" i="5"/>
  <c r="P70" i="5"/>
  <c r="Q70" i="5"/>
  <c r="O71" i="5"/>
  <c r="P71" i="5"/>
  <c r="Q71" i="5"/>
  <c r="O72" i="5"/>
  <c r="P72" i="5"/>
  <c r="Q72" i="5"/>
  <c r="O73" i="5"/>
  <c r="P73" i="5"/>
  <c r="Q73" i="5"/>
  <c r="O74" i="5"/>
  <c r="P74" i="5"/>
  <c r="Q74" i="5"/>
  <c r="O76" i="5"/>
  <c r="P76" i="5"/>
  <c r="Q76" i="5"/>
  <c r="O77" i="5"/>
  <c r="P77" i="5"/>
  <c r="Q77" i="5"/>
  <c r="O78" i="5"/>
  <c r="P78" i="5"/>
  <c r="Q78" i="5"/>
  <c r="O79" i="5"/>
  <c r="P79" i="5"/>
  <c r="Q79" i="5"/>
  <c r="O80" i="5"/>
  <c r="P80" i="5"/>
  <c r="Q80" i="5"/>
  <c r="O81" i="5"/>
  <c r="P81" i="5"/>
  <c r="Q81" i="5"/>
  <c r="O82" i="5"/>
  <c r="P82" i="5"/>
  <c r="Q82" i="5"/>
  <c r="O83" i="5"/>
  <c r="P83" i="5"/>
  <c r="Q83" i="5"/>
  <c r="O84" i="5"/>
  <c r="P84" i="5"/>
  <c r="Q84" i="5"/>
  <c r="O86" i="5"/>
  <c r="P86" i="5"/>
  <c r="Q86" i="5"/>
  <c r="O87" i="5"/>
  <c r="P87" i="5"/>
  <c r="Q87" i="5"/>
  <c r="O88" i="5"/>
  <c r="P88" i="5"/>
  <c r="Q88" i="5"/>
  <c r="O89" i="5"/>
  <c r="P89" i="5"/>
  <c r="Q89" i="5"/>
  <c r="O90" i="5"/>
  <c r="P90" i="5"/>
  <c r="Q90" i="5"/>
  <c r="O91" i="5"/>
  <c r="P91" i="5"/>
  <c r="Q91" i="5"/>
  <c r="O92" i="5"/>
  <c r="P92" i="5"/>
  <c r="Q92" i="5"/>
  <c r="O93" i="5"/>
  <c r="P93" i="5"/>
  <c r="Q93" i="5"/>
  <c r="O94" i="5"/>
  <c r="P94" i="5"/>
  <c r="Q94" i="5"/>
  <c r="O96" i="5"/>
  <c r="P96" i="5"/>
  <c r="Q96" i="5"/>
  <c r="O97" i="5"/>
  <c r="P97" i="5"/>
  <c r="Q97" i="5"/>
  <c r="O98" i="5"/>
  <c r="P98" i="5"/>
  <c r="Q98" i="5"/>
  <c r="O99" i="5"/>
  <c r="P99" i="5"/>
  <c r="Q99" i="5"/>
  <c r="O100" i="5"/>
  <c r="P100" i="5"/>
  <c r="Q100" i="5"/>
  <c r="O101" i="5"/>
  <c r="P101" i="5"/>
  <c r="Q101" i="5"/>
  <c r="O102" i="5"/>
  <c r="P102" i="5"/>
  <c r="Q102" i="5"/>
  <c r="O103" i="5"/>
  <c r="P103" i="5"/>
  <c r="Q103" i="5"/>
  <c r="O104" i="5"/>
  <c r="P104" i="5"/>
  <c r="Q104" i="5"/>
  <c r="O106" i="5"/>
  <c r="P106" i="5"/>
  <c r="Q106" i="5"/>
  <c r="O107" i="5"/>
  <c r="P107" i="5"/>
  <c r="Q107" i="5"/>
  <c r="O108" i="5"/>
  <c r="P108" i="5"/>
  <c r="Q108" i="5"/>
  <c r="O109" i="5"/>
  <c r="P109" i="5"/>
  <c r="Q109" i="5"/>
  <c r="O110" i="5"/>
  <c r="P110" i="5"/>
  <c r="Q110" i="5"/>
  <c r="O111" i="5"/>
  <c r="P111" i="5"/>
  <c r="Q111" i="5"/>
  <c r="O112" i="5"/>
  <c r="P112" i="5"/>
  <c r="Q112" i="5"/>
  <c r="O113" i="5"/>
  <c r="P113" i="5"/>
  <c r="Q113" i="5"/>
  <c r="O114" i="5"/>
  <c r="P114" i="5"/>
  <c r="Q114" i="5"/>
  <c r="O116" i="5"/>
  <c r="P116" i="5"/>
  <c r="Q116" i="5"/>
  <c r="O117" i="5"/>
  <c r="P117" i="5"/>
  <c r="Q117" i="5"/>
  <c r="O118" i="5"/>
  <c r="P118" i="5"/>
  <c r="Q118" i="5"/>
  <c r="O119" i="5"/>
  <c r="P119" i="5"/>
  <c r="Q119" i="5"/>
  <c r="O120" i="5"/>
  <c r="P120" i="5"/>
  <c r="Q120" i="5"/>
  <c r="O121" i="5"/>
  <c r="P121" i="5"/>
  <c r="Q121" i="5"/>
  <c r="O122" i="5"/>
  <c r="P122" i="5"/>
  <c r="Q122" i="5"/>
  <c r="O133" i="5"/>
  <c r="P133" i="5"/>
  <c r="Q133" i="5"/>
  <c r="O134" i="5"/>
  <c r="P134" i="5"/>
  <c r="Q134" i="5"/>
  <c r="O136" i="5"/>
  <c r="P136" i="5"/>
  <c r="Q136" i="5"/>
  <c r="O137" i="5"/>
  <c r="P137" i="5"/>
  <c r="Q137" i="5"/>
  <c r="O138" i="5"/>
  <c r="P138" i="5"/>
  <c r="Q138" i="5"/>
  <c r="O139" i="5"/>
  <c r="P139" i="5"/>
  <c r="Q139" i="5"/>
  <c r="O140" i="5"/>
  <c r="P140" i="5"/>
  <c r="Q140" i="5"/>
  <c r="O141" i="5"/>
  <c r="P141" i="5"/>
  <c r="Q141" i="5"/>
  <c r="O142" i="5"/>
  <c r="P142" i="5"/>
  <c r="Q142" i="5"/>
  <c r="O143" i="5"/>
  <c r="P143" i="5"/>
  <c r="Q143" i="5"/>
  <c r="O144" i="5"/>
  <c r="P144" i="5"/>
  <c r="Q144" i="5"/>
  <c r="O146" i="5"/>
  <c r="P146" i="5"/>
  <c r="Q146" i="5"/>
  <c r="O147" i="5"/>
  <c r="P147" i="5"/>
  <c r="Q147" i="5"/>
  <c r="O148" i="5"/>
  <c r="P148" i="5"/>
  <c r="Q148" i="5"/>
  <c r="O149" i="5"/>
  <c r="P149" i="5"/>
  <c r="Q149" i="5"/>
  <c r="O150" i="5"/>
  <c r="P150" i="5"/>
  <c r="Q150" i="5"/>
  <c r="O151" i="5"/>
  <c r="P151" i="5"/>
  <c r="Q151" i="5"/>
  <c r="O152" i="5"/>
  <c r="P152" i="5"/>
  <c r="Q152" i="5"/>
  <c r="O153" i="5"/>
  <c r="P153" i="5"/>
  <c r="Q153" i="5"/>
  <c r="O154" i="5"/>
  <c r="P154" i="5"/>
  <c r="Q154" i="5"/>
  <c r="O156" i="5"/>
  <c r="P156" i="5"/>
  <c r="Q156" i="5"/>
  <c r="O157" i="5"/>
  <c r="P157" i="5"/>
  <c r="Q157" i="5"/>
  <c r="O158" i="5"/>
  <c r="P158" i="5"/>
  <c r="Q158" i="5"/>
  <c r="O159" i="5"/>
  <c r="P159" i="5"/>
  <c r="Q159" i="5"/>
  <c r="O160" i="5"/>
  <c r="P160" i="5"/>
  <c r="Q160" i="5"/>
  <c r="O161" i="5"/>
  <c r="P161" i="5"/>
  <c r="Q161" i="5"/>
  <c r="O162" i="5"/>
  <c r="P162" i="5"/>
  <c r="Q162" i="5"/>
  <c r="O163" i="5"/>
  <c r="P163" i="5"/>
  <c r="Q163" i="5"/>
  <c r="O164" i="5"/>
  <c r="P164" i="5"/>
  <c r="Q164" i="5"/>
  <c r="O166" i="5"/>
  <c r="P166" i="5"/>
  <c r="Q166" i="5"/>
  <c r="O167" i="5"/>
  <c r="P167" i="5"/>
  <c r="Q167" i="5"/>
  <c r="O168" i="5"/>
  <c r="P168" i="5"/>
  <c r="Q168" i="5"/>
  <c r="O169" i="5"/>
  <c r="P169" i="5"/>
  <c r="Q169" i="5"/>
  <c r="O170" i="5"/>
  <c r="P170" i="5"/>
  <c r="Q170" i="5"/>
  <c r="O171" i="5"/>
  <c r="P171" i="5"/>
  <c r="Q171" i="5"/>
  <c r="O172" i="5"/>
  <c r="P172" i="5"/>
  <c r="Q172" i="5"/>
  <c r="O173" i="5"/>
  <c r="P173" i="5"/>
  <c r="Q173" i="5"/>
  <c r="O174" i="5"/>
  <c r="P174" i="5"/>
  <c r="Q174" i="5"/>
  <c r="O176" i="5"/>
  <c r="P176" i="5"/>
  <c r="Q176" i="5"/>
  <c r="O177" i="5"/>
  <c r="P177" i="5"/>
  <c r="Q177" i="5"/>
  <c r="O178" i="5"/>
  <c r="P178" i="5"/>
  <c r="Q178" i="5"/>
  <c r="O179" i="5"/>
  <c r="P179" i="5"/>
  <c r="Q179" i="5"/>
  <c r="O180" i="5"/>
  <c r="P180" i="5"/>
  <c r="Q180" i="5"/>
  <c r="O181" i="5"/>
  <c r="P181" i="5"/>
  <c r="Q181" i="5"/>
  <c r="O182" i="5"/>
  <c r="P182" i="5"/>
  <c r="Q182" i="5"/>
  <c r="O183" i="5"/>
  <c r="P183" i="5"/>
  <c r="Q183" i="5"/>
  <c r="O184" i="5"/>
  <c r="P184" i="5"/>
  <c r="Q184" i="5"/>
  <c r="O186" i="5"/>
  <c r="P186" i="5"/>
  <c r="Q186" i="5"/>
  <c r="O187" i="5"/>
  <c r="P187" i="5"/>
  <c r="Q187" i="5"/>
  <c r="O188" i="5"/>
  <c r="P188" i="5"/>
  <c r="Q188" i="5"/>
  <c r="O189" i="5"/>
  <c r="P189" i="5"/>
  <c r="Q189" i="5"/>
  <c r="O190" i="5"/>
  <c r="P190" i="5"/>
  <c r="Q190" i="5"/>
  <c r="O191" i="5"/>
  <c r="P191" i="5"/>
  <c r="Q191" i="5"/>
  <c r="O192" i="5"/>
  <c r="P192" i="5"/>
  <c r="Q192" i="5"/>
  <c r="O193" i="5"/>
  <c r="P193" i="5"/>
  <c r="Q193" i="5"/>
  <c r="O194" i="5"/>
  <c r="P194" i="5"/>
  <c r="Q194" i="5"/>
  <c r="O196" i="5"/>
  <c r="P196" i="5"/>
  <c r="Q196" i="5"/>
  <c r="O197" i="5"/>
  <c r="P197" i="5"/>
  <c r="Q197" i="5"/>
  <c r="O198" i="5"/>
  <c r="P198" i="5"/>
  <c r="Q198" i="5"/>
  <c r="O199" i="5"/>
  <c r="P199" i="5"/>
  <c r="Q199" i="5"/>
  <c r="O200" i="5"/>
  <c r="P200" i="5"/>
  <c r="Q200" i="5"/>
  <c r="O201" i="5"/>
  <c r="P201" i="5"/>
  <c r="Q201" i="5"/>
  <c r="O202" i="5"/>
  <c r="P202" i="5"/>
  <c r="Q202" i="5"/>
  <c r="T4" i="10"/>
  <c r="S3" i="10"/>
  <c r="N3" i="10"/>
  <c r="R3" i="10" s="1"/>
  <c r="O3" i="10"/>
  <c r="P3" i="10"/>
  <c r="T3" i="10" s="1"/>
  <c r="N4" i="10"/>
  <c r="R4" i="10" s="1"/>
  <c r="O4" i="10"/>
  <c r="S4" i="10" s="1"/>
  <c r="P4" i="10"/>
  <c r="N5" i="10"/>
  <c r="R5" i="10" s="1"/>
  <c r="O5" i="10"/>
  <c r="S5" i="10" s="1"/>
  <c r="P5" i="10"/>
  <c r="T5" i="10" s="1"/>
  <c r="N6" i="10"/>
  <c r="R6" i="10" s="1"/>
  <c r="O6" i="10"/>
  <c r="S6" i="10" s="1"/>
  <c r="P6" i="10"/>
  <c r="T6" i="10" s="1"/>
  <c r="N7" i="10"/>
  <c r="R7" i="10" s="1"/>
  <c r="O7" i="10"/>
  <c r="S7" i="10" s="1"/>
  <c r="P7" i="10"/>
  <c r="T7" i="10" s="1"/>
  <c r="N8" i="10"/>
  <c r="R8" i="10" s="1"/>
  <c r="O8" i="10"/>
  <c r="S8" i="10" s="1"/>
  <c r="P8" i="10"/>
  <c r="T8" i="10" s="1"/>
  <c r="N9" i="10"/>
  <c r="R9" i="10" s="1"/>
  <c r="O9" i="10"/>
  <c r="S9" i="10" s="1"/>
  <c r="P9" i="10"/>
  <c r="T9" i="10" s="1"/>
  <c r="O2" i="10"/>
  <c r="S2" i="10" s="1"/>
  <c r="P2" i="10"/>
  <c r="T2" i="10" s="1"/>
  <c r="N2" i="10"/>
  <c r="R2" i="10" s="1"/>
  <c r="H3" i="9"/>
  <c r="L3" i="9" s="1"/>
  <c r="I3" i="9"/>
  <c r="M3" i="9" s="1"/>
  <c r="J3" i="9"/>
  <c r="N3" i="9" s="1"/>
  <c r="H4" i="9"/>
  <c r="L4" i="9" s="1"/>
  <c r="I4" i="9"/>
  <c r="M4" i="9" s="1"/>
  <c r="J4" i="9"/>
  <c r="N4" i="9" s="1"/>
  <c r="H5" i="9"/>
  <c r="L5" i="9" s="1"/>
  <c r="I5" i="9"/>
  <c r="M5" i="9" s="1"/>
  <c r="J5" i="9"/>
  <c r="N5" i="9" s="1"/>
  <c r="H6" i="9"/>
  <c r="L6" i="9" s="1"/>
  <c r="I6" i="9"/>
  <c r="M6" i="9" s="1"/>
  <c r="J6" i="9"/>
  <c r="N6" i="9" s="1"/>
  <c r="H9" i="9"/>
  <c r="L9" i="9" s="1"/>
  <c r="I9" i="9"/>
  <c r="M9" i="9" s="1"/>
  <c r="J9" i="9"/>
  <c r="N9" i="9" s="1"/>
  <c r="H7" i="9"/>
  <c r="L7" i="9" s="1"/>
  <c r="I7" i="9"/>
  <c r="M7" i="9" s="1"/>
  <c r="J7" i="9"/>
  <c r="N7" i="9" s="1"/>
  <c r="H10" i="9"/>
  <c r="L10" i="9" s="1"/>
  <c r="I10" i="9"/>
  <c r="M10" i="9" s="1"/>
  <c r="J10" i="9"/>
  <c r="N10" i="9" s="1"/>
  <c r="H8" i="9"/>
  <c r="L8" i="9" s="1"/>
  <c r="I8" i="9"/>
  <c r="M8" i="9" s="1"/>
  <c r="J8" i="9"/>
  <c r="N8" i="9" s="1"/>
  <c r="I2" i="9"/>
  <c r="M2" i="9" s="1"/>
  <c r="J2" i="9"/>
  <c r="N2" i="9" s="1"/>
  <c r="H2" i="9"/>
  <c r="L2" i="9" s="1"/>
  <c r="D338" i="8"/>
  <c r="A338" i="8"/>
  <c r="D337" i="8"/>
  <c r="A337" i="8"/>
  <c r="D124" i="8"/>
  <c r="A124" i="8"/>
  <c r="D116" i="8"/>
  <c r="A116" i="8"/>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 i="6"/>
  <c r="S4" i="15" l="1"/>
  <c r="S15" i="15" s="1"/>
  <c r="U52" i="15"/>
  <c r="Q7" i="15"/>
  <c r="Q18" i="15" s="1"/>
  <c r="U51" i="15"/>
  <c r="S9" i="15"/>
  <c r="S20" i="15" s="1"/>
  <c r="U53" i="15"/>
  <c r="T7" i="15"/>
  <c r="T18" i="15" s="1"/>
  <c r="Q9" i="15"/>
  <c r="Q20" i="15" s="1"/>
  <c r="X5" i="15"/>
  <c r="X16" i="15" s="1"/>
  <c r="U76" i="15"/>
  <c r="W5" i="15"/>
  <c r="W16" i="15" s="1"/>
  <c r="U75" i="15"/>
  <c r="S5" i="15"/>
  <c r="S16" i="15" s="1"/>
  <c r="S7" i="15"/>
  <c r="S18" i="15" s="1"/>
  <c r="R4" i="15"/>
  <c r="R15" i="15" s="1"/>
  <c r="U9" i="5"/>
  <c r="Y11" i="5"/>
  <c r="T14" i="5"/>
  <c r="Y16" i="5"/>
  <c r="W7" i="5"/>
  <c r="S11" i="5"/>
  <c r="W17" i="5"/>
  <c r="S6" i="5"/>
  <c r="S12" i="5"/>
  <c r="T9" i="5"/>
  <c r="T15" i="5"/>
  <c r="W9" i="5"/>
  <c r="W18" i="5"/>
  <c r="X11" i="5"/>
  <c r="X16" i="5"/>
  <c r="S13" i="5"/>
  <c r="Y5" i="5"/>
  <c r="Y12" i="5"/>
  <c r="X17" i="5"/>
  <c r="S14" i="5"/>
  <c r="X5" i="5"/>
  <c r="X12" i="5"/>
  <c r="X18" i="5"/>
  <c r="S15" i="5"/>
  <c r="Y6" i="5"/>
  <c r="Y13" i="5"/>
  <c r="S16" i="5"/>
  <c r="X6" i="5"/>
  <c r="X13" i="5"/>
  <c r="W5" i="5"/>
  <c r="T8" i="5"/>
  <c r="Y8" i="5"/>
  <c r="S8" i="5"/>
  <c r="S10" i="5"/>
  <c r="U10" i="5"/>
  <c r="T10" i="5"/>
  <c r="Y18" i="5"/>
  <c r="Y17" i="5"/>
  <c r="Y15" i="5"/>
  <c r="U14" i="5"/>
  <c r="Y7" i="5"/>
  <c r="X7" i="5"/>
</calcChain>
</file>

<file path=xl/comments1.xml><?xml version="1.0" encoding="utf-8"?>
<comments xmlns="http://schemas.openxmlformats.org/spreadsheetml/2006/main">
  <authors>
    <author>Sanket</author>
  </authors>
  <commentList>
    <comment ref="H5" authorId="0" shapeId="0">
      <text>
        <r>
          <rPr>
            <sz val="9"/>
            <color indexed="81"/>
            <rFont val="Tahoma"/>
            <family val="2"/>
          </rPr>
          <t xml:space="preserve">COURSE CODE FOR COPY PASTE
</t>
        </r>
      </text>
    </comment>
  </commentList>
</comments>
</file>

<file path=xl/sharedStrings.xml><?xml version="1.0" encoding="utf-8"?>
<sst xmlns="http://schemas.openxmlformats.org/spreadsheetml/2006/main" count="60087" uniqueCount="4658">
  <si>
    <t>comcode</t>
  </si>
  <si>
    <t>courseno</t>
  </si>
  <si>
    <t>coursetitle</t>
  </si>
  <si>
    <t>DISCIPLINE</t>
  </si>
  <si>
    <t>NAME</t>
  </si>
  <si>
    <t>idno</t>
  </si>
  <si>
    <t>L</t>
  </si>
  <si>
    <t>T</t>
  </si>
  <si>
    <t>P</t>
  </si>
  <si>
    <t>STATUS</t>
  </si>
  <si>
    <t>1001</t>
  </si>
  <si>
    <t>BIO F110</t>
  </si>
  <si>
    <t>BIOLOGY LABORATORY</t>
  </si>
  <si>
    <t>BIO</t>
  </si>
  <si>
    <t>ANASUYA GANGULY</t>
  </si>
  <si>
    <t/>
  </si>
  <si>
    <t>IC</t>
  </si>
  <si>
    <t>Anasuya Ganguly</t>
  </si>
  <si>
    <t>INDRANI TALUKDAR</t>
  </si>
  <si>
    <t>I</t>
  </si>
  <si>
    <t>Indrani Talukdar</t>
  </si>
  <si>
    <t>JUDITH MARIA BRAGANCA</t>
  </si>
  <si>
    <t>Judith Maria Braganca</t>
  </si>
  <si>
    <t>KUNDAN KUMAR</t>
  </si>
  <si>
    <t>Kundan Kumar</t>
  </si>
  <si>
    <t>MEENAL KOWSHIK</t>
  </si>
  <si>
    <t>Meenal Kowshik</t>
  </si>
  <si>
    <t>RAJESH MEHROTRA</t>
  </si>
  <si>
    <t>Rajesh Mehrotra</t>
  </si>
  <si>
    <t>UTPAL ROY</t>
  </si>
  <si>
    <t>Utpal Roy</t>
  </si>
  <si>
    <t>ANANT YADAV</t>
  </si>
  <si>
    <t>2014PHXF0407G</t>
  </si>
  <si>
    <t>Anant Yadav</t>
  </si>
  <si>
    <t>ANGELA SAMANTA</t>
  </si>
  <si>
    <t>2016PHXF0001G</t>
  </si>
  <si>
    <t>Angela Samanta</t>
  </si>
  <si>
    <t>B GAUTAM KUMAR</t>
  </si>
  <si>
    <t>2013PHXF0404G</t>
  </si>
  <si>
    <t>B Gautam Kumar</t>
  </si>
  <si>
    <t>BHENDE PRAJAKTA PRAVEEN</t>
  </si>
  <si>
    <t>2018PHXP0005G</t>
  </si>
  <si>
    <t>Bhende Prajakta Praveen</t>
  </si>
  <si>
    <t>BIBHUDUTTA MISHRA</t>
  </si>
  <si>
    <t>2015PHXF0013G</t>
  </si>
  <si>
    <t>Bibhudutta Mishra</t>
  </si>
  <si>
    <t>CHITRA RAMCHANDRAN NAIR</t>
  </si>
  <si>
    <t>2015PHXF0403G</t>
  </si>
  <si>
    <t>Chitra Ramchandran Nair</t>
  </si>
  <si>
    <t>DIVASHREE</t>
  </si>
  <si>
    <t>2018PHXP0001G</t>
  </si>
  <si>
    <t>Divashree</t>
  </si>
  <si>
    <t>FERNANDES FIONA ANTHONY</t>
  </si>
  <si>
    <t>2016PH290426G</t>
  </si>
  <si>
    <t>Fernandes Fiona Anthony</t>
  </si>
  <si>
    <t>JISS MARIA LOUIS</t>
  </si>
  <si>
    <t>2015PHXP0401G</t>
  </si>
  <si>
    <t>Jiss Maria Louis</t>
  </si>
  <si>
    <t>JOSEPH ROQUE DOLLRICH FERNANDES</t>
  </si>
  <si>
    <t>2015PHXF0014G</t>
  </si>
  <si>
    <t>Joseph Roque Dollrich Fernandes</t>
  </si>
  <si>
    <t>LAXMINARAYAN RAWAT</t>
  </si>
  <si>
    <t>2015PHXF0010G</t>
  </si>
  <si>
    <t>Laxminarayan Rawat</t>
  </si>
  <si>
    <t>MAKHAN KUMAR</t>
  </si>
  <si>
    <t>2015PHXF0011G</t>
  </si>
  <si>
    <t>Makhan Kumar</t>
  </si>
  <si>
    <t>MALVANKAR MANALI RAMAKANT SANDHYA</t>
  </si>
  <si>
    <t>2016PH290427G</t>
  </si>
  <si>
    <t>Malvankar Manali Ramakant Sandhya</t>
  </si>
  <si>
    <t>MATE NAYAN ANAND</t>
  </si>
  <si>
    <t>2017PHXP0015G</t>
  </si>
  <si>
    <t>Mate Nayan Anand</t>
  </si>
  <si>
    <t>MERINA DHARA</t>
  </si>
  <si>
    <t>2013PHXF0001G</t>
  </si>
  <si>
    <t>Merina Dhara</t>
  </si>
  <si>
    <t>NAVODIPA BHATTACHARYA</t>
  </si>
  <si>
    <t>2018PHXP0002G</t>
  </si>
  <si>
    <t>Navodipa Bhattacharya</t>
  </si>
  <si>
    <t>NILESH LAKSHMAN DAHIBHATE</t>
  </si>
  <si>
    <t>2016PHXF0402G</t>
  </si>
  <si>
    <t>Nilesh Lakshman Dahibhate</t>
  </si>
  <si>
    <t>NUPUR RAJEEV KUMAR</t>
  </si>
  <si>
    <t>2012PHXF0010G</t>
  </si>
  <si>
    <t>Nupur Rajeev Kumar</t>
  </si>
  <si>
    <t>PATIL PRAJAKTA PRATAP</t>
  </si>
  <si>
    <t>2017PHXP0405G</t>
  </si>
  <si>
    <t>Patil Prajakta Pratap</t>
  </si>
  <si>
    <t>PINKY</t>
  </si>
  <si>
    <t>2015PHXF0427G</t>
  </si>
  <si>
    <t>Pinky</t>
  </si>
  <si>
    <t>POOJA KOTHARKAR</t>
  </si>
  <si>
    <t>2017PHXP0402G</t>
  </si>
  <si>
    <t>Pooja Kotharkar</t>
  </si>
  <si>
    <t>PUNYAPWAR SWAPNIL VINOD</t>
  </si>
  <si>
    <t>2017PHXF0401G</t>
  </si>
  <si>
    <t>Punyapwar Swapnil Vinod</t>
  </si>
  <si>
    <t>RAVI KIRAN K</t>
  </si>
  <si>
    <t>2017PHXF0406G</t>
  </si>
  <si>
    <t>Ravi Kiran K</t>
  </si>
  <si>
    <t>REHAN AHMED DESHMUKH</t>
  </si>
  <si>
    <t>2015PHXF0012G</t>
  </si>
  <si>
    <t>Rehan Ahmed Deshmukh</t>
  </si>
  <si>
    <t>SAVARDEKAR AKANSHA VINOD</t>
  </si>
  <si>
    <t>2016PH290425G</t>
  </si>
  <si>
    <t>Savardekar Akansha Vinod</t>
  </si>
  <si>
    <t>SHAMEER AHMED B</t>
  </si>
  <si>
    <t>2017PHXF0006G</t>
  </si>
  <si>
    <t>Shameer Ahmed B</t>
  </si>
  <si>
    <t>SNEHA LATA</t>
  </si>
  <si>
    <t>2016PHXF0424G</t>
  </si>
  <si>
    <t>Sneha Lata</t>
  </si>
  <si>
    <t>STARLAINE CHRIZELLE MASCARENHAS</t>
  </si>
  <si>
    <t>2013PHXF0402G</t>
  </si>
  <si>
    <t>Starlaine Chrizelle Mascarenhas</t>
  </si>
  <si>
    <t>SUHAS BALASAHEB KARLE</t>
  </si>
  <si>
    <t>2018PHXP0003G</t>
  </si>
  <si>
    <t>Suhas Balasaheb Karle</t>
  </si>
  <si>
    <t>SWETHA RAMESH</t>
  </si>
  <si>
    <t>2017PHXF0018G</t>
  </si>
  <si>
    <t>Swetha Ramesh</t>
  </si>
  <si>
    <t>VIJAYA</t>
  </si>
  <si>
    <t>2016PHXF0403G</t>
  </si>
  <si>
    <t>Vijaya</t>
  </si>
  <si>
    <t>ZAIBA HASAN KHAN</t>
  </si>
  <si>
    <t>2014PHXF0426G</t>
  </si>
  <si>
    <t>Zaiba Hasan Khan</t>
  </si>
  <si>
    <t>ZAKANE RESHMA NANASAHEB</t>
  </si>
  <si>
    <t>2016PHXF0401G</t>
  </si>
  <si>
    <t>Zakane Reshma Nanasaheb</t>
  </si>
  <si>
    <t>ZANTYE PRANJITA GANESH</t>
  </si>
  <si>
    <t>2016PHXF0003G</t>
  </si>
  <si>
    <t>Zantye Pranjita Ganesh</t>
  </si>
  <si>
    <t>1423</t>
  </si>
  <si>
    <t>BIO F215</t>
  </si>
  <si>
    <t>BIOPHYSICS</t>
  </si>
  <si>
    <t>SUMIT BISWAS</t>
  </si>
  <si>
    <t>Sumit Biswas</t>
  </si>
  <si>
    <t>RAVIPRASAD ADURI</t>
  </si>
  <si>
    <t>Raviprasad Aduri</t>
  </si>
  <si>
    <t>1941</t>
  </si>
  <si>
    <t>BIO F216</t>
  </si>
  <si>
    <t xml:space="preserve">WATER, SANITATION AND SOLID WASTE MANAGEMENT </t>
  </si>
  <si>
    <t>SRIKANTH MUTNURI</t>
  </si>
  <si>
    <t>Srikanth Mutnuri</t>
  </si>
  <si>
    <t>2264</t>
  </si>
  <si>
    <t>BIO F217</t>
  </si>
  <si>
    <t>LABORATORY FOR WATER, SANITATION AND SOLID WASTE MANAGEMENT</t>
  </si>
  <si>
    <t>ANUMEHA VATS</t>
  </si>
  <si>
    <t>2015PHXF0004G</t>
  </si>
  <si>
    <t>Anumeha Vats</t>
  </si>
  <si>
    <t>GURUPRASAD V TALEKAR</t>
  </si>
  <si>
    <t>2015PHXF0402G</t>
  </si>
  <si>
    <t>Guruprasad V Talekar</t>
  </si>
  <si>
    <t>PRIYA SHARMA</t>
  </si>
  <si>
    <t>2015PHXF0003G</t>
  </si>
  <si>
    <t>Priya Sharma</t>
  </si>
  <si>
    <t>RAM CHAVAN</t>
  </si>
  <si>
    <t>2014PHXF0406G</t>
  </si>
  <si>
    <t>Ram Chavan</t>
  </si>
  <si>
    <t>1424</t>
  </si>
  <si>
    <t>BIO F241</t>
  </si>
  <si>
    <t>ECOLOGY &amp; ENVIRON SCI</t>
  </si>
  <si>
    <t>SANDHYA MEHROTRA</t>
  </si>
  <si>
    <t>Sandhya Mehrotra</t>
  </si>
  <si>
    <t>MALABIKA BISWAS</t>
  </si>
  <si>
    <t>Malabika Biswas</t>
  </si>
  <si>
    <t>1430</t>
  </si>
  <si>
    <t>BIO F242</t>
  </si>
  <si>
    <t>INTRO TO BIOINFORMATICS</t>
  </si>
  <si>
    <t>VEEKY BATHS</t>
  </si>
  <si>
    <t>Veeky Baths</t>
  </si>
  <si>
    <t>SUKANTA MONDAL</t>
  </si>
  <si>
    <t>Sukanta Mondal</t>
  </si>
  <si>
    <t>1425</t>
  </si>
  <si>
    <t>BIO F243</t>
  </si>
  <si>
    <t>GENETICS</t>
  </si>
  <si>
    <t>1426</t>
  </si>
  <si>
    <t>BIO F244</t>
  </si>
  <si>
    <t>INSTRU METHODS OF ANAL</t>
  </si>
  <si>
    <t>ARNAB BANERJEE</t>
  </si>
  <si>
    <t>Arnab Banerjee</t>
  </si>
  <si>
    <t>1651</t>
  </si>
  <si>
    <t>BIO F266</t>
  </si>
  <si>
    <t>STUDY PROJECT</t>
  </si>
  <si>
    <t>1431</t>
  </si>
  <si>
    <t>BIO F341</t>
  </si>
  <si>
    <t>DEVELOPMENTAL BIOLOGY</t>
  </si>
  <si>
    <t>DIBAKAR CHAKRABARTY</t>
  </si>
  <si>
    <t>Dibakar Chakrabarty</t>
  </si>
  <si>
    <t>1432</t>
  </si>
  <si>
    <t>BIO F342</t>
  </si>
  <si>
    <t>IMMUNOLOGY</t>
  </si>
  <si>
    <t>VIJAYASHREE NAYAK</t>
  </si>
  <si>
    <t>Vijayashree Nayak</t>
  </si>
  <si>
    <t>1650/ 1736</t>
  </si>
  <si>
    <t>BIO F366/ BIO F367</t>
  </si>
  <si>
    <t>LABORATORY PROJECT</t>
  </si>
  <si>
    <t>1685/ 1752</t>
  </si>
  <si>
    <t>BIO F376/ BIO F377</t>
  </si>
  <si>
    <t>DESIGN PROJECT</t>
  </si>
  <si>
    <t>1440</t>
  </si>
  <si>
    <t>BIO F413</t>
  </si>
  <si>
    <t>MOLECULAR BIOLOGY OF CELL</t>
  </si>
  <si>
    <t>1435</t>
  </si>
  <si>
    <t>BIO F419</t>
  </si>
  <si>
    <t xml:space="preserve">MOLECULAR EVOLUTION </t>
  </si>
  <si>
    <t>1436</t>
  </si>
  <si>
    <t>BIO F421</t>
  </si>
  <si>
    <t>ENZYMOLOGY</t>
  </si>
  <si>
    <t>1710</t>
  </si>
  <si>
    <t>BIO F491</t>
  </si>
  <si>
    <t>SPECIAL PROJECT</t>
  </si>
  <si>
    <t>2122</t>
  </si>
  <si>
    <t>BIO G510</t>
  </si>
  <si>
    <t>APPLICATION OF COMPUTERS AND STATISTICS IN BIOLOGY</t>
  </si>
  <si>
    <t>111</t>
  </si>
  <si>
    <t>BIO G515</t>
  </si>
  <si>
    <t>STEM CELL AND REGENERATIVE BIOLOGY</t>
  </si>
  <si>
    <t>2008</t>
  </si>
  <si>
    <t>BIO G524</t>
  </si>
  <si>
    <t>ANIMAL CELL TECHNOLOGY</t>
  </si>
  <si>
    <t>ANGSHUMAN SARKAR</t>
  </si>
  <si>
    <t>Angshuman Sarkar</t>
  </si>
  <si>
    <t>2015</t>
  </si>
  <si>
    <t>BIO G532</t>
  </si>
  <si>
    <t>BIOSTATISTICS AND BIOMODELLING</t>
  </si>
  <si>
    <t>203</t>
  </si>
  <si>
    <t>BIO G642</t>
  </si>
  <si>
    <t>EXPERIMENTAL TECHNIQUES</t>
  </si>
  <si>
    <t>956</t>
  </si>
  <si>
    <t>BIO G643</t>
  </si>
  <si>
    <t>PLANT BIOTECHNOLOGY</t>
  </si>
  <si>
    <t>2017</t>
  </si>
  <si>
    <t>BIO G651</t>
  </si>
  <si>
    <t>PROTEIN AND ENZYME BIOENGINEERING</t>
  </si>
  <si>
    <t>1368</t>
  </si>
  <si>
    <t>BIOT F345</t>
  </si>
  <si>
    <t>PROTEOMICS</t>
  </si>
  <si>
    <t>1377</t>
  </si>
  <si>
    <t>BIOT F422</t>
  </si>
  <si>
    <t>NANOBIOTECHNOLOGY</t>
  </si>
  <si>
    <t>1375</t>
  </si>
  <si>
    <t>BIOT F424</t>
  </si>
  <si>
    <t>FOOD BIOTECHNOLOGY</t>
  </si>
  <si>
    <t>549</t>
  </si>
  <si>
    <t>BITS C790T</t>
  </si>
  <si>
    <t>INDEPENDENT STUDY</t>
  </si>
  <si>
    <t>CS</t>
  </si>
  <si>
    <t>BHARAT M DESHPANDE</t>
  </si>
  <si>
    <t>Bharat M Deshpande</t>
  </si>
  <si>
    <t>596</t>
  </si>
  <si>
    <t>BITS C791T</t>
  </si>
  <si>
    <t xml:space="preserve">TEACHING PRACTICE I  </t>
  </si>
  <si>
    <t>520</t>
  </si>
  <si>
    <t>BITS C797T</t>
  </si>
  <si>
    <t xml:space="preserve">PH D SEMINAR </t>
  </si>
  <si>
    <t>553</t>
  </si>
  <si>
    <t>BITS C799T</t>
  </si>
  <si>
    <t>PH D THESIS</t>
  </si>
  <si>
    <t>2101</t>
  </si>
  <si>
    <t>BITS E661</t>
  </si>
  <si>
    <t>RESEARCH METHODOLOGY I</t>
  </si>
  <si>
    <t>857</t>
  </si>
  <si>
    <t>BITS E793T</t>
  </si>
  <si>
    <t>PRACTICE LECT SERIES I</t>
  </si>
  <si>
    <t>858</t>
  </si>
  <si>
    <t>BITS E794T</t>
  </si>
  <si>
    <t>PRACTICE LECT SERIES II</t>
  </si>
  <si>
    <t>1003</t>
  </si>
  <si>
    <t>BITS F110</t>
  </si>
  <si>
    <t>ENGINEERING GRAPHICS</t>
  </si>
  <si>
    <t>MECH</t>
  </si>
  <si>
    <t>AMAL S SIJU</t>
  </si>
  <si>
    <t>Amal S Siju</t>
  </si>
  <si>
    <t>KARTHIKEYAN G</t>
  </si>
  <si>
    <t>Karthikeyan G</t>
  </si>
  <si>
    <t>RAVINDRA SINGH SALUJA</t>
  </si>
  <si>
    <t>Ravindra Singh Saluja</t>
  </si>
  <si>
    <t>SANDEEP JOSE</t>
  </si>
  <si>
    <t>Sandeep Jose</t>
  </si>
  <si>
    <t>SANDEEP SINGH</t>
  </si>
  <si>
    <t>Sandeep Singh</t>
  </si>
  <si>
    <t>SIDDHARTHA TRIPATHI</t>
  </si>
  <si>
    <t>Siddhartha Tripathi</t>
  </si>
  <si>
    <t>VADIRAJ HEMADRI</t>
  </si>
  <si>
    <t>Vadiraj Hemadri</t>
  </si>
  <si>
    <t>VARINDER SINGH</t>
  </si>
  <si>
    <t>Varinder Singh</t>
  </si>
  <si>
    <t>DIXIT SWADESH SANDESH</t>
  </si>
  <si>
    <t>2016PHXF0024G</t>
  </si>
  <si>
    <t>Dixit Swadesh Sandesh</t>
  </si>
  <si>
    <t>MANOJ KUMAR HILALPURE</t>
  </si>
  <si>
    <t>2017PHXP0437G</t>
  </si>
  <si>
    <t>Manoj Kumar Hilalpure</t>
  </si>
  <si>
    <t>NAVEEN K S</t>
  </si>
  <si>
    <t>2017PHXP0004G</t>
  </si>
  <si>
    <t>Naveen K S</t>
  </si>
  <si>
    <t>POZHILSN</t>
  </si>
  <si>
    <t>2017PHXP0013G</t>
  </si>
  <si>
    <t>Pozhilsn</t>
  </si>
  <si>
    <t>1004</t>
  </si>
  <si>
    <t>BITS F111</t>
  </si>
  <si>
    <t>THERMODYNAMICS</t>
  </si>
  <si>
    <t>CHE</t>
  </si>
  <si>
    <t>ANIRBAN ROY</t>
  </si>
  <si>
    <t>Anirban Roy</t>
  </si>
  <si>
    <t>PARAMITA HALDAR</t>
  </si>
  <si>
    <t>Paramita Haldar</t>
  </si>
  <si>
    <t>CHEM</t>
  </si>
  <si>
    <t>JAYADEVAN K P</t>
  </si>
  <si>
    <t>Jayadevan K P</t>
  </si>
  <si>
    <t>RANJAN DEY</t>
  </si>
  <si>
    <t>Ranjan Dey</t>
  </si>
  <si>
    <t>SHIBU CLEMENT</t>
  </si>
  <si>
    <t>Shibu Clement</t>
  </si>
  <si>
    <t>PHY</t>
  </si>
  <si>
    <t>CHANDRADEW SHARMA</t>
  </si>
  <si>
    <t>Chandradew Sharma</t>
  </si>
  <si>
    <t>RAM SHANKER PATEL</t>
  </si>
  <si>
    <t>Ram Shanker Patel</t>
  </si>
  <si>
    <t>TARUN KUMAR JHA</t>
  </si>
  <si>
    <t>Tarun Kumar Jha</t>
  </si>
  <si>
    <t>1005</t>
  </si>
  <si>
    <t>BITS F112</t>
  </si>
  <si>
    <t>TECHNICAL REPORT WRITING</t>
  </si>
  <si>
    <t>HUM</t>
  </si>
  <si>
    <t>BASAVADATTA MITRA</t>
  </si>
  <si>
    <t>Basavadatta Mitra</t>
  </si>
  <si>
    <t>NILAK DATTA</t>
  </si>
  <si>
    <t>Nilak Datta</t>
  </si>
  <si>
    <t>PARICHAY PATRA</t>
  </si>
  <si>
    <t>Parichay Patra</t>
  </si>
  <si>
    <t>SHALINI UPADHYAY</t>
  </si>
  <si>
    <t>Shalini Upadhyay</t>
  </si>
  <si>
    <t>1334</t>
  </si>
  <si>
    <t>BITS F312</t>
  </si>
  <si>
    <t>NEURAL NETWORKS AND FUZZY LOGIC</t>
  </si>
  <si>
    <t>BASABDATTA SEN BHATTACHARYA</t>
  </si>
  <si>
    <t>Basabdatta Sen Bhattacharya</t>
  </si>
  <si>
    <t>1511</t>
  </si>
  <si>
    <t>BITS F316</t>
  </si>
  <si>
    <t>NONLINEAR DYNAMICS AND CHAOS</t>
  </si>
  <si>
    <t>2193</t>
  </si>
  <si>
    <t>BITS F317</t>
  </si>
  <si>
    <t>THEORETICAL NEUROSCIENCE</t>
  </si>
  <si>
    <t>GAURAV DAR</t>
  </si>
  <si>
    <t>Gaurav Dar</t>
  </si>
  <si>
    <t>1791</t>
  </si>
  <si>
    <t>BITS F382</t>
  </si>
  <si>
    <t>READING COURSE</t>
  </si>
  <si>
    <t>BHAVANA P</t>
  </si>
  <si>
    <t>Bhavana P</t>
  </si>
  <si>
    <t>1337</t>
  </si>
  <si>
    <t>BITS F386</t>
  </si>
  <si>
    <t>QUANTUM INFORMATION AND COMPUTATION</t>
  </si>
  <si>
    <t>RADHIKA VATHSAN</t>
  </si>
  <si>
    <t>Radhika Vathsan</t>
  </si>
  <si>
    <t>BITS F415</t>
  </si>
  <si>
    <t>INTRODUCTION TO MEMS</t>
  </si>
  <si>
    <t>DEVENDRA GOKU PATIL</t>
  </si>
  <si>
    <t>Devendra Goku Patil</t>
  </si>
  <si>
    <t>1808</t>
  </si>
  <si>
    <t>BITS F416</t>
  </si>
  <si>
    <t>INTRO TO NANO SCIENCE</t>
  </si>
  <si>
    <t>SUTAPA ROY RAMANAN</t>
  </si>
  <si>
    <t>Sutapa Roy Ramanan</t>
  </si>
  <si>
    <t>1770</t>
  </si>
  <si>
    <t>BITS F418</t>
  </si>
  <si>
    <t>INTRODUCTION TO BIOMEDICAL ENGINEERING</t>
  </si>
  <si>
    <t>1593/ 1616/ 1617/ 1619</t>
  </si>
  <si>
    <t>BITS F421T/ BITS F422T/ BITS F423T/ BITS F424T</t>
  </si>
  <si>
    <t>THESIS</t>
  </si>
  <si>
    <t>1796</t>
  </si>
  <si>
    <t>BITS F462</t>
  </si>
  <si>
    <t>RENEWABLE ENERGY</t>
  </si>
  <si>
    <t>EEE</t>
  </si>
  <si>
    <t>MUKUND KESHAVRAO DESHMUKH</t>
  </si>
  <si>
    <t>Mukund Keshavrao Deshmukh</t>
  </si>
  <si>
    <t>1339</t>
  </si>
  <si>
    <t>BITS F464</t>
  </si>
  <si>
    <t xml:space="preserve">MACHINE LEARNING </t>
  </si>
  <si>
    <t>TIRTHARAJ DASH</t>
  </si>
  <si>
    <t>Tirtharaj Dash</t>
  </si>
  <si>
    <t>499</t>
  </si>
  <si>
    <t>BITS G511</t>
  </si>
  <si>
    <t xml:space="preserve">ADVANCED PROJECT </t>
  </si>
  <si>
    <t>547</t>
  </si>
  <si>
    <t>BITS G513</t>
  </si>
  <si>
    <t>STUDY IN ADVANCED TOPICS</t>
  </si>
  <si>
    <t>754</t>
  </si>
  <si>
    <t>BITS G529</t>
  </si>
  <si>
    <t>RESEARCH PROJECT I</t>
  </si>
  <si>
    <t>755</t>
  </si>
  <si>
    <t>BITS G539</t>
  </si>
  <si>
    <t xml:space="preserve">RESEARCH PROJECT II </t>
  </si>
  <si>
    <t>2003</t>
  </si>
  <si>
    <t>BITS G540</t>
  </si>
  <si>
    <t>RESEARCH PRACTICE</t>
  </si>
  <si>
    <t>9</t>
  </si>
  <si>
    <t>BITS G553</t>
  </si>
  <si>
    <t xml:space="preserve">REAL-TIME SYSTEMS </t>
  </si>
  <si>
    <t>BIJU K R</t>
  </si>
  <si>
    <t>Biju K R</t>
  </si>
  <si>
    <t>2164</t>
  </si>
  <si>
    <t>BITS G562T</t>
  </si>
  <si>
    <t>DISSERTATION</t>
  </si>
  <si>
    <t>2165</t>
  </si>
  <si>
    <t>BITS G563T</t>
  </si>
  <si>
    <t>753</t>
  </si>
  <si>
    <t>BITS G619</t>
  </si>
  <si>
    <t>PROFESSIONAL PRACTICE</t>
  </si>
  <si>
    <t>756</t>
  </si>
  <si>
    <t>BITS G629T</t>
  </si>
  <si>
    <t>757</t>
  </si>
  <si>
    <t>BITS G649</t>
  </si>
  <si>
    <t xml:space="preserve">READING COURSE </t>
  </si>
  <si>
    <t>601</t>
  </si>
  <si>
    <t>BITS G654</t>
  </si>
  <si>
    <t>ADV INSTRUMENTATION TECH</t>
  </si>
  <si>
    <t>2167</t>
  </si>
  <si>
    <t xml:space="preserve">BITS G661 </t>
  </si>
  <si>
    <t>JEGTHA KRISHNAN</t>
  </si>
  <si>
    <t>Jegtha Krishnan</t>
  </si>
  <si>
    <t>1180</t>
  </si>
  <si>
    <t>CHE F241</t>
  </si>
  <si>
    <t>HEAT TRANSFER</t>
  </si>
  <si>
    <t>1181</t>
  </si>
  <si>
    <t>CHE F242</t>
  </si>
  <si>
    <t>NUMERICAL METHODS FOR CHEMICAL ENGINEERS</t>
  </si>
  <si>
    <t>SHARAD SONTAKKE</t>
  </si>
  <si>
    <t>Sharad Sontakke</t>
  </si>
  <si>
    <t>1182</t>
  </si>
  <si>
    <t>CHE F243</t>
  </si>
  <si>
    <t>MATERIAL SCIENCE &amp; ENGINEERING</t>
  </si>
  <si>
    <t>RICHA SINGHAL</t>
  </si>
  <si>
    <t>Richa Singhal</t>
  </si>
  <si>
    <t>1183</t>
  </si>
  <si>
    <t>CHE F244</t>
  </si>
  <si>
    <t>SEPARATION PROCESSES I</t>
  </si>
  <si>
    <t>SAROJ SUNDAR BARAL</t>
  </si>
  <si>
    <t>Saroj Sundar Baral</t>
  </si>
  <si>
    <t>1653</t>
  </si>
  <si>
    <t>CHE F266</t>
  </si>
  <si>
    <t>1188</t>
  </si>
  <si>
    <t>CHE F341</t>
  </si>
  <si>
    <t>CHEMICAL ENGG LAB II</t>
  </si>
  <si>
    <t>SARANYA S</t>
  </si>
  <si>
    <t>2017H1290007G</t>
  </si>
  <si>
    <t>Saranya S</t>
  </si>
  <si>
    <t>PRADEEP KUMAR SOW</t>
  </si>
  <si>
    <t>Pradeep Kumar Sow</t>
  </si>
  <si>
    <t>ASIMA SHAUKAT</t>
  </si>
  <si>
    <t>Asima Shaukat</t>
  </si>
  <si>
    <t>MANJURI KUMAR</t>
  </si>
  <si>
    <t>Manjuri Kumar</t>
  </si>
  <si>
    <t>VIVEK RANGARAJAN</t>
  </si>
  <si>
    <t>Vivek Rangarajan</t>
  </si>
  <si>
    <t>AKANKSHA GAVENDRA</t>
  </si>
  <si>
    <t>2015PHXF0404G</t>
  </si>
  <si>
    <t>Akanksha Gavendra</t>
  </si>
  <si>
    <t>ANJALI ADNYAN MESHRAM</t>
  </si>
  <si>
    <t>2017PHXP0446G</t>
  </si>
  <si>
    <t>Anjali Adnyan Meshram</t>
  </si>
  <si>
    <t>ANUPAM MUKHERJEE</t>
  </si>
  <si>
    <t>2017PHXP0408G</t>
  </si>
  <si>
    <t>Anupam Mukherjee</t>
  </si>
  <si>
    <t>ASHWIN Y</t>
  </si>
  <si>
    <t>2018PHXP0007G</t>
  </si>
  <si>
    <t>Ashwin Y</t>
  </si>
  <si>
    <t>CHANDRESH KUMAR DWIVEDI</t>
  </si>
  <si>
    <t>2017PHXP0411G</t>
  </si>
  <si>
    <t>Chandresh Kumar Dwivedi</t>
  </si>
  <si>
    <t>ISHITA</t>
  </si>
  <si>
    <t>2017PHXF0019G</t>
  </si>
  <si>
    <t>Ishita</t>
  </si>
  <si>
    <t>KADU KAVITA HARIBHAU</t>
  </si>
  <si>
    <t>2016PHXF0406G</t>
  </si>
  <si>
    <t>Kadu Kavita Haribhau</t>
  </si>
  <si>
    <t>KANCHERLA AASHISH MOSES</t>
  </si>
  <si>
    <t>2018PHXP0008G</t>
  </si>
  <si>
    <t>Kancherla Aashish Moses</t>
  </si>
  <si>
    <t>M DILEEP</t>
  </si>
  <si>
    <t>2014PH010018G</t>
  </si>
  <si>
    <t>M Dileep</t>
  </si>
  <si>
    <t>MOHD MUBASHSHIR</t>
  </si>
  <si>
    <t>2016PHXF0404G</t>
  </si>
  <si>
    <t>Mohd Mubashshir</t>
  </si>
  <si>
    <t>MOUNA H M</t>
  </si>
  <si>
    <t>2013PHXF0405G</t>
  </si>
  <si>
    <t>Mouna H M</t>
  </si>
  <si>
    <t>NEELA GAYATHRI G</t>
  </si>
  <si>
    <t>2018PHXP0006G</t>
  </si>
  <si>
    <t>Neela Gayathri G</t>
  </si>
  <si>
    <t>PARSEKAR SIDHALI UDAY</t>
  </si>
  <si>
    <t>2016PHXF0408G</t>
  </si>
  <si>
    <t>Parsekar Sidhali Uday</t>
  </si>
  <si>
    <t>PRAGYA SINGH</t>
  </si>
  <si>
    <t>2012PH010023G</t>
  </si>
  <si>
    <t>Pragya Singh</t>
  </si>
  <si>
    <t>PUNEETH TUPPATURI</t>
  </si>
  <si>
    <t>2017PHXP0447G</t>
  </si>
  <si>
    <t>Puneeth Tuppaturi</t>
  </si>
  <si>
    <t>V KAARTHICK RAAAJA</t>
  </si>
  <si>
    <t>2016PHXF0407G</t>
  </si>
  <si>
    <t>V Kaarthick Raaaja</t>
  </si>
  <si>
    <t>1189</t>
  </si>
  <si>
    <t>CHE F342</t>
  </si>
  <si>
    <t>PROCESS DYN &amp; CONTROL</t>
  </si>
  <si>
    <t>AMOL DESHPANDE</t>
  </si>
  <si>
    <t>Amol Deshpande</t>
  </si>
  <si>
    <t>1190</t>
  </si>
  <si>
    <t>CHE F343</t>
  </si>
  <si>
    <t>PROCESS DES PRINCIPLE II</t>
  </si>
  <si>
    <t>SRINIVAS KRISHNASWAMY</t>
  </si>
  <si>
    <t>Srinivas Krishnaswamy</t>
  </si>
  <si>
    <t>1668/ 1738</t>
  </si>
  <si>
    <t>CHE F366/ CHE F367</t>
  </si>
  <si>
    <t>1687/1754</t>
  </si>
  <si>
    <t>CHE F376/ CHE F377</t>
  </si>
  <si>
    <t>1206</t>
  </si>
  <si>
    <t>CHE F411</t>
  </si>
  <si>
    <t>ENVIRONMENTAL POLLUTION CONTROL</t>
  </si>
  <si>
    <t>SAMPATRAO D MANJARE</t>
  </si>
  <si>
    <t>Sampatrao D Manjare</t>
  </si>
  <si>
    <t>1207</t>
  </si>
  <si>
    <t>CHE F412</t>
  </si>
  <si>
    <t>PROCESS EQUIPMENT DESIGN</t>
  </si>
  <si>
    <t>1204</t>
  </si>
  <si>
    <t>CHE F413</t>
  </si>
  <si>
    <t>PROCESS PLANT SAFETY</t>
  </si>
  <si>
    <t>1201</t>
  </si>
  <si>
    <t>CHE F414</t>
  </si>
  <si>
    <t>TRANSPORT PHENOMENA</t>
  </si>
  <si>
    <t>RAJAGOPAL VELLINGIRI</t>
  </si>
  <si>
    <t>Rajagopal Vellingiri</t>
  </si>
  <si>
    <t>1211</t>
  </si>
  <si>
    <t>CHE F416</t>
  </si>
  <si>
    <t>PROCESS PLANT DESIGN PROJECT I</t>
  </si>
  <si>
    <t>1212</t>
  </si>
  <si>
    <t>CHE F417</t>
  </si>
  <si>
    <t>PROCESS PLANT DESIGN PROJECT II</t>
  </si>
  <si>
    <t>1203</t>
  </si>
  <si>
    <t>CHE F419</t>
  </si>
  <si>
    <t>CHEMICAL PROCESS TECHNOLOGY</t>
  </si>
  <si>
    <t>1205</t>
  </si>
  <si>
    <t>CHE F421</t>
  </si>
  <si>
    <t>BIO-CHEMICAL ENGINEERING</t>
  </si>
  <si>
    <t>1209</t>
  </si>
  <si>
    <t>CHE F491</t>
  </si>
  <si>
    <t>SPECIAL PROJECTS</t>
  </si>
  <si>
    <t>279</t>
  </si>
  <si>
    <t>CHE G513</t>
  </si>
  <si>
    <t>ENVIRONMENTAL MANAGEMENT SYSTEMS</t>
  </si>
  <si>
    <t>847</t>
  </si>
  <si>
    <t>CHE G522</t>
  </si>
  <si>
    <t>POLYMER TECHNOLOGY</t>
  </si>
  <si>
    <t>2080</t>
  </si>
  <si>
    <t>CHE G524</t>
  </si>
  <si>
    <t>INTRODUCTION TO MULTIPHASE FLOW</t>
  </si>
  <si>
    <t>2146</t>
  </si>
  <si>
    <t>CHE G552</t>
  </si>
  <si>
    <t>ADVANCED TRANSPORT PHENOMENA</t>
  </si>
  <si>
    <t>2152</t>
  </si>
  <si>
    <t>CHE G558</t>
  </si>
  <si>
    <t>CHEMICAL PROCESS OPTIMIZATION</t>
  </si>
  <si>
    <t>729</t>
  </si>
  <si>
    <t>CHE G641</t>
  </si>
  <si>
    <t>REACTION ENGINEERING</t>
  </si>
  <si>
    <t>1006</t>
  </si>
  <si>
    <t>CHEM F110</t>
  </si>
  <si>
    <t>CHEMISTRY LABORATORY</t>
  </si>
  <si>
    <t>SUBHADEEP BANERJEE</t>
  </si>
  <si>
    <t>Subhadeep Banerjee</t>
  </si>
  <si>
    <t>ANJAN CHATTOPADHYAY</t>
  </si>
  <si>
    <t>Anjan Chattopadhyay</t>
  </si>
  <si>
    <t>MAINAK BANERJEE</t>
  </si>
  <si>
    <t>Mainak Banerjee</t>
  </si>
  <si>
    <t>PRAKASH HALAN</t>
  </si>
  <si>
    <t>Prakash Halan</t>
  </si>
  <si>
    <t>RABI NARAYAN PANDA</t>
  </si>
  <si>
    <t>Rabi Narayan Panda</t>
  </si>
  <si>
    <t>RAGHU NATH BEHERA</t>
  </si>
  <si>
    <t>Raghu Nath Behera</t>
  </si>
  <si>
    <t>RASHMI CHAUHAN</t>
  </si>
  <si>
    <t>Rashmi Chauhan</t>
  </si>
  <si>
    <t>SUBHASISH ROY</t>
  </si>
  <si>
    <t>Subhasish Roy</t>
  </si>
  <si>
    <t>TINCY LIS THOMAS</t>
  </si>
  <si>
    <t>Tincy Lis Thomas</t>
  </si>
  <si>
    <t>ARUN KUMAR PRUSTY</t>
  </si>
  <si>
    <t>2013PHXF0406G</t>
  </si>
  <si>
    <t>Arun Kumar Prusty</t>
  </si>
  <si>
    <t>KERKAR SHUBHADA SANTOSH</t>
  </si>
  <si>
    <t>2017PHXP0413G</t>
  </si>
  <si>
    <t>Kerkar Shubhada Santosh</t>
  </si>
  <si>
    <t>MADHURYA CHANDEL</t>
  </si>
  <si>
    <t>2015PHXP0406G</t>
  </si>
  <si>
    <t>Madhurya Chandel</t>
  </si>
  <si>
    <t>MANOORKAR VILAS KESHAV</t>
  </si>
  <si>
    <t>2018PHXP0011G</t>
  </si>
  <si>
    <t>Manoorkar Vilas Keshav</t>
  </si>
  <si>
    <t>ORUGANTI YASASWINI</t>
  </si>
  <si>
    <t>2017PHXP0009G</t>
  </si>
  <si>
    <t>Oruganti Yasaswini</t>
  </si>
  <si>
    <t>SBARANITHARAN</t>
  </si>
  <si>
    <t>2015PHXP0407G</t>
  </si>
  <si>
    <t>Sbaranitharan</t>
  </si>
  <si>
    <t>SINDHUJA SEN</t>
  </si>
  <si>
    <t>2015PHXF0006G</t>
  </si>
  <si>
    <t>Sindhuja Sen</t>
  </si>
  <si>
    <t>1554</t>
  </si>
  <si>
    <t>CHEM F241</t>
  </si>
  <si>
    <t>INORGANIC CHEMISTRY II</t>
  </si>
  <si>
    <t>ADITYA PRASAD KOLEY</t>
  </si>
  <si>
    <t>Aditya Prasad Koley</t>
  </si>
  <si>
    <t>1555</t>
  </si>
  <si>
    <t>CHEM F242</t>
  </si>
  <si>
    <t>CHEMICAL EXPER I</t>
  </si>
  <si>
    <t>AMRITA CHATTERJEE</t>
  </si>
  <si>
    <t>Amrita Chatterjee</t>
  </si>
  <si>
    <t>DHARMENDRA DAS</t>
  </si>
  <si>
    <t>2018PHXP0009G</t>
  </si>
  <si>
    <t>Dharmendra Das</t>
  </si>
  <si>
    <t>GAWAS RAM UTTAM</t>
  </si>
  <si>
    <t>2016PHXF0006G</t>
  </si>
  <si>
    <t>Gawas Ram Uttam</t>
  </si>
  <si>
    <t>HONEY SRIVASTAVA</t>
  </si>
  <si>
    <t>2018PHXP0010G</t>
  </si>
  <si>
    <t>Honey Srivastava</t>
  </si>
  <si>
    <t>NAIK VIRAJ GANPAT</t>
  </si>
  <si>
    <t>2017PHXP0011G</t>
  </si>
  <si>
    <t>Naik Viraj Ganpat</t>
  </si>
  <si>
    <t>SHARANABASAVA D HIREMATH</t>
  </si>
  <si>
    <t>2017PHXP0024G</t>
  </si>
  <si>
    <t>Sharanabasava D Hiremath</t>
  </si>
  <si>
    <t>1556</t>
  </si>
  <si>
    <t>CHEM F243</t>
  </si>
  <si>
    <t>ORGANIC CHEMISTRY II</t>
  </si>
  <si>
    <t>1557</t>
  </si>
  <si>
    <t>CHEM F244</t>
  </si>
  <si>
    <t>PHYSICAL CHEMISTRY III</t>
  </si>
  <si>
    <t>1654</t>
  </si>
  <si>
    <t>CHEM F266</t>
  </si>
  <si>
    <t>1572</t>
  </si>
  <si>
    <t>CHEM F325</t>
  </si>
  <si>
    <t xml:space="preserve">POLYMER CHEMISTRY </t>
  </si>
  <si>
    <t>NARENDRA NATH GHOSH</t>
  </si>
  <si>
    <t>Narendra Nath Ghosh</t>
  </si>
  <si>
    <t>1579</t>
  </si>
  <si>
    <t>CHEM F328</t>
  </si>
  <si>
    <t>SUPRAMOLECULAR CHEMISTRY</t>
  </si>
  <si>
    <t>1585</t>
  </si>
  <si>
    <t>CHEM F335</t>
  </si>
  <si>
    <t xml:space="preserve">ORGANIC CHEMISTRY
AND DRUG DESIGN
</t>
  </si>
  <si>
    <t>1561</t>
  </si>
  <si>
    <t>CHEM F341</t>
  </si>
  <si>
    <t>CHEMICAL EXPERIMENTATION II</t>
  </si>
  <si>
    <t>SUNIL BHAND</t>
  </si>
  <si>
    <t>Sunil Bhand</t>
  </si>
  <si>
    <t>GUPTA SMITA PANCHAM</t>
  </si>
  <si>
    <t>2018PHXP0041G</t>
  </si>
  <si>
    <t>Gupta Smita Pancham</t>
  </si>
  <si>
    <t>KRISHNA KUMARI SWAIN</t>
  </si>
  <si>
    <t>2015PHXF0408G</t>
  </si>
  <si>
    <t>Krishna Kumari Swain</t>
  </si>
  <si>
    <t>NEHA SARAN</t>
  </si>
  <si>
    <t>2017PHXP0416G</t>
  </si>
  <si>
    <t>Neha Saran</t>
  </si>
  <si>
    <t>PHADTE APEKSHA ASHOK</t>
  </si>
  <si>
    <t>2015PHXF0409G</t>
  </si>
  <si>
    <t>Phadte Apeksha Ashok</t>
  </si>
  <si>
    <t>PRIYANKA MAKKAR</t>
  </si>
  <si>
    <t>2017PHXP0414G</t>
  </si>
  <si>
    <t>Priyanka Makkar</t>
  </si>
  <si>
    <t>1562</t>
  </si>
  <si>
    <t>CHEM F342</t>
  </si>
  <si>
    <t>ORGANIC CHEMISTRY IV</t>
  </si>
  <si>
    <t>1563</t>
  </si>
  <si>
    <t>CHEM F343</t>
  </si>
  <si>
    <t>INORGANIC CHEMISTRY III</t>
  </si>
  <si>
    <t>1669/ 1739</t>
  </si>
  <si>
    <t>CHEM F366/ CHEM F367</t>
  </si>
  <si>
    <t>1688/ 1755</t>
  </si>
  <si>
    <t>CHEM F376/ CHEM F377</t>
  </si>
  <si>
    <t>1713</t>
  </si>
  <si>
    <t>CHEM F491</t>
  </si>
  <si>
    <t>1008</t>
  </si>
  <si>
    <t>CS F111</t>
  </si>
  <si>
    <t>COMPUTER PROGRAMMING</t>
  </si>
  <si>
    <t>ANOOP B MATHEW</t>
  </si>
  <si>
    <t>Anoop B Mathew</t>
  </si>
  <si>
    <t>DEBASIS DAS</t>
  </si>
  <si>
    <t>Debasis Das</t>
  </si>
  <si>
    <t>GEETA PATIL</t>
  </si>
  <si>
    <t>Geeta Patil</t>
  </si>
  <si>
    <t>JAISWAL(N)</t>
  </si>
  <si>
    <t>Jaiswal(N)</t>
  </si>
  <si>
    <t>NEENA GOVEAS</t>
  </si>
  <si>
    <t>Neena Goveas</t>
  </si>
  <si>
    <t>SANTONU SARKAR</t>
  </si>
  <si>
    <t>Santonu Sarkar</t>
  </si>
  <si>
    <t>SHUBHANGI GAWALI</t>
  </si>
  <si>
    <t>Shubhangi Gawali</t>
  </si>
  <si>
    <t>1094</t>
  </si>
  <si>
    <t>CS F211</t>
  </si>
  <si>
    <t>DATA STRUCTURES &amp; ALGORITHMS</t>
  </si>
  <si>
    <t>SWATI AGARWAL</t>
  </si>
  <si>
    <t>Swati Agarwal</t>
  </si>
  <si>
    <t>A BASKAR</t>
  </si>
  <si>
    <t>A Baskar</t>
  </si>
  <si>
    <t>1095</t>
  </si>
  <si>
    <t>CS F212</t>
  </si>
  <si>
    <t>DATABASE SYSTEMS</t>
  </si>
  <si>
    <t>1092</t>
  </si>
  <si>
    <t>CS F213</t>
  </si>
  <si>
    <t>OBJECT ORIENTED PROGRAMMING</t>
  </si>
  <si>
    <t>ANITA B AGRAWAL</t>
  </si>
  <si>
    <t>Anita B Agrawal</t>
  </si>
  <si>
    <t>1313/1238/1341</t>
  </si>
  <si>
    <t>CS F241/ EEE F241/ ECE F241/ INSTR F241</t>
  </si>
  <si>
    <t>MICROPROCESSORS &amp; INTERFACING</t>
  </si>
  <si>
    <t>ANUPAMA K R</t>
  </si>
  <si>
    <t>Anupama K R</t>
  </si>
  <si>
    <t>HRISHIKESH SONALIKAR</t>
  </si>
  <si>
    <t>Hrishikesh Sonalikar</t>
  </si>
  <si>
    <t>SARANG C DHONGDI</t>
  </si>
  <si>
    <t>Sarang C Dhongdi</t>
  </si>
  <si>
    <t>SASANKA SANKHAR REDDY CHENNA REDDY</t>
  </si>
  <si>
    <t>Sasanka Sankhar Reddy Chenna Reddy</t>
  </si>
  <si>
    <t>ABHIJIT DEY</t>
  </si>
  <si>
    <t>2017PHXF0423G</t>
  </si>
  <si>
    <t>Abhijit Dey</t>
  </si>
  <si>
    <t>ANSA SHERMIN S</t>
  </si>
  <si>
    <t>2018PHXP0017G</t>
  </si>
  <si>
    <t>Ansa Shermin S</t>
  </si>
  <si>
    <t>1655</t>
  </si>
  <si>
    <t>CS F266</t>
  </si>
  <si>
    <t>1320</t>
  </si>
  <si>
    <t>CS F303</t>
  </si>
  <si>
    <t>COMPUTER NETWORKS</t>
  </si>
  <si>
    <t>SREEJITH V</t>
  </si>
  <si>
    <t>Sreejith V</t>
  </si>
  <si>
    <t>1321</t>
  </si>
  <si>
    <t>CS F314</t>
  </si>
  <si>
    <t>SOFTWARE DEVELOPMENT FOR PORTABLE DEVICES</t>
  </si>
  <si>
    <t>VINAYAK SHASHIKANT NAIK</t>
  </si>
  <si>
    <t>Vinayak Shashikant Naik</t>
  </si>
  <si>
    <t>CS F320</t>
  </si>
  <si>
    <t>FOUNDATIONS OF DATA SCIENCE</t>
  </si>
  <si>
    <t>ASHWIN SRINIVASAN</t>
  </si>
  <si>
    <t>Ashwin Srinivasan</t>
  </si>
  <si>
    <t>THOMAS(N)</t>
  </si>
  <si>
    <t>Thomas(N)</t>
  </si>
  <si>
    <t>1317</t>
  </si>
  <si>
    <t>CS F342</t>
  </si>
  <si>
    <t xml:space="preserve">COMPUTER
ARCHITECTURE
</t>
  </si>
  <si>
    <t>GIBIN CHACKO GEORGE</t>
  </si>
  <si>
    <t>2016PHXF0014G</t>
  </si>
  <si>
    <t>Gibin Chacko George</t>
  </si>
  <si>
    <t>1318</t>
  </si>
  <si>
    <t>CS F363</t>
  </si>
  <si>
    <t>COMPILER CONSTRUCTION</t>
  </si>
  <si>
    <t>SOUMYADIP BANDOPADHYAY</t>
  </si>
  <si>
    <t>Soumyadip Bandopadhyay</t>
  </si>
  <si>
    <t>1319</t>
  </si>
  <si>
    <t>CS F364</t>
  </si>
  <si>
    <t>DESIGN AND ANALYSIS OF ALGORITHMS</t>
  </si>
  <si>
    <t>1670/ 1740</t>
  </si>
  <si>
    <t>CS F366/ CS F367</t>
  </si>
  <si>
    <t>1689/ 1756</t>
  </si>
  <si>
    <t>CS F376/ CS F377</t>
  </si>
  <si>
    <t>1333</t>
  </si>
  <si>
    <t>CS F407</t>
  </si>
  <si>
    <t xml:space="preserve">ARTIFICIAL INTELLIGENCE </t>
  </si>
  <si>
    <t>RAMPRASAD JOSHI</t>
  </si>
  <si>
    <t>Ramprasad Joshi</t>
  </si>
  <si>
    <t>1322</t>
  </si>
  <si>
    <t>CS F415</t>
  </si>
  <si>
    <t>DATA MINING</t>
  </si>
  <si>
    <t>HEMANT RATHORE</t>
  </si>
  <si>
    <t>Hemant Rathore</t>
  </si>
  <si>
    <t>1324</t>
  </si>
  <si>
    <t>CS F424</t>
  </si>
  <si>
    <t>SOFTWARE FOR EMBEDDED SYSTEMS</t>
  </si>
  <si>
    <t>1883</t>
  </si>
  <si>
    <t>CS F444</t>
  </si>
  <si>
    <t xml:space="preserve">REAL TIME SYSTEMS </t>
  </si>
  <si>
    <t>1326</t>
  </si>
  <si>
    <t>CS F446</t>
  </si>
  <si>
    <t xml:space="preserve">DATA STORAGE
TECHNOLOGIES AND
NETWORKS
</t>
  </si>
  <si>
    <t>1714</t>
  </si>
  <si>
    <t>CS F491</t>
  </si>
  <si>
    <t>507</t>
  </si>
  <si>
    <t>CS G513</t>
  </si>
  <si>
    <t>NETWORK SECURITY</t>
  </si>
  <si>
    <t>SANJAY KUMAR SAHAY</t>
  </si>
  <si>
    <t>Sanjay Kumar Sahay</t>
  </si>
  <si>
    <t>2052</t>
  </si>
  <si>
    <t>CS G523</t>
  </si>
  <si>
    <t>2006</t>
  </si>
  <si>
    <t>CS G524</t>
  </si>
  <si>
    <t>ADVANCED COMPUTER ARCHITECTURE</t>
  </si>
  <si>
    <t>2108</t>
  </si>
  <si>
    <t>CS G527</t>
  </si>
  <si>
    <t xml:space="preserve">CLOUD COMPUTING </t>
  </si>
  <si>
    <t>300</t>
  </si>
  <si>
    <t>CS G541</t>
  </si>
  <si>
    <t xml:space="preserve">PERVASIVE COMPUTING </t>
  </si>
  <si>
    <t>436</t>
  </si>
  <si>
    <t>DE G514</t>
  </si>
  <si>
    <t>FRACTURE MECHANICS</t>
  </si>
  <si>
    <t>CHAUDHARI VIKAS VINAYAK</t>
  </si>
  <si>
    <t>Chaudhari Vikas Vinayak</t>
  </si>
  <si>
    <t>1595</t>
  </si>
  <si>
    <t>ECE F343</t>
  </si>
  <si>
    <t xml:space="preserve">COMMUNICATION NETWORKS </t>
  </si>
  <si>
    <t>RAGHURAMA GUNAJE</t>
  </si>
  <si>
    <t>Raghurama Gunaje</t>
  </si>
  <si>
    <t>1023</t>
  </si>
  <si>
    <t>ECON F211</t>
  </si>
  <si>
    <t>PRINCIPLES OF ECONOMICS</t>
  </si>
  <si>
    <t>ECON</t>
  </si>
  <si>
    <t>RAJORSHI SEN GUPTA</t>
  </si>
  <si>
    <t>Rajorshi Sen Gupta</t>
  </si>
  <si>
    <t>ARFAT AHMAD SOFI</t>
  </si>
  <si>
    <t>Arfat Ahmad Sofi</t>
  </si>
  <si>
    <t>SUKUMAR VELLAKKAL</t>
  </si>
  <si>
    <t>Sukumar Vellakkal</t>
  </si>
  <si>
    <t>1120</t>
  </si>
  <si>
    <t>ECON F212</t>
  </si>
  <si>
    <t>FUNDA OF FIN AND ACCOUNT</t>
  </si>
  <si>
    <t>RITIKA JAISWAL</t>
  </si>
  <si>
    <t>Ritika Jaiswal</t>
  </si>
  <si>
    <t>SARIPALLE VENKATA RAMAN</t>
  </si>
  <si>
    <t>Saripalle Venkata Raman</t>
  </si>
  <si>
    <t>1442</t>
  </si>
  <si>
    <t>ECON F241</t>
  </si>
  <si>
    <t>ECONOMETRIC METHODS</t>
  </si>
  <si>
    <t>ASWINI KUMAR MISHRA</t>
  </si>
  <si>
    <t>Aswini Kumar Mishra</t>
  </si>
  <si>
    <t>1443</t>
  </si>
  <si>
    <t>ECON F242</t>
  </si>
  <si>
    <t>MICROECONOMICS</t>
  </si>
  <si>
    <t>1444</t>
  </si>
  <si>
    <t>ECON F243</t>
  </si>
  <si>
    <t>MACROECONOMICS</t>
  </si>
  <si>
    <t>1445</t>
  </si>
  <si>
    <t>ECON F244</t>
  </si>
  <si>
    <t>ECONOMIC OF GROWTH &amp; DEV</t>
  </si>
  <si>
    <t>DEBASIS PATNAIK</t>
  </si>
  <si>
    <t>Debasis Patnaik</t>
  </si>
  <si>
    <t>1656</t>
  </si>
  <si>
    <t>ECON F266</t>
  </si>
  <si>
    <t>PARTHA SAHA</t>
  </si>
  <si>
    <t>Partha Saha</t>
  </si>
  <si>
    <t>1923/1542</t>
  </si>
  <si>
    <t>ECON F315/ FIN F315</t>
  </si>
  <si>
    <t>FINANCIAL MANAGEMENT</t>
  </si>
  <si>
    <t>RAM MOHAN MENON</t>
  </si>
  <si>
    <t>Ram Mohan Menon</t>
  </si>
  <si>
    <t>1449</t>
  </si>
  <si>
    <t>ECON F341</t>
  </si>
  <si>
    <t>PUBLIC FINANCE THEORY &amp; POLICY</t>
  </si>
  <si>
    <t>1450</t>
  </si>
  <si>
    <t>ECON F342</t>
  </si>
  <si>
    <t>APPLIED ECONOMETRICS</t>
  </si>
  <si>
    <t>1451</t>
  </si>
  <si>
    <t>ECON F343</t>
  </si>
  <si>
    <t>ECONOMIC ANAL OF PUB POL</t>
  </si>
  <si>
    <t>MRIDULA GOEL</t>
  </si>
  <si>
    <t>Mridula Goel</t>
  </si>
  <si>
    <t>1565/ 1539</t>
  </si>
  <si>
    <t>ECON F354/ FIN F311</t>
  </si>
  <si>
    <t>DERIVATIVES AND RISK MANAGEMENT</t>
  </si>
  <si>
    <t>1547</t>
  </si>
  <si>
    <t>ECON F355</t>
  </si>
  <si>
    <t xml:space="preserve">BUSINESS ANALYSIS
AND VALUATION
</t>
  </si>
  <si>
    <t>1684/ 1741</t>
  </si>
  <si>
    <t>ECON F366/ ECON F367</t>
  </si>
  <si>
    <t>1690/ 1757</t>
  </si>
  <si>
    <t>ECON F376/ ECON F377</t>
  </si>
  <si>
    <t>1566/</t>
  </si>
  <si>
    <t>ECON F412/ FIN F313</t>
  </si>
  <si>
    <t>SECURITY ANALYSIS AND PORTFOLIO MANAGEMENT</t>
  </si>
  <si>
    <t>1590</t>
  </si>
  <si>
    <t>ECON F416</t>
  </si>
  <si>
    <t>REGIONAL ECONOMICS</t>
  </si>
  <si>
    <t>1874</t>
  </si>
  <si>
    <t>ECON F434</t>
  </si>
  <si>
    <t>INTERNATIONAL BUSINESS</t>
  </si>
  <si>
    <t>1875</t>
  </si>
  <si>
    <t>ECON F435</t>
  </si>
  <si>
    <t>MARKETING RESEARCH</t>
  </si>
  <si>
    <t>CHVVSNV PRASAD</t>
  </si>
  <si>
    <t>Chvvsnv Prasad</t>
  </si>
  <si>
    <t>1726</t>
  </si>
  <si>
    <t>ECON F491</t>
  </si>
  <si>
    <t>1009</t>
  </si>
  <si>
    <t>EEE F111</t>
  </si>
  <si>
    <t>ELECTRICAL SCIENCES</t>
  </si>
  <si>
    <t>SUDEEP BAUDHA</t>
  </si>
  <si>
    <t>Sudeep Baudha</t>
  </si>
  <si>
    <t>AMALIN PRINCE</t>
  </si>
  <si>
    <t>Amalin Prince</t>
  </si>
  <si>
    <t>ASHISH CHITTORA</t>
  </si>
  <si>
    <t>Ashish Chittora</t>
  </si>
  <si>
    <t>GAUTAM G BACHER</t>
  </si>
  <si>
    <t>Gautam G Bacher</t>
  </si>
  <si>
    <t>RAMESHA C K</t>
  </si>
  <si>
    <t>Ramesha C K</t>
  </si>
  <si>
    <t>NAVEEN GUPTA</t>
  </si>
  <si>
    <t>Naveen Gupta</t>
  </si>
  <si>
    <t>1239/ 1342</t>
  </si>
  <si>
    <t>EEE F242/ ECE F242/ INSTR F242</t>
  </si>
  <si>
    <t>CONTROL SYSTEMS</t>
  </si>
  <si>
    <t>NARAYAN SURESH MANJAREKAR</t>
  </si>
  <si>
    <t>Narayan Suresh Manjarekar</t>
  </si>
  <si>
    <t>VIVEK K P CHANDRAN</t>
  </si>
  <si>
    <t>Vivek K P Chandran</t>
  </si>
  <si>
    <t>1240/ 1343</t>
  </si>
  <si>
    <t>EEE F243/ INSTR F243/ ECE F243</t>
  </si>
  <si>
    <t>SIGNALS &amp; SYSTEMS</t>
  </si>
  <si>
    <t>NITIN SHARMA</t>
  </si>
  <si>
    <t>Nitin Sharma</t>
  </si>
  <si>
    <t>1241/ 1344</t>
  </si>
  <si>
    <t>EEE F244/INSTR F244/ ECE F244</t>
  </si>
  <si>
    <t>MICROELECTRONIC CIRCUITS</t>
  </si>
  <si>
    <t>DIPANKAR PAL</t>
  </si>
  <si>
    <t>Dipankar Pal</t>
  </si>
  <si>
    <t>ABHIJIT PETHE</t>
  </si>
  <si>
    <t>Abhijit Pethe</t>
  </si>
  <si>
    <t>CHEMBIYAN T</t>
  </si>
  <si>
    <t>Chembiyan T</t>
  </si>
  <si>
    <t>PRAVIN MANE</t>
  </si>
  <si>
    <t>Pravin Mane</t>
  </si>
  <si>
    <t>1657/ 1660</t>
  </si>
  <si>
    <t>EEE F266/ INSTR F266</t>
  </si>
  <si>
    <t>1244</t>
  </si>
  <si>
    <t>EEE F312</t>
  </si>
  <si>
    <t>POWER SYSTEMS</t>
  </si>
  <si>
    <t>SHASHIDHARA KOTIAN</t>
  </si>
  <si>
    <t>Shashidhara Kotian</t>
  </si>
  <si>
    <t>1245/ 1348</t>
  </si>
  <si>
    <t>EEE F341/INSTR F341</t>
  </si>
  <si>
    <t>ANALOG ELECTRONICS</t>
  </si>
  <si>
    <t>MITHUN MS</t>
  </si>
  <si>
    <t>Mithun Ms</t>
  </si>
  <si>
    <t>NAIK AKHILESH GURUDAS</t>
  </si>
  <si>
    <t>2016PHXF0015G</t>
  </si>
  <si>
    <t>Naik Akhilesh Gurudas</t>
  </si>
  <si>
    <t>PRATEEK SINGH</t>
  </si>
  <si>
    <t>2017PHXF0424G</t>
  </si>
  <si>
    <t>Prateek Singh</t>
  </si>
  <si>
    <t>SOMESULA SIVASAGAR N N</t>
  </si>
  <si>
    <t>2017PHXP0425G</t>
  </si>
  <si>
    <t>Somesula Sivasagar N N</t>
  </si>
  <si>
    <t>1246/ 1349</t>
  </si>
  <si>
    <t>EEE F342/INSTR F342</t>
  </si>
  <si>
    <t>POWER ELECTRONICS</t>
  </si>
  <si>
    <t>D R KARTHIK</t>
  </si>
  <si>
    <t>2017PHXP0426G</t>
  </si>
  <si>
    <t>D R Karthik</t>
  </si>
  <si>
    <t>DESHPANDE SHREYAS SURESHRAO</t>
  </si>
  <si>
    <t>2017PHXP0422G</t>
  </si>
  <si>
    <t>Deshpande Shreyas Sureshrao</t>
  </si>
  <si>
    <t>MANISH VARUN YADAV</t>
  </si>
  <si>
    <t>2017PHXP0421G</t>
  </si>
  <si>
    <t>Manish Varun Yadav</t>
  </si>
  <si>
    <t>RAVISHANKAR PRAKASH DESAI</t>
  </si>
  <si>
    <t>2018PHXP0019G</t>
  </si>
  <si>
    <t>Ravishankar Prakash Desai</t>
  </si>
  <si>
    <t>1731/ 1734</t>
  </si>
  <si>
    <t>EEE F366/ INSTR F366</t>
  </si>
  <si>
    <t>1742/ 1745</t>
  </si>
  <si>
    <t>EEE F367/ INSTR F367</t>
  </si>
  <si>
    <t>1691/1694</t>
  </si>
  <si>
    <t>EEE F376/ INSTR F376</t>
  </si>
  <si>
    <t>1758/ 1761</t>
  </si>
  <si>
    <t>EEE F377/ INSTR F377</t>
  </si>
  <si>
    <t>1250</t>
  </si>
  <si>
    <t>EEE F431</t>
  </si>
  <si>
    <t>MOBILE TELECOMMUNICATION NETWORKS</t>
  </si>
  <si>
    <t>1253</t>
  </si>
  <si>
    <t>EEE F433</t>
  </si>
  <si>
    <t>ELECTROMAGNETIC FIELDS &amp; WAVES</t>
  </si>
  <si>
    <t>1256</t>
  </si>
  <si>
    <t>EEE F434</t>
  </si>
  <si>
    <t>DIGITAL SIGNAL PROCESSING</t>
  </si>
  <si>
    <t>1257</t>
  </si>
  <si>
    <t>EEE F435</t>
  </si>
  <si>
    <t>DIGITAL IMAGE PROCESSING</t>
  </si>
  <si>
    <t>1854/ 1856</t>
  </si>
  <si>
    <t>EEE F473/INSTR F473</t>
  </si>
  <si>
    <t>WIND ELECTRICAL SYSTEM</t>
  </si>
  <si>
    <t>1716/ 1719</t>
  </si>
  <si>
    <t>EEE F491/ INSTR F491</t>
  </si>
  <si>
    <t>EEE G547</t>
  </si>
  <si>
    <t xml:space="preserve">DEVICE DRIVERS </t>
  </si>
  <si>
    <t>475</t>
  </si>
  <si>
    <t>EEE G627</t>
  </si>
  <si>
    <t>NETWORK EMBEDDED APPLICATION</t>
  </si>
  <si>
    <t>ENGG ZC112</t>
  </si>
  <si>
    <t>ELECTRICAL &amp; ELECTRONICS TECHNOLOGY</t>
  </si>
  <si>
    <t>ET ZC234/ PE ZC234</t>
  </si>
  <si>
    <t>MANUFACTURING PROCESSES</t>
  </si>
  <si>
    <t>1130</t>
  </si>
  <si>
    <t>GS F211</t>
  </si>
  <si>
    <t>MODERN POLITICAL CONCEPTS</t>
  </si>
  <si>
    <t>SOLANO DA SILVA</t>
  </si>
  <si>
    <t>Solano Da Silva</t>
  </si>
  <si>
    <t>1131</t>
  </si>
  <si>
    <t>GS F212</t>
  </si>
  <si>
    <t>ENVIRON DEV &amp; CLIMATE CH</t>
  </si>
  <si>
    <t>RAJIV KUMAR CHATURVEDI</t>
  </si>
  <si>
    <t>Rajiv Kumar Chaturvedi</t>
  </si>
  <si>
    <t>1169</t>
  </si>
  <si>
    <t>GS F231</t>
  </si>
  <si>
    <t>DYNAMICS OF SOCIAL CHANGE</t>
  </si>
  <si>
    <t>MOHAN KUMAR BERA</t>
  </si>
  <si>
    <t>Mohan Kumar Bera</t>
  </si>
  <si>
    <t>1170</t>
  </si>
  <si>
    <t>GS F232</t>
  </si>
  <si>
    <t>INTRODUCTORY PSYCHOLOGY</t>
  </si>
  <si>
    <t>BIDISHA BANERJEE</t>
  </si>
  <si>
    <t>Bidisha Banerjee</t>
  </si>
  <si>
    <t>1171</t>
  </si>
  <si>
    <t>GS F233</t>
  </si>
  <si>
    <t>PUBLIC POLICY</t>
  </si>
  <si>
    <t>1172</t>
  </si>
  <si>
    <t>GS F234</t>
  </si>
  <si>
    <t>DEVELOPMENT ECONOMICS</t>
  </si>
  <si>
    <t>RUDRA PRASAD PRADHAN</t>
  </si>
  <si>
    <t>Rudra Prasad Pradhan</t>
  </si>
  <si>
    <t>1158</t>
  </si>
  <si>
    <t>GS F241</t>
  </si>
  <si>
    <t xml:space="preserve">CREATIVE WRITING </t>
  </si>
  <si>
    <t>AMITENDU BHATTACHARYA</t>
  </si>
  <si>
    <t>Amitendu Bhattacharya</t>
  </si>
  <si>
    <t>1173</t>
  </si>
  <si>
    <t>GS F311</t>
  </si>
  <si>
    <t>INTRODUCTION TO CONFLICT MANAGEMENT</t>
  </si>
  <si>
    <t>1174</t>
  </si>
  <si>
    <t>GS F312</t>
  </si>
  <si>
    <t>APPLIED PHILOSOPHY</t>
  </si>
  <si>
    <t>HAREESH AG</t>
  </si>
  <si>
    <t>Hareesh Ag</t>
  </si>
  <si>
    <t>1137</t>
  </si>
  <si>
    <t>GS F322</t>
  </si>
  <si>
    <t>CRITICAL ANALYSIS OF LITERATURE AND CINEMA</t>
  </si>
  <si>
    <t>GEETHA B</t>
  </si>
  <si>
    <t>Geetha B</t>
  </si>
  <si>
    <t>1524</t>
  </si>
  <si>
    <t>GS F326</t>
  </si>
  <si>
    <t xml:space="preserve">CREATIVE THINKING </t>
  </si>
  <si>
    <t>1176</t>
  </si>
  <si>
    <t>GS F332</t>
  </si>
  <si>
    <t xml:space="preserve">CONTEMPORARY INDIA </t>
  </si>
  <si>
    <t>SAYANTANI SARKAR</t>
  </si>
  <si>
    <t>Sayantani Sarkar</t>
  </si>
  <si>
    <t>1168</t>
  </si>
  <si>
    <t>GS F343</t>
  </si>
  <si>
    <t>SHORT FILM AND VIDEO PRODUCTION</t>
  </si>
  <si>
    <t>RAYSON ALEX</t>
  </si>
  <si>
    <t>Rayson Alex</t>
  </si>
  <si>
    <t>1152</t>
  </si>
  <si>
    <t>HSS F227</t>
  </si>
  <si>
    <t xml:space="preserve">CROSS CULTURAL SKILLS </t>
  </si>
  <si>
    <t>1775</t>
  </si>
  <si>
    <t>HSS F232</t>
  </si>
  <si>
    <t>INTRODUCTION TO DEVELOPMENT STUDIES</t>
  </si>
  <si>
    <t>1627</t>
  </si>
  <si>
    <t>HSS F235</t>
  </si>
  <si>
    <t xml:space="preserve">INTRODUCTORY PHILOSOPHY </t>
  </si>
  <si>
    <t>1628</t>
  </si>
  <si>
    <t>HSS F236</t>
  </si>
  <si>
    <t xml:space="preserve">SYMBOLIC LOGIC </t>
  </si>
  <si>
    <t>REENA CHERUVALATH</t>
  </si>
  <si>
    <t>Reena Cheruvalath</t>
  </si>
  <si>
    <t>1776</t>
  </si>
  <si>
    <t>HSS F266</t>
  </si>
  <si>
    <t>1588</t>
  </si>
  <si>
    <t>HSS F314</t>
  </si>
  <si>
    <t>MARITIME STUDIES AND BLUE ECONOMY</t>
  </si>
  <si>
    <t>1643</t>
  </si>
  <si>
    <t>HSS F316</t>
  </si>
  <si>
    <t>POPULAR LITERATURE AND CULTURE OF SOUTH ASIA</t>
  </si>
  <si>
    <t>HSS F317</t>
  </si>
  <si>
    <t>INTRODUCTION TO GLOBALIZATION</t>
  </si>
  <si>
    <t>1605</t>
  </si>
  <si>
    <t>HSS F336</t>
  </si>
  <si>
    <t xml:space="preserve">MODERN FICTION </t>
  </si>
  <si>
    <t>1606</t>
  </si>
  <si>
    <t>HSS F337</t>
  </si>
  <si>
    <t>ENGLISH LITERARY FORMS AND MOVEMENTS</t>
  </si>
  <si>
    <t>1832</t>
  </si>
  <si>
    <t>HSS F340</t>
  </si>
  <si>
    <t>POST COLONIAL LITERATURES</t>
  </si>
  <si>
    <t>GEETHA K A</t>
  </si>
  <si>
    <t>Geetha K A</t>
  </si>
  <si>
    <t>1834</t>
  </si>
  <si>
    <t>HSS F342</t>
  </si>
  <si>
    <t>ADVANCED COMMUNICATIVE ENGLISH</t>
  </si>
  <si>
    <t>1623</t>
  </si>
  <si>
    <t>HSS F343</t>
  </si>
  <si>
    <t xml:space="preserve">PROFESSIONAL ETHICS </t>
  </si>
  <si>
    <t>1830</t>
  </si>
  <si>
    <t>HSS F347</t>
  </si>
  <si>
    <t>INTRODUCTION TO CARNATIC MUSIC</t>
  </si>
  <si>
    <t>1828</t>
  </si>
  <si>
    <t>HSS F349</t>
  </si>
  <si>
    <t xml:space="preserve">ECOCRITICISM </t>
  </si>
  <si>
    <t>HSS F363</t>
  </si>
  <si>
    <t>DISASTER AND DEVELOPMENT</t>
  </si>
  <si>
    <t>1929</t>
  </si>
  <si>
    <t>HSS F399</t>
  </si>
  <si>
    <t xml:space="preserve">INTRODUCTION TO AMERICAN LITERATURE </t>
  </si>
  <si>
    <t>1350</t>
  </si>
  <si>
    <t>INSTR F343</t>
  </si>
  <si>
    <t>INDUS INSTRUMENT &amp; CONT</t>
  </si>
  <si>
    <t>1529</t>
  </si>
  <si>
    <t>IS F341</t>
  </si>
  <si>
    <t>SOFTWARE ENGINEERING</t>
  </si>
  <si>
    <t>RIZWAN PARVEEN</t>
  </si>
  <si>
    <t>Rizwan Parveen</t>
  </si>
  <si>
    <t>IS ZC363</t>
  </si>
  <si>
    <t>IS ZC373</t>
  </si>
  <si>
    <t>COMPILER DESIGN</t>
  </si>
  <si>
    <t>IS ZC424/ ES *ZC424</t>
  </si>
  <si>
    <t>IS ZC444</t>
  </si>
  <si>
    <t>ARTIFICIAL INTELLIGENCE</t>
  </si>
  <si>
    <t>1011</t>
  </si>
  <si>
    <t>MATH F112</t>
  </si>
  <si>
    <t>MATHEMATICS II</t>
  </si>
  <si>
    <t>MATH</t>
  </si>
  <si>
    <t>PRADEEP BOGGARAPU</t>
  </si>
  <si>
    <t>Pradeep Boggarapu</t>
  </si>
  <si>
    <t>AMIT SETIA</t>
  </si>
  <si>
    <t>Amit Setia</t>
  </si>
  <si>
    <t>ANIL KUMAR</t>
  </si>
  <si>
    <t>Anil Kumar</t>
  </si>
  <si>
    <t>ANUSHAYA MOHAPATRA</t>
  </si>
  <si>
    <t>Anushaya Mohapatra</t>
  </si>
  <si>
    <t>DANUMJAYA PALLA</t>
  </si>
  <si>
    <t>Danumjaya Palla</t>
  </si>
  <si>
    <t>HIMADRI MUKHERJEE</t>
  </si>
  <si>
    <t>Himadri Mukherjee</t>
  </si>
  <si>
    <t>JAJATI KESHARI SAHOO</t>
  </si>
  <si>
    <t>Jajati Keshari Sahoo</t>
  </si>
  <si>
    <t>MANOJ KUMAR PANDEY</t>
  </si>
  <si>
    <t>Manoj Kumar Pandey</t>
  </si>
  <si>
    <t>TARKESHWAR SINGH</t>
  </si>
  <si>
    <t>Tarkeshwar Singh</t>
  </si>
  <si>
    <t>ARINDAM DAS</t>
  </si>
  <si>
    <t>2017PHXP0002G</t>
  </si>
  <si>
    <t>Arindam Das</t>
  </si>
  <si>
    <t>ASHISH KUMAR NANDI</t>
  </si>
  <si>
    <t>2015PHXF0017G</t>
  </si>
  <si>
    <t>Ashish Kumar Nandi</t>
  </si>
  <si>
    <t>BANDANA</t>
  </si>
  <si>
    <t>2017PHXP0003G</t>
  </si>
  <si>
    <t>Bandana</t>
  </si>
  <si>
    <t>BIJAYA KUMAR SAHU</t>
  </si>
  <si>
    <t>2017PHXP0435G</t>
  </si>
  <si>
    <t>Bijaya Kumar Sahu</t>
  </si>
  <si>
    <t>GAYATRI MAHARANA</t>
  </si>
  <si>
    <t>2018PHXP0028G</t>
  </si>
  <si>
    <t>Gayatri Maharana</t>
  </si>
  <si>
    <t>MONALISA ANAND</t>
  </si>
  <si>
    <t>2018PHXP0025G</t>
  </si>
  <si>
    <t>Monalisa Anand</t>
  </si>
  <si>
    <t>P JITENDRA KUMAR SENAPATI</t>
  </si>
  <si>
    <t>2018PHXP0026G</t>
  </si>
  <si>
    <t>P Jitendra Kumar Senapati</t>
  </si>
  <si>
    <t>PABITRA KUMAR PRADHAN</t>
  </si>
  <si>
    <t>2016PHXP0021G</t>
  </si>
  <si>
    <t>Pabitra Kumar Pradhan</t>
  </si>
  <si>
    <t>SAYANTAN GANGULY</t>
  </si>
  <si>
    <t>2018PHXP0027G</t>
  </si>
  <si>
    <t>Sayantan Ganguly</t>
  </si>
  <si>
    <t>1012</t>
  </si>
  <si>
    <t>MATH F113</t>
  </si>
  <si>
    <t>PROBABILITY AND STATISTICS</t>
  </si>
  <si>
    <t>GAURANGA CHARAN SAMANTA</t>
  </si>
  <si>
    <t>Gauranga Charan Samanta</t>
  </si>
  <si>
    <t>BIJIL PRAKASH</t>
  </si>
  <si>
    <t>Bijil Prakash</t>
  </si>
  <si>
    <t>MAYANK GOEL</t>
  </si>
  <si>
    <t>Mayank Goel</t>
  </si>
  <si>
    <t>PRABAL PAUL</t>
  </si>
  <si>
    <t>Prabal Paul</t>
  </si>
  <si>
    <t>SHILPA GONDHALI</t>
  </si>
  <si>
    <t>Shilpa Gondhali</t>
  </si>
  <si>
    <t>ABHISHEK YADAV</t>
  </si>
  <si>
    <t>2017PHXP0434G</t>
  </si>
  <si>
    <t>Abhishek Yadav</t>
  </si>
  <si>
    <t>GODONHO ALOYSIUS QUEROBINO</t>
  </si>
  <si>
    <t>2014PHXF0001G</t>
  </si>
  <si>
    <t>Godonho Aloysius Querobino</t>
  </si>
  <si>
    <t>JAI TUSHAR</t>
  </si>
  <si>
    <t>2017PHXP0020G</t>
  </si>
  <si>
    <t>Jai Tushar</t>
  </si>
  <si>
    <t>KARIM MOSANI</t>
  </si>
  <si>
    <t>2016PHXF0415G</t>
  </si>
  <si>
    <t>Karim Mosani</t>
  </si>
  <si>
    <t>SHAH PARTH MUKESHBHAI</t>
  </si>
  <si>
    <t>2016PHXF0022G</t>
  </si>
  <si>
    <t>Shah Parth Mukeshbhai</t>
  </si>
  <si>
    <t>1022</t>
  </si>
  <si>
    <t>MATH F211</t>
  </si>
  <si>
    <t>MATHEMATICS III</t>
  </si>
  <si>
    <t>1340</t>
  </si>
  <si>
    <t>MATH F231</t>
  </si>
  <si>
    <t>NUMBER THEORY</t>
  </si>
  <si>
    <t>1465</t>
  </si>
  <si>
    <t>MATH F241</t>
  </si>
  <si>
    <t>MATHEMATICAL METHODS</t>
  </si>
  <si>
    <t>1466</t>
  </si>
  <si>
    <t>MATH F242</t>
  </si>
  <si>
    <t>OPERATIONS RESEARCH</t>
  </si>
  <si>
    <t>1467</t>
  </si>
  <si>
    <t>MATH F243</t>
  </si>
  <si>
    <t>GRAPHS AND NETWORKS</t>
  </si>
  <si>
    <t>1468</t>
  </si>
  <si>
    <t>MATH F244</t>
  </si>
  <si>
    <t>MEASURE &amp; INTEGRATION</t>
  </si>
  <si>
    <t>1662</t>
  </si>
  <si>
    <t>MATH F266</t>
  </si>
  <si>
    <t>PRASANNA KUMAR N</t>
  </si>
  <si>
    <t>Prasanna Kumar N</t>
  </si>
  <si>
    <t>1471</t>
  </si>
  <si>
    <t>MATH F313</t>
  </si>
  <si>
    <t>NUMERICAL ANALYSIS</t>
  </si>
  <si>
    <t>1475</t>
  </si>
  <si>
    <t>MATH F314</t>
  </si>
  <si>
    <t xml:space="preserve">ALGEBRA-II </t>
  </si>
  <si>
    <t>1472</t>
  </si>
  <si>
    <t>MATH F341</t>
  </si>
  <si>
    <t>INTRO TO FUNCTIONAL ANAL</t>
  </si>
  <si>
    <t>1473</t>
  </si>
  <si>
    <t>MATH F342</t>
  </si>
  <si>
    <t>DIFFERENTIAL GEOMETRY</t>
  </si>
  <si>
    <t>1474</t>
  </si>
  <si>
    <t>MATH F343</t>
  </si>
  <si>
    <t>PARTIAL DIFF EQUATIONS</t>
  </si>
  <si>
    <t>1479</t>
  </si>
  <si>
    <t>MATH F353</t>
  </si>
  <si>
    <t>STATISTICAL INFERENCE AND APPLICATIONS</t>
  </si>
  <si>
    <t>1679/ 1747</t>
  </si>
  <si>
    <t>MATH F366/ MATH F367</t>
  </si>
  <si>
    <t>1696/ 1763</t>
  </si>
  <si>
    <t>MATH F376/ MATH F377</t>
  </si>
  <si>
    <t>1882</t>
  </si>
  <si>
    <t>MATH F420</t>
  </si>
  <si>
    <t>MATHEMATICAL MODELING</t>
  </si>
  <si>
    <t>1721</t>
  </si>
  <si>
    <t>MATH F491</t>
  </si>
  <si>
    <t>1013</t>
  </si>
  <si>
    <t>ME F110</t>
  </si>
  <si>
    <t>WORKSHOP PRACTICE</t>
  </si>
  <si>
    <t>CHANDRASHEKHAR CHAUHAN</t>
  </si>
  <si>
    <t>2017PHXP0005G</t>
  </si>
  <si>
    <t>Chandrashekhar Chauhan</t>
  </si>
  <si>
    <t>KADAM NIKHIL RAJENDRA</t>
  </si>
  <si>
    <t>2015PHXF0410G</t>
  </si>
  <si>
    <t>Kadam Nikhil Rajendra</t>
  </si>
  <si>
    <t>MANE NIKHIL SHRIKANT</t>
  </si>
  <si>
    <t>2018PHXP0023G</t>
  </si>
  <si>
    <t>Mane Nikhil Shrikant</t>
  </si>
  <si>
    <t>1085</t>
  </si>
  <si>
    <t>ME F215</t>
  </si>
  <si>
    <t>MECHANICAL ENGINEERING LABORATORY</t>
  </si>
  <si>
    <t>PRITANSHU RANJAN</t>
  </si>
  <si>
    <t>Pritanshu Ranjan</t>
  </si>
  <si>
    <t>MALI KIRAN DINKAR</t>
  </si>
  <si>
    <t>Mali Kiran Dinkar</t>
  </si>
  <si>
    <t>MAHESH DASAR</t>
  </si>
  <si>
    <t>2015PHXF0015G</t>
  </si>
  <si>
    <t>Mahesh Dasar</t>
  </si>
  <si>
    <t>RUSHIKESH BHAGWANRAO SHINDE</t>
  </si>
  <si>
    <t>2016PHXP0417G</t>
  </si>
  <si>
    <t>Rushikesh Bhagwanrao Shinde</t>
  </si>
  <si>
    <t>1263</t>
  </si>
  <si>
    <t>ME F241</t>
  </si>
  <si>
    <t>MACHINE DESIGN &amp; DRAWING</t>
  </si>
  <si>
    <t>PRAVIN M SINGRU</t>
  </si>
  <si>
    <t>Pravin M Singru</t>
  </si>
  <si>
    <t>1264</t>
  </si>
  <si>
    <t>ME F242</t>
  </si>
  <si>
    <t>IC ENGINES</t>
  </si>
  <si>
    <t>RANJIT PATIL</t>
  </si>
  <si>
    <t>Ranjit Patil</t>
  </si>
  <si>
    <t>1266</t>
  </si>
  <si>
    <t>ME F244</t>
  </si>
  <si>
    <t>KINEMATICS &amp; DYNAMICS OF MACHINERY</t>
  </si>
  <si>
    <t>1663</t>
  </si>
  <si>
    <t>ME F266</t>
  </si>
  <si>
    <t>1269</t>
  </si>
  <si>
    <t>ME F313</t>
  </si>
  <si>
    <t>PRODUCTION TECHNIQUES II</t>
  </si>
  <si>
    <t>WAIGAONKAR SACHIN DAMODHAR RAO</t>
  </si>
  <si>
    <t>Waigaonkar Sachin Damodhar Rao</t>
  </si>
  <si>
    <t>1270</t>
  </si>
  <si>
    <t>ME F341</t>
  </si>
  <si>
    <t>PRIMEMOVERS &amp; FLUID MACH</t>
  </si>
  <si>
    <t>ABHILASH KUMAR TILAK</t>
  </si>
  <si>
    <t>Abhilash Kumar Tilak</t>
  </si>
  <si>
    <t>1271</t>
  </si>
  <si>
    <t>ME F343</t>
  </si>
  <si>
    <t>MECHANICAL VIBRATIONS</t>
  </si>
  <si>
    <t>1273</t>
  </si>
  <si>
    <t>ME F344</t>
  </si>
  <si>
    <t>ENGINEERING OPTIMIZATION</t>
  </si>
  <si>
    <t>1680/ 1748</t>
  </si>
  <si>
    <t>ME F366/ ME F367</t>
  </si>
  <si>
    <t>1697/ 1764</t>
  </si>
  <si>
    <t>ME F376/ ME F377</t>
  </si>
  <si>
    <t>1620</t>
  </si>
  <si>
    <t>ME F412</t>
  </si>
  <si>
    <t>PRODUCTION PLANNING &amp; CONTROL</t>
  </si>
  <si>
    <t>1287</t>
  </si>
  <si>
    <t>ME F461</t>
  </si>
  <si>
    <t>REFRIGERATION AND AIR CONDITIONING</t>
  </si>
  <si>
    <t>1869</t>
  </si>
  <si>
    <t>ME F485</t>
  </si>
  <si>
    <t>NUMERICAL TECHNIQUES FOR FLUID FLOW AND HEAT TRANSFER</t>
  </si>
  <si>
    <t>1290</t>
  </si>
  <si>
    <t>ME F491</t>
  </si>
  <si>
    <t>266</t>
  </si>
  <si>
    <t>ME G611</t>
  </si>
  <si>
    <t>COMPUTER AIDED ANALYSIS AND DESIGN</t>
  </si>
  <si>
    <t>DHANANJAY MADHUKAR KULKARNI</t>
  </si>
  <si>
    <t>Dhananjay Madhukar Kulkarni</t>
  </si>
  <si>
    <t>740</t>
  </si>
  <si>
    <t>ME G641</t>
  </si>
  <si>
    <t>THEORY OF ELASTICITY AND PLASTICITY</t>
  </si>
  <si>
    <t>224</t>
  </si>
  <si>
    <t>MEL G632</t>
  </si>
  <si>
    <t>ANALOG IC DESIGN</t>
  </si>
  <si>
    <t>484</t>
  </si>
  <si>
    <t>MEL G641</t>
  </si>
  <si>
    <t>CAD FOR IC DESIGN</t>
  </si>
  <si>
    <t>817</t>
  </si>
  <si>
    <t>MEL G642</t>
  </si>
  <si>
    <t>VLSI ARCHITECHTURES</t>
  </si>
  <si>
    <t>1024</t>
  </si>
  <si>
    <t>MGTS F211</t>
  </si>
  <si>
    <t>PRINCIPLES OF MANAGEMENT</t>
  </si>
  <si>
    <t>PEAB ZC311</t>
  </si>
  <si>
    <t>CHEMICAL ENGINEERING THERMODYNAMICS</t>
  </si>
  <si>
    <t>PEAB ZC321</t>
  </si>
  <si>
    <t>CHEMICAL PROCESS CALCULATIONS</t>
  </si>
  <si>
    <t>1014</t>
  </si>
  <si>
    <t>PHY F110</t>
  </si>
  <si>
    <t>PHYSICS LABORATORY</t>
  </si>
  <si>
    <t>DEEPAK PN</t>
  </si>
  <si>
    <t>Deepak Pn</t>
  </si>
  <si>
    <t>SUNILKUMAR V</t>
  </si>
  <si>
    <t>Sunilkumar V</t>
  </si>
  <si>
    <t>SWASTIBRATA BHATTACHARYA</t>
  </si>
  <si>
    <t>Swastibrata Bhattacharya</t>
  </si>
  <si>
    <t>TENY THERESA JOHN</t>
  </si>
  <si>
    <t>Teny Theresa John</t>
  </si>
  <si>
    <t>ABHAY</t>
  </si>
  <si>
    <t>2018PHXP0031G</t>
  </si>
  <si>
    <t>Abhay</t>
  </si>
  <si>
    <t>ATANU GUHA</t>
  </si>
  <si>
    <t>2014PHXF0401G</t>
  </si>
  <si>
    <t>Atanu Guha</t>
  </si>
  <si>
    <t>KIRAN V</t>
  </si>
  <si>
    <t>2018PHXP0029G</t>
  </si>
  <si>
    <t>Kiran V</t>
  </si>
  <si>
    <t>MALAVIKA C</t>
  </si>
  <si>
    <t>2017PHXP0016G</t>
  </si>
  <si>
    <t>Malavika C</t>
  </si>
  <si>
    <t>PAYEL SARKAR</t>
  </si>
  <si>
    <t>2017PHXP0444G</t>
  </si>
  <si>
    <t>Payel Sarkar</t>
  </si>
  <si>
    <t>SAUMYEN KUNDU</t>
  </si>
  <si>
    <t>2017PHXP0022G</t>
  </si>
  <si>
    <t>Saumyen Kundu</t>
  </si>
  <si>
    <t>SOURAV KESHAREE SAHOO</t>
  </si>
  <si>
    <t>2018PHXP0033G</t>
  </si>
  <si>
    <t>Sourav Kesharee Sahoo</t>
  </si>
  <si>
    <t>TUHIN MALIK</t>
  </si>
  <si>
    <t>2014PHXF0402G</t>
  </si>
  <si>
    <t>Tuhin Malik</t>
  </si>
  <si>
    <t>1015</t>
  </si>
  <si>
    <t>PHY F111</t>
  </si>
  <si>
    <t>MECHANICS OSCILLATIONS &amp;WAVES</t>
  </si>
  <si>
    <t>TOBY JOSEPH</t>
  </si>
  <si>
    <t>Toby Joseph</t>
  </si>
  <si>
    <t>NANDA KUMAR PATINCHARATH</t>
  </si>
  <si>
    <t>Nanda Kumar Patincharath</t>
  </si>
  <si>
    <t>1493</t>
  </si>
  <si>
    <t>PHY F215</t>
  </si>
  <si>
    <t>INTRODUCTION TO ASTRONOMY &amp; ASTROPHYSICS</t>
  </si>
  <si>
    <t>PRASANTA KUMAR DAS</t>
  </si>
  <si>
    <t>Prasanta Kumar Das</t>
  </si>
  <si>
    <t>1482</t>
  </si>
  <si>
    <t>PHY F241</t>
  </si>
  <si>
    <t>ELECTROMAGNETIC THEO II</t>
  </si>
  <si>
    <t>1483</t>
  </si>
  <si>
    <t>PHY F242</t>
  </si>
  <si>
    <t>QUANTUM MECHANICS I</t>
  </si>
  <si>
    <t>KINJAL BANERJEE</t>
  </si>
  <si>
    <t>Kinjal Banerjee</t>
  </si>
  <si>
    <t>1484</t>
  </si>
  <si>
    <t>PHY F243</t>
  </si>
  <si>
    <t>MATHE METHODS OF PHY</t>
  </si>
  <si>
    <t>ARUN V KULKARNI</t>
  </si>
  <si>
    <t>Arun V Kulkarni</t>
  </si>
  <si>
    <t>1485</t>
  </si>
  <si>
    <t>PHY F244</t>
  </si>
  <si>
    <t>MODERN PHY LAB</t>
  </si>
  <si>
    <t>ADITYA SHARMA</t>
  </si>
  <si>
    <t>2017PHXP0442G</t>
  </si>
  <si>
    <t>Aditya Sharma</t>
  </si>
  <si>
    <t>KULKARNI SHARVARI PRADEEP</t>
  </si>
  <si>
    <t>2018PHXP0030G</t>
  </si>
  <si>
    <t>Kulkarni Sharvari Pradeep</t>
  </si>
  <si>
    <t>SUMIT KUMAR</t>
  </si>
  <si>
    <t>2017PHXP0443G</t>
  </si>
  <si>
    <t>Sumit Kumar</t>
  </si>
  <si>
    <t>1666</t>
  </si>
  <si>
    <t>PHY F266</t>
  </si>
  <si>
    <t>1489</t>
  </si>
  <si>
    <t>PHY F341</t>
  </si>
  <si>
    <t>SOLID STATE PHYSICS</t>
  </si>
  <si>
    <t>ETHIRAJULU KANNAN</t>
  </si>
  <si>
    <t>Ethirajulu Kannan</t>
  </si>
  <si>
    <t>1490</t>
  </si>
  <si>
    <t>PHY F342</t>
  </si>
  <si>
    <t>ATOMIC &amp; MOLECULAR PHY</t>
  </si>
  <si>
    <t>RAGHUNATH RATABOLE</t>
  </si>
  <si>
    <t>Raghunath Ratabole</t>
  </si>
  <si>
    <t>1491</t>
  </si>
  <si>
    <t>PHY F343</t>
  </si>
  <si>
    <t>NUCLEAR &amp; PARTICLE PHY</t>
  </si>
  <si>
    <t>1492</t>
  </si>
  <si>
    <t>PHY F344</t>
  </si>
  <si>
    <t>ADVANCED PHYSICS LAB</t>
  </si>
  <si>
    <t>AKHILA MOHAN</t>
  </si>
  <si>
    <t>2013PHXF0017G</t>
  </si>
  <si>
    <t>Akhila Mohan</t>
  </si>
  <si>
    <t>ANU ROSHINI R</t>
  </si>
  <si>
    <t>2016PHXP0422G</t>
  </si>
  <si>
    <t>Anu Roshini R</t>
  </si>
  <si>
    <t>CHITHIRA P R</t>
  </si>
  <si>
    <t>2013PHXF0016G</t>
  </si>
  <si>
    <t>Chithira P R</t>
  </si>
  <si>
    <t>DEBASHREE SEN</t>
  </si>
  <si>
    <t>2013PHXF0414G</t>
  </si>
  <si>
    <t>Debashree Sen</t>
  </si>
  <si>
    <t>M DEEPAK KUMAR</t>
  </si>
  <si>
    <t>2016PHXF0418G</t>
  </si>
  <si>
    <t>M Deepak Kumar</t>
  </si>
  <si>
    <t>SHAKHI P K</t>
  </si>
  <si>
    <t>2013PHXF0018G</t>
  </si>
  <si>
    <t>Shakhi P K</t>
  </si>
  <si>
    <t>1683/ 1751</t>
  </si>
  <si>
    <t>PHY F366/ PHY F367</t>
  </si>
  <si>
    <t>1700/ 1767</t>
  </si>
  <si>
    <t>PHY F376/ PHY F377</t>
  </si>
  <si>
    <t>1505</t>
  </si>
  <si>
    <t>PHY F421</t>
  </si>
  <si>
    <t>ADVANCED QUANTUM MECHANICS</t>
  </si>
  <si>
    <t>1506</t>
  </si>
  <si>
    <t>PHY F423</t>
  </si>
  <si>
    <t xml:space="preserve">SPECIAL TOPICS IN
STATISTICAL MECHANICS
</t>
  </si>
  <si>
    <t>1725</t>
  </si>
  <si>
    <t>PHY F491</t>
  </si>
  <si>
    <t xml:space="preserve">BIRLA INSTITUTE OF TECHNOLOGY AND SCIENCE, PILANI- K.K. BIRLA GOA CAMPUS </t>
  </si>
  <si>
    <t>TIME TABLE SECOND SEMESTER 2018-19</t>
  </si>
  <si>
    <t>COMPCODE</t>
  </si>
  <si>
    <t>COURSENO</t>
  </si>
  <si>
    <t>COURSETITLE</t>
  </si>
  <si>
    <t>L P U</t>
  </si>
  <si>
    <t>SEC</t>
  </si>
  <si>
    <t>STAT</t>
  </si>
  <si>
    <t>INSTRUCTOR IN CHARGE/ Instructors</t>
  </si>
  <si>
    <t>DAYS</t>
  </si>
  <si>
    <t>ROOM</t>
  </si>
  <si>
    <t>STRNGTH</t>
  </si>
  <si>
    <t>COMPREDATE</t>
  </si>
  <si>
    <t>MID SEM EXAMINATION, DATE, DAY</t>
  </si>
  <si>
    <t>TIME</t>
  </si>
  <si>
    <t>CHANGE DATE</t>
  </si>
  <si>
    <t>BIOLOGICAL LABORATORY</t>
  </si>
  <si>
    <t>0 2 1</t>
  </si>
  <si>
    <t>Anant Yadav, B Gautam Kumar, Navodipa Bhattacharya, Pooja Kotharkar</t>
  </si>
  <si>
    <t>M 2 3</t>
  </si>
  <si>
    <t>Kundan Kumar,Bhende Prajakta Praveen, Mate Nayan Anand, Patil Prajakta Pratap, Suhas Balasaheb Karle</t>
  </si>
  <si>
    <t>M 7 8</t>
  </si>
  <si>
    <t>Divashree,Fernandes Fiona Anthony, Laxminarayan Rawat, Punyapwar Swapnil Vinod</t>
  </si>
  <si>
    <t>T 2 3</t>
  </si>
  <si>
    <t>ANASUYA GANGULY,Angela Samanta,Jiss Maria Louis, Pinky</t>
  </si>
  <si>
    <t>T 4 5</t>
  </si>
  <si>
    <t>Rajesh Mehrotra,Bibhudutta Mishra,Malvankar Manali Ramakant Sandhya,Ravi Kiran K, Vijaya</t>
  </si>
  <si>
    <t>T 7 8</t>
  </si>
  <si>
    <t>Nilesh Lakshman Dahibhate, Nupur Rajeev Kumar, Patil Prajakta Pratap, Rehan Ahmed Deshmukh</t>
  </si>
  <si>
    <t>W 2 3</t>
  </si>
  <si>
    <t>Merina Dhara, Navodipa Bhattacharya, Pooja Kotharkar, Punyapwar Swapnil Vinod</t>
  </si>
  <si>
    <t>W 7 8</t>
  </si>
  <si>
    <t>Bhende Prajakta Praveen, Pinky, Shameer Ahmed B, Sneha Lata</t>
  </si>
  <si>
    <t>TH 2 3</t>
  </si>
  <si>
    <t>Judith Maria Braganca,Chitra Ramchandran Nair,Jiss Maria Louis,  Zaiba Hasan Khan, Zakane Reshma Nanasaheb</t>
  </si>
  <si>
    <t>TH 4 5</t>
  </si>
  <si>
    <t>Meenal Kowshik, Joseph Roque Dollrich Fernandes, Suhas Balasaheb Karle, Vijaya, Savardekar Akansha Vinod,</t>
  </si>
  <si>
    <t>TH 7 8</t>
  </si>
  <si>
    <t>Anasuya Ganguly,Malvankar Manali Ramakant Sandhya, Ravi Kiran K, Zakane Reshma Nanasaheb</t>
  </si>
  <si>
    <t>F 2 3</t>
  </si>
  <si>
    <t>Indrani Talukdar,Swetha Ramesh,Jiss Maria Louis, B Gautam Kumar, Nupur Rajeev Kumar</t>
  </si>
  <si>
    <t>F 45</t>
  </si>
  <si>
    <t>Makhan Kumar,Laxminarayan Rawat, Divashree,Fernandes Fiona Anthony, Rehan Ahmed Deshmukh</t>
  </si>
  <si>
    <t>F 7 8</t>
  </si>
  <si>
    <t>Utpal Roy, Mate Nayan , Savardekar Akansha Vinod, Shameer Ahmed B, Zaiba Hasan Khan</t>
  </si>
  <si>
    <t>S 2 3</t>
  </si>
  <si>
    <t>Starlaine Chrizelle Mascarenhas, Zantye Pranjita Ganesh,Merina Dhara, Nilesh Lakshman Dahibhate</t>
  </si>
  <si>
    <t>S 4 5</t>
  </si>
  <si>
    <t>3 0 3</t>
  </si>
  <si>
    <t>SUMIT BISWAS/Raviprasad Aduri</t>
  </si>
  <si>
    <t>M W F 2</t>
  </si>
  <si>
    <t>C302</t>
  </si>
  <si>
    <t>Sumit Biswas/Raviprasad Aduri</t>
  </si>
  <si>
    <t>S 1</t>
  </si>
  <si>
    <t>WATER,SANITATION &amp; SOLID WASTE MGMT</t>
  </si>
  <si>
    <t>1 2 3</t>
  </si>
  <si>
    <t>Anant Yadav, Ram Chavan, Guruprasad V Talekar, Anumeha Vats, Priya Sharma</t>
  </si>
  <si>
    <t>SANDHYA MEHROTRA/Malabika Biswas</t>
  </si>
  <si>
    <t>M W F 9</t>
  </si>
  <si>
    <t>Sandhya Mehrotra/Malabika Biswas</t>
  </si>
  <si>
    <t>F 3</t>
  </si>
  <si>
    <t>VEEKY BATHS/Sukanta Mondal</t>
  </si>
  <si>
    <t>T TH S 5</t>
  </si>
  <si>
    <t>Veeky Baths/Sukanta Mondal</t>
  </si>
  <si>
    <t>T 1</t>
  </si>
  <si>
    <t>MALABIKA BISWAS/Rajesh Mehrotra</t>
  </si>
  <si>
    <t>T TH S 3</t>
  </si>
  <si>
    <t>Malabika Biswas/Rajesh Mehrotra</t>
  </si>
  <si>
    <t>TH 9</t>
  </si>
  <si>
    <t>1 3 4</t>
  </si>
  <si>
    <t>ARNAB BANERJEE/Anasuya Ganguly/Srikanth Mutnuri/ Malabika Biswas/Sandhya Mehrotra</t>
  </si>
  <si>
    <t>F 5</t>
  </si>
  <si>
    <t>Arnab Banerjee, Anasuya Ganguly, Srikanth Mutnuri, Malabika Biswas, Sandhya Mehrotra, Joseph Roque Dollrich Fernandes, Ram Chavan, Guruprasad V Talekar, Zantye Pranjita Ganesh, Bibhudutta Mishra, Anumeha Vats, Priya Sharma, Starlaine Chrizelle Mascarenhas</t>
  </si>
  <si>
    <t>M W 3 4 5</t>
  </si>
  <si>
    <t>3</t>
  </si>
  <si>
    <t>DIBAKAR CHAKRABARTY/ Arnab Banerjee</t>
  </si>
  <si>
    <t>T TH S 2</t>
  </si>
  <si>
    <t>Dibakar Chakrabarty/ Arnab Banerjee</t>
  </si>
  <si>
    <t>TH 7</t>
  </si>
  <si>
    <t>VIJAYASHREE NAYAK/ Meenal Kowshik</t>
  </si>
  <si>
    <t>M W F 5</t>
  </si>
  <si>
    <t>Vijayashree Nayak/ Meenal Kowshik</t>
  </si>
  <si>
    <t>TH 1</t>
  </si>
  <si>
    <t>1650</t>
  </si>
  <si>
    <t>BIO F366</t>
  </si>
  <si>
    <t>1736</t>
  </si>
  <si>
    <t>BIO F367</t>
  </si>
  <si>
    <t>1685</t>
  </si>
  <si>
    <t>BIO F376</t>
  </si>
  <si>
    <t>1752</t>
  </si>
  <si>
    <t>BIO F377</t>
  </si>
  <si>
    <t>MOLECULAR BIO OF CELL</t>
  </si>
  <si>
    <t>M W F 10</t>
  </si>
  <si>
    <t>MOLECULAR EVOLUTION</t>
  </si>
  <si>
    <t>RAJESH MEHROTRA/ Arnab Banerjee</t>
  </si>
  <si>
    <t>M W F 7</t>
  </si>
  <si>
    <t>C304</t>
  </si>
  <si>
    <t>T TH S 4</t>
  </si>
  <si>
    <t>5</t>
  </si>
  <si>
    <t>STEM CELL &amp; REGENER BIO</t>
  </si>
  <si>
    <t>3 1 4</t>
  </si>
  <si>
    <t>T TH 2-3:30 PM</t>
  </si>
  <si>
    <t>0 0 5</t>
  </si>
  <si>
    <t>BIOSTATISTICS &amp; BIOMODEL</t>
  </si>
  <si>
    <t xml:space="preserve"> 3 1 4</t>
  </si>
  <si>
    <t>SUKANTA MONDAL/ Veeky Baths</t>
  </si>
  <si>
    <t>M W F 3</t>
  </si>
  <si>
    <t>UTPAL ROY, Angshuman Sarkar, Dibakar Chakrabarty, Angela Samanta, Chitra Ramchandran Nair, Makhan Kumar, Swetha Ramesh</t>
  </si>
  <si>
    <t>M W 7 8 9</t>
  </si>
  <si>
    <t>3 2 5</t>
  </si>
  <si>
    <t>KUNDAN KUMAR/ Sandhya Mehrotra</t>
  </si>
  <si>
    <t>Kundan Kumar, Sandhya Mehrotra</t>
  </si>
  <si>
    <t>PROTEIN ENZYME &amp; BIOENGG</t>
  </si>
  <si>
    <t>SUMIT BISWAS/ Sukanta Mondal</t>
  </si>
  <si>
    <t>T TH 4-5:30 PM</t>
  </si>
  <si>
    <t>Sumit Biswas, Sukanta Mondal</t>
  </si>
  <si>
    <t>M W F 8</t>
  </si>
  <si>
    <t>JUDITH MARIA BRAGANCA/ Vijayashree Nayak</t>
  </si>
  <si>
    <t>2</t>
  </si>
  <si>
    <t>TEACHING PRACTICE I</t>
  </si>
  <si>
    <t>PH D SEMINAR</t>
  </si>
  <si>
    <t>RESEARCH METHODOLGY I</t>
  </si>
  <si>
    <t>1</t>
  </si>
  <si>
    <t>1 2 2</t>
  </si>
  <si>
    <t>AMAL S SIJU/ Ravindra Singh Saluja</t>
  </si>
  <si>
    <t>M 7</t>
  </si>
  <si>
    <t>LT3</t>
  </si>
  <si>
    <t>Amal S Siju/ Ravindra Singh Saluja</t>
  </si>
  <si>
    <t>W 7</t>
  </si>
  <si>
    <t>A605</t>
  </si>
  <si>
    <t>A602</t>
  </si>
  <si>
    <t>C401</t>
  </si>
  <si>
    <t>C405</t>
  </si>
  <si>
    <t>F 4 5</t>
  </si>
  <si>
    <t>Ranjan Dey/ Anirban Roy</t>
  </si>
  <si>
    <t>M W 4</t>
  </si>
  <si>
    <t>LT2</t>
  </si>
  <si>
    <t>T 1 F 4</t>
  </si>
  <si>
    <t>Vadiraj Hemadri/ Jayadevan K P</t>
  </si>
  <si>
    <t>M W 8</t>
  </si>
  <si>
    <t>T 1 F 8</t>
  </si>
  <si>
    <t>T TH 4</t>
  </si>
  <si>
    <t>W 1 S 5</t>
  </si>
  <si>
    <t>TECH REPORT WRITING</t>
  </si>
  <si>
    <t>2 0 2</t>
  </si>
  <si>
    <t>T TH 9</t>
  </si>
  <si>
    <t>M T F 7</t>
  </si>
  <si>
    <t>A501</t>
  </si>
  <si>
    <t>NONLINEAR DYNA &amp; CHAOS</t>
  </si>
  <si>
    <t>M W F 4</t>
  </si>
  <si>
    <t>QUANTUM INFO &amp; COMPUTING</t>
  </si>
  <si>
    <t xml:space="preserve"> 3 0 3</t>
  </si>
  <si>
    <t>INTRO TO NANOSCIENCE</t>
  </si>
  <si>
    <t xml:space="preserve">INTRODUCTION TO BIOMEDICAL ENGINEERING           </t>
  </si>
  <si>
    <t>3 0 4</t>
  </si>
  <si>
    <t>C301</t>
  </si>
  <si>
    <t>BITS F421T</t>
  </si>
  <si>
    <t>BITS F422T</t>
  </si>
  <si>
    <t>BITS F423T</t>
  </si>
  <si>
    <t>BITS F424T</t>
  </si>
  <si>
    <t>6</t>
  </si>
  <si>
    <t>0 0 4</t>
  </si>
  <si>
    <t>REAL TIME SYSTEMS</t>
  </si>
  <si>
    <t>BHARAT M DESHPANDE /Jegtha Krishnan</t>
  </si>
  <si>
    <t>NUM METHOD FOR CHEM ENGG</t>
  </si>
  <si>
    <t>M 1</t>
  </si>
  <si>
    <t>MATERIAL SCIENCE &amp; ENGG</t>
  </si>
  <si>
    <t>W 1</t>
  </si>
  <si>
    <t>F 1</t>
  </si>
  <si>
    <t>0 3 3</t>
  </si>
  <si>
    <t>PRADEEP KUMAR SOW, Asima Shaukat, Manjuri Kumar, Paramita Haldar, Richa Singhal, Vivek Rangarajan, Akanksha Gavendra, Anjali Adnyan Meshram, Anupam Mukherjee, Ashwin Y, Chandresh Kumar Dwivedi, Ishita, Kadu Kavita Haribhau, Kancherla Aashish Moses, M Dileep, Mohd Mubashshir, Mouna H M, Neela Gayathri G, Parsekar Sidhali Uday, Pragya Singh, Puneeth Tuppaturi, V Kaarthick Raaaja</t>
  </si>
  <si>
    <t>T TH 7 8 9</t>
  </si>
  <si>
    <t>A503</t>
  </si>
  <si>
    <t>1668</t>
  </si>
  <si>
    <t>CHE F366</t>
  </si>
  <si>
    <t>1738</t>
  </si>
  <si>
    <t>CHE F367</t>
  </si>
  <si>
    <t>1687</t>
  </si>
  <si>
    <t>CHE F376</t>
  </si>
  <si>
    <t>1754</t>
  </si>
  <si>
    <t>CHE F377</t>
  </si>
  <si>
    <t>ENVIR POLLUTION CONTROL</t>
  </si>
  <si>
    <t xml:space="preserve">  3 0 3</t>
  </si>
  <si>
    <t>912</t>
  </si>
  <si>
    <t>TRANSPORT PHENOMENON</t>
  </si>
  <si>
    <t>CHEMICAL PROCESS TECH</t>
  </si>
  <si>
    <t>BIOCHEMICAL ENGINEERING</t>
  </si>
  <si>
    <t>2 2 4</t>
  </si>
  <si>
    <t>INTRO TO MULTIPHASE FLOW</t>
  </si>
  <si>
    <t xml:space="preserve">  3 1 4</t>
  </si>
  <si>
    <t>ADV TRANSPORT PHENOMENA</t>
  </si>
  <si>
    <t>A506</t>
  </si>
  <si>
    <t>M 4 5</t>
  </si>
  <si>
    <t>Mainak Banerjee,Ranjan Dey</t>
  </si>
  <si>
    <t>Anjan Chattopadhyay, Tincy Lis Thomas</t>
  </si>
  <si>
    <t>W 4 5</t>
  </si>
  <si>
    <t>Jayadevan K P, Rabi Narayan Panda</t>
  </si>
  <si>
    <t>Rashmi Chauhan,Subhasish Roy</t>
  </si>
  <si>
    <t>Subhadeep Banerjee,Raghu Nath Behera</t>
  </si>
  <si>
    <t>BHAVANA P/ Aditya Prasad Koley/ Raghu Nath Behera</t>
  </si>
  <si>
    <t>C306</t>
  </si>
  <si>
    <t>Bhavana P/ Aditya Prasad Koley/ Raghu Nath Behera</t>
  </si>
  <si>
    <t>T 7</t>
  </si>
  <si>
    <t>CHEMICAL EXPERIMENTATION I</t>
  </si>
  <si>
    <t>AMRITA CHATTERJEE, Mainak Banerjee, Subhasish Roy, Tincy Lis Thomas, Dharmendra Das, Gawas Ram Uttam, Honey Srivastava, Naik Viraj Ganpat, Sharanabasava D Hiremath</t>
  </si>
  <si>
    <t>M W F 7 8 9</t>
  </si>
  <si>
    <t>AMRITA CHATTERJEE/ Subhasish Roy</t>
  </si>
  <si>
    <t>Amrita Chatterjee/ Subhasish Roy</t>
  </si>
  <si>
    <t>ANJAN CHATTOPADHYAY/ Raghu Nath Behera</t>
  </si>
  <si>
    <t>Anjan Chattopadhyay/ Raghu Nath Behera</t>
  </si>
  <si>
    <t>TH 10</t>
  </si>
  <si>
    <t>0 0 3</t>
  </si>
  <si>
    <t>POLYMER CHEMISTRY</t>
  </si>
  <si>
    <t>Narendra Nath Ghosh/ Rashmi Chauhan</t>
  </si>
  <si>
    <t>MAINAK BANERJEE/ Amrita Chatterjee</t>
  </si>
  <si>
    <t>ORGANIC CHEM &amp; DRUG DES</t>
  </si>
  <si>
    <t>0 4 4</t>
  </si>
  <si>
    <t>PRAKASH HALAN/ Narendra Nath Ghosh/ Subhadeep Banerjee/ Sunil Bhand</t>
  </si>
  <si>
    <t>Prakash Halan, Narendra Nath Ghosh, Subhadeep Banerjee, Sunil Bhand, Gupta Smita Pancham, Krishna Kumari Swain, Neha Saran, Phadte Apeksha Ashok, Priyanka Makkar</t>
  </si>
  <si>
    <t>RASHMI CHAUHAN/ Tincy Lis Thomas</t>
  </si>
  <si>
    <t>Rashmi Chauhan/ Tincy Lis Thomas</t>
  </si>
  <si>
    <t>ADITYA PRASAD KOLEY/ Rabi Narayan Panda/ Sunil Bhand</t>
  </si>
  <si>
    <t>Aditya Prasad Koley/ Rabi Narayan Panda/ Sunil Bhand</t>
  </si>
  <si>
    <t>F 9</t>
  </si>
  <si>
    <t>1669</t>
  </si>
  <si>
    <t>CHEM F366</t>
  </si>
  <si>
    <t>CHEM F367</t>
  </si>
  <si>
    <t>1688</t>
  </si>
  <si>
    <t>CHEM F376</t>
  </si>
  <si>
    <t>1755</t>
  </si>
  <si>
    <t>CHEM F377</t>
  </si>
  <si>
    <t>M 10 11</t>
  </si>
  <si>
    <t>T 10 11</t>
  </si>
  <si>
    <t>W 10 11</t>
  </si>
  <si>
    <t>F 10 11</t>
  </si>
  <si>
    <t>DATA STRUCTURES &amp; ALGO</t>
  </si>
  <si>
    <t>OBJECT ORIENTED PROG</t>
  </si>
  <si>
    <t>1313</t>
  </si>
  <si>
    <t>CS F241</t>
  </si>
  <si>
    <t>MICROPROC &amp; INTERFACING</t>
  </si>
  <si>
    <t>LT4</t>
  </si>
  <si>
    <t>S 5 6</t>
  </si>
  <si>
    <t>2 1 3</t>
  </si>
  <si>
    <t>T 9 10 TH 9</t>
  </si>
  <si>
    <t>ASHWIN SRINIVASAN/ Thomas(N)</t>
  </si>
  <si>
    <t>COMPUTER ARCHITECTURE</t>
  </si>
  <si>
    <t>L202</t>
  </si>
  <si>
    <t>DESIGN &amp; ANAL OF ALGO</t>
  </si>
  <si>
    <t>1670</t>
  </si>
  <si>
    <t>CS F366</t>
  </si>
  <si>
    <t>1740</t>
  </si>
  <si>
    <t>CS F367</t>
  </si>
  <si>
    <t>1689</t>
  </si>
  <si>
    <t>CS F376</t>
  </si>
  <si>
    <t>1756</t>
  </si>
  <si>
    <t>CS F377</t>
  </si>
  <si>
    <t>M T W 8</t>
  </si>
  <si>
    <t>SOFTWARE FOR EMBEDED SYS</t>
  </si>
  <si>
    <t>A601</t>
  </si>
  <si>
    <t>A603</t>
  </si>
  <si>
    <t>DATA STORAGE TECH &amp; NETW</t>
  </si>
  <si>
    <t>2106</t>
  </si>
  <si>
    <t>CS G520</t>
  </si>
  <si>
    <t>ADVANCED DATA MINING</t>
  </si>
  <si>
    <t>ADV COMPUTER ARCHITECTUR</t>
  </si>
  <si>
    <t>CLOUD COMPUTING</t>
  </si>
  <si>
    <t>PERVASIVE COMPUTING</t>
  </si>
  <si>
    <t>A502</t>
  </si>
  <si>
    <t>RAGHURAMA GUNAJE/ Abhijit Dey</t>
  </si>
  <si>
    <t>RAJORSHI SEN GUPTA/ Arfat Ahmad Sofi/ Sukumar Vellakkal</t>
  </si>
  <si>
    <t>Rajorshi Sen Gupta/ Arfat Ahmad Sofi/ Sukumar Vellakkal</t>
  </si>
  <si>
    <t>T 9</t>
  </si>
  <si>
    <t>RITIKA JAISWAL/ Saripalle Venkata Raman</t>
  </si>
  <si>
    <t>TH 2 S 8 9</t>
  </si>
  <si>
    <t>T 8</t>
  </si>
  <si>
    <t>T 2 T TH 7</t>
  </si>
  <si>
    <t>S 2</t>
  </si>
  <si>
    <t>TH 8</t>
  </si>
  <si>
    <t>DEBASIS PATNAIK/ Arfat Ahmad Sofi</t>
  </si>
  <si>
    <t>Debasis Patnaik/ Arfat Ahmad Sofi</t>
  </si>
  <si>
    <t>T 10</t>
  </si>
  <si>
    <t>ECON F315</t>
  </si>
  <si>
    <t>ASWINI KUMAR MISHRA/ Ram Mohan Menon</t>
  </si>
  <si>
    <t>1565</t>
  </si>
  <si>
    <t>ECON F354</t>
  </si>
  <si>
    <t>SUKUMAR VELLAKKAL/ Ram Mohan Menon</t>
  </si>
  <si>
    <t>BUSS ANAL &amp; VALUATION</t>
  </si>
  <si>
    <t>1684</t>
  </si>
  <si>
    <t>ECON F366</t>
  </si>
  <si>
    <t>ECON F367</t>
  </si>
  <si>
    <t>1690</t>
  </si>
  <si>
    <t>ECON F376</t>
  </si>
  <si>
    <t>1757</t>
  </si>
  <si>
    <t>ECON F377</t>
  </si>
  <si>
    <t>1566</t>
  </si>
  <si>
    <t>ECON F412</t>
  </si>
  <si>
    <t>SECUR ANAL &amp; PORTFOL MGT</t>
  </si>
  <si>
    <t>1384</t>
  </si>
  <si>
    <t>ECE F241</t>
  </si>
  <si>
    <t>1385</t>
  </si>
  <si>
    <t>ECE F242</t>
  </si>
  <si>
    <t>1386</t>
  </si>
  <si>
    <t>ECE F243</t>
  </si>
  <si>
    <t>A604</t>
  </si>
  <si>
    <t>1387</t>
  </si>
  <si>
    <t>ECE F244</t>
  </si>
  <si>
    <t>DIPANKAR PAL/ Chembiyan T</t>
  </si>
  <si>
    <t>DLT5</t>
  </si>
  <si>
    <t>LT1</t>
  </si>
  <si>
    <t xml:space="preserve">T TH S 3 </t>
  </si>
  <si>
    <t>DLT6</t>
  </si>
  <si>
    <t>1238</t>
  </si>
  <si>
    <t>EEE F241</t>
  </si>
  <si>
    <t>1239</t>
  </si>
  <si>
    <t>EEE F242</t>
  </si>
  <si>
    <t>1240</t>
  </si>
  <si>
    <t>EEE F243</t>
  </si>
  <si>
    <t>1241</t>
  </si>
  <si>
    <t>EEE F244</t>
  </si>
  <si>
    <t>1657</t>
  </si>
  <si>
    <t>EEE F266</t>
  </si>
  <si>
    <t>1245</t>
  </si>
  <si>
    <t>EEE F341</t>
  </si>
  <si>
    <t>1246</t>
  </si>
  <si>
    <t>EEE F342</t>
  </si>
  <si>
    <t>Mithun M S</t>
  </si>
  <si>
    <t>1255</t>
  </si>
  <si>
    <t>EEE F346</t>
  </si>
  <si>
    <t>DATA COMMUNIC &amp; NETWORKS</t>
  </si>
  <si>
    <t>1731</t>
  </si>
  <si>
    <t>EEE F366</t>
  </si>
  <si>
    <t>1742</t>
  </si>
  <si>
    <t>EEE F367</t>
  </si>
  <si>
    <t>1691</t>
  </si>
  <si>
    <t>EEE F376</t>
  </si>
  <si>
    <t>1758</t>
  </si>
  <si>
    <t>EEE F377</t>
  </si>
  <si>
    <t>MOBILE TELECOM NETWORKS</t>
  </si>
  <si>
    <t>DIGITAL SIGNAL PROCESS</t>
  </si>
  <si>
    <t>EEE F473</t>
  </si>
  <si>
    <t>1716</t>
  </si>
  <si>
    <t>EEE F491</t>
  </si>
  <si>
    <t>NETWORK EMBEDDED APPLI</t>
  </si>
  <si>
    <t>FIN F311</t>
  </si>
  <si>
    <t>1545</t>
  </si>
  <si>
    <t>FIN F313</t>
  </si>
  <si>
    <t>FIN F315</t>
  </si>
  <si>
    <t>MOD POLITICAL CONCEPTS</t>
  </si>
  <si>
    <t>CREATIVE WRITING</t>
  </si>
  <si>
    <t>INTRO TO CONFLICT MGMT</t>
  </si>
  <si>
    <t>CRITI ANAL OF LIT &amp; CINE</t>
  </si>
  <si>
    <t>CREATIVE THINKING</t>
  </si>
  <si>
    <t>RAYSON ALEX/ Geetha B</t>
  </si>
  <si>
    <t>CROSS CULTURAL SKILLS</t>
  </si>
  <si>
    <t>INTRO TO DEV STUDIES</t>
  </si>
  <si>
    <t>INTRODUCTORY PHILOSOPHY</t>
  </si>
  <si>
    <t>SYMBOLIC LOGIC</t>
  </si>
  <si>
    <t>POP LITER &amp; CULT S ASIA</t>
  </si>
  <si>
    <t>MODERN FICTION</t>
  </si>
  <si>
    <t>ENG LIT FORM AND MOV</t>
  </si>
  <si>
    <t>BASAVADATTA MITRA/ Geetha B/ Geetha K A/ Parichay Patra</t>
  </si>
  <si>
    <t>PROFESSIONAL ETHICS</t>
  </si>
  <si>
    <t>ECOCRITICISM</t>
  </si>
  <si>
    <t>INTRODUCTION TO AMERICAN LITER</t>
  </si>
  <si>
    <t>1341</t>
  </si>
  <si>
    <t>INSTR F241</t>
  </si>
  <si>
    <t>1342</t>
  </si>
  <si>
    <t>INSTR F242</t>
  </si>
  <si>
    <t>1343</t>
  </si>
  <si>
    <t>INSTR F243</t>
  </si>
  <si>
    <t>1344</t>
  </si>
  <si>
    <t>INSTR F244</t>
  </si>
  <si>
    <t>1660</t>
  </si>
  <si>
    <t>INSTR F266</t>
  </si>
  <si>
    <t>1348</t>
  </si>
  <si>
    <t>INSTR F341</t>
  </si>
  <si>
    <t>1349</t>
  </si>
  <si>
    <t>INSTR F342</t>
  </si>
  <si>
    <t>1734</t>
  </si>
  <si>
    <t>INSTR F366</t>
  </si>
  <si>
    <t>INSTR F367</t>
  </si>
  <si>
    <t>1694</t>
  </si>
  <si>
    <t>INSTR F376</t>
  </si>
  <si>
    <t>INSTR F377</t>
  </si>
  <si>
    <t>INSTR F473</t>
  </si>
  <si>
    <t>INSTR F491</t>
  </si>
  <si>
    <t>IS F462</t>
  </si>
  <si>
    <t>NETWORK PROGRAMMING</t>
  </si>
  <si>
    <t>PRADEEP BOGGARAPU/ Danumjaya Palla</t>
  </si>
  <si>
    <t>Pradeep Boggarapu/Bandana</t>
  </si>
  <si>
    <t>Pradeep Boggarapu/ Danumjaya Palla</t>
  </si>
  <si>
    <t>Danumjaya Palla/Monalisa Anand</t>
  </si>
  <si>
    <t>Tarkeshwar Singh/ Anil Kumar</t>
  </si>
  <si>
    <t>Tarkeshwar Singh/Bijaya Kumar Sahu</t>
  </si>
  <si>
    <t>Anil Kumar/</t>
  </si>
  <si>
    <t>Tarkeshwar Singh/Gayatri Maharana</t>
  </si>
  <si>
    <t>Jajati Keshari Sahoo/ Himadri Mukherjee</t>
  </si>
  <si>
    <t>Jajati Keshari Sahoo/Ashish Kumar Nandi</t>
  </si>
  <si>
    <t>Himadri Mukherjee/Arindam Das</t>
  </si>
  <si>
    <t>Amit Setia/ Manoj Kumar Pandey</t>
  </si>
  <si>
    <t>Amit Setia/Sayantan Ganguly</t>
  </si>
  <si>
    <t>Manoj Kumar Pandey/Pabitra Kumar Pradhan</t>
  </si>
  <si>
    <t>Amit Setia/P Jitendra Kumar Senapati</t>
  </si>
  <si>
    <t>Bijil Prakash/ Prabal Paul</t>
  </si>
  <si>
    <t>T TH 9 F 7</t>
  </si>
  <si>
    <t>Bijil Prakash/Jai Tushar</t>
  </si>
  <si>
    <t>Prabal Paul/Godonho Aloysius Querobino</t>
  </si>
  <si>
    <t>Gauranga Charan Samanta/ Shah Parth Mukeshbhai</t>
  </si>
  <si>
    <t>Shilpa Gondhali/ Mayank Goel</t>
  </si>
  <si>
    <t>Mayank Goel/Abhishek Yadav</t>
  </si>
  <si>
    <t xml:space="preserve">Gauranga Charan Samanta </t>
  </si>
  <si>
    <t>Gauranga Charan Samanta/ Karim Mosani</t>
  </si>
  <si>
    <t>C307</t>
  </si>
  <si>
    <t>PRADEEP BOGGARAPU/ Prabal Paul</t>
  </si>
  <si>
    <t>Pradeep Boggarapu/ Prabal Paul</t>
  </si>
  <si>
    <t>C402</t>
  </si>
  <si>
    <t>STATISTICAL INFER &amp; APP</t>
  </si>
  <si>
    <t>1679</t>
  </si>
  <si>
    <t>MATH F366</t>
  </si>
  <si>
    <t>MATH F367</t>
  </si>
  <si>
    <t>1696</t>
  </si>
  <si>
    <t>MATH F376</t>
  </si>
  <si>
    <t>1763</t>
  </si>
  <si>
    <t>MATH F377</t>
  </si>
  <si>
    <t>Mathematical Modeling</t>
  </si>
  <si>
    <t>0 4 2</t>
  </si>
  <si>
    <t>M W 2 3</t>
  </si>
  <si>
    <t>M 7 8 F 2 3</t>
  </si>
  <si>
    <t>T TH 2 3</t>
  </si>
  <si>
    <t>T TH 4 5</t>
  </si>
  <si>
    <t>T 7 8 S 2 3</t>
  </si>
  <si>
    <t>TH 7 8 S 4 5</t>
  </si>
  <si>
    <t>MECHANICAL ENGG LAB</t>
  </si>
  <si>
    <t>0 2 2</t>
  </si>
  <si>
    <t>PRITANSHU RANJAN, Kadam Nikhil Rajendra, Mahesh Dasar, Rushikesh Bhagwanrao Shinde</t>
  </si>
  <si>
    <t>M F 4 5</t>
  </si>
  <si>
    <t>Mali Kiran Dinkar, Mane Nikhil Shrikant, Mahesh Dasar, Rushikesh Bhagwanrao Shinde, Mithun Ms</t>
  </si>
  <si>
    <t>W F 7 8</t>
  </si>
  <si>
    <t>Pravin M Singru, Chandrashekhar Chauhan, Rajesh Ramesh</t>
  </si>
  <si>
    <t>I C ENGINES</t>
  </si>
  <si>
    <t>T TH 5</t>
  </si>
  <si>
    <t>S 5</t>
  </si>
  <si>
    <t>KIN &amp; DYN OF  MACHINES</t>
  </si>
  <si>
    <t>Waigaonkar Sachin Damodhar Rao, Pozhil S N, Dixit Swadesh Sandesh</t>
  </si>
  <si>
    <t>M 9 10</t>
  </si>
  <si>
    <t>TH 9 10</t>
  </si>
  <si>
    <t>VADIRAJ HEMADRI/ Abhilash Kumar Tilak</t>
  </si>
  <si>
    <t>Ranjit Patil, Shibu Clement, Abhilash Kumar Tilak, Naveen K S</t>
  </si>
  <si>
    <t>T 9 10</t>
  </si>
  <si>
    <t>W 9 10</t>
  </si>
  <si>
    <t>T W F 8</t>
  </si>
  <si>
    <t>M W 3</t>
  </si>
  <si>
    <t>1680</t>
  </si>
  <si>
    <t>ME F366</t>
  </si>
  <si>
    <t>1748</t>
  </si>
  <si>
    <t>ME F367</t>
  </si>
  <si>
    <t>1697</t>
  </si>
  <si>
    <t>ME F376</t>
  </si>
  <si>
    <t>1764</t>
  </si>
  <si>
    <t>ME F377</t>
  </si>
  <si>
    <t>REFRIGERATION &amp; AIRCOND</t>
  </si>
  <si>
    <t>T W F 7</t>
  </si>
  <si>
    <t>COMP AIDED ANAL &amp; DESIGN</t>
  </si>
  <si>
    <t xml:space="preserve">  2 3 5</t>
  </si>
  <si>
    <t>THEORY OF ELAST &amp; PLAST</t>
  </si>
  <si>
    <t>2 3 5</t>
  </si>
  <si>
    <t>T TH 5-6:30 PM</t>
  </si>
  <si>
    <t>VLSI ARCHITECTURE</t>
  </si>
  <si>
    <t>Amalin Prince/ Gibin Chacko George</t>
  </si>
  <si>
    <t>CH V V SNV PRASAD/ Partha Saha</t>
  </si>
  <si>
    <t>Ch V V SNV Prasad</t>
  </si>
  <si>
    <t>2 1</t>
  </si>
  <si>
    <t>Sunilkumar V,Sourav Kesharee Sahoo</t>
  </si>
  <si>
    <t>Swastibrata Bhattacharya,Kiran V</t>
  </si>
  <si>
    <t>Deepak PN,Saumyen Kundu</t>
  </si>
  <si>
    <t>Teny Theresa John,Abhay</t>
  </si>
  <si>
    <t>Radhika Vathsan,Kiran V</t>
  </si>
  <si>
    <t>Sunilkumar V,Abhay</t>
  </si>
  <si>
    <t>Atanu Guha, Tuhin Malik</t>
  </si>
  <si>
    <t>Teny Theresa John,Payel Sarkar</t>
  </si>
  <si>
    <t>Atanu Guha,Saumyen Kundu</t>
  </si>
  <si>
    <t>Deepak ,Payel Sarkar</t>
  </si>
  <si>
    <t>Radhika Vathsan,Malavika C</t>
  </si>
  <si>
    <t>F 8 9</t>
  </si>
  <si>
    <t>Tuhin Malik,Sourav Kesharee Sahoo</t>
  </si>
  <si>
    <t>Swastibrata Bhattacharya,Malavika C</t>
  </si>
  <si>
    <t>MECH OSCIL &amp; WAVES</t>
  </si>
  <si>
    <t>TOBY JOSEPH/ Teny Theresa John</t>
  </si>
  <si>
    <t>Toby Joseph/ Teny Theresa John</t>
  </si>
  <si>
    <t>TH 1 F 3</t>
  </si>
  <si>
    <t>Deepak PN</t>
  </si>
  <si>
    <t>T TH 2</t>
  </si>
  <si>
    <t>F 1 S 2</t>
  </si>
  <si>
    <t>INTRO TO ASTRO &amp; ASTROPH</t>
  </si>
  <si>
    <t>C308</t>
  </si>
  <si>
    <t>MATH METHODS OF  PHYSICS</t>
  </si>
  <si>
    <t>MODERN PHYSICS LAB</t>
  </si>
  <si>
    <t>RAM SHANKER PATEL, Gaurav Dar, Kulkarni Sharvari Pradeep</t>
  </si>
  <si>
    <t>T 7 8 9</t>
  </si>
  <si>
    <t>Aditya Sharma, Sumit Kumar</t>
  </si>
  <si>
    <t>TH 7 8 9</t>
  </si>
  <si>
    <t>DEEPAK P.N</t>
  </si>
  <si>
    <t>T 10 TH F 9</t>
  </si>
  <si>
    <t>NANDA KUMAR PATINCHARATH, Ethirajulu Kannan, Kinjal Banerjee, Prasanta Kumar Das, Raghunath Ratabole, Akhila Mohan, Anu Roshini R, Chithira P R, Debashree Sen, M Deepak Kumar, Shakhi P K</t>
  </si>
  <si>
    <t>1683</t>
  </si>
  <si>
    <t>PHY F366</t>
  </si>
  <si>
    <t>1751</t>
  </si>
  <si>
    <t>PHY F367</t>
  </si>
  <si>
    <t>1700</t>
  </si>
  <si>
    <t>PHY F376</t>
  </si>
  <si>
    <t>PHY F377</t>
  </si>
  <si>
    <t>ADV QUANTUM MECHANICS</t>
  </si>
  <si>
    <t>C305</t>
  </si>
  <si>
    <t>SPECIAL TOP IN STAT MECH</t>
  </si>
  <si>
    <t>BIO - ANASUYA GANGULY</t>
  </si>
  <si>
    <t>BIO - ANGSHUMAN SARKAR</t>
  </si>
  <si>
    <t>BIO - ARNAB BANERJEE</t>
  </si>
  <si>
    <t>BIO - DIBAKAR CHAKRABARTY</t>
  </si>
  <si>
    <t>BIO - INDRANI TALUKDAR</t>
  </si>
  <si>
    <t>BIO - JUDITH MARIA BRAGANCA</t>
  </si>
  <si>
    <t>BIO - KUNDAN KUMAR</t>
  </si>
  <si>
    <t>BIO - MALABIKA BISWAS</t>
  </si>
  <si>
    <t>BIO - MEENAL KOWSHIK</t>
  </si>
  <si>
    <t>BIO - RAJESH MEHROTRA</t>
  </si>
  <si>
    <t>BIO - RAVIPRASAD ADURI</t>
  </si>
  <si>
    <t>BIO - SANDHYA MEHROTRA</t>
  </si>
  <si>
    <t>BIO - SRIKANTH MUTNURI</t>
  </si>
  <si>
    <t>BIO - SUKANTA MONDAL</t>
  </si>
  <si>
    <t>BIO - SUMIT BISWAS</t>
  </si>
  <si>
    <t>BIO - UTPAL ROY</t>
  </si>
  <si>
    <t>BIO - VEEKY BATHS</t>
  </si>
  <si>
    <t>BIO - VIJAYASHREE NAYAK</t>
  </si>
  <si>
    <t>CHE - AMOL DESHPANDE</t>
  </si>
  <si>
    <t>CHE - ANIRBAN ROY</t>
  </si>
  <si>
    <t>CHE - ASIMA SHAUKAT</t>
  </si>
  <si>
    <t>CHE - JEGTHA KRISHNAN</t>
  </si>
  <si>
    <t>CHE - MANJURI KUMAR</t>
  </si>
  <si>
    <t>CHE - PARAMITA HALDAR</t>
  </si>
  <si>
    <t>CHE - PRADEEP KUMAR SOW</t>
  </si>
  <si>
    <t>CHE - RAJAGOPAL VELLINGIRI</t>
  </si>
  <si>
    <t>CHE - RICHA SINGHAL</t>
  </si>
  <si>
    <t>CHE - SAMPATRAO D MANJARE</t>
  </si>
  <si>
    <t>CHE - SAROJ SUNDAR BARAL</t>
  </si>
  <si>
    <t>CHE - SHARAD SONTAKKE</t>
  </si>
  <si>
    <t>CHE - SRINIVAS KRISHNASWAMY</t>
  </si>
  <si>
    <t>CHE - SUTAPA ROY RAMANAN</t>
  </si>
  <si>
    <t>CHE - VIVEK RANGARAJAN</t>
  </si>
  <si>
    <t>CHEM - ADITYA PRASAD KOLEY</t>
  </si>
  <si>
    <t>CHEM - AMRITA CHATTERJEE</t>
  </si>
  <si>
    <t>CHEM - ANJAN CHATTOPADHYAY</t>
  </si>
  <si>
    <t>CHEM - BHAVANA P</t>
  </si>
  <si>
    <t>CHEM - JAYADEVAN K P</t>
  </si>
  <si>
    <t>CHEM - MAINAK BANERJEE</t>
  </si>
  <si>
    <t>CHEM - NARENDRA NATH GHOSH</t>
  </si>
  <si>
    <t>CHEM - PRAKASH HALAN</t>
  </si>
  <si>
    <t>CHEM - RABI NARAYAN PANDA</t>
  </si>
  <si>
    <t>CHEM - RAGHU NATH BEHERA</t>
  </si>
  <si>
    <t>CHEM - RANJAN DEY</t>
  </si>
  <si>
    <t>CHEM - RASHMI CHAUHAN</t>
  </si>
  <si>
    <t>CHEM - SUBHADEEP BANERJEE</t>
  </si>
  <si>
    <t>CHEM - SUBHASISH ROY</t>
  </si>
  <si>
    <t>CHEM - SUNIL BHAND</t>
  </si>
  <si>
    <t>CHEM - TINCY LIS THOMAS</t>
  </si>
  <si>
    <t>CS - A BASKAR</t>
  </si>
  <si>
    <t>CS - ANOOP B MATHEW</t>
  </si>
  <si>
    <t>CS - ASHWIN SRINIVASAN</t>
  </si>
  <si>
    <t>CS - BASABDATTA SEN BHATTACHARYA</t>
  </si>
  <si>
    <t>CS - BHARAT M DESHPANDE</t>
  </si>
  <si>
    <t>CS - BIJU K R</t>
  </si>
  <si>
    <t>CS - DEBASIS DAS</t>
  </si>
  <si>
    <t>CS - GEETA PATIL</t>
  </si>
  <si>
    <t>CS - HEMANT RATHORE</t>
  </si>
  <si>
    <t>CS - JAISWAL(N)</t>
  </si>
  <si>
    <t>CS - NEENA GOVEAS</t>
  </si>
  <si>
    <t>CS - RAMPRASAD JOSHI</t>
  </si>
  <si>
    <t>CS - RIZWAN PARVEEN</t>
  </si>
  <si>
    <t>CS - SANJAY KUMAR SAHAY</t>
  </si>
  <si>
    <t>CS - SANTONU SARKAR</t>
  </si>
  <si>
    <t>CS - SHUBHANGI GAWALI</t>
  </si>
  <si>
    <t>CS - SOUMYADIP BANDOPADHYAY</t>
  </si>
  <si>
    <t>CS - SREEJITH V</t>
  </si>
  <si>
    <t>CS - SWATI AGARWAL</t>
  </si>
  <si>
    <t>CS - THOMAS(N)</t>
  </si>
  <si>
    <t>CS - TIRTHARAJ DASH</t>
  </si>
  <si>
    <t>CS - VINAYAK SHASHIKANT NAIK</t>
  </si>
  <si>
    <t>ECON - ARFAT AHMAD SOFI</t>
  </si>
  <si>
    <t>ECON - ASWINI KUMAR MISHRA</t>
  </si>
  <si>
    <t>ECON - CHVVSNV PRASAD</t>
  </si>
  <si>
    <t>ECON - DEBASIS PATNAIK</t>
  </si>
  <si>
    <t>ECON - MRIDULA GOEL</t>
  </si>
  <si>
    <t>ECON - PARTHA SAHA</t>
  </si>
  <si>
    <t>ECON - RAJORSHI SEN GUPTA</t>
  </si>
  <si>
    <t>ECON - RAM MOHAN MENON</t>
  </si>
  <si>
    <t>ECON - RITIKA JAISWAL</t>
  </si>
  <si>
    <t>ECON - SARIPALLE VENKATA RAMAN</t>
  </si>
  <si>
    <t>ECON - SUKUMAR VELLAKKAL</t>
  </si>
  <si>
    <t>EEE - ABHIJIT PETHE</t>
  </si>
  <si>
    <t>EEE - AMALIN PRINCE</t>
  </si>
  <si>
    <t>EEE - ANITA B AGRAWAL</t>
  </si>
  <si>
    <t>EEE - ANUPAMA K R</t>
  </si>
  <si>
    <t>EEE - ASHISH CHITTORA</t>
  </si>
  <si>
    <t>EEE - CHEMBIYAN T</t>
  </si>
  <si>
    <t>EEE - DIPANKAR PAL</t>
  </si>
  <si>
    <t>EEE - GAUTAM G BACHER</t>
  </si>
  <si>
    <t>EEE - HRISHIKESH SONALIKAR</t>
  </si>
  <si>
    <t>EEE - MITHUN MS</t>
  </si>
  <si>
    <t>EEE - MUKUND KESHAVRAO DESHMUKH</t>
  </si>
  <si>
    <t>EEE - NARAYAN SURESH MANJAREKAR</t>
  </si>
  <si>
    <t>EEE - NAVEEN GUPTA</t>
  </si>
  <si>
    <t>EEE - NITIN SHARMA</t>
  </si>
  <si>
    <t>EEE - PRAVIN MANE</t>
  </si>
  <si>
    <t>EEE - RAGHURAMA GUNAJE</t>
  </si>
  <si>
    <t>EEE - RAMESHA C K</t>
  </si>
  <si>
    <t>EEE - SARANG C DHONGDI</t>
  </si>
  <si>
    <t>EEE - SASANKA SANKHAR REDDY CHENNA REDDY</t>
  </si>
  <si>
    <t>EEE - SHASHIDHARA KOTIAN</t>
  </si>
  <si>
    <t>EEE - SUDEEP BAUDHA</t>
  </si>
  <si>
    <t>EEE - VIVEK K P CHANDRAN</t>
  </si>
  <si>
    <t>HUM - AMITENDU BHATTACHARYA</t>
  </si>
  <si>
    <t>HUM - BASAVADATTA MITRA</t>
  </si>
  <si>
    <t>HUM - BIDISHA BANERJEE</t>
  </si>
  <si>
    <t>HUM - GEETHA B</t>
  </si>
  <si>
    <t>HUM - GEETHA K A</t>
  </si>
  <si>
    <t>HUM - HAREESH AG</t>
  </si>
  <si>
    <t>HUM - MOHAN KUMAR BERA</t>
  </si>
  <si>
    <t>HUM - NILAK DATTA</t>
  </si>
  <si>
    <t>HUM - PARICHAY PATRA</t>
  </si>
  <si>
    <t>HUM - RAJIV KUMAR CHATURVEDI</t>
  </si>
  <si>
    <t>HUM - RAYSON ALEX</t>
  </si>
  <si>
    <t>HUM - REENA CHERUVALATH</t>
  </si>
  <si>
    <t>HUM - RUDRA PRASAD PRADHAN</t>
  </si>
  <si>
    <t>HUM - SAYANTANI SARKAR</t>
  </si>
  <si>
    <t>HUM - SHALINI UPADHYAY</t>
  </si>
  <si>
    <t>HUM - SOLANO DA SILVA</t>
  </si>
  <si>
    <t>MATH - AMIT SETIA</t>
  </si>
  <si>
    <t>MATH - ANIL KUMAR</t>
  </si>
  <si>
    <t>MATH - ANUSHAYA MOHAPATRA</t>
  </si>
  <si>
    <t>MATH - BIJIL PRAKASH</t>
  </si>
  <si>
    <t>MATH - DANUMJAYA PALLA</t>
  </si>
  <si>
    <t>MATH - GAURANGA CHARAN SAMANTA</t>
  </si>
  <si>
    <t>MATH - HIMADRI MUKHERJEE</t>
  </si>
  <si>
    <t>MATH - JAJATI KESHARI SAHOO</t>
  </si>
  <si>
    <t>MATH - MANOJ KUMAR PANDEY</t>
  </si>
  <si>
    <t>MATH - MAYANK GOEL</t>
  </si>
  <si>
    <t>MATH - PRABAL PAUL</t>
  </si>
  <si>
    <t>MATH - PRADEEP BOGGARAPU</t>
  </si>
  <si>
    <t>MATH - PRASANNA KUMAR N</t>
  </si>
  <si>
    <t>MATH - SHILPA GONDHALI</t>
  </si>
  <si>
    <t>MATH - TARKESHWAR SINGH</t>
  </si>
  <si>
    <t>MECH - ABHILASH KUMAR TILAK</t>
  </si>
  <si>
    <t>MECH - AMAL S SIJU</t>
  </si>
  <si>
    <t>MECH - CHAUDHARI VIKAS VINAYAK</t>
  </si>
  <si>
    <t>MECH - DEVENDRA GOKU PATIL</t>
  </si>
  <si>
    <t>MECH - DHANANJAY MADHUKAR KULKARNI</t>
  </si>
  <si>
    <t>MECH - KARTHIKEYAN G</t>
  </si>
  <si>
    <t>MECH - MALI KIRAN DINKAR</t>
  </si>
  <si>
    <t>MECH - PRAVIN M SINGRU</t>
  </si>
  <si>
    <t>MECH - PRITANSHU RANJAN</t>
  </si>
  <si>
    <t>MECH - RANJIT PATIL</t>
  </si>
  <si>
    <t>MECH - RAVINDRA SINGH SALUJA</t>
  </si>
  <si>
    <t>MECH - SANDEEP JOSE</t>
  </si>
  <si>
    <t>MECH - SANDEEP SINGH</t>
  </si>
  <si>
    <t>MECH - SHIBU CLEMENT</t>
  </si>
  <si>
    <t>MECH - SIDDHARTHA TRIPATHI</t>
  </si>
  <si>
    <t>MECH - VADIRAJ HEMADRI</t>
  </si>
  <si>
    <t>MECH - VARINDER SINGH</t>
  </si>
  <si>
    <t>MECH - WAIGAONKAR SACHIN DAMODHAR RAO</t>
  </si>
  <si>
    <t>PHY - ARUN V KULKARNI</t>
  </si>
  <si>
    <t>PHY - CHANDRADEW SHARMA</t>
  </si>
  <si>
    <t>PHY - DEEPAK PN</t>
  </si>
  <si>
    <t>PHY - ETHIRAJULU KANNAN</t>
  </si>
  <si>
    <t>PHY - GAURAV DAR</t>
  </si>
  <si>
    <t>PHY - KINJAL BANERJEE</t>
  </si>
  <si>
    <t>PHY - NANDA KUMAR PATINCHARATH</t>
  </si>
  <si>
    <t>PHY - PRASANTA KUMAR DAS</t>
  </si>
  <si>
    <t>PHY - RADHIKA VATHSAN</t>
  </si>
  <si>
    <t>PHY - RAGHUNATH RATABOLE</t>
  </si>
  <si>
    <t>PHY - RAM SHANKER PATEL</t>
  </si>
  <si>
    <t>PHY - SUNILKUMAR V</t>
  </si>
  <si>
    <t>PHY - SWASTIBRATA BHATTACHARYA</t>
  </si>
  <si>
    <t>PHY - TARUN KUMAR JHA</t>
  </si>
  <si>
    <t>PHY - TENY THERESA JOHN</t>
  </si>
  <si>
    <t>PHY - TOBY JOSEPH</t>
  </si>
  <si>
    <t>BIO(S) - ANANT YADAV</t>
  </si>
  <si>
    <t>BIO(S) - ANGELA SAMANTA</t>
  </si>
  <si>
    <t>BIO(S) - B GAUTAM KUMAR</t>
  </si>
  <si>
    <t>BIO(S) - BHENDE PRAJAKTA PRAVEEN</t>
  </si>
  <si>
    <t>BIO(S) - BIBHUDUTTA MISHRA</t>
  </si>
  <si>
    <t>BIO(S) - CHITRA RAMCHANDRAN NAIR</t>
  </si>
  <si>
    <t>BIO(S) - DIVASHREE</t>
  </si>
  <si>
    <t>BIO(S) - FERNANDES FIONA ANTHONY</t>
  </si>
  <si>
    <t>BIO(S) - JISS MARIA LOUIS</t>
  </si>
  <si>
    <t>BIO(S) - JOSEPH ROQUE DOLLRICH FERNANDES</t>
  </si>
  <si>
    <t>BIO(S) - LAXMINARAYAN RAWAT</t>
  </si>
  <si>
    <t>BIO(S) - MAKHAN KUMAR</t>
  </si>
  <si>
    <t>BIO(S) - MALVANKAR MANALI RAMAKANT SANDHYA</t>
  </si>
  <si>
    <t>BIO(S) - MATE NAYAN ANAND</t>
  </si>
  <si>
    <t>BIO(S) - MERINA DHARA</t>
  </si>
  <si>
    <t>BIO(S) - NAVODIPA BHATTACHARYA</t>
  </si>
  <si>
    <t>BIO(S) - NILESH LAKSHMAN DAHIBHATE</t>
  </si>
  <si>
    <t>BIO(S) - NUPUR RAJEEV KUMAR</t>
  </si>
  <si>
    <t>BIO(S) - PATIL PRAJAKTA PRATAP</t>
  </si>
  <si>
    <t>BIO(S) - PINKY</t>
  </si>
  <si>
    <t>BIO(S) - POOJA KOTHARKAR</t>
  </si>
  <si>
    <t>BIO(S) - PUNYAPWAR SWAPNIL VINOD</t>
  </si>
  <si>
    <t>BIO(S) - RAVI KIRAN K</t>
  </si>
  <si>
    <t>BIO(S) - REHAN AHMED DESHMUKH</t>
  </si>
  <si>
    <t>BIO(S) - SAVARDEKAR AKANSHA VINOD</t>
  </si>
  <si>
    <t>BIO(S) - SHAMEER AHMED B</t>
  </si>
  <si>
    <t>BIO(S) - SNEHA LATA</t>
  </si>
  <si>
    <t>BIO(S) - STARLAINE CHRIZELLE MASCARENHAS</t>
  </si>
  <si>
    <t>BIO(S) - SUHAS BALASAHEB KARLE</t>
  </si>
  <si>
    <t>BIO(S) - SWETHA RAMESH</t>
  </si>
  <si>
    <t>BIO(S) - VIJAYA</t>
  </si>
  <si>
    <t>BIO(S) - ZAIBA HASAN KHAN</t>
  </si>
  <si>
    <t>BIO(S) - ZAKANE RESHMA NANASAHEB</t>
  </si>
  <si>
    <t>BIO(S) - ZANTYE PRANJITA GANESH</t>
  </si>
  <si>
    <t>BIO(S) - ANUMEHA VATS</t>
  </si>
  <si>
    <t>BIO(S) - GURUPRASAD V TALEKAR</t>
  </si>
  <si>
    <t>BIO(S) - PRIYA SHARMA</t>
  </si>
  <si>
    <t>BIO(S) - RAM CHAVAN</t>
  </si>
  <si>
    <t>MECH(S) - DIXIT SWADESH SANDESH</t>
  </si>
  <si>
    <t>MECH(S) - MANOJ KUMAR HILALPURE</t>
  </si>
  <si>
    <t>MECH(S) - NAVEEN K S</t>
  </si>
  <si>
    <t>MECH(S) - POZHILSN</t>
  </si>
  <si>
    <t>BIO(S) - SARANYA S</t>
  </si>
  <si>
    <t>CHE(S) - AKANKSHA GAVENDRA</t>
  </si>
  <si>
    <t>CHE(S) - ANJALI ADNYAN MESHRAM</t>
  </si>
  <si>
    <t>CHE(S) - ANUPAM MUKHERJEE</t>
  </si>
  <si>
    <t>CHE(S) - ASHWIN Y</t>
  </si>
  <si>
    <t>CHE(S) - CHANDRESH KUMAR DWIVEDI</t>
  </si>
  <si>
    <t>CHE(S) - ISHITA</t>
  </si>
  <si>
    <t>CHE(S) - KADU KAVITA HARIBHAU</t>
  </si>
  <si>
    <t>CHE(S) - KANCHERLA AASHISH MOSES</t>
  </si>
  <si>
    <t>CHE(S) - M DILEEP</t>
  </si>
  <si>
    <t>CHE(S) - MOHD MUBASHSHIR</t>
  </si>
  <si>
    <t>CHE(S) - MOUNA H M</t>
  </si>
  <si>
    <t>CHE(S) - NEELA GAYATHRI G</t>
  </si>
  <si>
    <t>CHE(S) - PARSEKAR SIDHALI UDAY</t>
  </si>
  <si>
    <t>CHE(S) - PRAGYA SINGH</t>
  </si>
  <si>
    <t>CHE(S) - PUNEETH TUPPATURI</t>
  </si>
  <si>
    <t>CHE(S) - V KAARTHICK RAAAJA</t>
  </si>
  <si>
    <t>CHEM(S) - ARUN KUMAR PRUSTY</t>
  </si>
  <si>
    <t>CHEM(S) - KERKAR SHUBHADA SANTOSH</t>
  </si>
  <si>
    <t>CHEM(S) - MADHURYA CHANDEL</t>
  </si>
  <si>
    <t>CHEM(S) - MANOORKAR VILAS KESHAV</t>
  </si>
  <si>
    <t>CHEM(S) - ORUGANTI YASASWINI</t>
  </si>
  <si>
    <t>CHEM(S) - SBARANITHARAN</t>
  </si>
  <si>
    <t>CHEM(S) - SINDHUJA SEN</t>
  </si>
  <si>
    <t>CHEM(S) - DHARMENDRA DAS</t>
  </si>
  <si>
    <t>CHEM(S) - GAWAS RAM UTTAM</t>
  </si>
  <si>
    <t>CHEM(S) - HONEY SRIVASTAVA</t>
  </si>
  <si>
    <t>CHEM(S) - NAIK VIRAJ GANPAT</t>
  </si>
  <si>
    <t>CHEM(S) - SHARANABASAVA D HIREMATH</t>
  </si>
  <si>
    <t>CHEM(S) - GUPTA SMITA PANCHAM</t>
  </si>
  <si>
    <t>CHEM(S) - KRISHNA KUMARI SWAIN</t>
  </si>
  <si>
    <t>CHEM(S) - NEHA SARAN</t>
  </si>
  <si>
    <t>CHEM(S) - PHADTE APEKSHA ASHOK</t>
  </si>
  <si>
    <t>CHEM(S) - PRIYANKA MAKKAR</t>
  </si>
  <si>
    <t>EEE(S) - ABHIJIT DEY</t>
  </si>
  <si>
    <t>EEE(S) - ANSA SHERMIN S</t>
  </si>
  <si>
    <t>EEE(S) - GIBIN CHACKO GEORGE</t>
  </si>
  <si>
    <t>EEE(S) - NAIK AKHILESH GURUDAS</t>
  </si>
  <si>
    <t>EEE(S) - PRATEEK SINGH</t>
  </si>
  <si>
    <t>EEE(S) - SOMESULA SIVASAGAR N N</t>
  </si>
  <si>
    <t>EEE(S) - D R KARTHIK</t>
  </si>
  <si>
    <t>EEE(S) - DESHPANDE SHREYAS SURESHRAO</t>
  </si>
  <si>
    <t>EEE(S) - MANISH VARUN YADAV</t>
  </si>
  <si>
    <t>EEE(S) - RAVISHANKAR PRAKASH DESAI</t>
  </si>
  <si>
    <t>MATH(S) - ARINDAM DAS</t>
  </si>
  <si>
    <t>MATH(S) - ASHISH KUMAR NANDI</t>
  </si>
  <si>
    <t>MATH(S) - BANDANA</t>
  </si>
  <si>
    <t>MATH(S) - BIJAYA KUMAR SAHU</t>
  </si>
  <si>
    <t>MATH(S) - GAYATRI MAHARANA</t>
  </si>
  <si>
    <t>MATH(S) - MONALISA ANAND</t>
  </si>
  <si>
    <t>MATH(S) - P JITENDRA KUMAR SENAPATI</t>
  </si>
  <si>
    <t>MATH(S) - PABITRA KUMAR PRADHAN</t>
  </si>
  <si>
    <t>MATH(S) - SAYANTAN GANGULY</t>
  </si>
  <si>
    <t>MATH(S) - ABHISHEK YADAV</t>
  </si>
  <si>
    <t>MATH(S) - GODONHO ALOYSIUS QUEROBINO</t>
  </si>
  <si>
    <t>MATH(S) - JAI TUSHAR</t>
  </si>
  <si>
    <t>MATH(S) - KARIM MOSANI</t>
  </si>
  <si>
    <t>MATH(S) - SHAH PARTH MUKESHBHAI</t>
  </si>
  <si>
    <t>MECH(S) - CHANDRASHEKHAR CHAUHAN</t>
  </si>
  <si>
    <t>MECH(S) - KADAM NIKHIL RAJENDRA</t>
  </si>
  <si>
    <t>MECH(S) - MANE NIKHIL SHRIKANT</t>
  </si>
  <si>
    <t>MECH(S) - MAHESH DASAR</t>
  </si>
  <si>
    <t>MECH(S) - RUSHIKESH BHAGWANRAO SHINDE</t>
  </si>
  <si>
    <t>PHY(S) - ABHAY</t>
  </si>
  <si>
    <t>PHY(S) - ATANU GUHA</t>
  </si>
  <si>
    <t>PHY(S) - KIRAN V</t>
  </si>
  <si>
    <t>PHY(S) - MALAVIKA C</t>
  </si>
  <si>
    <t>PHY(S) - PAYEL SARKAR</t>
  </si>
  <si>
    <t>PHY(S) - SAUMYEN KUNDU</t>
  </si>
  <si>
    <t>PHY(S) - SOURAV KESHAREE SAHOO</t>
  </si>
  <si>
    <t>PHY(S) - TUHIN MALIK</t>
  </si>
  <si>
    <t>PHY(S) - ADITYA SHARMA</t>
  </si>
  <si>
    <t>PHY(S) - KULKARNI SHARVARI PRADEEP</t>
  </si>
  <si>
    <t>PHY(S) - SUMIT KUMAR</t>
  </si>
  <si>
    <t>PHY(S) - AKHILA MOHAN</t>
  </si>
  <si>
    <t>PHY(S) - ANU ROSHINI R</t>
  </si>
  <si>
    <t>PHY(S) - CHITHIRA P R</t>
  </si>
  <si>
    <t>PHY(S) - DEBASHREE SEN</t>
  </si>
  <si>
    <t>PHY(S) - M DEEPAK KUMAR</t>
  </si>
  <si>
    <t>PHY(S) - SHAKHI P K</t>
  </si>
  <si>
    <t>IC/I</t>
  </si>
  <si>
    <t>HOUR</t>
  </si>
  <si>
    <t>Look Up Pat</t>
  </si>
  <si>
    <t>Academic Institution:</t>
  </si>
  <si>
    <t>BITS</t>
  </si>
  <si>
    <t>Academic Group:</t>
  </si>
  <si>
    <t>SCI</t>
  </si>
  <si>
    <t>Standard Meeting Pattern:</t>
  </si>
  <si>
    <t>Description:</t>
  </si>
  <si>
    <t>Basic Lookup</t>
  </si>
  <si>
    <t>Search Results</t>
  </si>
  <si>
    <t>View 100    </t>
  </si>
  <si>
    <r>
      <t>First    </t>
    </r>
    <r>
      <rPr>
        <sz val="8"/>
        <color indexed="8"/>
        <rFont val="Arial"/>
        <family val="2"/>
      </rPr>
      <t>1-33 of 33</t>
    </r>
    <r>
      <rPr>
        <sz val="10"/>
        <color indexed="8"/>
        <rFont val="Arial"/>
        <family val="2"/>
      </rPr>
      <t xml:space="preserve">    Last</t>
    </r>
  </si>
  <si>
    <t>Standard Meeting Pattern</t>
  </si>
  <si>
    <t>Description</t>
  </si>
  <si>
    <t>F</t>
  </si>
  <si>
    <t>Friday</t>
  </si>
  <si>
    <t>FS</t>
  </si>
  <si>
    <t>Friday, Saturday</t>
  </si>
  <si>
    <t>M</t>
  </si>
  <si>
    <t>Monday</t>
  </si>
  <si>
    <t>MF</t>
  </si>
  <si>
    <t>Monday &amp; Friday</t>
  </si>
  <si>
    <t>MSU</t>
  </si>
  <si>
    <t>Monday, Sunday</t>
  </si>
  <si>
    <t>MT</t>
  </si>
  <si>
    <t>Monday Tuesday</t>
  </si>
  <si>
    <t>MTF</t>
  </si>
  <si>
    <t>Monday Tuesday Friday</t>
  </si>
  <si>
    <t>MTH</t>
  </si>
  <si>
    <t>Monday, Thursday</t>
  </si>
  <si>
    <t>MTW</t>
  </si>
  <si>
    <t>Monday, Tuesday, Wednesday</t>
  </si>
  <si>
    <t>MW</t>
  </si>
  <si>
    <t>Monday &amp; Wednesday</t>
  </si>
  <si>
    <t>MWF</t>
  </si>
  <si>
    <t>Monday,Wednesday &amp; Friday</t>
  </si>
  <si>
    <t>S</t>
  </si>
  <si>
    <t>Saturday</t>
  </si>
  <si>
    <t>SU</t>
  </si>
  <si>
    <t>Sunday</t>
  </si>
  <si>
    <t>SUM</t>
  </si>
  <si>
    <t>Sunday, Monday</t>
  </si>
  <si>
    <t>SUMW</t>
  </si>
  <si>
    <t>Sunday, Monday, Wednesday</t>
  </si>
  <si>
    <t>SUT</t>
  </si>
  <si>
    <t>Sunday, Saturday</t>
  </si>
  <si>
    <t>SUW</t>
  </si>
  <si>
    <t>Sunday, Wednesday</t>
  </si>
  <si>
    <t>Tuesday</t>
  </si>
  <si>
    <t>TH</t>
  </si>
  <si>
    <t>Thursday</t>
  </si>
  <si>
    <t>THF</t>
  </si>
  <si>
    <t>Thursday &amp; Friday</t>
  </si>
  <si>
    <t>THFS</t>
  </si>
  <si>
    <t>Thursday, Friday, Saturday</t>
  </si>
  <si>
    <t>THS</t>
  </si>
  <si>
    <t>Thursday &amp; Saturday</t>
  </si>
  <si>
    <t>TS</t>
  </si>
  <si>
    <t>Tuesday &amp; Saturday</t>
  </si>
  <si>
    <t>TTH</t>
  </si>
  <si>
    <t>Tuesday &amp; Thursday</t>
  </si>
  <si>
    <t>TTHS</t>
  </si>
  <si>
    <t>Tuesday,Thursday &amp; Saturday</t>
  </si>
  <si>
    <t>TW</t>
  </si>
  <si>
    <t>Tuesday Wednesday</t>
  </si>
  <si>
    <t>TWF</t>
  </si>
  <si>
    <t>Tuesday Wednesday Friday</t>
  </si>
  <si>
    <t>W</t>
  </si>
  <si>
    <t>Wednesday</t>
  </si>
  <si>
    <t>WEEK</t>
  </si>
  <si>
    <t>MON TUE WED THU FRI SAT</t>
  </si>
  <si>
    <t>WF</t>
  </si>
  <si>
    <t>Wednesday Friday</t>
  </si>
  <si>
    <t>WS</t>
  </si>
  <si>
    <t>Wednesday Saturday</t>
  </si>
  <si>
    <t>WTH</t>
  </si>
  <si>
    <t>Wednesday Thursday</t>
  </si>
  <si>
    <t>WTHF</t>
  </si>
  <si>
    <r>
      <t>First    </t>
    </r>
    <r>
      <rPr>
        <sz val="8"/>
        <color indexed="8"/>
        <rFont val="Arial"/>
        <family val="2"/>
      </rPr>
      <t>1-38 of 38</t>
    </r>
    <r>
      <rPr>
        <sz val="10"/>
        <color indexed="8"/>
        <rFont val="Arial"/>
        <family val="2"/>
      </rPr>
      <t xml:space="preserve">    Last</t>
    </r>
  </si>
  <si>
    <t>Facility ID</t>
  </si>
  <si>
    <t>Building</t>
  </si>
  <si>
    <t>Room</t>
  </si>
  <si>
    <t>Facility Type</t>
  </si>
  <si>
    <t>GLEC0001</t>
  </si>
  <si>
    <t>GAB0001</t>
  </si>
  <si>
    <t>A-501</t>
  </si>
  <si>
    <t>LECTURE ROOM</t>
  </si>
  <si>
    <t>Lecture Rm</t>
  </si>
  <si>
    <t>GLEC0002</t>
  </si>
  <si>
    <t>A-502</t>
  </si>
  <si>
    <t>GLEC0003</t>
  </si>
  <si>
    <t>A-503</t>
  </si>
  <si>
    <t>GLEC0004</t>
  </si>
  <si>
    <t>A-504</t>
  </si>
  <si>
    <t>GLEC0005</t>
  </si>
  <si>
    <t>A-505</t>
  </si>
  <si>
    <t>GLEC0006</t>
  </si>
  <si>
    <t>A-506</t>
  </si>
  <si>
    <t>GLEC0007</t>
  </si>
  <si>
    <t>A-507</t>
  </si>
  <si>
    <t>GLEC0008</t>
  </si>
  <si>
    <t>A-508</t>
  </si>
  <si>
    <t>GLEC0009</t>
  </si>
  <si>
    <t>A-601</t>
  </si>
  <si>
    <t>GLEC0010</t>
  </si>
  <si>
    <t>A-602</t>
  </si>
  <si>
    <t>GLEC0011</t>
  </si>
  <si>
    <t>A-603</t>
  </si>
  <si>
    <t>GLEC0012</t>
  </si>
  <si>
    <t>A-604</t>
  </si>
  <si>
    <t>GLEC0013</t>
  </si>
  <si>
    <t>A-605</t>
  </si>
  <si>
    <t>GLEC0014</t>
  </si>
  <si>
    <t>GAB0003</t>
  </si>
  <si>
    <t>C-301</t>
  </si>
  <si>
    <t>GLEC0015</t>
  </si>
  <si>
    <t>C-302</t>
  </si>
  <si>
    <t>GLEC0016</t>
  </si>
  <si>
    <t>C-303</t>
  </si>
  <si>
    <t>GLEC0017</t>
  </si>
  <si>
    <t>C-304</t>
  </si>
  <si>
    <t>GLEC0018</t>
  </si>
  <si>
    <t>C-305</t>
  </si>
  <si>
    <t>GLEC0019</t>
  </si>
  <si>
    <t>C-306</t>
  </si>
  <si>
    <t>GLEC0020</t>
  </si>
  <si>
    <t>C-307</t>
  </si>
  <si>
    <t>GLEC0021</t>
  </si>
  <si>
    <t>C-308</t>
  </si>
  <si>
    <t>GLEC0022</t>
  </si>
  <si>
    <t>C-401</t>
  </si>
  <si>
    <t>GLEC0023</t>
  </si>
  <si>
    <t>C-402</t>
  </si>
  <si>
    <t>GLEC0024</t>
  </si>
  <si>
    <t>C-403</t>
  </si>
  <si>
    <t>GLEC0025</t>
  </si>
  <si>
    <t>C-404</t>
  </si>
  <si>
    <t>GLEC0026</t>
  </si>
  <si>
    <t>C-405</t>
  </si>
  <si>
    <t>GLEC0027</t>
  </si>
  <si>
    <t>GAB0004</t>
  </si>
  <si>
    <t>CC-117</t>
  </si>
  <si>
    <t>GLEC0028</t>
  </si>
  <si>
    <t>LC-101</t>
  </si>
  <si>
    <t>GLEC0029</t>
  </si>
  <si>
    <t>GAB0006</t>
  </si>
  <si>
    <t>GLEC0030</t>
  </si>
  <si>
    <t>GLEC0031</t>
  </si>
  <si>
    <t>GAB0007</t>
  </si>
  <si>
    <t>GLEC0032</t>
  </si>
  <si>
    <t>GLEC0034</t>
  </si>
  <si>
    <t>L-201</t>
  </si>
  <si>
    <t>GLECD1</t>
  </si>
  <si>
    <t>GAB0009</t>
  </si>
  <si>
    <t>D101</t>
  </si>
  <si>
    <t>GLECD2</t>
  </si>
  <si>
    <t>D102</t>
  </si>
  <si>
    <t>GLECD3</t>
  </si>
  <si>
    <t>D103</t>
  </si>
  <si>
    <t>GLECDLT</t>
  </si>
  <si>
    <t>D-LT5</t>
  </si>
  <si>
    <t>GLECDLT6</t>
  </si>
  <si>
    <t>D-LT6</t>
  </si>
  <si>
    <t>GLAB0033</t>
  </si>
  <si>
    <t>A-101</t>
  </si>
  <si>
    <t>LAB ROOM</t>
  </si>
  <si>
    <t>Laboratory</t>
  </si>
  <si>
    <t>GLAB0034</t>
  </si>
  <si>
    <t>A-103</t>
  </si>
  <si>
    <t>GLAB0035</t>
  </si>
  <si>
    <t>A-104</t>
  </si>
  <si>
    <t>GLAB0036</t>
  </si>
  <si>
    <t>A-105</t>
  </si>
  <si>
    <t>GLAB0037</t>
  </si>
  <si>
    <t>A-106</t>
  </si>
  <si>
    <t>GLAB0038</t>
  </si>
  <si>
    <t>A-107</t>
  </si>
  <si>
    <t>GLAB0039</t>
  </si>
  <si>
    <t>A-109</t>
  </si>
  <si>
    <t>GLAB0040</t>
  </si>
  <si>
    <t>A-110</t>
  </si>
  <si>
    <t>GLAB0041</t>
  </si>
  <si>
    <t>A-110/3</t>
  </si>
  <si>
    <t>GLAB0042</t>
  </si>
  <si>
    <t>A-202</t>
  </si>
  <si>
    <t>GLAB0043</t>
  </si>
  <si>
    <t>A-203</t>
  </si>
  <si>
    <t>GLAB0044</t>
  </si>
  <si>
    <t>A-204</t>
  </si>
  <si>
    <t>GLAB0045</t>
  </si>
  <si>
    <t>A-205</t>
  </si>
  <si>
    <t>GLAB0046</t>
  </si>
  <si>
    <t>A-307</t>
  </si>
  <si>
    <t>GLAB0047</t>
  </si>
  <si>
    <t>GAB0002</t>
  </si>
  <si>
    <t>B-108</t>
  </si>
  <si>
    <t>GLAB0048</t>
  </si>
  <si>
    <t>B-109</t>
  </si>
  <si>
    <t>GLAB0049</t>
  </si>
  <si>
    <t>B-113</t>
  </si>
  <si>
    <t>GLAB0050</t>
  </si>
  <si>
    <t>C-103</t>
  </si>
  <si>
    <t>GLAB0051</t>
  </si>
  <si>
    <t>C-104</t>
  </si>
  <si>
    <t>GLAB0052</t>
  </si>
  <si>
    <t>C-105</t>
  </si>
  <si>
    <t>GLAB0053</t>
  </si>
  <si>
    <t>C-106</t>
  </si>
  <si>
    <t>GLAB0054</t>
  </si>
  <si>
    <t>C-108</t>
  </si>
  <si>
    <t>GLAB0055</t>
  </si>
  <si>
    <t>C-109</t>
  </si>
  <si>
    <t>GLAB0056</t>
  </si>
  <si>
    <t>C-110</t>
  </si>
  <si>
    <t>GLAB0057</t>
  </si>
  <si>
    <t>C-111</t>
  </si>
  <si>
    <t>GLAB0058</t>
  </si>
  <si>
    <t>C-207</t>
  </si>
  <si>
    <t>GLAB0059</t>
  </si>
  <si>
    <t>CC-122</t>
  </si>
  <si>
    <t>GLAB0060</t>
  </si>
  <si>
    <t>CC-123</t>
  </si>
  <si>
    <t>GLAB0061</t>
  </si>
  <si>
    <t>CC-219</t>
  </si>
  <si>
    <t>GLAB0062</t>
  </si>
  <si>
    <t>EL-1</t>
  </si>
  <si>
    <t>GLAB0063</t>
  </si>
  <si>
    <t>EL-2</t>
  </si>
  <si>
    <t>GLAB0064</t>
  </si>
  <si>
    <t>EL-3</t>
  </si>
  <si>
    <t>GLAB0065</t>
  </si>
  <si>
    <t>GAB0005</t>
  </si>
  <si>
    <t>W-101</t>
  </si>
  <si>
    <t>GLAB0066</t>
  </si>
  <si>
    <t>W-104</t>
  </si>
  <si>
    <t>GLAB0070</t>
  </si>
  <si>
    <t>C-113</t>
  </si>
  <si>
    <t>GLABC114</t>
  </si>
  <si>
    <t>C-114</t>
  </si>
  <si>
    <t>TIME TABLE SECOND SEMESTER 2017-18</t>
  </si>
  <si>
    <t>Utpal Roy,   R. Shanmathi,  Bibhudutta Mishra</t>
  </si>
  <si>
    <t>C103</t>
  </si>
  <si>
    <t>30/04/18(FN)</t>
  </si>
  <si>
    <t>TO BE ANNOUNCED BY IC</t>
  </si>
  <si>
    <t xml:space="preserve">Shameer Ahmed B,  Zakane Reshma Nanasaheb, </t>
  </si>
  <si>
    <t>Kundan Kumar, Om Prakash Chouhan, Anant Yadav</t>
  </si>
  <si>
    <t>ANASUYA GANGULY, B Gautam Kumar, Divya Gupta</t>
  </si>
  <si>
    <t>Rajesh Mehrotra, Jiss Maria Louis, Vijaya</t>
  </si>
  <si>
    <t xml:space="preserve"> Merina Dhara,  Ram Chavan</t>
  </si>
  <si>
    <t>Indrani Talukdar,  Starlaine Chrizelle Mascarenhas, Laxminarayan Rawat</t>
  </si>
  <si>
    <t>Nilesh Lakshman Dahibhate, Mate Nayan Anand</t>
  </si>
  <si>
    <t xml:space="preserve">  Joseph Roque Dollrich Fernandes, Guruprasad V Talekar, Anumeha Vats</t>
  </si>
  <si>
    <t>Priya Sharma, Mohammed Mansoor Shaik, Zantye Pranjita Ganesh</t>
  </si>
  <si>
    <t xml:space="preserve"> Nupur Rajeev Kumar,  Rakesh Manuka, Shameer Ahmed B</t>
  </si>
  <si>
    <t>Dibakar Chakrabarty, Angela Samanta, Mate Nayan Anand</t>
  </si>
  <si>
    <t>Ansie Martin,Chitra Ramchandran Nair,  Divya Gupta</t>
  </si>
  <si>
    <t>Makhan Kumar, Swetha Ramesh, Rehan Ahmed Deshmukh</t>
  </si>
  <si>
    <t>Ankush Ashok Saddhe, Gautam Krishnan, Avijit Das</t>
  </si>
  <si>
    <t>SUMIT BISWAS/ Raviprasad Aduri</t>
  </si>
  <si>
    <t>01/05/18(FN)</t>
  </si>
  <si>
    <t xml:space="preserve">09/03/18,Friday </t>
  </si>
  <si>
    <t>4:00 PM - 5:30 PM</t>
  </si>
  <si>
    <t>Sumit Biswas/ Raviprasad Aduri</t>
  </si>
  <si>
    <t>06/05/18(AN)</t>
  </si>
  <si>
    <t xml:space="preserve">11/03/18, Sunday </t>
  </si>
  <si>
    <t>TBA</t>
  </si>
  <si>
    <t>5.1.18</t>
  </si>
  <si>
    <t>MALABIKA BISWAS/ Anasuya Ganguly</t>
  </si>
  <si>
    <t>11/05/18(FN)</t>
  </si>
  <si>
    <t>10/03/18,Saturday</t>
  </si>
  <si>
    <t>9:00 AM - 10:30 AM</t>
  </si>
  <si>
    <t>Malabika Biswas/ Anasuya Ganguly</t>
  </si>
  <si>
    <t>03/05/18(FN)</t>
  </si>
  <si>
    <t xml:space="preserve">06/03/18, Tuesday </t>
  </si>
  <si>
    <t>Sukanta Mondal/ Veeky Baths</t>
  </si>
  <si>
    <t>TH 3</t>
  </si>
  <si>
    <t>RAJESH MEHROTRA/ Malabika Biswas</t>
  </si>
  <si>
    <t xml:space="preserve">05/03/18, Monday </t>
  </si>
  <si>
    <t>Rajesh Mehrotra/ Malabika Biswas</t>
  </si>
  <si>
    <t>ARNAB BANERJEE/ Srikanth Mutnuri/Sandhya Mehrotra/ Raviprasad Aduri/ Malabika Biswas</t>
  </si>
  <si>
    <t>TH 4</t>
  </si>
  <si>
    <t>04/05/18(AN)</t>
  </si>
  <si>
    <t>Arnab Banerjee,  Srikanth Mutnuri, Sandhya Mehrotra,  Raviprasad Aduri,  Malabika Biswas, Zantye Pranjita Ganesh, Ram Chavan, Guruprasad V Talekar, Priya Sharma, Mohammed Mansoor Shaik, Anumeha Vats, Joseph Roque Dollrich Fernandes, Bibhudutta Mishra</t>
  </si>
  <si>
    <t>T S 3 4 5</t>
  </si>
  <si>
    <t>05/05/18(FN)</t>
  </si>
  <si>
    <t xml:space="preserve">07/03/18, Wednesday </t>
  </si>
  <si>
    <t>MEENAL KOWSHIK/ Vijayashree Nayak</t>
  </si>
  <si>
    <t>08/05/18(AN)</t>
  </si>
  <si>
    <t xml:space="preserve">08/03/18, Thursday </t>
  </si>
  <si>
    <t>Meenal Kowshik/ Vijayashree Nayak</t>
  </si>
  <si>
    <t>16.1.18</t>
  </si>
  <si>
    <t>12/05/18(FN)</t>
  </si>
  <si>
    <t>2:00 PM - 3:30 PM</t>
  </si>
  <si>
    <t>BIO F417</t>
  </si>
  <si>
    <t>BIOMOLECULAR MODELING</t>
  </si>
  <si>
    <t>RAVIPRASAD ADURI/ Sukanta Mondal</t>
  </si>
  <si>
    <t>T 9 TH 9 10</t>
  </si>
  <si>
    <t>09/05/18(AN)</t>
  </si>
  <si>
    <t>11:00 AM - 12:30 PM</t>
  </si>
  <si>
    <t>ARNAB BANERJEE/ Rajesh Mehrotra</t>
  </si>
  <si>
    <t>C303</t>
  </si>
  <si>
    <t>07/05/18(FN)</t>
  </si>
  <si>
    <t>VEEKY BATHS/ Sukanta Mondal</t>
  </si>
  <si>
    <t>6.2.18</t>
  </si>
  <si>
    <t>BIO G526</t>
  </si>
  <si>
    <t>CANCER BIOLOGY</t>
  </si>
  <si>
    <t>ANASUYA GANGULY/ Indrani Talukdar</t>
  </si>
  <si>
    <t>10/05/18(FN)</t>
  </si>
  <si>
    <t>UTPAL ROY,  Angshuman Sarkar,  Dibakar Chakrabarty, Nupur Rajeev Kumar, Ansie Martin, Chitra Ramchandran Nair, Makhan Kumar, Angela Samanta, Swetha Ramesh</t>
  </si>
  <si>
    <t>2019</t>
  </si>
  <si>
    <t>BIO G671</t>
  </si>
  <si>
    <t>BIOCONVERSION TECHNOLOGY</t>
  </si>
  <si>
    <t xml:space="preserve">  3 2 5</t>
  </si>
  <si>
    <t>M F 7                   W 10</t>
  </si>
  <si>
    <t xml:space="preserve">C303                                      C304                                            </t>
  </si>
  <si>
    <t>M F 7 T 8</t>
  </si>
  <si>
    <t>14/05/18(FN)</t>
  </si>
  <si>
    <t>9.1.18</t>
  </si>
  <si>
    <t>NEW COURSE</t>
  </si>
  <si>
    <t>RAVINDRA SINGH SALUJA/Amal S. Siju</t>
  </si>
  <si>
    <t>Ravindra Singh Saluja/Amal S. Siju</t>
  </si>
  <si>
    <t>C404</t>
  </si>
  <si>
    <t>Amal S. Siju</t>
  </si>
  <si>
    <t>F 7</t>
  </si>
  <si>
    <t>Amal S. Siju,Kadam Nikhil Rajendra, Rushikesh Bhagwanrao Shinde</t>
  </si>
  <si>
    <t>CC219</t>
  </si>
  <si>
    <t>Sandeep Singh, Sandeep Jose, Dixit Swadesh Sandesh, Vadiraj Hemadri, Manoj Kumar Hilalpure</t>
  </si>
  <si>
    <t>Sandeep Singh, Sandeep Jose, Dixit Swadesh Sandesh</t>
  </si>
  <si>
    <t>Sandeep Singh, Sandeep Jose, Dixit Swadesh Sandesh, Vadiraj Hemadri</t>
  </si>
  <si>
    <t>2.2.18</t>
  </si>
  <si>
    <t>Sandeep Singh, Sandeep Jose, Kadam Nikhil Rajendra</t>
  </si>
  <si>
    <t>Amal S. Siju,Sandeep Singh, Rushikesh Bhagwanrao Shinde</t>
  </si>
  <si>
    <t>Abhilash Kumar Tilak, Sandeep Singh, Naveen K S, Vadiraj Hemadri, Manoj Kumar Hilalpure</t>
  </si>
  <si>
    <t>Sandeep Singh, Ravindra Singh Saluja, Naveen K S</t>
  </si>
  <si>
    <t>Abhilash Kumar Tilak, Sandeep Singh, Naveen K S</t>
  </si>
  <si>
    <t>Abhilash Kumar Tilak, Sandeep Singh, Naveen K S, Vadiraj Hemadri</t>
  </si>
  <si>
    <t>Ravindra Singh Saluja, Sandeep Jose, Dixit Swadesh Sandesh</t>
  </si>
  <si>
    <t>Abhilash Kumar Tilak, Sandeep Jose, Dixit Swadesh Sandesh</t>
  </si>
  <si>
    <t>GAURAV SINGH</t>
  </si>
  <si>
    <t>M W 2</t>
  </si>
  <si>
    <t>03/05/18(AN)</t>
  </si>
  <si>
    <t>Gaurav Singh/Parul Sahu</t>
  </si>
  <si>
    <t>F 2 S 1</t>
  </si>
  <si>
    <t>Gaurav Singh</t>
  </si>
  <si>
    <t>Shibu Clement/Jayadevan K P</t>
  </si>
  <si>
    <t>M W 5</t>
  </si>
  <si>
    <t>F 5 S 1</t>
  </si>
  <si>
    <t>F 5 T 7</t>
  </si>
  <si>
    <t>F 5 TH 1</t>
  </si>
  <si>
    <t>Ranjan Dey/Anirban Roy</t>
  </si>
  <si>
    <t>S 5 TH 1</t>
  </si>
  <si>
    <t xml:space="preserve">S 5                         TH 1 </t>
  </si>
  <si>
    <t xml:space="preserve">C405                             A603             </t>
  </si>
  <si>
    <t>T TH 8</t>
  </si>
  <si>
    <t>08/05/18(FN)</t>
  </si>
  <si>
    <t>13/05/18(AN)</t>
  </si>
  <si>
    <t>24.1.18</t>
  </si>
  <si>
    <t>13/05/18(FN)</t>
  </si>
  <si>
    <t>BITS F463</t>
  </si>
  <si>
    <t>CRYPTOGRAPHY</t>
  </si>
  <si>
    <t xml:space="preserve">3 0 3 </t>
  </si>
  <si>
    <t>M W 10 F 11</t>
  </si>
  <si>
    <t>10.1.18</t>
  </si>
  <si>
    <t>PRASANTA KUMAR DAS /Jegtha Krishnan</t>
  </si>
  <si>
    <t>Sutapa Roy Ramanan/ Shuchi</t>
  </si>
  <si>
    <t>Sharad Sontakke/ Kale Soham Surendra</t>
  </si>
  <si>
    <t>02/05/18(FN)</t>
  </si>
  <si>
    <t>Richa Singhal/ Malladi Manu Bhaskara Rao</t>
  </si>
  <si>
    <t>04/05/18(FN)</t>
  </si>
  <si>
    <t>Saroj Sundar Baral/ Alwin Michael Tomy</t>
  </si>
  <si>
    <t>SHARAD SONTAKKE,Asima Shaukat, Richa Singhal, Manjuri Kumar, Pradeep Kumar Sow,Parul Sahu, Dhanya Ram V, M Dileep, Parsekar Sidhali Uday, Mouna H M, Ishita, Pragya Singh, Akanksha Gavendra, Mohd Mubashshir, V Kaarthick Raaaja,  Kadu Kavita Haribhau,  Shuchi,  Ambika Nanda Parab, Malladi Manu Bhaskara Rao, Kale Soham Surendra, Nikhil Sasidharan, Alwin Michael Tomy, Rhea Mariam John, Waghmare Mitali Arun, Pooja Paul Chowdhury, Shree Sharan, Divya Joslin Mathias,    Sachin GauthamM B, Aastha, Pranjali Sunil Ranade, Prabhudesai Vallabh Sudhir, K Janaki, Harsha Vardhan Thodupunoori, Lanjewar Shubham Namdeorao</t>
  </si>
  <si>
    <t>25.1.18</t>
  </si>
  <si>
    <t>SHARAD SONTAKKE,Asima Shaukat, Richa Singhal, Manjuri Kumar, Pradeep Kumar Sow,Parul Sahu, M Dileep, Parsekar Sidhali Uday, Mouna H M, Ishita, Pragya Singh, Akanksha Gavendra, Mohd Mubashshir, V Kaarthick Raaaja,  Kadu Kavita Haribhau,  Shuchi,  Ambika Nanda Parab, Malladi Manu Bhaskara Rao, Kale Soham Surendra, Nikhil Sasidharan, Alwin Michael Tomy, Rhea Mariam John, Waghmare Mitali Arun, Pooja Paul Chowdhury, Shree Sharan, Divya Joslin Mathias,    Sachin GauthamM B, Aastha, Pranjali Sunil Ranade, Prabhudesai Vallabh Sudhir, K Janaki, Harsha Vardhan Thodupunoori, Lanjewar Shubham Namdeorao</t>
  </si>
  <si>
    <t>DHANYA RAM V</t>
  </si>
  <si>
    <t>Dhanya Ram V/ Ambika Nanda Parab</t>
  </si>
  <si>
    <t>Srinivas Krishnaswamy/ Nikhil Sasidharan</t>
  </si>
  <si>
    <t>CHE F422</t>
  </si>
  <si>
    <t>PETROLEUM REFINING TECHNOLOGY</t>
  </si>
  <si>
    <t>SAMPATRAO D. MANJARE</t>
  </si>
  <si>
    <t>01/05/18(AN)</t>
  </si>
  <si>
    <t>A505</t>
  </si>
  <si>
    <t>Prakash Halan,Aruna Chandra Singh, Chakraborty Triparna</t>
  </si>
  <si>
    <t>C114</t>
  </si>
  <si>
    <t>29/04/18(AN)</t>
  </si>
  <si>
    <t>20.1.18</t>
  </si>
  <si>
    <t>Prakash Halan,Arun Kumar Prusty,Aruna Chandra Singh</t>
  </si>
  <si>
    <t>Bhavana P,Sbaranitharan, Neha Saran</t>
  </si>
  <si>
    <t>Bhavana P,Pragnya Paramita Mishra</t>
  </si>
  <si>
    <t>Jayadevan K P, Naik Viraj Ganpat, Kerkar Shubhada Santosh</t>
  </si>
  <si>
    <t>Jayadevan K P,Arun Kumar Prusty</t>
  </si>
  <si>
    <t>Rashmi Chauhan,Sbaranitharan, Aruna Chandra Singh</t>
  </si>
  <si>
    <t>Rashmi Chauhan,Pragnya Paramita Mishra,,Aruna Chandra Singh</t>
  </si>
  <si>
    <t>Tanmoy Mandal,Naik Viraj Ganpat, Chakraborty Triparna</t>
  </si>
  <si>
    <t>Tanmoy Mandal,Arun Kumar Prusty,,Aruna Chandra Singh</t>
  </si>
  <si>
    <t>Jayadevan K P, Kerkar Shubhada Santosh, Aruna Chandra Singh,</t>
  </si>
  <si>
    <t>Prakash Halan,Sbaranitharan</t>
  </si>
  <si>
    <t>TINCY LIS THOMAS ,Anjan Chattopadhyay, Sindhuja Sen, Neha Saran</t>
  </si>
  <si>
    <t>TINCY LIS THOMAS,Sindhuja Sen,Oruganti Yasaswini</t>
  </si>
  <si>
    <t>Mainak Banerjee,Naik Viraj Ganpat, Chakraborty Triparna</t>
  </si>
  <si>
    <t>Mainak Banerjee,Sbaranitharan</t>
  </si>
  <si>
    <t>Ranjan Dey,Sindhuja Sen,Oruganti Yasaswini</t>
  </si>
  <si>
    <t>Subhadeep Banerjee,  Oruganti Yasaswini, Sindhuja Sen,</t>
  </si>
  <si>
    <t>Subhadeep Banerjee,Sbaranitharan,,Oruganti Yasaswini</t>
  </si>
  <si>
    <t>Tanmoy Mandal, Kerkar Shubhada Santosh, Oruganti Yasaswini</t>
  </si>
  <si>
    <t>Tanmoy Mandal,Sindhuja Sen</t>
  </si>
  <si>
    <t>ADITYA PRASAD KOLEY/ Raghu Nath Behera/ Bhavana P</t>
  </si>
  <si>
    <t>11.1.18</t>
  </si>
  <si>
    <t>ADITYA PRASAD KOLEY/ Raghu Nath Behera</t>
  </si>
  <si>
    <t>AMRITA CHATTERJEE, Tincy Lis Thomas, Mainak Banerjee, Subhadeep Banerjee, Sharanabasava D Hiremath, Phadte Apeksha Ashok, Gawas Ram Uttam,  Zigmee Thupden Bhutia</t>
  </si>
  <si>
    <t>28/04/18(AN)</t>
  </si>
  <si>
    <t>18.1.18</t>
  </si>
  <si>
    <t>AMRITA CHATTERJEE, Tincy Lis Thomas, Mainak Banerjee, Subhadeep Banerjee, Sharanabasava D Hiremath, Phadte Apeksha Ashok, Naik Viraj Ganpat, Gawas Ram Uttam,  Zigmee Thupden Bhutia</t>
  </si>
  <si>
    <t>AMRITA CHATTERJEE/ Subhadeep Banerjee</t>
  </si>
  <si>
    <t>Amrita Chatterjee/ Subhadeep Banerjee</t>
  </si>
  <si>
    <t>NARENDRA NATH GHOSH/ Rashmi Chauhan</t>
  </si>
  <si>
    <t>PRAKASH HALAN/ Sunil Bhand/ Narendra Nath Ghosh/ Rabi Narayan Panda</t>
  </si>
  <si>
    <t>F 8</t>
  </si>
  <si>
    <t>Prakash Halan, Sunil Bhand, Narendra Nath Ghosh, Rabi Narayan Panda, Krishna Kumari Swain, Madhurya Chandel, Priyanka Makkar</t>
  </si>
  <si>
    <t>Prakash Halan, Sunil Bhand, Narendra Nath Ghosh, Rabi Narayan Panda, Krishna Kumari Swain, Madhurya Chandel, Srimanta Halder, Debabrata Moitra</t>
  </si>
  <si>
    <t>12/05/18(AN)</t>
  </si>
  <si>
    <t>ADITYA PRASAD KOLEY/ Rabi Narayan Panda</t>
  </si>
  <si>
    <t>2099</t>
  </si>
  <si>
    <t>CHEM G531</t>
  </si>
  <si>
    <t>RECENT ADV IN CHEMISTRY</t>
  </si>
  <si>
    <t>TINCY LIS THOMAS/ Amrita Chatterjee</t>
  </si>
  <si>
    <t>2035</t>
  </si>
  <si>
    <t>CHEM G541</t>
  </si>
  <si>
    <t>CHEM APP OF GROUP THEORY</t>
  </si>
  <si>
    <t>7</t>
  </si>
  <si>
    <t>CHEM G552</t>
  </si>
  <si>
    <t>ADV INORGANIC CHEMISTRY</t>
  </si>
  <si>
    <t>ADITYA PRASAD KOLEY/ Raghu Nath Behera/ Anjan Chattopadhyay</t>
  </si>
  <si>
    <t>242</t>
  </si>
  <si>
    <t>CHEM G554</t>
  </si>
  <si>
    <t>PHY METHODS IN CHEMISTRY</t>
  </si>
  <si>
    <t>2037</t>
  </si>
  <si>
    <t>CHEM G558</t>
  </si>
  <si>
    <t>ELEC STRUCTURE THEORY</t>
  </si>
  <si>
    <t>RAGHU NATH BEHERA/ Anjan Chattopadhyay</t>
  </si>
  <si>
    <t>CHEM G559</t>
  </si>
  <si>
    <t>BIOINORG CHEMISTRY</t>
  </si>
  <si>
    <t>BHAVANA P.</t>
  </si>
  <si>
    <t>849</t>
  </si>
  <si>
    <t>CHEM G561</t>
  </si>
  <si>
    <t>HETROCYCLIC CHEMISTRY</t>
  </si>
  <si>
    <t>MAINAK BANERJEE/ Tincy Lis Thomas</t>
  </si>
  <si>
    <t>05/05/18(AN)</t>
  </si>
  <si>
    <t>Rahul Thakur</t>
  </si>
  <si>
    <t>Mayur Jartarkar</t>
  </si>
  <si>
    <t>Mahadev Gawas</t>
  </si>
  <si>
    <t>07/05/18(AN)</t>
  </si>
  <si>
    <t>Meetha Shenoy</t>
  </si>
  <si>
    <t>S Sankhar Reddy</t>
  </si>
  <si>
    <t>Joshi Abhishek Dilip, Kadam Bhushan Vinayak, Hrishikesh Sonalikar, Abhijit Dey</t>
  </si>
  <si>
    <t>Joshi Abhishek Dilip, Kadam Bhushan Vinayak, Hrishikesh Sonalikar</t>
  </si>
  <si>
    <t>4.1.2018</t>
  </si>
  <si>
    <t>S Sankhar Reddy,Joshi Abhishek Dilip, Kadam Bhushan Vinayak, Hrishikesh Sonalikar</t>
  </si>
  <si>
    <t>Anupama K R, Nalband Saif Dilavar Shehnaz, Kadam Bhushan Vinayak, Abhijit Dey</t>
  </si>
  <si>
    <t>Anupama K R, Nalband Saif Dilavar Shehnaz, Kadam Bhushan Vinayak</t>
  </si>
  <si>
    <t>Anupama K R,S Sankhar Reddy, Nalband Saif Dilavar Shehnaz, Kadam Bhushan Vinayak</t>
  </si>
  <si>
    <t>Anupama K R, Nalband Saif Dilavar Shehnaz, Kadam Bhushan Vinayak, Joshi Abhishek Dilip</t>
  </si>
  <si>
    <t>Q</t>
  </si>
  <si>
    <t>Anupama K R, Hrishikesh Sonalikar, Meetha Shenoy,S Sankhar Reddy,Nalband Saif Dilavar Shehnaz, Joshi Abhishek Dilip</t>
  </si>
  <si>
    <t>F 10</t>
  </si>
  <si>
    <t>C301, C302, C306, C307, C308, A601, A602, A603, A604, A605</t>
  </si>
  <si>
    <t>SREEJITH V/ Rahul Thakur</t>
  </si>
  <si>
    <t>Sreejith V, Rahul Thakur</t>
  </si>
  <si>
    <t>T 4 TH 9 10</t>
  </si>
  <si>
    <t>17.1.18</t>
  </si>
  <si>
    <t>T 7 8 TH 7</t>
  </si>
  <si>
    <t>09/05/18(FN)</t>
  </si>
  <si>
    <t>T TH 4 S 6</t>
  </si>
  <si>
    <t>S SANKHAR REDDY</t>
  </si>
  <si>
    <t>L201</t>
  </si>
  <si>
    <t>10/05/18(AN)</t>
  </si>
  <si>
    <t>S Sankhar Reddy, Gibin Chacko George</t>
  </si>
  <si>
    <t>Amalin Prince, Gibin Chacko George</t>
  </si>
  <si>
    <t>T TH                     1.30  to 3 PM                  S                          11 AM to 12 PM</t>
  </si>
  <si>
    <t>F 11 S 9 10</t>
  </si>
  <si>
    <t>Alavani Gargi Kabirdas</t>
  </si>
  <si>
    <t>M W TH 8</t>
  </si>
  <si>
    <t>1328</t>
  </si>
  <si>
    <t>CS F413</t>
  </si>
  <si>
    <t>INTERNETWORKING TECNOLOG</t>
  </si>
  <si>
    <t>S R K PRASAD TALASILA</t>
  </si>
  <si>
    <t>SWATI AGARWAL/Hemant Rathore</t>
  </si>
  <si>
    <t>1323</t>
  </si>
  <si>
    <t>CS F422</t>
  </si>
  <si>
    <t xml:space="preserve">PARALLEL COMPUTING </t>
  </si>
  <si>
    <t>NEENA GOVEAS/ Rizwan Parveen</t>
  </si>
  <si>
    <t>CS F469</t>
  </si>
  <si>
    <t>INFORMATION RETRIEVAL</t>
  </si>
  <si>
    <t>RAJORSHI SEN GUPTA/ Sukumar Vellakkal</t>
  </si>
  <si>
    <t>06/05/18(FN)</t>
  </si>
  <si>
    <t>Rajorshi Sen Gupta/ Sukumar Vellakkal</t>
  </si>
  <si>
    <t>DEBASIS PATNAIK/ Saripalle Venkata Raman/ Partha Saha</t>
  </si>
  <si>
    <t>T 12-1.30 pm TH 12-1.30 pm</t>
  </si>
  <si>
    <t>19.1.18</t>
  </si>
  <si>
    <t>T 5 6 TH 5</t>
  </si>
  <si>
    <t>T TH 2 S 3</t>
  </si>
  <si>
    <t>ASWINI KUMAR MISHRA/ Partha Saha</t>
  </si>
  <si>
    <t>Aswini Kumar Mishra/ Partha Saha</t>
  </si>
  <si>
    <t>DEBASIS PATNAIK/ Ram Mohan Menon</t>
  </si>
  <si>
    <t>CH.V.V.S.N.V PRASAD</t>
  </si>
  <si>
    <t>Shivam Verma</t>
  </si>
  <si>
    <t>Shivam Verma/ Debidas Kundu</t>
  </si>
  <si>
    <t>7.2.18</t>
  </si>
  <si>
    <t>Bhupendra Reniwal</t>
  </si>
  <si>
    <t>Sarang C Dhongdi/ Debidas Kundu</t>
  </si>
  <si>
    <t>PRAVIN MANE/ Jitendra Kumar</t>
  </si>
  <si>
    <t>Jitendra Kumar</t>
  </si>
  <si>
    <t>T TH 3 F 8</t>
  </si>
  <si>
    <t>Anita B Agrawal, Nitin Sharma, Naik Akhilesh Gurudas, Prateek Singh, Debidas Kundu</t>
  </si>
  <si>
    <t>M 3 4 5</t>
  </si>
  <si>
    <t>Anita B Agrawal,Bhupendra Reniwal, Nitin Sharma, Naik Akhilesh Gurudas</t>
  </si>
  <si>
    <t>Shailendra Dhakad, Shivam Verma,Chembiyan T</t>
  </si>
  <si>
    <t>Naik Akhilesh Gurudas, Khairnar Vikas Vishnu, Somesula Sivasagar N N,  Prateek Singh, Debidas Kundu</t>
  </si>
  <si>
    <t>W 3 4 5</t>
  </si>
  <si>
    <t>Bhupendra Reniwal,Naik Akhilesh Gurudas, Khairnar Vikas Vishnu</t>
  </si>
  <si>
    <t>Naik Akhilesh Gurudas, Khairnar Vikas Vishnu</t>
  </si>
  <si>
    <t>Shailendra Dhakad, Shivam Verma, Khairnar Vikas Vishnu, Somesula Sivasagar N N</t>
  </si>
  <si>
    <t>Shailendra Dhakad, Shivam Verma, Khairnar Vikas Vishnu</t>
  </si>
  <si>
    <t>SHASHIDHARA KOTIAN/ Jitendra Kumar</t>
  </si>
  <si>
    <t>Vivek K P Chandran, Athokpam Bharatbushan Singh, D R Karthik</t>
  </si>
  <si>
    <t>Vivek K P Chandran, Athokpam Bharatbushan Singh</t>
  </si>
  <si>
    <t>Shashidhara Kotian, Narayan Suresh Manjarekar,  Jitendra Kumar</t>
  </si>
  <si>
    <t>Shashidhara Kotian, Narayan Suresh Manjarekar</t>
  </si>
  <si>
    <t>Metilda Sagaya Mary N J,Athokpam Bharatbushan Singh,  D R Karthik</t>
  </si>
  <si>
    <t>Metilda Sagaya Mary N J,Athokpam Bharatbushan Singh</t>
  </si>
  <si>
    <t xml:space="preserve"> Vivek K P Chandran,Metilda Sagaya Mary N J, Deshpande Shreyas Sureshrao</t>
  </si>
  <si>
    <t>F 3 4 5</t>
  </si>
  <si>
    <t xml:space="preserve"> Vivek K P Chandran,Metilda Sagaya Mary N J</t>
  </si>
  <si>
    <t>M W 8 T 10</t>
  </si>
  <si>
    <t>1252</t>
  </si>
  <si>
    <t>EEE F414</t>
  </si>
  <si>
    <t>TELECOM SWIT SYS &amp; NETWK</t>
  </si>
  <si>
    <t>1247</t>
  </si>
  <si>
    <t>EEE F432</t>
  </si>
  <si>
    <t>MEDICAL INSTRUMENTATION</t>
  </si>
  <si>
    <t>METILDA SAGAYA MARY N J</t>
  </si>
  <si>
    <t xml:space="preserve">T TH S 5 </t>
  </si>
  <si>
    <t>Sudeep Baudha, Manish Varun Yadav</t>
  </si>
  <si>
    <t>Sudeep Baudha, Abhijeet Dey</t>
  </si>
  <si>
    <t>1249</t>
  </si>
  <si>
    <t>EEE F472</t>
  </si>
  <si>
    <t>SATELLITE COMMUNICATION</t>
  </si>
  <si>
    <t>SHAILENDRA DHAKAD</t>
  </si>
  <si>
    <t>EEE G512</t>
  </si>
  <si>
    <t xml:space="preserve">EMBEDDED SYSTEM DESIGN </t>
  </si>
  <si>
    <t>MEETHA SHENOY</t>
  </si>
  <si>
    <t>M W 8 F 1</t>
  </si>
  <si>
    <t>5.1.2018</t>
  </si>
  <si>
    <t>FIN F414</t>
  </si>
  <si>
    <t>FINANCIAL RISK ANALYTICS AND MANAGEMENT</t>
  </si>
  <si>
    <t>S 2 S 7 8</t>
  </si>
  <si>
    <t>9.2.18</t>
  </si>
  <si>
    <t xml:space="preserve">4/03/18, Sunday </t>
  </si>
  <si>
    <t>SREEJITH K. K</t>
  </si>
  <si>
    <t>5.1..18</t>
  </si>
  <si>
    <t>HSS F221</t>
  </si>
  <si>
    <t>READINGS FROM DRAMA</t>
  </si>
  <si>
    <t>HSS F226</t>
  </si>
  <si>
    <t>POST MODERNISM</t>
  </si>
  <si>
    <t>M 5 W 5 6</t>
  </si>
  <si>
    <t>HSS F332</t>
  </si>
  <si>
    <t>CINEMATIC ART</t>
  </si>
  <si>
    <t xml:space="preserve">06/03/18, Tuesday  </t>
  </si>
  <si>
    <t>C403</t>
  </si>
  <si>
    <t>HSS F353</t>
  </si>
  <si>
    <t xml:space="preserve">PHILOSOPHY OF AESTHETICS </t>
  </si>
  <si>
    <t xml:space="preserve">C405       </t>
  </si>
  <si>
    <t>1352</t>
  </si>
  <si>
    <t>INSTR F414</t>
  </si>
  <si>
    <t>1351</t>
  </si>
  <si>
    <t>INSTR F432</t>
  </si>
  <si>
    <t>MAHADEV GAWAS</t>
  </si>
  <si>
    <t>Akshay Sakharam Rane</t>
  </si>
  <si>
    <t>Mayank Goel/ Shilpa Gondhali</t>
  </si>
  <si>
    <t>M TH F 8</t>
  </si>
  <si>
    <t>Pradeep Boggarapu/ Shilpa Gondhali</t>
  </si>
  <si>
    <t>Shah Parth Mukeshbhai/ Arindam Das</t>
  </si>
  <si>
    <t>GAURANGA CHARAN SAMANTA/ Pradeep Boggarapu</t>
  </si>
  <si>
    <t>T TH F 9</t>
  </si>
  <si>
    <t>GAURANGA CHARAN SAMANTA/ Mayank Goel</t>
  </si>
  <si>
    <t>Godinho Aloysius Querobino/ Jai Tushar</t>
  </si>
  <si>
    <t>T TH 2 T 8</t>
  </si>
  <si>
    <t>D1</t>
  </si>
  <si>
    <t>6.1.18</t>
  </si>
  <si>
    <t>T TH 5 S 6</t>
  </si>
  <si>
    <t>AKSHAY SAKHARAM RANE</t>
  </si>
  <si>
    <t>PRASANNA KUMAR N/ Himadri Mukherjee</t>
  </si>
  <si>
    <t>31.1.18</t>
  </si>
  <si>
    <t>Prasanna Kumar N/ Himadri Mukherjee</t>
  </si>
  <si>
    <t>DANUMJAYA PALLA/ Anil Kumar</t>
  </si>
  <si>
    <t>Danumjaya Palla/ Anil Kumar</t>
  </si>
  <si>
    <t>MATH F423</t>
  </si>
  <si>
    <t>INTRODUCTION TO ALGEBRAIC TOPOLOGY</t>
  </si>
  <si>
    <t>MATH F424</t>
  </si>
  <si>
    <t>APPLIED STOCHASTIC PROCESS</t>
  </si>
  <si>
    <t>1481</t>
  </si>
  <si>
    <t>MATH F431</t>
  </si>
  <si>
    <t>DISTRIBUTION THEORY</t>
  </si>
  <si>
    <t>MATH F444</t>
  </si>
  <si>
    <t>NUMERICAL SOLUTIONS OF ORDINARY DIFFERENTIAL EQUATIONS</t>
  </si>
  <si>
    <t>1330</t>
  </si>
  <si>
    <t>MATH F441</t>
  </si>
  <si>
    <t>DISCRETE MATHS STRUC</t>
  </si>
  <si>
    <t>MATH F456</t>
  </si>
  <si>
    <t>COSMOLOGY</t>
  </si>
  <si>
    <t>MATH G521</t>
  </si>
  <si>
    <t>APPLIED FUNCTIONAL ANALYSIS</t>
  </si>
  <si>
    <t>AKSHAY SAKHARAM RANE .</t>
  </si>
  <si>
    <t xml:space="preserve">Pozhil.S.N </t>
  </si>
  <si>
    <t>30/04/18(AN)</t>
  </si>
  <si>
    <t>Rushikesh Bhagwanrao Shinde, Manoj Kumar Hilalpure</t>
  </si>
  <si>
    <t>T 9 10 W 4 5</t>
  </si>
  <si>
    <t>TH 9 10 S 4 5</t>
  </si>
  <si>
    <t>F 7 8 S 2 3</t>
  </si>
  <si>
    <t>MALI KIRAN DINKAR,  Karthikeyan G, Deshpande Shreyas Sureshrao, Mahesh Dasar</t>
  </si>
  <si>
    <t>M W 7 8</t>
  </si>
  <si>
    <t>MALI KIRAN DINKAR,  Karthikeyan G, Gautam G Bacher, Mahesh Dasar</t>
  </si>
  <si>
    <t>Mali Kiran Dinkar,  Karthikeyan G, Gautam G Bacher, Mahesh Dasar</t>
  </si>
  <si>
    <t>Pravin M Singru,  Ravindra Singh Saluja,  Chandrashekhar Chauhan</t>
  </si>
  <si>
    <t>F 4</t>
  </si>
  <si>
    <t>11/05/18(AN)</t>
  </si>
  <si>
    <t>Waigaonkar Sachin Damodhar Rao,  Amal S. Siju,  Pozhil.S.N</t>
  </si>
  <si>
    <t>F 9 10</t>
  </si>
  <si>
    <t>ABHILASH KUMAR TILAK/ Vadiraj Hemadri</t>
  </si>
  <si>
    <t>Abhilash Kumar Tilak,  Gaurav Singh,  Naveen K S, Ranjit Patil</t>
  </si>
  <si>
    <t>Abhilash Kumar Tilak,  Gaurav Singh,  Naveen K S</t>
  </si>
  <si>
    <t>Abhilash Kumar Tilak,  Gaurav Singh,  Naveen K S,</t>
  </si>
  <si>
    <t>1277</t>
  </si>
  <si>
    <t>ME F415</t>
  </si>
  <si>
    <t xml:space="preserve">GAS DYNAMICS </t>
  </si>
  <si>
    <t>PRITANSHU RANJAN   </t>
  </si>
  <si>
    <t>M T F 1</t>
  </si>
  <si>
    <t>Amalin Prince,  Gibin Chacko George</t>
  </si>
  <si>
    <t>NEW SECTION</t>
  </si>
  <si>
    <t>Ch.V.V.S.N.V Prasad</t>
  </si>
  <si>
    <t>MGTS G513</t>
  </si>
  <si>
    <t>PUBLIC PROGRAMME EVALUATION</t>
  </si>
  <si>
    <t>MGTS G551</t>
  </si>
  <si>
    <t>Frontiers in Financial Management</t>
  </si>
  <si>
    <t>MRIDULA GOEL/ Ram Mohan Menon</t>
  </si>
  <si>
    <t>SUNILKUMAR V, Sumit Kumar</t>
  </si>
  <si>
    <t>C113</t>
  </si>
  <si>
    <t>29/04/18(FN)</t>
  </si>
  <si>
    <t>Gaurav Dar,Malavika</t>
  </si>
  <si>
    <t>Deepak P.N,  Atanu Guha</t>
  </si>
  <si>
    <t>Deepak P.N,Anu Roshni</t>
  </si>
  <si>
    <t>Toby Joseph, Payel Sarkar</t>
  </si>
  <si>
    <t>Chandradew Sharma, Aditya Sharma</t>
  </si>
  <si>
    <t>Sunilkumar V,Malavika</t>
  </si>
  <si>
    <t>Kinjal Banerjee,  Atanu Guha</t>
  </si>
  <si>
    <t>Kinjal Banerjee,Anu Roshni</t>
  </si>
  <si>
    <t>Gaurav Dar, Payel Sarkar</t>
  </si>
  <si>
    <t>Deepak P.N</t>
  </si>
  <si>
    <t>Toby Joseph, Aditya Sharma</t>
  </si>
  <si>
    <t>Chandradew Sharma, Sumit Kumar</t>
  </si>
  <si>
    <t>Deepak P.N/ Arun V Kulkarni/ Prasanta Kumar Das/ NANDA KUMAR PATINCHARATH</t>
  </si>
  <si>
    <t>T 1 F 3</t>
  </si>
  <si>
    <t>D2</t>
  </si>
  <si>
    <t>Deepak P.N/ Arun V Kulkarni/ Prasanta Kumar Das/ Nanda Kumar Patincharath</t>
  </si>
  <si>
    <t>D3</t>
  </si>
  <si>
    <t>T TH 3</t>
  </si>
  <si>
    <t>F 1 S 3</t>
  </si>
  <si>
    <t>8.1.18</t>
  </si>
  <si>
    <t>15.1.18</t>
  </si>
  <si>
    <t>RADHIKA VATHSAN,Saumyen kundu, Dhavala Suri</t>
  </si>
  <si>
    <t xml:space="preserve">Ram Shanker Patel,Saumyen kundu,Deepak Kumar
</t>
  </si>
  <si>
    <t xml:space="preserve">Ram Shanker Patel,Saumyen kundu, Dhavala Suri
</t>
  </si>
  <si>
    <t xml:space="preserve">RADHIKA VATHSAN,Saumyen kundu,Deepak Kumar
  </t>
  </si>
  <si>
    <t>1494</t>
  </si>
  <si>
    <t>PHY F315</t>
  </si>
  <si>
    <t>THEORY OF RELATIVITY</t>
  </si>
  <si>
    <t>KINJAL BANERJEE/ Arun V Kulkarni/ Radhika Vathsan</t>
  </si>
  <si>
    <t>Kinjal Banerjee/ Arun V Kulkarni/ Radhika Vathsan</t>
  </si>
  <si>
    <t xml:space="preserve">T 8 9 TH 9 </t>
  </si>
  <si>
    <t xml:space="preserve">TENY THERESA JOHN,  Nanda Kumar Patincharath,  Ethirajulu Kannan,  Raghunath Ratabole,Debarsree Sen, Shakhi P K, Tuhin Malik, Chithira P R, Akhila Mohan, Anu Roshini R, M Deepak Kumar </t>
  </si>
  <si>
    <t>TENY THERESA JOHN,  Nanda Kumar Patincharath,  Ethirajulu Kannan,  Raghunath Ratabole,Debarsree Sen, Shakhi P K, Atanu Guha, Tuhin Malik, Chithira P R, Akhila Mohan, Dhavala Suri</t>
  </si>
  <si>
    <t>1495</t>
  </si>
  <si>
    <t>PHY F412</t>
  </si>
  <si>
    <t>INTRO TO QUAN FIELD THEO</t>
  </si>
  <si>
    <t>S                          3.30pm to              4.30 pm</t>
  </si>
  <si>
    <t>1496</t>
  </si>
  <si>
    <t>PHY F413</t>
  </si>
  <si>
    <t>PARTICLE PHYSICS</t>
  </si>
  <si>
    <t>T TH F 11</t>
  </si>
  <si>
    <t>T TH F 7</t>
  </si>
  <si>
    <t>2110</t>
  </si>
  <si>
    <t>PHY G513</t>
  </si>
  <si>
    <t>CLASSICAL ELECTRODYNAMIC</t>
  </si>
  <si>
    <t>PHY G514</t>
  </si>
  <si>
    <t>QUANTUM THEORY &amp; APPLI</t>
  </si>
  <si>
    <t>607</t>
  </si>
  <si>
    <t>PHY G531</t>
  </si>
  <si>
    <t>SEL TOP IN SOLID ST PHY</t>
  </si>
  <si>
    <t>01/05/19(AN)</t>
  </si>
  <si>
    <t>01/05/19(FN)</t>
  </si>
  <si>
    <t>02/05/19(FN)</t>
  </si>
  <si>
    <t>03/05/19(AN)</t>
  </si>
  <si>
    <t>03/05/19(FN)</t>
  </si>
  <si>
    <t>04/05/19(AN)</t>
  </si>
  <si>
    <t>04/05/19(FN)</t>
  </si>
  <si>
    <t>05/05/19(AN)</t>
  </si>
  <si>
    <t>05/05/19(FN)</t>
  </si>
  <si>
    <t>06/05/19(AN)</t>
  </si>
  <si>
    <t>06/05/19(FN)</t>
  </si>
  <si>
    <t>07/05/19(AN)</t>
  </si>
  <si>
    <t>07/05/19(FN)</t>
  </si>
  <si>
    <t>08/05/19(AN)</t>
  </si>
  <si>
    <t>08/05/19(FN)</t>
  </si>
  <si>
    <t>09/05/19(AN)</t>
  </si>
  <si>
    <t>09/05/19(FN)</t>
  </si>
  <si>
    <t>10/05/19(AN)</t>
  </si>
  <si>
    <t>10/05/19(FN)</t>
  </si>
  <si>
    <t>11/05/19(AN)</t>
  </si>
  <si>
    <t>11/05/19(FN)</t>
  </si>
  <si>
    <t>12/05/19(AN)</t>
  </si>
  <si>
    <t>12/05/19(FN)</t>
  </si>
  <si>
    <t>13/05/19(AN)</t>
  </si>
  <si>
    <t>13/05/19(FN)</t>
  </si>
  <si>
    <t>14/05/19(FN)</t>
  </si>
  <si>
    <t>28/04/19(AN)</t>
  </si>
  <si>
    <t>29/04/19(AN)</t>
  </si>
  <si>
    <t>29/04/19(FN)</t>
  </si>
  <si>
    <t>30/04/19(AN)</t>
  </si>
  <si>
    <t>30/04/19(FN)</t>
  </si>
  <si>
    <t>F S</t>
  </si>
  <si>
    <t>M F</t>
  </si>
  <si>
    <t>M SU</t>
  </si>
  <si>
    <t>M T</t>
  </si>
  <si>
    <t>M T F</t>
  </si>
  <si>
    <t>M TH</t>
  </si>
  <si>
    <t>M T W</t>
  </si>
  <si>
    <t>M W</t>
  </si>
  <si>
    <t>M W F</t>
  </si>
  <si>
    <t>TH F</t>
  </si>
  <si>
    <t>TH F S</t>
  </si>
  <si>
    <t>TH S</t>
  </si>
  <si>
    <t>T S</t>
  </si>
  <si>
    <t>T TH</t>
  </si>
  <si>
    <t>T TH S</t>
  </si>
  <si>
    <t>T W</t>
  </si>
  <si>
    <t>T W F</t>
  </si>
  <si>
    <t>W F</t>
  </si>
  <si>
    <t>W S</t>
  </si>
  <si>
    <t>W TH</t>
  </si>
  <si>
    <t>W TH F</t>
  </si>
  <si>
    <t>days splitting</t>
  </si>
  <si>
    <t>Room Check</t>
  </si>
  <si>
    <t>Faculty Check</t>
  </si>
  <si>
    <t>Sample Data</t>
  </si>
  <si>
    <t>Instructor ID</t>
  </si>
  <si>
    <t>Display Name</t>
  </si>
  <si>
    <t>G0116</t>
  </si>
  <si>
    <t>G0565</t>
  </si>
  <si>
    <t>RAVIPRASAD ADURI .</t>
  </si>
  <si>
    <t>G0346</t>
  </si>
  <si>
    <t>G0052</t>
  </si>
  <si>
    <t>G0710</t>
  </si>
  <si>
    <t>RAJESH MEHROTRA .</t>
  </si>
  <si>
    <t>G0488</t>
  </si>
  <si>
    <t>G0556</t>
  </si>
  <si>
    <t>G0381</t>
  </si>
  <si>
    <t>G0492</t>
  </si>
  <si>
    <t>G0552</t>
  </si>
  <si>
    <t>G0709</t>
  </si>
  <si>
    <t>SANDHYA MEHROTRA .</t>
  </si>
  <si>
    <t>G0033</t>
  </si>
  <si>
    <t>MEENAL KOWSHIK .</t>
  </si>
  <si>
    <t>G0414</t>
  </si>
  <si>
    <t>G0412</t>
  </si>
  <si>
    <t>G0080</t>
  </si>
  <si>
    <t>G0026</t>
  </si>
  <si>
    <t>G0500</t>
  </si>
  <si>
    <t>G0674</t>
  </si>
  <si>
    <t>VIVEK RANGARAJAN .</t>
  </si>
  <si>
    <t>G0078</t>
  </si>
  <si>
    <t>G0654</t>
  </si>
  <si>
    <t>RAVINDRA SINGH SALUJA .</t>
  </si>
  <si>
    <t>G0665</t>
  </si>
  <si>
    <t>AMAL S. SIJU</t>
  </si>
  <si>
    <t>G0690</t>
  </si>
  <si>
    <t>SANDEEP SINGH .</t>
  </si>
  <si>
    <t>G0683</t>
  </si>
  <si>
    <t>SANDEEP JOSE .</t>
  </si>
  <si>
    <t>G0708</t>
  </si>
  <si>
    <t>PRITANSHU RANJAN .</t>
  </si>
  <si>
    <t>G0506</t>
  </si>
  <si>
    <t>G0721</t>
  </si>
  <si>
    <t>VADIRAJ HEMADRI .</t>
  </si>
  <si>
    <t>G0726</t>
  </si>
  <si>
    <t>SIDDHARTHA TRIPATHI .</t>
  </si>
  <si>
    <t>G0056</t>
  </si>
  <si>
    <t>G0021</t>
  </si>
  <si>
    <t>G0420</t>
  </si>
  <si>
    <t>G0541</t>
  </si>
  <si>
    <t>G0632</t>
  </si>
  <si>
    <t>GEETHA B.</t>
  </si>
  <si>
    <t>G0587</t>
  </si>
  <si>
    <t>G0642</t>
  </si>
  <si>
    <t>TIRTHARAJ DASH .</t>
  </si>
  <si>
    <t>G0621</t>
  </si>
  <si>
    <t>G0082</t>
  </si>
  <si>
    <t>G0211</t>
  </si>
  <si>
    <t>Bhavana P.</t>
  </si>
  <si>
    <t>G0062</t>
  </si>
  <si>
    <t>G0588</t>
  </si>
  <si>
    <t>G0112</t>
  </si>
  <si>
    <t>G0007</t>
  </si>
  <si>
    <t>G0114</t>
  </si>
  <si>
    <t>G0620</t>
  </si>
  <si>
    <t>G0299</t>
  </si>
  <si>
    <t>G0681</t>
  </si>
  <si>
    <t>PRADEEP KUMAR SOW .</t>
  </si>
  <si>
    <t>G0646</t>
  </si>
  <si>
    <t>G0695</t>
  </si>
  <si>
    <t>ANIRBAN ROY .</t>
  </si>
  <si>
    <t>G0004</t>
  </si>
  <si>
    <t>G0310</t>
  </si>
  <si>
    <t>G0068</t>
  </si>
  <si>
    <t>G0742</t>
  </si>
  <si>
    <t>PARAMITA HALDAR .</t>
  </si>
  <si>
    <t>G0716</t>
  </si>
  <si>
    <t>PARUL SAHU .</t>
  </si>
  <si>
    <t>G0605</t>
  </si>
  <si>
    <t>G0693</t>
  </si>
  <si>
    <t>RICHA SINGHAL .</t>
  </si>
  <si>
    <t>G0699</t>
  </si>
  <si>
    <t>AMOL DESHPANDE .</t>
  </si>
  <si>
    <t>G0185</t>
  </si>
  <si>
    <t>Sampatrao D. Manjare</t>
  </si>
  <si>
    <t>G0094</t>
  </si>
  <si>
    <t>G0697</t>
  </si>
  <si>
    <t>SHARAD SONTAKKE .</t>
  </si>
  <si>
    <t>G0546</t>
  </si>
  <si>
    <t>G0363</t>
  </si>
  <si>
    <t>G0318</t>
  </si>
  <si>
    <t>G0126</t>
  </si>
  <si>
    <t>G0364</t>
  </si>
  <si>
    <t>G0085</t>
  </si>
  <si>
    <t>G0017</t>
  </si>
  <si>
    <t>G0189</t>
  </si>
  <si>
    <t>G0058</t>
  </si>
  <si>
    <t>G0095</t>
  </si>
  <si>
    <t>G0298</t>
  </si>
  <si>
    <t>G0122</t>
  </si>
  <si>
    <t>G0016</t>
  </si>
  <si>
    <t>G0003</t>
  </si>
  <si>
    <t>G0694</t>
  </si>
  <si>
    <t>RAHUL THAKUR</t>
  </si>
  <si>
    <t>G0010</t>
  </si>
  <si>
    <t>G0600</t>
  </si>
  <si>
    <t>G0334</t>
  </si>
  <si>
    <t>G0376</t>
  </si>
  <si>
    <t>G0663</t>
  </si>
  <si>
    <t>SUDEEP BAUDHA .</t>
  </si>
  <si>
    <t>G0507</t>
  </si>
  <si>
    <t>Shailendra Dhakad</t>
  </si>
  <si>
    <t>G0720</t>
  </si>
  <si>
    <t>DEBIDAS KUNDU .</t>
  </si>
  <si>
    <t>G0692</t>
  </si>
  <si>
    <t>HRISHIKESH SONALIKAR .</t>
  </si>
  <si>
    <t>G0723</t>
  </si>
  <si>
    <t>DARSHAK BHATT .</t>
  </si>
  <si>
    <t>G0192</t>
  </si>
  <si>
    <t>G0457</t>
  </si>
  <si>
    <t>G0714</t>
  </si>
  <si>
    <t>GEETA PATIL .</t>
  </si>
  <si>
    <t>G0700</t>
  </si>
  <si>
    <t>SHUBHANGI GAWALI .</t>
  </si>
  <si>
    <t>G0669</t>
  </si>
  <si>
    <t>HEMANT RATHORE .</t>
  </si>
  <si>
    <t>G0371</t>
  </si>
  <si>
    <t>G0701</t>
  </si>
  <si>
    <t>SWATI AGARWAL .</t>
  </si>
  <si>
    <t>G0729</t>
  </si>
  <si>
    <t>VINAYAK SHASHIKANT NAIK .</t>
  </si>
  <si>
    <t>G0107</t>
  </si>
  <si>
    <t>G0667</t>
  </si>
  <si>
    <t>DEBASIS DAS .</t>
  </si>
  <si>
    <t>G0432</t>
  </si>
  <si>
    <t>G0633</t>
  </si>
  <si>
    <t>G0747</t>
  </si>
  <si>
    <t>MITHUN M.S. .</t>
  </si>
  <si>
    <t>G0650</t>
  </si>
  <si>
    <t>VIVEK K P CHANDRAN .</t>
  </si>
  <si>
    <t>G0226</t>
  </si>
  <si>
    <t>G0104</t>
  </si>
  <si>
    <t>G0237</t>
  </si>
  <si>
    <t>G0564</t>
  </si>
  <si>
    <t>KINJAL BANERJEE .</t>
  </si>
  <si>
    <t>G0362</t>
  </si>
  <si>
    <t>G0502</t>
  </si>
  <si>
    <t>G0333</t>
  </si>
  <si>
    <t>G0661</t>
  </si>
  <si>
    <t>CHEMBIYAN T .</t>
  </si>
  <si>
    <t>G0735</t>
  </si>
  <si>
    <t>ABHIJIT PETHE .</t>
  </si>
  <si>
    <t>G0688</t>
  </si>
  <si>
    <t>SUKUMAR VELLAKKAL .</t>
  </si>
  <si>
    <t>G0740</t>
  </si>
  <si>
    <t>ARFAT AHMAD SOFI .</t>
  </si>
  <si>
    <t>G0733</t>
  </si>
  <si>
    <t>G0717</t>
  </si>
  <si>
    <t>PARTHA SAHA .</t>
  </si>
  <si>
    <t>G0604</t>
  </si>
  <si>
    <t>G0328</t>
  </si>
  <si>
    <t>G0338</t>
  </si>
  <si>
    <t>G0071</t>
  </si>
  <si>
    <t>G0210</t>
  </si>
  <si>
    <t>G0676</t>
  </si>
  <si>
    <t>ASHISH CHITTORA .</t>
  </si>
  <si>
    <t>G0631</t>
  </si>
  <si>
    <t>G0738</t>
  </si>
  <si>
    <t>G0501</t>
  </si>
  <si>
    <t>G0732</t>
  </si>
  <si>
    <t>RAJIV KUMAR CHATURVEDI .</t>
  </si>
  <si>
    <t>G0035</t>
  </si>
  <si>
    <t>G0741</t>
  </si>
  <si>
    <t>HAREESH A.G. .</t>
  </si>
  <si>
    <t>G0023</t>
  </si>
  <si>
    <t>G0123</t>
  </si>
  <si>
    <t>G0696</t>
  </si>
  <si>
    <t>PARICHAY PATRA .</t>
  </si>
  <si>
    <t>G0549</t>
  </si>
  <si>
    <t>G0064</t>
  </si>
  <si>
    <t>G0643</t>
  </si>
  <si>
    <t>RIZWAN PARVEEN .</t>
  </si>
  <si>
    <t>G0343</t>
  </si>
  <si>
    <t>G0640</t>
  </si>
  <si>
    <t>GAURANGA CHARAN SAMANTA .</t>
  </si>
  <si>
    <t>G0637</t>
  </si>
  <si>
    <t>G0746</t>
  </si>
  <si>
    <t>VAISHALI SHARMA .</t>
  </si>
  <si>
    <t>G0511</t>
  </si>
  <si>
    <t>Alpeshkumar Dhorajia</t>
  </si>
  <si>
    <t>G0093</t>
  </si>
  <si>
    <t>G0373</t>
  </si>
  <si>
    <t>G0528</t>
  </si>
  <si>
    <t>G0671</t>
  </si>
  <si>
    <t>SHILPA GONDHALI .</t>
  </si>
  <si>
    <t>G0481</t>
  </si>
  <si>
    <t>Gauranga Samanta</t>
  </si>
  <si>
    <t>G0416</t>
  </si>
  <si>
    <t>G0121</t>
  </si>
  <si>
    <t>G0184</t>
  </si>
  <si>
    <t>G0372</t>
  </si>
  <si>
    <t>G0471</t>
  </si>
  <si>
    <t>G0077</t>
  </si>
  <si>
    <t>Prasanna Kumar N.</t>
  </si>
  <si>
    <t>G0228</t>
  </si>
  <si>
    <t>G0180</t>
  </si>
  <si>
    <t>G0108</t>
  </si>
  <si>
    <t>G0025</t>
  </si>
  <si>
    <t>G0653</t>
  </si>
  <si>
    <t>ABHILASH KUMAR TILAK .</t>
  </si>
  <si>
    <t>G0482</t>
  </si>
  <si>
    <t>G0006</t>
  </si>
  <si>
    <t>G0626</t>
  </si>
  <si>
    <t>G0072</t>
  </si>
  <si>
    <t>G0348</t>
  </si>
  <si>
    <t>G0073</t>
  </si>
  <si>
    <t>Deepak P.N .</t>
  </si>
  <si>
    <t>G0377</t>
  </si>
  <si>
    <t>G0120</t>
  </si>
  <si>
    <t>G0410</t>
  </si>
  <si>
    <t>G0124</t>
  </si>
  <si>
    <t>Sunilkumar V.</t>
  </si>
  <si>
    <t>G0089</t>
  </si>
  <si>
    <t>G0070</t>
  </si>
  <si>
    <t>G0002</t>
  </si>
  <si>
    <t>G0749</t>
  </si>
  <si>
    <t>G0750</t>
  </si>
  <si>
    <t>G0752</t>
  </si>
  <si>
    <t>G0755</t>
  </si>
  <si>
    <t>G0756</t>
  </si>
  <si>
    <t>G0757</t>
  </si>
  <si>
    <t>G0758</t>
  </si>
  <si>
    <t>G0760</t>
  </si>
  <si>
    <t>SOUMYADIP BANDYOPADHYAY</t>
  </si>
  <si>
    <t>ANUP BASIL MATHEW</t>
  </si>
  <si>
    <t>* Each field entry is done by using drop down list</t>
  </si>
  <si>
    <t>* pink regions where no value is not displayed are clashes</t>
  </si>
  <si>
    <t>Course_code</t>
  </si>
  <si>
    <t>F4</t>
  </si>
  <si>
    <t>W4</t>
  </si>
  <si>
    <t>W8</t>
  </si>
  <si>
    <t>F8</t>
  </si>
  <si>
    <t>TH4</t>
  </si>
  <si>
    <t>S5</t>
  </si>
  <si>
    <t>TH9</t>
  </si>
  <si>
    <t>F7</t>
  </si>
  <si>
    <t>W10</t>
  </si>
  <si>
    <t>TH5</t>
  </si>
  <si>
    <t>W7</t>
  </si>
  <si>
    <t>W9</t>
  </si>
  <si>
    <t>W3</t>
  </si>
  <si>
    <t>TH3</t>
  </si>
  <si>
    <t>T8</t>
  </si>
  <si>
    <t>T9</t>
  </si>
  <si>
    <t>T1</t>
  </si>
  <si>
    <t>T2</t>
  </si>
  <si>
    <t>T3</t>
  </si>
  <si>
    <t>T4</t>
  </si>
  <si>
    <t>T5</t>
  </si>
  <si>
    <t>T6</t>
  </si>
  <si>
    <t>M2</t>
  </si>
  <si>
    <t>M7</t>
  </si>
  <si>
    <t>T7</t>
  </si>
  <si>
    <t>W2</t>
  </si>
  <si>
    <t>TH2</t>
  </si>
  <si>
    <t>TH7</t>
  </si>
  <si>
    <t>F2</t>
  </si>
  <si>
    <t>S2</t>
  </si>
  <si>
    <t>S4</t>
  </si>
  <si>
    <t>S1</t>
  </si>
  <si>
    <t>M9</t>
  </si>
  <si>
    <t>F3</t>
  </si>
  <si>
    <t>F5</t>
  </si>
  <si>
    <t>M3</t>
  </si>
  <si>
    <t>M5</t>
  </si>
  <si>
    <t>M1</t>
  </si>
  <si>
    <t>M10</t>
  </si>
  <si>
    <t>M8</t>
  </si>
  <si>
    <t>M4</t>
  </si>
  <si>
    <t>W1</t>
  </si>
  <si>
    <t>F1</t>
  </si>
  <si>
    <t>TH8</t>
  </si>
  <si>
    <t>S3</t>
  </si>
  <si>
    <t>W5</t>
  </si>
  <si>
    <t>F9</t>
  </si>
  <si>
    <t>F10</t>
  </si>
  <si>
    <t>coursecode</t>
  </si>
  <si>
    <t>Course Code</t>
  </si>
  <si>
    <t>PR1</t>
  </si>
  <si>
    <t>PR2</t>
  </si>
  <si>
    <t>PR3</t>
  </si>
  <si>
    <t>PR4</t>
  </si>
  <si>
    <t>PR5</t>
  </si>
  <si>
    <t>PR6</t>
  </si>
  <si>
    <t>8-8.50 AM</t>
  </si>
  <si>
    <t>9-9.50 AM</t>
  </si>
  <si>
    <t>Sr.No.</t>
  </si>
  <si>
    <t>Timing</t>
  </si>
  <si>
    <t>[If two or more courses are clashing on same time, it will take only the first one]</t>
  </si>
  <si>
    <t>Wednessday</t>
  </si>
  <si>
    <t>Clash_Status</t>
  </si>
  <si>
    <t>10-10.50</t>
  </si>
  <si>
    <t>11-11.50</t>
  </si>
  <si>
    <t>12-12.50</t>
  </si>
  <si>
    <t>1-1.50</t>
  </si>
  <si>
    <t>2-2.50</t>
  </si>
  <si>
    <t>3-3.50</t>
  </si>
  <si>
    <t>4-4.50</t>
  </si>
  <si>
    <t>5-5.50</t>
  </si>
  <si>
    <t>T= Timing</t>
  </si>
  <si>
    <t>PR= Pre-Requisite</t>
  </si>
  <si>
    <t>We have to write timing seperately; like M 2 3 -&gt; M2    M3, …, and tutorial timing should be filled in lecture row, too</t>
  </si>
  <si>
    <t>Enter all pre-requisites for the particular course in the same raw.</t>
  </si>
  <si>
    <t>Course_code=compcode&amp;Sec;e.g. =1001&amp;1=10011,…</t>
  </si>
  <si>
    <t>ATTENTION: Somebody has to fill the data in the blanck columns; I have filled partially some of the columns for illustration purpose in the worksheet "Version_beta"</t>
  </si>
  <si>
    <t>If we work on the latest time-table excel sheet, it would be better.</t>
  </si>
  <si>
    <t>Time Table part</t>
  </si>
  <si>
    <t>Data from latest time table to be programmed</t>
  </si>
  <si>
    <t>Time-Table for a student</t>
  </si>
  <si>
    <t>No need to make drop-down box; if the course code is not available in the data, it will show error.</t>
  </si>
  <si>
    <t>Enter course code here</t>
  </si>
  <si>
    <t>Course-code</t>
  </si>
  <si>
    <r>
      <t xml:space="preserve">Please use only the yellow part for entering course code and </t>
    </r>
    <r>
      <rPr>
        <b/>
        <sz val="10"/>
        <color rgb="FFFF0000"/>
        <rFont val="Arial"/>
        <family val="2"/>
      </rPr>
      <t xml:space="preserve">do not </t>
    </r>
    <r>
      <rPr>
        <sz val="10"/>
        <color indexed="8"/>
        <rFont val="Arial"/>
        <family val="2"/>
      </rPr>
      <t>disturb the green filled cells</t>
    </r>
  </si>
  <si>
    <t>TH1</t>
  </si>
  <si>
    <t>TH10</t>
  </si>
  <si>
    <t>T10</t>
  </si>
  <si>
    <t>M11</t>
  </si>
  <si>
    <t>T11</t>
  </si>
  <si>
    <t>W11</t>
  </si>
  <si>
    <t>F11</t>
  </si>
  <si>
    <t>S6</t>
  </si>
  <si>
    <t>S8</t>
  </si>
  <si>
    <t>S9</t>
  </si>
  <si>
    <t>S 6 7</t>
  </si>
  <si>
    <t>S7</t>
  </si>
  <si>
    <t>T TH 7 F4</t>
  </si>
  <si>
    <t>W 1 S 4</t>
  </si>
  <si>
    <t>T TH 7 F 10</t>
  </si>
  <si>
    <t>TH 10 11</t>
  </si>
  <si>
    <t>TH11</t>
  </si>
  <si>
    <t>T TH 4 TH 8</t>
  </si>
  <si>
    <t>TH 2</t>
  </si>
  <si>
    <t>W 7 8 9</t>
  </si>
  <si>
    <t>TH 2 3 4</t>
  </si>
  <si>
    <t>M 7 8 9</t>
  </si>
  <si>
    <t>T 2 3 4</t>
  </si>
  <si>
    <t xml:space="preserve">S 2 3 4 </t>
  </si>
  <si>
    <t>M F 5 TH 8</t>
  </si>
  <si>
    <t>W F S 3</t>
  </si>
  <si>
    <t>W F S 2</t>
  </si>
  <si>
    <t>T TH 10</t>
  </si>
  <si>
    <t>TH8 S 2</t>
  </si>
  <si>
    <t>Tusar Tirtha Saha, Divashree,Fernandes Fiona Anthony, Laxminarayan Rawat, Pinky</t>
  </si>
  <si>
    <t>ANASUYA GANGULY,Angela Samanta,Jiss Maria Louis, Sneha Lata</t>
  </si>
  <si>
    <t>Meenal Kowshik, Anant Yadav, Bibhudutta Mishra, Ravi Kiran K</t>
  </si>
  <si>
    <t>Judith Maria Braganca,Chitra Ramchandran Nair, Mate Nayan Anand,Zaiba Hasan Khan, Zakane Reshma Nanasaheb</t>
  </si>
  <si>
    <t>Rajesh Mehrotra, Joseph Roque Dollrich Fernandes, Suhas Balasaheb Karle, Vijaya, Savardekar Akansha Vinod,</t>
  </si>
  <si>
    <t>Starlaine Chrizelle Mascarenhas,Malvankar Manali Ramakant Sandhya, Ravi Kiran K, Zakane Reshma Nanasaheb</t>
  </si>
  <si>
    <t>Makhan Kumar, Divashree,Fernandes Fiona Anthony, Rehan Ahmed Deshmukh</t>
  </si>
  <si>
    <t>Utpal Roy,Laxminarayan Rawat, Savardekar Akansha Vinod, Shameer Ahmed B, Zaiba Hasan Khan</t>
  </si>
  <si>
    <t>Anasuya Ganguly, Zantye Pranjita Ganesh,Merina Dhara, Nilesh Lakshman Dahibhate</t>
  </si>
  <si>
    <t>Srikanth Mutnuri, Ram Chavan, Guruprasad V Talekar, Anumeha Vats, Priya Sharma, Punyapwar Swapnil Vinod</t>
  </si>
  <si>
    <t xml:space="preserve">ARNAB BANERJEE/Anasuya Ganguly/Srikanth Mutnuri/ Malabika Biswas/ Raviprasad Aduri/ Sandhya Mehrotra/ Tusar Tirtha Saha </t>
  </si>
  <si>
    <t>Arnab Banerjee, Anasuya Ganguly, Srikanth Mutnuri, Malabika Biswas, Raviprasad Aduri, Sandhya Mehrotra,Tusar Tirtha Saha,  Joseph Roque Dollrich Fernandes, Ram Chavan, Guruprasad V Talekar, Zantye Pranjita Ganesh, Bibhudutta Mishra, Anumeha Vats, Priya Sharma, Starlaine Chrizelle Mascarenhas,  Vijaya</t>
  </si>
  <si>
    <t>T TH 7 F 4</t>
  </si>
  <si>
    <t>Kundan Kumar, Sandhya Mehrotra, Malvankar Manali Ramakant Sandhya</t>
  </si>
  <si>
    <t xml:space="preserve">Varinder Singh </t>
  </si>
  <si>
    <t>Amal S Siju, Sandeep Jose,Vadiraj Hemadri, Manoj Kumar Hilalpure, Naveen K S</t>
  </si>
  <si>
    <t>Karthikeyan G,Ravindra Singh Saluja, Varinder Singh, Pozhil S N</t>
  </si>
  <si>
    <t>Amal S Siju, Karthikeyan G, Siddhartha Tripathi, Pozhil S N</t>
  </si>
  <si>
    <t>Ravindra Singh Saluja, Sandeep Singh,Vadiraj Hemadri,Dixit Swadesh Sandesh, Naveen K S</t>
  </si>
  <si>
    <t>Sandeep Jose, Sandeep Singh, Siddhartha Tripathi, Dixit Swadesh Sandesh, Manoj Kumar Hilalpure</t>
  </si>
  <si>
    <t>Prakash Halan, Manoorkar Vilas Keshav, Madhurya Chandel</t>
  </si>
  <si>
    <t>Rabi Narayan Panda, Sindhuja Sen, Oruganti Yasaswini</t>
  </si>
  <si>
    <t>Bhavana P, Arun Kumar Prusty, Madhurya Chandel</t>
  </si>
  <si>
    <t>Mainak Banerjee, Ranjan Dey, Sindhuja Sen</t>
  </si>
  <si>
    <t>Prakash Halan, Oruganti Yasaswini</t>
  </si>
  <si>
    <t>Anjan Chattopadhyay, Tincy Lis Thomas, Kerkar Shubhada Santosh</t>
  </si>
  <si>
    <t>SUBHADEEP BANERJEE, Arun Kumar Prusty, Oruganti Yasaswini</t>
  </si>
  <si>
    <t>Bhavana P, Sindhuja Sen, Manoorkar Vilas Keshav</t>
  </si>
  <si>
    <t>Jayadevan K P, Rabi Narayan Panda, Kerkar Shubhada Santosh</t>
  </si>
  <si>
    <t>Rashmi Chauhan,Subhasish Roy, Arun Kumar Prusty</t>
  </si>
  <si>
    <t>Subhadeep Banerjee,Raghu Nath Behera, Manoorkar Vilas Keshav</t>
  </si>
  <si>
    <t>Jayadevan K P, Kerkar Shubhada Santosh, Madhurya Chandel</t>
  </si>
  <si>
    <t>W 9</t>
  </si>
  <si>
    <t>Anup Basil Mathew</t>
  </si>
  <si>
    <t>Sarang C Dhongdi, Sasanka Sankhar Reddy Chenna Reddy, Abhijit Dey</t>
  </si>
  <si>
    <t>Sarang C Dhongdi, Abhijit Dey</t>
  </si>
  <si>
    <t>Sarang C Dhongdi, Sasanka Sankhar Reddy Chenna Reddy</t>
  </si>
  <si>
    <t>ASHWIN SRINIVASAN/ Sujith Thomas</t>
  </si>
  <si>
    <t>Hrishikesh Sonalikar, Ansa Shermin S</t>
  </si>
  <si>
    <r>
      <t>ASWINI KUMAR MISHRA/</t>
    </r>
    <r>
      <rPr>
        <sz val="9"/>
        <color rgb="FFFF0000"/>
        <rFont val="Calibri"/>
        <family val="2"/>
        <scheme val="minor"/>
      </rPr>
      <t xml:space="preserve"> Richa Shukla</t>
    </r>
  </si>
  <si>
    <r>
      <t>Aswini Kumar Mishra/</t>
    </r>
    <r>
      <rPr>
        <sz val="9"/>
        <color rgb="FFFF0000"/>
        <rFont val="Calibri"/>
        <family val="2"/>
        <scheme val="minor"/>
      </rPr>
      <t xml:space="preserve"> Richa Shukla</t>
    </r>
  </si>
  <si>
    <r>
      <t>RAJORSHI SEN GUPTA/</t>
    </r>
    <r>
      <rPr>
        <sz val="9"/>
        <color rgb="FFFF0000"/>
        <rFont val="Calibri"/>
        <family val="2"/>
        <scheme val="minor"/>
      </rPr>
      <t xml:space="preserve"> Richa Shukla</t>
    </r>
  </si>
  <si>
    <r>
      <t xml:space="preserve">Rajorshi Sen Gupta/ </t>
    </r>
    <r>
      <rPr>
        <sz val="9"/>
        <color rgb="FFFF0000"/>
        <rFont val="Calibri"/>
        <family val="2"/>
        <scheme val="minor"/>
      </rPr>
      <t>Richa Shukla</t>
    </r>
  </si>
  <si>
    <r>
      <t>MRIDULA GOEL/</t>
    </r>
    <r>
      <rPr>
        <sz val="9"/>
        <color rgb="FFFF0000"/>
        <rFont val="Calibri"/>
        <family val="2"/>
        <scheme val="minor"/>
      </rPr>
      <t xml:space="preserve"> Richa Shukla</t>
    </r>
  </si>
  <si>
    <r>
      <t xml:space="preserve">Mridula Goel/ </t>
    </r>
    <r>
      <rPr>
        <sz val="9"/>
        <color rgb="FFFF0000"/>
        <rFont val="Calibri"/>
        <family val="2"/>
        <scheme val="minor"/>
      </rPr>
      <t>Richa Shukla</t>
    </r>
  </si>
  <si>
    <t>Sudeep Baudha, Naik Akhilesh Gurudas, Prateek Singh</t>
  </si>
  <si>
    <t>Nitin Sharma,, Chembiyan T, Somesula Sivasagar N N</t>
  </si>
  <si>
    <t>Ashish Chittora, Sudeep Baudha, Naik Akhilesh Gurudas, Prateek Singh</t>
  </si>
  <si>
    <t xml:space="preserve">TH 2 3 4 </t>
  </si>
  <si>
    <t>Nitin Sharma, Chembiyan T, Somesula Sivasagar N N</t>
  </si>
  <si>
    <t>Shashidhara Kotian, Vivek K P Chandran, Manish Varun Yadav</t>
  </si>
  <si>
    <t>Gautam G Bacher, D R Karthik,Deshpande Shreyas Sureshrao</t>
  </si>
  <si>
    <t>Narayan Suresh Manjarekar, Shashidhara Kotian,Ravishankar Prakash Desai</t>
  </si>
  <si>
    <t>Narayan Suresh Manjarekar, Vivek K P Chandran, Manish Varun Yadav,Ravishankar Prakash Desai</t>
  </si>
  <si>
    <t>S 2 3 4</t>
  </si>
  <si>
    <t>Hrishikesh Sonalikar, Sasanka Sankhar Reddy Chenna Reddy,  Ansa Shermin S</t>
  </si>
  <si>
    <t>Anil Kumar/ Ritu Dhankhar</t>
  </si>
  <si>
    <t>Jajati Keshari Sahoo/Saroja Kumar Panda</t>
  </si>
  <si>
    <r>
      <t>PRITANSHU RANJAN,</t>
    </r>
    <r>
      <rPr>
        <sz val="9"/>
        <color theme="5" tint="0.39997558519241921"/>
        <rFont val="Calibri"/>
        <family val="2"/>
        <scheme val="minor"/>
      </rPr>
      <t>Mithun M S</t>
    </r>
    <r>
      <rPr>
        <sz val="9"/>
        <rFont val="Calibri"/>
        <family val="2"/>
        <scheme val="minor"/>
      </rPr>
      <t>, Kadam Nikhil Rajendra, Mahesh Dasar, Rushikesh Bhagwanrao Shinde</t>
    </r>
  </si>
  <si>
    <r>
      <t>Mali Kiran Dinkar,</t>
    </r>
    <r>
      <rPr>
        <sz val="9"/>
        <color theme="5" tint="0.39997558519241921"/>
        <rFont val="Calibri"/>
        <family val="2"/>
        <scheme val="minor"/>
      </rPr>
      <t xml:space="preserve"> Mithun M S</t>
    </r>
    <r>
      <rPr>
        <sz val="9"/>
        <rFont val="Calibri"/>
        <family val="2"/>
        <scheme val="minor"/>
      </rPr>
      <t>, Mane Nikhil Shrikant, Mahesh Dasar, Rushikesh Bhagwanrao Shinde</t>
    </r>
  </si>
  <si>
    <t>Pravin M Singru, Chandrashekhar Chauhan</t>
  </si>
  <si>
    <r>
      <rPr>
        <sz val="9"/>
        <color rgb="FFFF0000"/>
        <rFont val="Calibri"/>
        <family val="2"/>
        <scheme val="minor"/>
      </rPr>
      <t>Atanu Guha</t>
    </r>
    <r>
      <rPr>
        <sz val="9"/>
        <rFont val="Calibri"/>
        <family val="2"/>
        <scheme val="minor"/>
      </rPr>
      <t>,Saumyen Kundu</t>
    </r>
  </si>
  <si>
    <t>RADHIKA VATHSAN, Kiran V</t>
  </si>
  <si>
    <r>
      <rPr>
        <sz val="9"/>
        <color rgb="FFFF0000"/>
        <rFont val="Calibri"/>
        <family val="2"/>
        <scheme val="minor"/>
      </rPr>
      <t>Swastibrata Bhattacharya</t>
    </r>
    <r>
      <rPr>
        <sz val="9"/>
        <rFont val="Calibri"/>
        <family val="2"/>
        <scheme val="minor"/>
      </rPr>
      <t>,Abhay</t>
    </r>
  </si>
  <si>
    <r>
      <rPr>
        <sz val="9"/>
        <color rgb="FFFF0000"/>
        <rFont val="Calibri"/>
        <family val="2"/>
        <scheme val="minor"/>
      </rPr>
      <t>Radhika Vathsan</t>
    </r>
    <r>
      <rPr>
        <sz val="9"/>
        <rFont val="Calibri"/>
        <family val="2"/>
        <scheme val="minor"/>
      </rPr>
      <t>,Saumyen Kundu</t>
    </r>
  </si>
  <si>
    <r>
      <rPr>
        <sz val="9"/>
        <color rgb="FFFF0000"/>
        <rFont val="Calibri"/>
        <family val="2"/>
        <scheme val="minor"/>
      </rPr>
      <t>Sunilkumar V</t>
    </r>
    <r>
      <rPr>
        <sz val="9"/>
        <rFont val="Calibri"/>
        <family val="2"/>
        <scheme val="minor"/>
      </rPr>
      <t>,Payel Sarkar</t>
    </r>
  </si>
  <si>
    <r>
      <rPr>
        <sz val="9"/>
        <color rgb="FFFF0000"/>
        <rFont val="Calibri"/>
        <family val="2"/>
        <scheme val="minor"/>
      </rPr>
      <t>Deepak PN</t>
    </r>
    <r>
      <rPr>
        <sz val="9"/>
        <rFont val="Calibri"/>
        <family val="2"/>
        <scheme val="minor"/>
      </rPr>
      <t>,Malavika C</t>
    </r>
  </si>
  <si>
    <t>Deepak PN/ Nanda Kumar Patincharath/ Teny Theresa John</t>
  </si>
  <si>
    <t>TH 8 S 2</t>
  </si>
  <si>
    <t>RAM SHANKER PATEL, Sumit Kumar</t>
  </si>
  <si>
    <t>Gaurav Dar, Aditya Sharma,Kulkarni Sharvari Pradeep</t>
  </si>
  <si>
    <t xml:space="preserve"> 1011</t>
  </si>
  <si>
    <t>Subject</t>
  </si>
  <si>
    <t>Catalog</t>
  </si>
  <si>
    <t>Course Title</t>
  </si>
  <si>
    <t>Class Nbr</t>
  </si>
  <si>
    <t>Section</t>
  </si>
  <si>
    <t xml:space="preserve">    F110</t>
  </si>
  <si>
    <t>G1</t>
  </si>
  <si>
    <t>P1</t>
  </si>
  <si>
    <t>P10</t>
  </si>
  <si>
    <t>P11</t>
  </si>
  <si>
    <t>P12</t>
  </si>
  <si>
    <t>P13</t>
  </si>
  <si>
    <t>P14</t>
  </si>
  <si>
    <t>P15</t>
  </si>
  <si>
    <t>P2</t>
  </si>
  <si>
    <t>P3</t>
  </si>
  <si>
    <t>P4</t>
  </si>
  <si>
    <t>P5</t>
  </si>
  <si>
    <t>P6</t>
  </si>
  <si>
    <t>P7</t>
  </si>
  <si>
    <t>P8</t>
  </si>
  <si>
    <t>P9</t>
  </si>
  <si>
    <t xml:space="preserve">    F215</t>
  </si>
  <si>
    <t>L1</t>
  </si>
  <si>
    <t xml:space="preserve">    F216</t>
  </si>
  <si>
    <t>Water,Sanita &amp; Solid Waste Mgm</t>
  </si>
  <si>
    <t xml:space="preserve">    F217</t>
  </si>
  <si>
    <t>LAB FOR WAT, SANI &amp; SOLI WASTE</t>
  </si>
  <si>
    <t xml:space="preserve">    F241</t>
  </si>
  <si>
    <t xml:space="preserve">    F242</t>
  </si>
  <si>
    <t xml:space="preserve">    F243</t>
  </si>
  <si>
    <t xml:space="preserve">    F244</t>
  </si>
  <si>
    <t xml:space="preserve">    F266</t>
  </si>
  <si>
    <t>R1</t>
  </si>
  <si>
    <t xml:space="preserve">    F341</t>
  </si>
  <si>
    <t xml:space="preserve">    F342</t>
  </si>
  <si>
    <t xml:space="preserve">    F366</t>
  </si>
  <si>
    <t xml:space="preserve">    F367</t>
  </si>
  <si>
    <t xml:space="preserve">    F376</t>
  </si>
  <si>
    <t xml:space="preserve">    F377</t>
  </si>
  <si>
    <t xml:space="preserve">    F413</t>
  </si>
  <si>
    <t xml:space="preserve">    F419</t>
  </si>
  <si>
    <t xml:space="preserve">    F421</t>
  </si>
  <si>
    <t xml:space="preserve">    F491</t>
  </si>
  <si>
    <t xml:space="preserve">    G510</t>
  </si>
  <si>
    <t>APP OF COMP &amp; STAT IN BIO</t>
  </si>
  <si>
    <t xml:space="preserve">    G515</t>
  </si>
  <si>
    <t xml:space="preserve">    G524</t>
  </si>
  <si>
    <t xml:space="preserve">    G532</t>
  </si>
  <si>
    <t xml:space="preserve">    G642</t>
  </si>
  <si>
    <t xml:space="preserve">    G643</t>
  </si>
  <si>
    <t xml:space="preserve">    G651</t>
  </si>
  <si>
    <t>PROTEIN &amp; ENZYME BIOENGG</t>
  </si>
  <si>
    <t>BIOT</t>
  </si>
  <si>
    <t xml:space="preserve">    F345</t>
  </si>
  <si>
    <t xml:space="preserve">    F422</t>
  </si>
  <si>
    <t xml:space="preserve">    F424</t>
  </si>
  <si>
    <t xml:space="preserve">    C790T</t>
  </si>
  <si>
    <t>I1</t>
  </si>
  <si>
    <t xml:space="preserve">    C791T</t>
  </si>
  <si>
    <t xml:space="preserve">    C797T</t>
  </si>
  <si>
    <t xml:space="preserve">    C799T</t>
  </si>
  <si>
    <t xml:space="preserve">    E661</t>
  </si>
  <si>
    <t xml:space="preserve">    E793T</t>
  </si>
  <si>
    <t xml:space="preserve">    E794T</t>
  </si>
  <si>
    <t>L2</t>
  </si>
  <si>
    <t xml:space="preserve">    F111</t>
  </si>
  <si>
    <t>L10</t>
  </si>
  <si>
    <t>L11</t>
  </si>
  <si>
    <t>L12</t>
  </si>
  <si>
    <t>L3</t>
  </si>
  <si>
    <t>L4</t>
  </si>
  <si>
    <t>L5</t>
  </si>
  <si>
    <t>L6</t>
  </si>
  <si>
    <t>L7</t>
  </si>
  <si>
    <t>L8</t>
  </si>
  <si>
    <t>L9</t>
  </si>
  <si>
    <t xml:space="preserve">    F112</t>
  </si>
  <si>
    <t xml:space="preserve">    F312</t>
  </si>
  <si>
    <t>NEURAL NET &amp; FUZZY LOGIC</t>
  </si>
  <si>
    <t xml:space="preserve">    F316</t>
  </si>
  <si>
    <t xml:space="preserve">    F317</t>
  </si>
  <si>
    <t xml:space="preserve">    F382</t>
  </si>
  <si>
    <t xml:space="preserve">    F386</t>
  </si>
  <si>
    <t xml:space="preserve">    F415</t>
  </si>
  <si>
    <t xml:space="preserve">    F416</t>
  </si>
  <si>
    <t xml:space="preserve">    F418</t>
  </si>
  <si>
    <t>INTRO TO BIOMED ENG</t>
  </si>
  <si>
    <t xml:space="preserve">    F421T</t>
  </si>
  <si>
    <t xml:space="preserve">    F422T</t>
  </si>
  <si>
    <t xml:space="preserve">    F423T</t>
  </si>
  <si>
    <t xml:space="preserve">    F424T</t>
  </si>
  <si>
    <t xml:space="preserve">    F462</t>
  </si>
  <si>
    <t xml:space="preserve">    F464</t>
  </si>
  <si>
    <t>MACHINE LEARNING</t>
  </si>
  <si>
    <t xml:space="preserve">    G511</t>
  </si>
  <si>
    <t>ADVANCED PROJECT</t>
  </si>
  <si>
    <t xml:space="preserve">    G513</t>
  </si>
  <si>
    <t xml:space="preserve">    G529</t>
  </si>
  <si>
    <t xml:space="preserve">    G539</t>
  </si>
  <si>
    <t>RESEARCH PROJECT II</t>
  </si>
  <si>
    <t xml:space="preserve">    G540</t>
  </si>
  <si>
    <t xml:space="preserve">    G553</t>
  </si>
  <si>
    <t xml:space="preserve">    G562T</t>
  </si>
  <si>
    <t xml:space="preserve">    G563T</t>
  </si>
  <si>
    <t xml:space="preserve">    G619</t>
  </si>
  <si>
    <t xml:space="preserve">    G629T</t>
  </si>
  <si>
    <t xml:space="preserve">    G649</t>
  </si>
  <si>
    <t xml:space="preserve">    G654</t>
  </si>
  <si>
    <t xml:space="preserve">    G661</t>
  </si>
  <si>
    <t xml:space="preserve">    F343</t>
  </si>
  <si>
    <t xml:space="preserve">    F411</t>
  </si>
  <si>
    <t xml:space="preserve">    F412</t>
  </si>
  <si>
    <t xml:space="preserve">    F414</t>
  </si>
  <si>
    <t>PROCESS PLANT DES PRO I</t>
  </si>
  <si>
    <t xml:space="preserve">    F417</t>
  </si>
  <si>
    <t>PROCESS PLANT DES PRO II</t>
  </si>
  <si>
    <t>ENVIR MANAGEMENT SYSTEMS</t>
  </si>
  <si>
    <t xml:space="preserve">    G522</t>
  </si>
  <si>
    <t xml:space="preserve">    G552</t>
  </si>
  <si>
    <t xml:space="preserve">    G558</t>
  </si>
  <si>
    <t>Chemical Process Optimization</t>
  </si>
  <si>
    <t xml:space="preserve">    G641</t>
  </si>
  <si>
    <t xml:space="preserve">    F325</t>
  </si>
  <si>
    <t xml:space="preserve">    F328</t>
  </si>
  <si>
    <t xml:space="preserve">    F335</t>
  </si>
  <si>
    <t xml:space="preserve">    F211</t>
  </si>
  <si>
    <t xml:space="preserve">    F212</t>
  </si>
  <si>
    <t xml:space="preserve">    F213</t>
  </si>
  <si>
    <t xml:space="preserve">    F303</t>
  </si>
  <si>
    <t xml:space="preserve">    F314</t>
  </si>
  <si>
    <t>SOFT DEV FOR PORT DEVICE</t>
  </si>
  <si>
    <t xml:space="preserve">    F320</t>
  </si>
  <si>
    <t xml:space="preserve">    F363</t>
  </si>
  <si>
    <t xml:space="preserve">    F364</t>
  </si>
  <si>
    <t xml:space="preserve">    F407</t>
  </si>
  <si>
    <t xml:space="preserve">    F444</t>
  </si>
  <si>
    <t xml:space="preserve">    F446</t>
  </si>
  <si>
    <t xml:space="preserve">    G523</t>
  </si>
  <si>
    <t>SOFT FOR EMBED SYS</t>
  </si>
  <si>
    <t xml:space="preserve">    G527</t>
  </si>
  <si>
    <t xml:space="preserve">    G541</t>
  </si>
  <si>
    <t>DE</t>
  </si>
  <si>
    <t xml:space="preserve">    G514</t>
  </si>
  <si>
    <t>ECE</t>
  </si>
  <si>
    <t>COMMUNICATION NETWORKS</t>
  </si>
  <si>
    <t>STUDY ORIENTED PROJECT</t>
  </si>
  <si>
    <t xml:space="preserve">    F315</t>
  </si>
  <si>
    <t>PUBLIC FIN THEO &amp; POLICY</t>
  </si>
  <si>
    <t xml:space="preserve">    F354</t>
  </si>
  <si>
    <t>DERIVATIVES &amp;  RISK MGMT</t>
  </si>
  <si>
    <t xml:space="preserve">    F355</t>
  </si>
  <si>
    <t xml:space="preserve">    F434</t>
  </si>
  <si>
    <t xml:space="preserve">    F435</t>
  </si>
  <si>
    <t xml:space="preserve">    F431</t>
  </si>
  <si>
    <t xml:space="preserve">    F433</t>
  </si>
  <si>
    <t>ELECTR MAG FIELD &amp; WAVES</t>
  </si>
  <si>
    <t xml:space="preserve">    F473</t>
  </si>
  <si>
    <t xml:space="preserve">    G547</t>
  </si>
  <si>
    <t>DEVICE DRIVERS </t>
  </si>
  <si>
    <t xml:space="preserve">    G627</t>
  </si>
  <si>
    <t>FIN</t>
  </si>
  <si>
    <t xml:space="preserve">    F311</t>
  </si>
  <si>
    <t xml:space="preserve">    F313</t>
  </si>
  <si>
    <t>GS</t>
  </si>
  <si>
    <t xml:space="preserve">    F231</t>
  </si>
  <si>
    <t>DYN OF SOCIAL CHANGE</t>
  </si>
  <si>
    <t xml:space="preserve">    F232</t>
  </si>
  <si>
    <t xml:space="preserve">    F233</t>
  </si>
  <si>
    <t xml:space="preserve">    F234</t>
  </si>
  <si>
    <t xml:space="preserve">    F322</t>
  </si>
  <si>
    <t xml:space="preserve">    F326</t>
  </si>
  <si>
    <t xml:space="preserve">    F332</t>
  </si>
  <si>
    <t>CONTEMPORARY INDIA</t>
  </si>
  <si>
    <t>SHORT FILM &amp; VIDEO PROD</t>
  </si>
  <si>
    <t>HSS</t>
  </si>
  <si>
    <t xml:space="preserve">    F227</t>
  </si>
  <si>
    <t xml:space="preserve">    F235</t>
  </si>
  <si>
    <t xml:space="preserve">    F236</t>
  </si>
  <si>
    <t>MARITIME STUDIES &amp; BLUE ECON</t>
  </si>
  <si>
    <t>POP LITER &amp; CULT OF SOUTH ASIA</t>
  </si>
  <si>
    <t xml:space="preserve">    F336</t>
  </si>
  <si>
    <t xml:space="preserve">    F337</t>
  </si>
  <si>
    <t xml:space="preserve">    F340</t>
  </si>
  <si>
    <t xml:space="preserve">    F347</t>
  </si>
  <si>
    <t>INTRO TO CARNATIC MUSIC</t>
  </si>
  <si>
    <t xml:space="preserve">    F349</t>
  </si>
  <si>
    <t xml:space="preserve">    F399</t>
  </si>
  <si>
    <t>INSTR</t>
  </si>
  <si>
    <t>IS</t>
  </si>
  <si>
    <t>MATHEMATICS-II</t>
  </si>
  <si>
    <t>L13</t>
  </si>
  <si>
    <t xml:space="preserve">    F113</t>
  </si>
  <si>
    <t>PROBABILITY &amp; STATISTICS</t>
  </si>
  <si>
    <t>ALGEBRA-II</t>
  </si>
  <si>
    <t xml:space="preserve">    F353</t>
  </si>
  <si>
    <t xml:space="preserve">    F420</t>
  </si>
  <si>
    <t>ME</t>
  </si>
  <si>
    <t xml:space="preserve">    F344</t>
  </si>
  <si>
    <t>PROD PLAN &amp; CONTROL</t>
  </si>
  <si>
    <t xml:space="preserve">    F461</t>
  </si>
  <si>
    <t xml:space="preserve">    F485</t>
  </si>
  <si>
    <t>NUM TECH FL FLOW &amp; HEAT TRANS</t>
  </si>
  <si>
    <t xml:space="preserve">    G611</t>
  </si>
  <si>
    <t>MEL</t>
  </si>
  <si>
    <t xml:space="preserve">    G632</t>
  </si>
  <si>
    <t>MGTS</t>
  </si>
  <si>
    <t xml:space="preserve">    F423</t>
  </si>
  <si>
    <t>Time Table - Semester Wise</t>
  </si>
  <si>
    <t>Course ID</t>
  </si>
  <si>
    <t>021001</t>
  </si>
  <si>
    <t>021423</t>
  </si>
  <si>
    <t>021941</t>
  </si>
  <si>
    <t>022264</t>
  </si>
  <si>
    <t>021424</t>
  </si>
  <si>
    <t>021430</t>
  </si>
  <si>
    <t>021425</t>
  </si>
  <si>
    <t>021426</t>
  </si>
  <si>
    <t>021651</t>
  </si>
  <si>
    <t>021431</t>
  </si>
  <si>
    <t>021432</t>
  </si>
  <si>
    <t>021650</t>
  </si>
  <si>
    <t>021736</t>
  </si>
  <si>
    <t>021685</t>
  </si>
  <si>
    <t>021752</t>
  </si>
  <si>
    <t>021440</t>
  </si>
  <si>
    <t>021435</t>
  </si>
  <si>
    <t>021436</t>
  </si>
  <si>
    <t>021710</t>
  </si>
  <si>
    <t>022122</t>
  </si>
  <si>
    <t>020111</t>
  </si>
  <si>
    <t>022008</t>
  </si>
  <si>
    <t>022015</t>
  </si>
  <si>
    <t>020203</t>
  </si>
  <si>
    <t>020956</t>
  </si>
  <si>
    <t>022017</t>
  </si>
  <si>
    <t>021368</t>
  </si>
  <si>
    <t>021377</t>
  </si>
  <si>
    <t>021375</t>
  </si>
  <si>
    <t>020549</t>
  </si>
  <si>
    <t>020596</t>
  </si>
  <si>
    <t>020520</t>
  </si>
  <si>
    <t>020553</t>
  </si>
  <si>
    <t>022101</t>
  </si>
  <si>
    <t>020857</t>
  </si>
  <si>
    <t>020858</t>
  </si>
  <si>
    <t>021003</t>
  </si>
  <si>
    <t>021004</t>
  </si>
  <si>
    <t>021005</t>
  </si>
  <si>
    <t>021334</t>
  </si>
  <si>
    <t>021511</t>
  </si>
  <si>
    <t>022193</t>
  </si>
  <si>
    <t>021791</t>
  </si>
  <si>
    <t>021337</t>
  </si>
  <si>
    <t>021248</t>
  </si>
  <si>
    <t>021808</t>
  </si>
  <si>
    <t>021770</t>
  </si>
  <si>
    <t>021593</t>
  </si>
  <si>
    <t>021616</t>
  </si>
  <si>
    <t>021617</t>
  </si>
  <si>
    <t>021619</t>
  </si>
  <si>
    <t>021796</t>
  </si>
  <si>
    <t>021339</t>
  </si>
  <si>
    <t>020499</t>
  </si>
  <si>
    <t>020547</t>
  </si>
  <si>
    <t>020754</t>
  </si>
  <si>
    <t>020755</t>
  </si>
  <si>
    <t>022003</t>
  </si>
  <si>
    <t>020009</t>
  </si>
  <si>
    <t>022164</t>
  </si>
  <si>
    <t>022165</t>
  </si>
  <si>
    <t>020753</t>
  </si>
  <si>
    <t>020756</t>
  </si>
  <si>
    <t>020757</t>
  </si>
  <si>
    <t>020601</t>
  </si>
  <si>
    <t>022167</t>
  </si>
  <si>
    <t>021180</t>
  </si>
  <si>
    <t>021181</t>
  </si>
  <si>
    <t>021182</t>
  </si>
  <si>
    <t>021183</t>
  </si>
  <si>
    <t>021653</t>
  </si>
  <si>
    <t>021188</t>
  </si>
  <si>
    <t>021189</t>
  </si>
  <si>
    <t>021190</t>
  </si>
  <si>
    <t>021668</t>
  </si>
  <si>
    <t>021738</t>
  </si>
  <si>
    <t>021687</t>
  </si>
  <si>
    <t>021754</t>
  </si>
  <si>
    <t>021206</t>
  </si>
  <si>
    <t>021207</t>
  </si>
  <si>
    <t>021204</t>
  </si>
  <si>
    <t>021201</t>
  </si>
  <si>
    <t>021211</t>
  </si>
  <si>
    <t>021212</t>
  </si>
  <si>
    <t>021203</t>
  </si>
  <si>
    <t>021205</t>
  </si>
  <si>
    <t>021209</t>
  </si>
  <si>
    <t>020279</t>
  </si>
  <si>
    <t>020847</t>
  </si>
  <si>
    <t>022080</t>
  </si>
  <si>
    <t>022146</t>
  </si>
  <si>
    <t>022152</t>
  </si>
  <si>
    <t>020729</t>
  </si>
  <si>
    <t>021006</t>
  </si>
  <si>
    <t>021554</t>
  </si>
  <si>
    <t>021555</t>
  </si>
  <si>
    <t>021556</t>
  </si>
  <si>
    <t>021557</t>
  </si>
  <si>
    <t>021654</t>
  </si>
  <si>
    <t>021572</t>
  </si>
  <si>
    <t>021579</t>
  </si>
  <si>
    <t>021585</t>
  </si>
  <si>
    <t>021561</t>
  </si>
  <si>
    <t>021562</t>
  </si>
  <si>
    <t>021563</t>
  </si>
  <si>
    <t>021669</t>
  </si>
  <si>
    <t>021739</t>
  </si>
  <si>
    <t>021688</t>
  </si>
  <si>
    <t>021755</t>
  </si>
  <si>
    <t>021713</t>
  </si>
  <si>
    <t>021008</t>
  </si>
  <si>
    <t>021094</t>
  </si>
  <si>
    <t>021095</t>
  </si>
  <si>
    <t>021092</t>
  </si>
  <si>
    <t>021313</t>
  </si>
  <si>
    <t>021655</t>
  </si>
  <si>
    <t>021320</t>
  </si>
  <si>
    <t>021321</t>
  </si>
  <si>
    <t>022266</t>
  </si>
  <si>
    <t>021317</t>
  </si>
  <si>
    <t>021318</t>
  </si>
  <si>
    <t>021319</t>
  </si>
  <si>
    <t>021670</t>
  </si>
  <si>
    <t>021740</t>
  </si>
  <si>
    <t>021689</t>
  </si>
  <si>
    <t>021756</t>
  </si>
  <si>
    <t>021333</t>
  </si>
  <si>
    <t>021322</t>
  </si>
  <si>
    <t>021324</t>
  </si>
  <si>
    <t>021883</t>
  </si>
  <si>
    <t>021326</t>
  </si>
  <si>
    <t>021714</t>
  </si>
  <si>
    <t>020507</t>
  </si>
  <si>
    <t>022052</t>
  </si>
  <si>
    <t>022006</t>
  </si>
  <si>
    <t>022108</t>
  </si>
  <si>
    <t>020300</t>
  </si>
  <si>
    <t>020436</t>
  </si>
  <si>
    <t>021384</t>
  </si>
  <si>
    <t>021385</t>
  </si>
  <si>
    <t>021386</t>
  </si>
  <si>
    <t>021387</t>
  </si>
  <si>
    <t>021595</t>
  </si>
  <si>
    <t>021023</t>
  </si>
  <si>
    <t>021120</t>
  </si>
  <si>
    <t>021442</t>
  </si>
  <si>
    <t>021443</t>
  </si>
  <si>
    <t>021444</t>
  </si>
  <si>
    <t>021445</t>
  </si>
  <si>
    <t>021656</t>
  </si>
  <si>
    <t>021923</t>
  </si>
  <si>
    <t>021449</t>
  </si>
  <si>
    <t>021450</t>
  </si>
  <si>
    <t>021451</t>
  </si>
  <si>
    <t>021565</t>
  </si>
  <si>
    <t>021547</t>
  </si>
  <si>
    <t>021684</t>
  </si>
  <si>
    <t>021741</t>
  </si>
  <si>
    <t>021690</t>
  </si>
  <si>
    <t>021757</t>
  </si>
  <si>
    <t>021566</t>
  </si>
  <si>
    <t>021590</t>
  </si>
  <si>
    <t>021874</t>
  </si>
  <si>
    <t>021875</t>
  </si>
  <si>
    <t>021726</t>
  </si>
  <si>
    <t>021009</t>
  </si>
  <si>
    <t>021238</t>
  </si>
  <si>
    <t>021239</t>
  </si>
  <si>
    <t>021240</t>
  </si>
  <si>
    <t>021241</t>
  </si>
  <si>
    <t>021657</t>
  </si>
  <si>
    <t>021244</t>
  </si>
  <si>
    <t>021245</t>
  </si>
  <si>
    <t>021246</t>
  </si>
  <si>
    <t>021731</t>
  </si>
  <si>
    <t>021742</t>
  </si>
  <si>
    <t>021691</t>
  </si>
  <si>
    <t>021758</t>
  </si>
  <si>
    <t>021250</t>
  </si>
  <si>
    <t>021253</t>
  </si>
  <si>
    <t>021256</t>
  </si>
  <si>
    <t>021257</t>
  </si>
  <si>
    <t>021854</t>
  </si>
  <si>
    <t>021716</t>
  </si>
  <si>
    <t>022175</t>
  </si>
  <si>
    <t>020475</t>
  </si>
  <si>
    <t>021539</t>
  </si>
  <si>
    <t>021545</t>
  </si>
  <si>
    <t>021542</t>
  </si>
  <si>
    <t>021130</t>
  </si>
  <si>
    <t>021131</t>
  </si>
  <si>
    <t>021169</t>
  </si>
  <si>
    <t>021170</t>
  </si>
  <si>
    <t>021171</t>
  </si>
  <si>
    <t>021172</t>
  </si>
  <si>
    <t>021158</t>
  </si>
  <si>
    <t>021173</t>
  </si>
  <si>
    <t>021174</t>
  </si>
  <si>
    <t>021137</t>
  </si>
  <si>
    <t>021524</t>
  </si>
  <si>
    <t>021176</t>
  </si>
  <si>
    <t>021168</t>
  </si>
  <si>
    <t>021152</t>
  </si>
  <si>
    <t>021775</t>
  </si>
  <si>
    <t>021627</t>
  </si>
  <si>
    <t>021628</t>
  </si>
  <si>
    <t>021776</t>
  </si>
  <si>
    <t>021588</t>
  </si>
  <si>
    <t>021643</t>
  </si>
  <si>
    <t>021645</t>
  </si>
  <si>
    <t>021605</t>
  </si>
  <si>
    <t>021606</t>
  </si>
  <si>
    <t>021832</t>
  </si>
  <si>
    <t>021834</t>
  </si>
  <si>
    <t>021623</t>
  </si>
  <si>
    <t>021830</t>
  </si>
  <si>
    <t>021828</t>
  </si>
  <si>
    <t>022270</t>
  </si>
  <si>
    <t>021929</t>
  </si>
  <si>
    <t>021341</t>
  </si>
  <si>
    <t>021342</t>
  </si>
  <si>
    <t>021343</t>
  </si>
  <si>
    <t>021344</t>
  </si>
  <si>
    <t>021660</t>
  </si>
  <si>
    <t>021348</t>
  </si>
  <si>
    <t>021349</t>
  </si>
  <si>
    <t>021350</t>
  </si>
  <si>
    <t>021734</t>
  </si>
  <si>
    <t>021745</t>
  </si>
  <si>
    <t>021694</t>
  </si>
  <si>
    <t>021761</t>
  </si>
  <si>
    <t>021856</t>
  </si>
  <si>
    <t>021719</t>
  </si>
  <si>
    <t>021529</t>
  </si>
  <si>
    <t>021011</t>
  </si>
  <si>
    <t>021012</t>
  </si>
  <si>
    <t>021022</t>
  </si>
  <si>
    <t>021340</t>
  </si>
  <si>
    <t>021465</t>
  </si>
  <si>
    <t>021466</t>
  </si>
  <si>
    <t>021467</t>
  </si>
  <si>
    <t>021468</t>
  </si>
  <si>
    <t>021662</t>
  </si>
  <si>
    <t>021471</t>
  </si>
  <si>
    <t>021475</t>
  </si>
  <si>
    <t>021472</t>
  </si>
  <si>
    <t>021473</t>
  </si>
  <si>
    <t>021474</t>
  </si>
  <si>
    <t>021479</t>
  </si>
  <si>
    <t>021679</t>
  </si>
  <si>
    <t>021747</t>
  </si>
  <si>
    <t>021696</t>
  </si>
  <si>
    <t>021763</t>
  </si>
  <si>
    <t>021882</t>
  </si>
  <si>
    <t>021721</t>
  </si>
  <si>
    <t>021013</t>
  </si>
  <si>
    <t>021085</t>
  </si>
  <si>
    <t>021263</t>
  </si>
  <si>
    <t>021264</t>
  </si>
  <si>
    <t>021266</t>
  </si>
  <si>
    <t>021663</t>
  </si>
  <si>
    <t>021269</t>
  </si>
  <si>
    <t>021270</t>
  </si>
  <si>
    <t>021271</t>
  </si>
  <si>
    <t>021273</t>
  </si>
  <si>
    <t>021680</t>
  </si>
  <si>
    <t>021748</t>
  </si>
  <si>
    <t>021697</t>
  </si>
  <si>
    <t>021764</t>
  </si>
  <si>
    <t>021620</t>
  </si>
  <si>
    <t>021287</t>
  </si>
  <si>
    <t>021869</t>
  </si>
  <si>
    <t>021290</t>
  </si>
  <si>
    <t>020266</t>
  </si>
  <si>
    <t>020740</t>
  </si>
  <si>
    <t>020224</t>
  </si>
  <si>
    <t>020484</t>
  </si>
  <si>
    <t>020817</t>
  </si>
  <si>
    <t>021024</t>
  </si>
  <si>
    <t>021014</t>
  </si>
  <si>
    <t>021015</t>
  </si>
  <si>
    <t>021493</t>
  </si>
  <si>
    <t>021482</t>
  </si>
  <si>
    <t>021483</t>
  </si>
  <si>
    <t>021484</t>
  </si>
  <si>
    <t>021485</t>
  </si>
  <si>
    <t>021666</t>
  </si>
  <si>
    <t>021489</t>
  </si>
  <si>
    <t>021490</t>
  </si>
  <si>
    <t>021491</t>
  </si>
  <si>
    <t>021492</t>
  </si>
  <si>
    <t>021683</t>
  </si>
  <si>
    <t>021751</t>
  </si>
  <si>
    <t>021700</t>
  </si>
  <si>
    <t>021767</t>
  </si>
  <si>
    <t>021505</t>
  </si>
  <si>
    <t>021506</t>
  </si>
  <si>
    <t>021725</t>
  </si>
  <si>
    <t>BITS F111L1</t>
  </si>
  <si>
    <t>BITS F111L2</t>
  </si>
  <si>
    <t>BITS F111L3</t>
  </si>
  <si>
    <t>BITS F111L4</t>
  </si>
  <si>
    <t>BITS F111L5</t>
  </si>
  <si>
    <t>BITS F111L6</t>
  </si>
  <si>
    <t>BITS F111L7</t>
  </si>
  <si>
    <t>BITS F111L8</t>
  </si>
  <si>
    <t>BITS F111L9</t>
  </si>
  <si>
    <t>BITS F111L10</t>
  </si>
  <si>
    <t>BITS F111L11</t>
  </si>
  <si>
    <t>BITS F111L12</t>
  </si>
  <si>
    <t>ECON F211L1</t>
  </si>
  <si>
    <t>ECON F211L2</t>
  </si>
  <si>
    <t>ECE F242L1</t>
  </si>
  <si>
    <t>ECE F242L2</t>
  </si>
  <si>
    <t>ECE F243L1</t>
  </si>
  <si>
    <t>ECE F243L2</t>
  </si>
  <si>
    <t>ECE F243L3</t>
  </si>
  <si>
    <t>ECE F244L1</t>
  </si>
  <si>
    <t>ECE F244L2</t>
  </si>
  <si>
    <t>ECE F244L3</t>
  </si>
  <si>
    <t>COMPRE SCHEDULE</t>
  </si>
  <si>
    <t>MID SEM EXAMINATION DATE, DAY</t>
  </si>
  <si>
    <t>change date</t>
  </si>
  <si>
    <t>changes</t>
  </si>
  <si>
    <t>Divashree,Fernandes Fiona Anthony, Laxminarayan Rawat, Pinky</t>
  </si>
  <si>
    <t>01/05/19 (AN)</t>
  </si>
  <si>
    <t>11/3/2019, Monday</t>
  </si>
  <si>
    <t>07/05/19 (AN)</t>
  </si>
  <si>
    <t>13/3/2019, Wednesday</t>
  </si>
  <si>
    <t>03/05/19 (AN)</t>
  </si>
  <si>
    <t>12/3/2019, Tuesday</t>
  </si>
  <si>
    <t>09/05/19 (AN)</t>
  </si>
  <si>
    <t>14/3/2019, Thursday</t>
  </si>
  <si>
    <t>ARNAB BANERJEE/Anasuya Ganguly/Srikanth Mutnuri/ Malabika Biswas/ Raviprasad Aduri/ Sandhya Mehrotra</t>
  </si>
  <si>
    <t>Arnab Banerjee, Anasuya Ganguly, Srikanth Mutnuri, Malabika Biswas, Raviprasad Aduri, Sandhya Mehrotra, Joseph Roque Dollrich Fernandes, Ram Chavan, Guruprasad V Talekar, Zantye Pranjita Ganesh, Bibhudutta Mishra, Anumeha Vats, Priya Sharma, Starlaine Chrizelle Mascarenhas,  Vijaya</t>
  </si>
  <si>
    <t>13/05/19 (FN)</t>
  </si>
  <si>
    <t>16/3/2019, Saturday</t>
  </si>
  <si>
    <t>04/05/19 (AN)</t>
  </si>
  <si>
    <t>17/3/2019, Sunday</t>
  </si>
  <si>
    <t>08/05/19 (AN)</t>
  </si>
  <si>
    <t>05/05/19 (FN)</t>
  </si>
  <si>
    <t>11/05/19 (FN)</t>
  </si>
  <si>
    <t>15/3/2019, Friday</t>
  </si>
  <si>
    <t>02/05/19 (AN)</t>
  </si>
  <si>
    <t>06/05/19 (AN)</t>
  </si>
  <si>
    <t>07/05/19 (FN)</t>
  </si>
  <si>
    <t>12/05/19 (FN)</t>
  </si>
  <si>
    <t>10/05/19 (AN)</t>
  </si>
  <si>
    <t>13/05/19 (AN)</t>
  </si>
  <si>
    <t>09/3/2019, Saturday</t>
  </si>
  <si>
    <t>04/05/19 (FN)</t>
  </si>
  <si>
    <t>06/05/19 (FN)</t>
  </si>
  <si>
    <t>30/04/19 (FN)</t>
  </si>
  <si>
    <t>14/05/19 (FN)</t>
  </si>
  <si>
    <t>09/05/19 (FN)</t>
  </si>
  <si>
    <t>01/05/19 (FN)</t>
  </si>
  <si>
    <t>Anoop B Mathew, Neena Goveas</t>
  </si>
  <si>
    <t>03/05/19 (FN)</t>
  </si>
  <si>
    <t>11/05/19 (AN)</t>
  </si>
  <si>
    <t>Aswini Kumar Mishra/ Richa Shukla</t>
  </si>
  <si>
    <t>RAJORSHI SEN GUPTA/ Richa Shukla</t>
  </si>
  <si>
    <t>Rajorshi Sen Gupta/ Richa Shukla</t>
  </si>
  <si>
    <t>MRIDULA GOEL/ Richa Shukla</t>
  </si>
  <si>
    <t>02/05/19 (FN)</t>
  </si>
  <si>
    <t>05/05/19 (AN)</t>
  </si>
  <si>
    <t>08/05/19 (FN)</t>
  </si>
  <si>
    <t>10/05/19 (FN)</t>
  </si>
  <si>
    <t>30/04/19 (AN)</t>
  </si>
  <si>
    <t>BIO F110P1</t>
  </si>
  <si>
    <t>BIO F110P2</t>
  </si>
  <si>
    <t>BIO F110P3</t>
  </si>
  <si>
    <t>BIO F110P4</t>
  </si>
  <si>
    <t>BIO F110P5</t>
  </si>
  <si>
    <t>BIO F110P6</t>
  </si>
  <si>
    <t>BIO F110P7</t>
  </si>
  <si>
    <t>BIO F110P8</t>
  </si>
  <si>
    <t>BIO F110P9</t>
  </si>
  <si>
    <t>BIO F110P10</t>
  </si>
  <si>
    <t>BIO F110P11</t>
  </si>
  <si>
    <t>BIO F110P12</t>
  </si>
  <si>
    <t>BIO F110P13</t>
  </si>
  <si>
    <t>BIO F110P14</t>
  </si>
  <si>
    <t>BIO F110P15</t>
  </si>
  <si>
    <t>BIO F215L1</t>
  </si>
  <si>
    <t>BIO F215T1</t>
  </si>
  <si>
    <t>BIO F216L1</t>
  </si>
  <si>
    <t>BIO F217L1</t>
  </si>
  <si>
    <t>BIO F217P1</t>
  </si>
  <si>
    <t>BIO F241L1</t>
  </si>
  <si>
    <t>BIO F241T1</t>
  </si>
  <si>
    <t>BIO F242L1</t>
  </si>
  <si>
    <t>BIO F242T1</t>
  </si>
  <si>
    <t>BIO F243L1</t>
  </si>
  <si>
    <t>BIO F243T1</t>
  </si>
  <si>
    <t>BIO F244L1</t>
  </si>
  <si>
    <t>BIO F244P1</t>
  </si>
  <si>
    <t>BIO F266I1</t>
  </si>
  <si>
    <t>BIO F341L1</t>
  </si>
  <si>
    <t>BIO F341T1</t>
  </si>
  <si>
    <t>BIO F342L1</t>
  </si>
  <si>
    <t>BIO F342T1</t>
  </si>
  <si>
    <t>BIO F366I1</t>
  </si>
  <si>
    <t>BIO F367I1</t>
  </si>
  <si>
    <t>BIO F376I1</t>
  </si>
  <si>
    <t>BIO F377I1</t>
  </si>
  <si>
    <t>BIO F413L1</t>
  </si>
  <si>
    <t>BIO F419L1</t>
  </si>
  <si>
    <t>BIO F421L1</t>
  </si>
  <si>
    <t>BIO F491I1</t>
  </si>
  <si>
    <t>BIO G510L1</t>
  </si>
  <si>
    <t>BIO G515L1</t>
  </si>
  <si>
    <t>BIO G524L1</t>
  </si>
  <si>
    <t>BIO G524P1</t>
  </si>
  <si>
    <t>BIO G532L1</t>
  </si>
  <si>
    <t>BIO G642P1</t>
  </si>
  <si>
    <t>BIO G643L1</t>
  </si>
  <si>
    <t>BIO G643P1</t>
  </si>
  <si>
    <t>BIO G651L1</t>
  </si>
  <si>
    <t>BIO G651P1</t>
  </si>
  <si>
    <t>BIOT F345L1</t>
  </si>
  <si>
    <t>BIOT F422L1</t>
  </si>
  <si>
    <t>BIOT F424L1</t>
  </si>
  <si>
    <t>BITS C790TI1</t>
  </si>
  <si>
    <t>BITS C791TI1</t>
  </si>
  <si>
    <t>BITS C797TI1</t>
  </si>
  <si>
    <t>BITS C799TI1</t>
  </si>
  <si>
    <t>BITS E661I1</t>
  </si>
  <si>
    <t>BITS E793TI1</t>
  </si>
  <si>
    <t>BITS E794TI1</t>
  </si>
  <si>
    <t>BITS F110L1</t>
  </si>
  <si>
    <t>BITS F110L2</t>
  </si>
  <si>
    <t>BITS F110T1</t>
  </si>
  <si>
    <t>BITS F110T2</t>
  </si>
  <si>
    <t>BITS F110T3</t>
  </si>
  <si>
    <t>BITS F110T4</t>
  </si>
  <si>
    <t>BITS F110T5</t>
  </si>
  <si>
    <t>BITS F110P1</t>
  </si>
  <si>
    <t>BITS F110P2</t>
  </si>
  <si>
    <t>BITS F110P3</t>
  </si>
  <si>
    <t>BITS F110P4</t>
  </si>
  <si>
    <t>BITS F110P5</t>
  </si>
  <si>
    <t>BITS F112L1</t>
  </si>
  <si>
    <t>BITS F112L2</t>
  </si>
  <si>
    <t>BITS F112L3</t>
  </si>
  <si>
    <t>BITS F112L4</t>
  </si>
  <si>
    <t>BITS F312L1</t>
  </si>
  <si>
    <t>BITS F316L1</t>
  </si>
  <si>
    <t>BITS F317L1</t>
  </si>
  <si>
    <t>BITS F382I1</t>
  </si>
  <si>
    <t>BITS F386L1</t>
  </si>
  <si>
    <t>BITS F415L1</t>
  </si>
  <si>
    <t>BITS F416L1</t>
  </si>
  <si>
    <t>BITS F418L1</t>
  </si>
  <si>
    <t>BITS F421TI1</t>
  </si>
  <si>
    <t>BITS F422TI1</t>
  </si>
  <si>
    <t>BITS F423TI1</t>
  </si>
  <si>
    <t>BITS F424TI1</t>
  </si>
  <si>
    <t>BITS F462L1</t>
  </si>
  <si>
    <t>BITS F464L1</t>
  </si>
  <si>
    <t>BITS G511I1</t>
  </si>
  <si>
    <t>BITS G513I1</t>
  </si>
  <si>
    <t>BITS G529I1</t>
  </si>
  <si>
    <t>BITS G539I1</t>
  </si>
  <si>
    <t>BITS G540I1</t>
  </si>
  <si>
    <t>BITS G553L1</t>
  </si>
  <si>
    <t>BITS G562TI1</t>
  </si>
  <si>
    <t>BITS G563TI1</t>
  </si>
  <si>
    <t>BITS G629TI1</t>
  </si>
  <si>
    <t>BITS G619I1</t>
  </si>
  <si>
    <t>BITS G649I1</t>
  </si>
  <si>
    <t>BITS G654I1</t>
  </si>
  <si>
    <t>BITS G661 I1</t>
  </si>
  <si>
    <t>CHE F241L1</t>
  </si>
  <si>
    <t>CHE F241T1</t>
  </si>
  <si>
    <t>CHE F242L1</t>
  </si>
  <si>
    <t>CHE F242T1</t>
  </si>
  <si>
    <t>CHE F243L1</t>
  </si>
  <si>
    <t>CHE F243T1</t>
  </si>
  <si>
    <t>CHE F244L1</t>
  </si>
  <si>
    <t>CHE F244T1</t>
  </si>
  <si>
    <t>CHE F266I1</t>
  </si>
  <si>
    <t>CHE F341P1</t>
  </si>
  <si>
    <t>CHE F342L1</t>
  </si>
  <si>
    <t>CHE F342T1</t>
  </si>
  <si>
    <t>CHE F343L1</t>
  </si>
  <si>
    <t>CHE F343T1</t>
  </si>
  <si>
    <t>CHE F366I1</t>
  </si>
  <si>
    <t>CHE F367I1</t>
  </si>
  <si>
    <t>CHE F376I1</t>
  </si>
  <si>
    <t>CHE F377I1</t>
  </si>
  <si>
    <t>CHE F411L1</t>
  </si>
  <si>
    <t>CHE F412L1</t>
  </si>
  <si>
    <t>CHE F413L1</t>
  </si>
  <si>
    <t>CHE F414L1</t>
  </si>
  <si>
    <t>CHE F416I1</t>
  </si>
  <si>
    <t>CHE F417I1</t>
  </si>
  <si>
    <t>CHE F419L1</t>
  </si>
  <si>
    <t>CHE F421L1</t>
  </si>
  <si>
    <t>CHE F491I1</t>
  </si>
  <si>
    <t>CHE G513L1</t>
  </si>
  <si>
    <t>CHE G522L1</t>
  </si>
  <si>
    <t>CHE G524L1</t>
  </si>
  <si>
    <t>CHE G552L1</t>
  </si>
  <si>
    <t>CHE G558L1</t>
  </si>
  <si>
    <t>CHE G641L1</t>
  </si>
  <si>
    <t>CHEM F110P1</t>
  </si>
  <si>
    <t>CHEM F110P2</t>
  </si>
  <si>
    <t>CHEM F110P3</t>
  </si>
  <si>
    <t>CHEM F110P4</t>
  </si>
  <si>
    <t>CHEM F110P5</t>
  </si>
  <si>
    <t>CHEM F110P6</t>
  </si>
  <si>
    <t>CHEM F110P7</t>
  </si>
  <si>
    <t>CHEM F110P8</t>
  </si>
  <si>
    <t>CHEM F110P9</t>
  </si>
  <si>
    <t>CHEM F110P10</t>
  </si>
  <si>
    <t>CHEM F110P11</t>
  </si>
  <si>
    <t>CHEM F110P12</t>
  </si>
  <si>
    <t>CHEM F241L1</t>
  </si>
  <si>
    <t>CHEM F241T1</t>
  </si>
  <si>
    <t>CHEM F242P1</t>
  </si>
  <si>
    <t>CHEM F243L1</t>
  </si>
  <si>
    <t>CHEM F243T1</t>
  </si>
  <si>
    <t>CHEM F244L1</t>
  </si>
  <si>
    <t>CHEM F244T1</t>
  </si>
  <si>
    <t>CHEM F266I1</t>
  </si>
  <si>
    <t>CHEM F325L1</t>
  </si>
  <si>
    <t>CHEM F328L1</t>
  </si>
  <si>
    <t>CHEM F335L1</t>
  </si>
  <si>
    <t>CHEM F341L1</t>
  </si>
  <si>
    <t>CHEM F341P1</t>
  </si>
  <si>
    <t>CHEM F342L1</t>
  </si>
  <si>
    <t>CHEM F342T1</t>
  </si>
  <si>
    <t>CHEM F343L1</t>
  </si>
  <si>
    <t>CHEM F343T1</t>
  </si>
  <si>
    <t>CHEM F366I1</t>
  </si>
  <si>
    <t>CHEM F367I1</t>
  </si>
  <si>
    <t>CHEM F376I1</t>
  </si>
  <si>
    <t>CHEM F377I1</t>
  </si>
  <si>
    <t>CHEM F491I1</t>
  </si>
  <si>
    <t>CS F111L1</t>
  </si>
  <si>
    <t>CS F111L2</t>
  </si>
  <si>
    <t>CS F111L3</t>
  </si>
  <si>
    <t>CS F111P1</t>
  </si>
  <si>
    <t>CS F111P2</t>
  </si>
  <si>
    <t>CS F111P3</t>
  </si>
  <si>
    <t>CS F111P4</t>
  </si>
  <si>
    <t>CS F111P5</t>
  </si>
  <si>
    <t>CS F111P6</t>
  </si>
  <si>
    <t>CS F111P7</t>
  </si>
  <si>
    <t>CS F111P8</t>
  </si>
  <si>
    <t>CS F111P9</t>
  </si>
  <si>
    <t>CS F111P10</t>
  </si>
  <si>
    <t>CS F111P11</t>
  </si>
  <si>
    <t>CS F111P12</t>
  </si>
  <si>
    <t>CS F211L1</t>
  </si>
  <si>
    <t>CS F211P1</t>
  </si>
  <si>
    <t>CS F212L1</t>
  </si>
  <si>
    <t>CS F212P1</t>
  </si>
  <si>
    <t>CS F213L1</t>
  </si>
  <si>
    <t>CS F213P1</t>
  </si>
  <si>
    <t>CS F241L1</t>
  </si>
  <si>
    <t>CS F241L2</t>
  </si>
  <si>
    <t>CS F241T1</t>
  </si>
  <si>
    <t>CS F241T2</t>
  </si>
  <si>
    <t>CS F241T3</t>
  </si>
  <si>
    <t>CS F241P1</t>
  </si>
  <si>
    <t>CS F241P2</t>
  </si>
  <si>
    <t>CS F241P3</t>
  </si>
  <si>
    <t>CS F266I1</t>
  </si>
  <si>
    <t>CS F303L1</t>
  </si>
  <si>
    <t>CS F303P1</t>
  </si>
  <si>
    <t>CS F314L1</t>
  </si>
  <si>
    <t>CS F320L1</t>
  </si>
  <si>
    <t>CS F342L1</t>
  </si>
  <si>
    <t>CS F342P1</t>
  </si>
  <si>
    <t>CS F363L1</t>
  </si>
  <si>
    <t>CS F363T1</t>
  </si>
  <si>
    <t>CS F364L1</t>
  </si>
  <si>
    <t>CS F366I1</t>
  </si>
  <si>
    <t>CS F367I1</t>
  </si>
  <si>
    <t>CS F376I1</t>
  </si>
  <si>
    <t>CS F377I1</t>
  </si>
  <si>
    <t>CS F407L1</t>
  </si>
  <si>
    <t>CS F415L1</t>
  </si>
  <si>
    <t>CS F424L1</t>
  </si>
  <si>
    <t>CS F444L1</t>
  </si>
  <si>
    <t>CS F446L1</t>
  </si>
  <si>
    <t>CS F491I1</t>
  </si>
  <si>
    <t>CS G513L1</t>
  </si>
  <si>
    <t>CS G523L1</t>
  </si>
  <si>
    <t>CS G524L1</t>
  </si>
  <si>
    <t>CS G527L1</t>
  </si>
  <si>
    <t>CS G541L1</t>
  </si>
  <si>
    <t>DE G514L1</t>
  </si>
  <si>
    <t>ECE F343L1</t>
  </si>
  <si>
    <t>ECON F212L1</t>
  </si>
  <si>
    <t>ECON F241L1</t>
  </si>
  <si>
    <t>ECON F241T1</t>
  </si>
  <si>
    <t>ECON F242L1</t>
  </si>
  <si>
    <t>ECON F242T1</t>
  </si>
  <si>
    <t>ECON F243L1</t>
  </si>
  <si>
    <t>ECON F243T1</t>
  </si>
  <si>
    <t>ECON F244L1</t>
  </si>
  <si>
    <t>ECON F244T1</t>
  </si>
  <si>
    <t>ECON F266I1</t>
  </si>
  <si>
    <t>ECON F315L1</t>
  </si>
  <si>
    <t>ECON F341L1</t>
  </si>
  <si>
    <t>ECON F341T1</t>
  </si>
  <si>
    <t>ECON F342L1</t>
  </si>
  <si>
    <t>ECON F342T1</t>
  </si>
  <si>
    <t>ECON F343L1</t>
  </si>
  <si>
    <t>ECON F343T1</t>
  </si>
  <si>
    <t>ECON F354L1</t>
  </si>
  <si>
    <t>ECON F355L1</t>
  </si>
  <si>
    <t>ECON F366I1</t>
  </si>
  <si>
    <t>ECON F367I1</t>
  </si>
  <si>
    <t>ECON F376I1</t>
  </si>
  <si>
    <t>ECON F377I1</t>
  </si>
  <si>
    <t>ECON F412L1</t>
  </si>
  <si>
    <t>ECON F416L1</t>
  </si>
  <si>
    <t>ECON F434L1</t>
  </si>
  <si>
    <t>ECON F435L1</t>
  </si>
  <si>
    <t>ECON F491I1</t>
  </si>
  <si>
    <t>ECE F241L1</t>
  </si>
  <si>
    <t>ECE F241L2</t>
  </si>
  <si>
    <t>ECE F241T1</t>
  </si>
  <si>
    <t>ECE F241T2</t>
  </si>
  <si>
    <t>ECE F241T3</t>
  </si>
  <si>
    <t>ECE F241P1</t>
  </si>
  <si>
    <t>ECE F241P2</t>
  </si>
  <si>
    <t>ECE F241P3</t>
  </si>
  <si>
    <t>EEE F111L1</t>
  </si>
  <si>
    <t>EEE F111L2</t>
  </si>
  <si>
    <t>EEE F111L3</t>
  </si>
  <si>
    <t>EEE F111L4</t>
  </si>
  <si>
    <t>EEE F111L5</t>
  </si>
  <si>
    <t>EEE F111L6</t>
  </si>
  <si>
    <t>EEE F241L1</t>
  </si>
  <si>
    <t>EEE F241L2</t>
  </si>
  <si>
    <t>EEE F241T1</t>
  </si>
  <si>
    <t>EEE F241T2</t>
  </si>
  <si>
    <t>EEE F241T3</t>
  </si>
  <si>
    <t>EEE F241P1</t>
  </si>
  <si>
    <t>EEE F241P2</t>
  </si>
  <si>
    <t>EEE F241P3</t>
  </si>
  <si>
    <t>EEE F242L1</t>
  </si>
  <si>
    <t>EEE F242L2</t>
  </si>
  <si>
    <t>EEE F243L1</t>
  </si>
  <si>
    <t>EEE F243L2</t>
  </si>
  <si>
    <t>EEE F243L3</t>
  </si>
  <si>
    <t>EEE F244L1</t>
  </si>
  <si>
    <t>EEE F244L2</t>
  </si>
  <si>
    <t>EEE F244L3</t>
  </si>
  <si>
    <t>EEE F266I1</t>
  </si>
  <si>
    <t>EEE F312L1</t>
  </si>
  <si>
    <t>EEE F312T1</t>
  </si>
  <si>
    <t>EEE F341L1</t>
  </si>
  <si>
    <t>EEE F341L2</t>
  </si>
  <si>
    <t>EEE F341P1</t>
  </si>
  <si>
    <t>EEE F341P2</t>
  </si>
  <si>
    <t>EEE F341P3</t>
  </si>
  <si>
    <t>EEE F341P4</t>
  </si>
  <si>
    <t>EEE F342L1</t>
  </si>
  <si>
    <t>EEE F342L2</t>
  </si>
  <si>
    <t>EEE F342P1</t>
  </si>
  <si>
    <t>EEE F342P2</t>
  </si>
  <si>
    <t>EEE F342P3</t>
  </si>
  <si>
    <t>EEE F342P4</t>
  </si>
  <si>
    <t>EEE F342P5</t>
  </si>
  <si>
    <t>EEE F366I1</t>
  </si>
  <si>
    <t>EEE F367I1</t>
  </si>
  <si>
    <t>EEE F376I1</t>
  </si>
  <si>
    <t>EEE F377I1</t>
  </si>
  <si>
    <t>EEE F431L1</t>
  </si>
  <si>
    <t>EEE F433L1</t>
  </si>
  <si>
    <t>EEE F434L1</t>
  </si>
  <si>
    <t>EEE F434P1</t>
  </si>
  <si>
    <t>EEE F435L1</t>
  </si>
  <si>
    <t>EEE F473L1</t>
  </si>
  <si>
    <t>EEE F491I1</t>
  </si>
  <si>
    <t>EEE G547L1</t>
  </si>
  <si>
    <t>EEE G627L1</t>
  </si>
  <si>
    <t>FIN F311L1</t>
  </si>
  <si>
    <t>FIN F313L1</t>
  </si>
  <si>
    <t>FIN F315L1</t>
  </si>
  <si>
    <t>GS F211L1</t>
  </si>
  <si>
    <t>GS F212L1</t>
  </si>
  <si>
    <t>GS F231L1</t>
  </si>
  <si>
    <t>GS F232L1</t>
  </si>
  <si>
    <t>GS F233L1</t>
  </si>
  <si>
    <t>GS F234L1</t>
  </si>
  <si>
    <t>GS F241L1</t>
  </si>
  <si>
    <t>GS F311L1</t>
  </si>
  <si>
    <t>GS F312L1</t>
  </si>
  <si>
    <t>GS F322L1</t>
  </si>
  <si>
    <t>GS F326L1</t>
  </si>
  <si>
    <t>GS F332L1</t>
  </si>
  <si>
    <t>GS F343L1</t>
  </si>
  <si>
    <t>GS F343L2</t>
  </si>
  <si>
    <t>HSS F227L1</t>
  </si>
  <si>
    <t>HSS F232L1</t>
  </si>
  <si>
    <t>HSS F235L1</t>
  </si>
  <si>
    <t>HSS F236L1</t>
  </si>
  <si>
    <t>HSS F266I1</t>
  </si>
  <si>
    <t>HSS F314L1</t>
  </si>
  <si>
    <t>HSS F316L1</t>
  </si>
  <si>
    <t>HSS F317L1</t>
  </si>
  <si>
    <t>HSS F336L1</t>
  </si>
  <si>
    <t>HSS F337L1</t>
  </si>
  <si>
    <t>HSS F340L1</t>
  </si>
  <si>
    <t>HSS F342L1</t>
  </si>
  <si>
    <t>HSS F343L1</t>
  </si>
  <si>
    <t>HSS F347L1</t>
  </si>
  <si>
    <t>HSS F349L1</t>
  </si>
  <si>
    <t>HSS F363L1</t>
  </si>
  <si>
    <t>HSS F399L1</t>
  </si>
  <si>
    <t>INSTR F241L1</t>
  </si>
  <si>
    <t>INSTR F241L2</t>
  </si>
  <si>
    <t>INSTR F241T1</t>
  </si>
  <si>
    <t>INSTR F241T2</t>
  </si>
  <si>
    <t>INSTR F241T3</t>
  </si>
  <si>
    <t>INSTR F241P1</t>
  </si>
  <si>
    <t>INSTR F241P2</t>
  </si>
  <si>
    <t>INSTR F241P3</t>
  </si>
  <si>
    <t>INSTR F242L1</t>
  </si>
  <si>
    <t>INSTR F242L2</t>
  </si>
  <si>
    <t>INSTR F243L1</t>
  </si>
  <si>
    <t>INSTR F243L2</t>
  </si>
  <si>
    <t>INSTR F243L3</t>
  </si>
  <si>
    <t>INSTR F244L1</t>
  </si>
  <si>
    <t>INSTR F244L2</t>
  </si>
  <si>
    <t>INSTR F244L3</t>
  </si>
  <si>
    <t>INSTR F266I1</t>
  </si>
  <si>
    <t>INSTR F341L1</t>
  </si>
  <si>
    <t>INSTR F341L2</t>
  </si>
  <si>
    <t>INSTR F341P1</t>
  </si>
  <si>
    <t>INSTR F341P2</t>
  </si>
  <si>
    <t>INSTR F341P3</t>
  </si>
  <si>
    <t>INSTR F341P4</t>
  </si>
  <si>
    <t>INSTR F342L1</t>
  </si>
  <si>
    <t>INSTR F342L2</t>
  </si>
  <si>
    <t>INSTR F342P1</t>
  </si>
  <si>
    <t>INSTR F342P2</t>
  </si>
  <si>
    <t>INSTR F342P3</t>
  </si>
  <si>
    <t>INSTR F342P4</t>
  </si>
  <si>
    <t>INSTR F342P5</t>
  </si>
  <si>
    <t>INSTR F343L1</t>
  </si>
  <si>
    <t>INSTR F343T1</t>
  </si>
  <si>
    <t>INSTR F366I1</t>
  </si>
  <si>
    <t>INSTR F367I1</t>
  </si>
  <si>
    <t>INSTR F376I1</t>
  </si>
  <si>
    <t>INSTR F377I1</t>
  </si>
  <si>
    <t>INSTR F473L1</t>
  </si>
  <si>
    <t>INSTR F491I1</t>
  </si>
  <si>
    <t>IS F341L1</t>
  </si>
  <si>
    <t>MATH F112L1</t>
  </si>
  <si>
    <t>MATH F112L2</t>
  </si>
  <si>
    <t>MATH F112L3</t>
  </si>
  <si>
    <t>MATH F112L4</t>
  </si>
  <si>
    <t>MATH F112L5</t>
  </si>
  <si>
    <t>MATH F112L6</t>
  </si>
  <si>
    <t>MATH F112L7</t>
  </si>
  <si>
    <t>MATH F112L8</t>
  </si>
  <si>
    <t>MATH F112L9</t>
  </si>
  <si>
    <t>MATH F112L10</t>
  </si>
  <si>
    <t>MATH F112L11</t>
  </si>
  <si>
    <t>MATH F112L12</t>
  </si>
  <si>
    <t>MATH F112L13</t>
  </si>
  <si>
    <t>MATH F113L1</t>
  </si>
  <si>
    <t>MATH F113L2</t>
  </si>
  <si>
    <t>MATH F113L3</t>
  </si>
  <si>
    <t>MATH F113L4</t>
  </si>
  <si>
    <t>MATH F113L5</t>
  </si>
  <si>
    <t>MATH F113L6</t>
  </si>
  <si>
    <t>MATH F113L7</t>
  </si>
  <si>
    <t>MATH F211L1</t>
  </si>
  <si>
    <t>MATH F231L1</t>
  </si>
  <si>
    <t>MATH F241L1</t>
  </si>
  <si>
    <t>MATH F241T1</t>
  </si>
  <si>
    <t>MATH F242L1</t>
  </si>
  <si>
    <t>MATH F242T1</t>
  </si>
  <si>
    <t>MATH F243L1</t>
  </si>
  <si>
    <t>MATH F243T1</t>
  </si>
  <si>
    <t>MATH F244L1</t>
  </si>
  <si>
    <t>MATH F244T1</t>
  </si>
  <si>
    <t>MATH F266I1</t>
  </si>
  <si>
    <t>MATH F313L1</t>
  </si>
  <si>
    <t>MATH F314L1</t>
  </si>
  <si>
    <t>MATH F341L1</t>
  </si>
  <si>
    <t>MATH F341T1</t>
  </si>
  <si>
    <t>MATH F342L1</t>
  </si>
  <si>
    <t>MATH F342T1</t>
  </si>
  <si>
    <t>MATH F343L1</t>
  </si>
  <si>
    <t>MATH F343T1</t>
  </si>
  <si>
    <t>MATH F353L1</t>
  </si>
  <si>
    <t>MATH F366I1</t>
  </si>
  <si>
    <t>MATH F367I1</t>
  </si>
  <si>
    <t>MATH F376I1</t>
  </si>
  <si>
    <t>MATH F377I1</t>
  </si>
  <si>
    <t>MATH F420L1</t>
  </si>
  <si>
    <t>MATH F491I1</t>
  </si>
  <si>
    <t>ME F110P1</t>
  </si>
  <si>
    <t>ME F110P2</t>
  </si>
  <si>
    <t>ME F110P3</t>
  </si>
  <si>
    <t>ME F110P4</t>
  </si>
  <si>
    <t>ME F110P5</t>
  </si>
  <si>
    <t>ME F110P6</t>
  </si>
  <si>
    <t>ME F215P1</t>
  </si>
  <si>
    <t>ME F215P2</t>
  </si>
  <si>
    <t>ME F241L1</t>
  </si>
  <si>
    <t>ME F241T1</t>
  </si>
  <si>
    <t>ME F241P1</t>
  </si>
  <si>
    <t>ME F241P2</t>
  </si>
  <si>
    <t>ME F242L1</t>
  </si>
  <si>
    <t>ME F242T1</t>
  </si>
  <si>
    <t>ME F244L1</t>
  </si>
  <si>
    <t>ME F244T1</t>
  </si>
  <si>
    <t>ME F266I1</t>
  </si>
  <si>
    <t>ME F313L1</t>
  </si>
  <si>
    <t>ME F313P1</t>
  </si>
  <si>
    <t>ME F313P2</t>
  </si>
  <si>
    <t>ME F341L1</t>
  </si>
  <si>
    <t>ME F341P1</t>
  </si>
  <si>
    <t>ME F341P2</t>
  </si>
  <si>
    <t>ME F343L1</t>
  </si>
  <si>
    <t>ME F343T1</t>
  </si>
  <si>
    <t>ME F344L1</t>
  </si>
  <si>
    <t>ME F344T1</t>
  </si>
  <si>
    <t>ME F366I1</t>
  </si>
  <si>
    <t>ME F367I1</t>
  </si>
  <si>
    <t>ME F376I1</t>
  </si>
  <si>
    <t>ME F377I1</t>
  </si>
  <si>
    <t>ME F412L1</t>
  </si>
  <si>
    <t>ME F461L1</t>
  </si>
  <si>
    <t>ME F485L1</t>
  </si>
  <si>
    <t>ME F491I1</t>
  </si>
  <si>
    <t>ME G611L1</t>
  </si>
  <si>
    <t>ME G641L1</t>
  </si>
  <si>
    <t>MEL G632L1</t>
  </si>
  <si>
    <t>MEL G641L1</t>
  </si>
  <si>
    <t>MEL G642L1</t>
  </si>
  <si>
    <t>MEL G642P1</t>
  </si>
  <si>
    <t>MGTS F211L1</t>
  </si>
  <si>
    <t>MGTS F211T1</t>
  </si>
  <si>
    <t>MGTS F211T2</t>
  </si>
  <si>
    <t>PHY F110P1</t>
  </si>
  <si>
    <t>PHY F110P2</t>
  </si>
  <si>
    <t>PHY F110P3</t>
  </si>
  <si>
    <t>PHY F110P4</t>
  </si>
  <si>
    <t>PHY F110P5</t>
  </si>
  <si>
    <t>PHY F110P6</t>
  </si>
  <si>
    <t>PHY F110P7</t>
  </si>
  <si>
    <t>PHY F110P8</t>
  </si>
  <si>
    <t>PHY F110P9</t>
  </si>
  <si>
    <t>PHY F110P10</t>
  </si>
  <si>
    <t>PHY F110P11</t>
  </si>
  <si>
    <t>PHY F110P12</t>
  </si>
  <si>
    <t>PHY F110P13</t>
  </si>
  <si>
    <t>PHY F111L1</t>
  </si>
  <si>
    <t>PHY F111L2</t>
  </si>
  <si>
    <t>PHY F111L3</t>
  </si>
  <si>
    <t>PHY F111L4</t>
  </si>
  <si>
    <t>PHY F111L5</t>
  </si>
  <si>
    <t>PHY F111L6</t>
  </si>
  <si>
    <t>PHY F111L7</t>
  </si>
  <si>
    <t>PHY F111L8</t>
  </si>
  <si>
    <t>PHY F215L1</t>
  </si>
  <si>
    <t>PHY F241L1</t>
  </si>
  <si>
    <t>PHY F241T1</t>
  </si>
  <si>
    <t>PHY F242L1</t>
  </si>
  <si>
    <t>PHY F242T1</t>
  </si>
  <si>
    <t>PHY F243L1</t>
  </si>
  <si>
    <t>PHY F243T1</t>
  </si>
  <si>
    <t>PHY F244P1</t>
  </si>
  <si>
    <t>PHY F244P2</t>
  </si>
  <si>
    <t>PHY F266I1</t>
  </si>
  <si>
    <t>PHY F341L1</t>
  </si>
  <si>
    <t>PHY F341T1</t>
  </si>
  <si>
    <t>PHY F342L1</t>
  </si>
  <si>
    <t>PHY F342T1</t>
  </si>
  <si>
    <t>PHY F343L1</t>
  </si>
  <si>
    <t>PHY F343T1</t>
  </si>
  <si>
    <t>PHY F344P1</t>
  </si>
  <si>
    <t>PHY F366I1</t>
  </si>
  <si>
    <t>PHY F367I1</t>
  </si>
  <si>
    <t>PHY F376I1</t>
  </si>
  <si>
    <t>PHY F377I1</t>
  </si>
  <si>
    <t>PHY F421L1</t>
  </si>
  <si>
    <t>PHY F423L1</t>
  </si>
  <si>
    <t>PHY F491I1</t>
  </si>
  <si>
    <t>CLASS NUMBER</t>
  </si>
  <si>
    <t>COURSE&amp; SECTION</t>
  </si>
  <si>
    <t>R</t>
  </si>
  <si>
    <t>1004157</t>
  </si>
  <si>
    <t>1004257</t>
  </si>
  <si>
    <t>1004357</t>
  </si>
  <si>
    <t>1004457</t>
  </si>
  <si>
    <t>1004557</t>
  </si>
  <si>
    <t>1004657</t>
  </si>
  <si>
    <t>1004757</t>
  </si>
  <si>
    <t>1004857</t>
  </si>
  <si>
    <t>1004957</t>
  </si>
  <si>
    <t>10041057</t>
  </si>
  <si>
    <t>10041157</t>
  </si>
  <si>
    <t>10041257</t>
  </si>
  <si>
    <t>1023157</t>
  </si>
  <si>
    <t>1023257</t>
  </si>
  <si>
    <t>1385157</t>
  </si>
  <si>
    <t>1385257</t>
  </si>
  <si>
    <t>1386157</t>
  </si>
  <si>
    <t>1386257</t>
  </si>
  <si>
    <t>1386357</t>
  </si>
  <si>
    <t>1387157</t>
  </si>
  <si>
    <t>1387257</t>
  </si>
  <si>
    <t>1387357</t>
  </si>
  <si>
    <t>1009157</t>
  </si>
  <si>
    <t>1009257</t>
  </si>
  <si>
    <t>1009357</t>
  </si>
  <si>
    <t>1009457</t>
  </si>
  <si>
    <t>1009557</t>
  </si>
  <si>
    <t>1009657</t>
  </si>
  <si>
    <t>1239157</t>
  </si>
  <si>
    <t>1239257</t>
  </si>
  <si>
    <t>1240157</t>
  </si>
  <si>
    <t>1240257</t>
  </si>
  <si>
    <t>1240357</t>
  </si>
  <si>
    <t>1241157</t>
  </si>
  <si>
    <t>1241257</t>
  </si>
  <si>
    <t>1241357</t>
  </si>
  <si>
    <t>1245157</t>
  </si>
  <si>
    <t>1245257</t>
  </si>
  <si>
    <t>1342157</t>
  </si>
  <si>
    <t>1342257</t>
  </si>
  <si>
    <t>1343157</t>
  </si>
  <si>
    <t>1343257</t>
  </si>
  <si>
    <t>1343357</t>
  </si>
  <si>
    <t>1344157</t>
  </si>
  <si>
    <t>1344257</t>
  </si>
  <si>
    <t>1344357</t>
  </si>
  <si>
    <t>1348157</t>
  </si>
  <si>
    <t>1348257</t>
  </si>
  <si>
    <t>1011157</t>
  </si>
  <si>
    <t>1011257</t>
  </si>
  <si>
    <t>1011357</t>
  </si>
  <si>
    <t>1011457</t>
  </si>
  <si>
    <t>1011557</t>
  </si>
  <si>
    <t>1011657</t>
  </si>
  <si>
    <t>1011757</t>
  </si>
  <si>
    <t>1011857</t>
  </si>
  <si>
    <t>1011957</t>
  </si>
  <si>
    <t>10111057</t>
  </si>
  <si>
    <t>10111157</t>
  </si>
  <si>
    <t>10111257</t>
  </si>
  <si>
    <t>10111357</t>
  </si>
  <si>
    <t>1012157</t>
  </si>
  <si>
    <t>1012257</t>
  </si>
  <si>
    <t>1012357</t>
  </si>
  <si>
    <t>1012457</t>
  </si>
  <si>
    <t>1012557</t>
  </si>
  <si>
    <t>1012657</t>
  </si>
  <si>
    <t>1012757</t>
  </si>
  <si>
    <t>1022157</t>
  </si>
  <si>
    <t>1015157</t>
  </si>
  <si>
    <t>1015257</t>
  </si>
  <si>
    <t>1015357</t>
  </si>
  <si>
    <t>1015457</t>
  </si>
  <si>
    <t>1015557</t>
  </si>
  <si>
    <t>1015657</t>
  </si>
  <si>
    <t>1015757</t>
  </si>
  <si>
    <t>1015857</t>
  </si>
  <si>
    <t>T12</t>
  </si>
  <si>
    <t>Course &amp; Section</t>
  </si>
  <si>
    <t>ROW 1</t>
  </si>
  <si>
    <t>ROW 2</t>
  </si>
  <si>
    <t>ROW 3</t>
  </si>
  <si>
    <t>ROW 4</t>
  </si>
  <si>
    <t>ROW 5</t>
  </si>
  <si>
    <t>ROW 6</t>
  </si>
  <si>
    <t>ROW 7</t>
  </si>
  <si>
    <t>ROW 8</t>
  </si>
  <si>
    <t>ROW 9</t>
  </si>
  <si>
    <t>ROW 10</t>
  </si>
  <si>
    <t>ROW 11</t>
  </si>
  <si>
    <t>ROW 12</t>
  </si>
  <si>
    <t>ROW 13</t>
  </si>
  <si>
    <t>COURSE &amp; SECTION</t>
  </si>
  <si>
    <t>ROW 14</t>
  </si>
  <si>
    <t>ROW 15</t>
  </si>
  <si>
    <t>ROW 16</t>
  </si>
  <si>
    <t>ROW 17</t>
  </si>
  <si>
    <t>ROW 18</t>
  </si>
  <si>
    <t>ROW 19</t>
  </si>
  <si>
    <t>ROW 20</t>
  </si>
  <si>
    <t>course &amp; section</t>
  </si>
  <si>
    <t>Clashes are seen in pink below Eg.  BIO G643L1 &amp; INSTRF341P3(TH3), MATH F113L1 &amp; MATH F313L1(F7) ARE CLASHING IN THIS CASE</t>
  </si>
  <si>
    <t>6-6.50</t>
  </si>
  <si>
    <t>7-7.50</t>
  </si>
  <si>
    <t>8-8.50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</si>
</sst>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quot;* #,##0.00_);_(&quot;$&quot;* \(#,##0.00\);_(&quot;$&quot;* &quot;-&quot;??_);_(@_)"/>
    <numFmt numFmtId="165" formatCode="_(* #,##0.00_);_(* \(#,##0.00\);_(* &quot;-&quot;??_);_(@_)"/>
    <numFmt numFmtId="166" formatCode="[$-F800]dddd\,\ mmmm\ dd\,\ yyyy"/>
  </numFmts>
  <fonts count="53">
    <font>
      <sz val="10"/>
      <color indexed="8"/>
      <name val="Arial"/>
      <family val="2"/>
    </font>
    <font>
      <sz val="11"/>
      <color theme="1"/>
      <name val="Calibri"/>
      <family val="2"/>
      <scheme val="minor"/>
    </font>
    <font>
      <sz val="11"/>
      <color theme="1"/>
      <name val="Calibri"/>
      <family val="2"/>
      <scheme val="minor"/>
    </font>
    <font>
      <sz val="10"/>
      <color indexed="8"/>
      <name val="Arial"/>
      <family val="2"/>
    </font>
    <font>
      <sz val="10"/>
      <color indexed="8"/>
      <name val="Calibri"/>
      <family val="2"/>
      <scheme val="minor"/>
    </font>
    <font>
      <sz val="10"/>
      <color indexed="8"/>
      <name val="Arial"/>
      <family val="2"/>
    </font>
    <font>
      <sz val="11"/>
      <color indexed="8"/>
      <name val="Calibri"/>
      <family val="2"/>
    </font>
    <font>
      <sz val="10"/>
      <color rgb="FF0070C0"/>
      <name val="Calibri"/>
      <family val="2"/>
      <scheme val="minor"/>
    </font>
    <font>
      <sz val="10"/>
      <name val="Arial Unicode MS"/>
      <family val="2"/>
    </font>
    <font>
      <u/>
      <sz val="11"/>
      <color indexed="12"/>
      <name val="Calibri"/>
      <family val="2"/>
    </font>
    <font>
      <sz val="10"/>
      <color rgb="FF000000"/>
      <name val="Arial"/>
      <family val="2"/>
    </font>
    <font>
      <sz val="11"/>
      <color indexed="8"/>
      <name val="Calibri"/>
      <family val="2"/>
    </font>
    <font>
      <sz val="10"/>
      <name val="Arial"/>
      <family val="2"/>
    </font>
    <font>
      <sz val="9"/>
      <name val="Calibri"/>
      <family val="2"/>
      <scheme val="minor"/>
    </font>
    <font>
      <b/>
      <sz val="9"/>
      <name val="Calibri"/>
      <family val="2"/>
      <scheme val="minor"/>
    </font>
    <font>
      <sz val="9"/>
      <color indexed="8"/>
      <name val="Calibri"/>
      <family val="2"/>
      <scheme val="minor"/>
    </font>
    <font>
      <sz val="9"/>
      <color rgb="FF0070C0"/>
      <name val="Calibri"/>
      <family val="2"/>
      <scheme val="minor"/>
    </font>
    <font>
      <sz val="9"/>
      <color theme="1"/>
      <name val="Calibri"/>
      <family val="2"/>
      <scheme val="minor"/>
    </font>
    <font>
      <sz val="10"/>
      <name val="Calibri"/>
      <family val="2"/>
      <scheme val="minor"/>
    </font>
    <font>
      <b/>
      <sz val="10"/>
      <name val="Calibri"/>
      <family val="2"/>
      <scheme val="minor"/>
    </font>
    <font>
      <b/>
      <sz val="11"/>
      <name val="Calibri"/>
      <family val="2"/>
      <scheme val="minor"/>
    </font>
    <font>
      <b/>
      <sz val="9"/>
      <name val="Calibri"/>
      <family val="2"/>
    </font>
    <font>
      <sz val="9"/>
      <name val="Calibri"/>
      <family val="2"/>
    </font>
    <font>
      <sz val="11"/>
      <name val="Calibri"/>
      <family val="2"/>
      <scheme val="minor"/>
    </font>
    <font>
      <sz val="10"/>
      <name val="Times New Roman"/>
      <family val="1"/>
    </font>
    <font>
      <b/>
      <sz val="10"/>
      <name val="Times New Roman"/>
      <family val="1"/>
    </font>
    <font>
      <sz val="11"/>
      <name val="Calibri"/>
      <family val="2"/>
    </font>
    <font>
      <sz val="10"/>
      <color theme="1"/>
      <name val="Times New Roman"/>
      <family val="1"/>
    </font>
    <font>
      <sz val="9"/>
      <name val="Times New Roman"/>
      <family val="1"/>
    </font>
    <font>
      <sz val="10"/>
      <color indexed="8"/>
      <name val="Times New Roman"/>
      <family val="1"/>
    </font>
    <font>
      <b/>
      <sz val="24"/>
      <color indexed="8"/>
      <name val="Arial"/>
      <family val="2"/>
    </font>
    <font>
      <b/>
      <sz val="18"/>
      <color indexed="8"/>
      <name val="Arial"/>
      <family val="2"/>
    </font>
    <font>
      <sz val="8"/>
      <color indexed="8"/>
      <name val="Arial"/>
      <family val="2"/>
    </font>
    <font>
      <u/>
      <sz val="10"/>
      <color theme="10"/>
      <name val="Arial"/>
      <family val="2"/>
    </font>
    <font>
      <sz val="10"/>
      <color rgb="FFFF0000"/>
      <name val="Arial"/>
      <family val="2"/>
    </font>
    <font>
      <sz val="9"/>
      <color rgb="FFFF0000"/>
      <name val="Calibri"/>
      <family val="2"/>
      <scheme val="minor"/>
    </font>
    <font>
      <b/>
      <sz val="10"/>
      <name val="Arial Unicode MS"/>
      <family val="2"/>
    </font>
    <font>
      <b/>
      <sz val="10"/>
      <color rgb="FFFF0000"/>
      <name val="Arial"/>
      <family val="2"/>
    </font>
    <font>
      <b/>
      <sz val="10"/>
      <color indexed="8"/>
      <name val="Arial"/>
      <family val="2"/>
    </font>
    <font>
      <b/>
      <sz val="9"/>
      <color rgb="FF00B050"/>
      <name val="Calibri"/>
      <family val="2"/>
      <scheme val="minor"/>
    </font>
    <font>
      <sz val="10"/>
      <color rgb="FF00B050"/>
      <name val="Arial"/>
      <family val="2"/>
    </font>
    <font>
      <b/>
      <sz val="9"/>
      <color rgb="FF0070C0"/>
      <name val="Calibri"/>
      <family val="2"/>
      <scheme val="minor"/>
    </font>
    <font>
      <sz val="10"/>
      <color rgb="FFC00000"/>
      <name val="Arial"/>
      <family val="2"/>
    </font>
    <font>
      <sz val="10"/>
      <color theme="9" tint="0.59999389629810485"/>
      <name val="Arial"/>
      <family val="2"/>
    </font>
    <font>
      <sz val="9"/>
      <color theme="9" tint="0.59999389629810485"/>
      <name val="Calibri"/>
      <family val="2"/>
      <scheme val="minor"/>
    </font>
    <font>
      <sz val="10"/>
      <color theme="1"/>
      <name val="Arial"/>
      <family val="2"/>
    </font>
    <font>
      <b/>
      <sz val="9"/>
      <color rgb="FFFF0000"/>
      <name val="Calibri"/>
      <family val="2"/>
      <scheme val="minor"/>
    </font>
    <font>
      <sz val="9"/>
      <color theme="5" tint="0.39997558519241921"/>
      <name val="Calibri"/>
      <family val="2"/>
      <scheme val="minor"/>
    </font>
    <font>
      <b/>
      <sz val="10"/>
      <name val="Arial Unicode MS"/>
      <family val="2"/>
    </font>
    <font>
      <b/>
      <sz val="12"/>
      <name val="Calibri"/>
      <family val="2"/>
      <scheme val="minor"/>
    </font>
    <font>
      <sz val="9"/>
      <color rgb="FF000000"/>
      <name val="Calibri"/>
      <family val="2"/>
      <scheme val="minor"/>
    </font>
    <font>
      <sz val="11"/>
      <color rgb="FF000000"/>
      <name val="Calibri"/>
      <family val="2"/>
      <scheme val="minor"/>
    </font>
    <font>
      <sz val="9"/>
      <color indexed="81"/>
      <name val="Tahoma"/>
      <family val="2"/>
    </font>
  </fonts>
  <fills count="23">
    <fill>
      <patternFill patternType="none"/>
    </fill>
    <fill>
      <patternFill patternType="gray125"/>
    </fill>
    <fill>
      <patternFill patternType="solid">
        <fgColor indexed="22"/>
        <bgColor indexed="0"/>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
      <patternFill patternType="solid">
        <fgColor indexed="2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C00000"/>
        <bgColor indexed="64"/>
      </patternFill>
    </fill>
    <fill>
      <patternFill patternType="solid">
        <fgColor theme="5" tint="-0.249977111117893"/>
        <bgColor indexed="64"/>
      </patternFill>
    </fill>
    <fill>
      <patternFill patternType="solid">
        <fgColor rgb="FFFFC000"/>
        <bgColor indexed="64"/>
      </patternFill>
    </fill>
    <fill>
      <patternFill patternType="solid">
        <fgColor rgb="FFFFCCFF"/>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FF99CC"/>
        <bgColor indexed="64"/>
      </patternFill>
    </fill>
    <fill>
      <patternFill patternType="solid">
        <fgColor rgb="FFFFCCC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ck">
        <color rgb="FF00B050"/>
      </left>
      <right/>
      <top style="thick">
        <color rgb="FF00B050"/>
      </top>
      <bottom style="thick">
        <color rgb="FF00B050"/>
      </bottom>
      <diagonal/>
    </border>
    <border>
      <left/>
      <right/>
      <top style="thick">
        <color rgb="FF00B050"/>
      </top>
      <bottom style="thick">
        <color rgb="FF00B050"/>
      </bottom>
      <diagonal/>
    </border>
    <border>
      <left/>
      <right style="thick">
        <color rgb="FF00B050"/>
      </right>
      <top style="thick">
        <color rgb="FF00B050"/>
      </top>
      <bottom style="thick">
        <color rgb="FF00B050"/>
      </bottom>
      <diagonal/>
    </border>
  </borders>
  <cellStyleXfs count="383">
    <xf numFmtId="0" fontId="0" fillId="0" borderId="0"/>
    <xf numFmtId="0" fontId="5" fillId="0" borderId="0"/>
    <xf numFmtId="164" fontId="8" fillId="0" borderId="0" applyFont="0" applyFill="0" applyBorder="0" applyAlignment="0" applyProtection="0"/>
    <xf numFmtId="0" fontId="9"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2" fillId="0" borderId="0"/>
    <xf numFmtId="0" fontId="2" fillId="0" borderId="0"/>
    <xf numFmtId="0" fontId="8" fillId="0" borderId="0"/>
    <xf numFmtId="0" fontId="2" fillId="0" borderId="0"/>
    <xf numFmtId="0" fontId="3" fillId="0" borderId="0"/>
    <xf numFmtId="0" fontId="8" fillId="0" borderId="0"/>
    <xf numFmtId="0" fontId="1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2" fillId="0" borderId="0" applyFont="0" applyFill="0" applyBorder="0" applyAlignment="0" applyProtection="0"/>
    <xf numFmtId="9" fontId="2" fillId="0" borderId="0" applyFont="0" applyFill="0" applyBorder="0" applyAlignment="0" applyProtection="0"/>
    <xf numFmtId="0" fontId="33" fillId="0" borderId="0" applyNumberFormat="0" applyFill="0" applyBorder="0" applyAlignment="0" applyProtection="0">
      <alignment vertical="top"/>
      <protection locked="0"/>
    </xf>
    <xf numFmtId="0" fontId="1" fillId="0" borderId="0"/>
    <xf numFmtId="0" fontId="1" fillId="0" borderId="0"/>
    <xf numFmtId="0" fontId="6" fillId="0" borderId="0"/>
    <xf numFmtId="0" fontId="6" fillId="0" borderId="0"/>
    <xf numFmtId="9" fontId="1" fillId="0" borderId="0" applyFont="0" applyFill="0" applyBorder="0" applyAlignment="0" applyProtection="0"/>
  </cellStyleXfs>
  <cellXfs count="814">
    <xf numFmtId="0" fontId="0" fillId="0" borderId="0" xfId="0"/>
    <xf numFmtId="0" fontId="4" fillId="2" borderId="1" xfId="0" applyFont="1" applyFill="1" applyBorder="1" applyAlignment="1">
      <alignment horizontal="center"/>
    </xf>
    <xf numFmtId="0" fontId="4" fillId="0" borderId="0" xfId="0" applyFont="1"/>
    <xf numFmtId="0" fontId="4" fillId="0" borderId="1" xfId="0" applyFont="1" applyFill="1" applyBorder="1" applyAlignment="1">
      <alignment wrapText="1"/>
    </xf>
    <xf numFmtId="0" fontId="4" fillId="0" borderId="1" xfId="0" applyFont="1" applyFill="1" applyBorder="1" applyAlignment="1">
      <alignment horizontal="right" wrapText="1"/>
    </xf>
    <xf numFmtId="0" fontId="4" fillId="3" borderId="1" xfId="0" applyFont="1" applyFill="1" applyBorder="1" applyAlignment="1">
      <alignment wrapText="1"/>
    </xf>
    <xf numFmtId="0" fontId="4" fillId="3" borderId="1" xfId="0" applyFont="1" applyFill="1" applyBorder="1" applyAlignment="1">
      <alignment horizontal="right" wrapText="1"/>
    </xf>
    <xf numFmtId="0" fontId="4" fillId="3" borderId="0" xfId="0" applyFont="1" applyFill="1"/>
    <xf numFmtId="0" fontId="4" fillId="0" borderId="0" xfId="0" applyFont="1" applyFill="1"/>
    <xf numFmtId="0" fontId="6" fillId="4" borderId="2" xfId="1" applyFont="1" applyFill="1" applyBorder="1" applyAlignment="1">
      <alignment wrapText="1"/>
    </xf>
    <xf numFmtId="0" fontId="6" fillId="4" borderId="2" xfId="1" applyFont="1" applyFill="1" applyBorder="1" applyAlignment="1">
      <alignment horizontal="right" wrapText="1"/>
    </xf>
    <xf numFmtId="0" fontId="5" fillId="4" borderId="0" xfId="1" applyFill="1"/>
    <xf numFmtId="0" fontId="0" fillId="4" borderId="0" xfId="0" applyFill="1"/>
    <xf numFmtId="0" fontId="7" fillId="3" borderId="1" xfId="0" applyFont="1" applyFill="1" applyBorder="1" applyAlignment="1">
      <alignment horizontal="right" wrapText="1"/>
    </xf>
    <xf numFmtId="0" fontId="13" fillId="0" borderId="0" xfId="138" applyFont="1" applyFill="1" applyBorder="1" applyAlignment="1">
      <alignment horizontal="center" vertical="center"/>
    </xf>
    <xf numFmtId="0" fontId="13" fillId="0" borderId="0" xfId="138" applyFont="1" applyFill="1" applyBorder="1" applyAlignment="1">
      <alignment horizontal="left" vertical="center"/>
    </xf>
    <xf numFmtId="0" fontId="14" fillId="0" borderId="0" xfId="138" applyFont="1" applyFill="1" applyBorder="1" applyAlignment="1">
      <alignment vertical="center" wrapText="1"/>
    </xf>
    <xf numFmtId="0" fontId="14" fillId="0" borderId="0" xfId="138" applyFont="1" applyFill="1" applyBorder="1" applyAlignment="1">
      <alignment horizontal="left"/>
    </xf>
    <xf numFmtId="0" fontId="13" fillId="0" borderId="0" xfId="138" applyFont="1" applyFill="1" applyBorder="1"/>
    <xf numFmtId="0" fontId="13" fillId="0" borderId="3" xfId="138" applyFont="1" applyFill="1" applyBorder="1" applyAlignment="1">
      <alignment horizontal="center" vertical="center"/>
    </xf>
    <xf numFmtId="0" fontId="13" fillId="0" borderId="3" xfId="138" applyFont="1" applyFill="1" applyBorder="1" applyAlignment="1">
      <alignment horizontal="left" vertical="center"/>
    </xf>
    <xf numFmtId="0" fontId="13" fillId="0" borderId="3" xfId="138" applyFont="1" applyFill="1" applyBorder="1" applyAlignment="1">
      <alignment horizontal="left" vertical="top" wrapText="1"/>
    </xf>
    <xf numFmtId="0" fontId="14" fillId="0" borderId="3" xfId="138" applyFont="1" applyFill="1" applyBorder="1" applyAlignment="1">
      <alignment vertical="center" wrapText="1"/>
    </xf>
    <xf numFmtId="0" fontId="14" fillId="0" borderId="3" xfId="138" applyFont="1" applyFill="1" applyBorder="1" applyAlignment="1">
      <alignment horizontal="center"/>
    </xf>
    <xf numFmtId="0" fontId="14" fillId="0" borderId="3" xfId="138" applyFont="1" applyFill="1" applyBorder="1" applyAlignment="1">
      <alignment vertical="center"/>
    </xf>
    <xf numFmtId="0" fontId="14" fillId="0" borderId="3" xfId="138" applyFont="1" applyFill="1" applyBorder="1" applyAlignment="1">
      <alignment horizontal="left"/>
    </xf>
    <xf numFmtId="0" fontId="13" fillId="0" borderId="3" xfId="138" applyFont="1" applyFill="1" applyBorder="1"/>
    <xf numFmtId="0" fontId="14" fillId="0" borderId="1" xfId="138" applyFont="1" applyFill="1" applyBorder="1" applyAlignment="1">
      <alignment horizontal="center" vertical="center" wrapText="1"/>
    </xf>
    <xf numFmtId="0" fontId="14" fillId="0" borderId="1" xfId="138" applyFont="1" applyFill="1" applyBorder="1" applyAlignment="1">
      <alignment horizontal="left" vertical="center" wrapText="1"/>
    </xf>
    <xf numFmtId="0" fontId="14" fillId="0" borderId="1" xfId="138" applyFont="1" applyFill="1" applyBorder="1" applyAlignment="1">
      <alignment horizontal="left" vertical="top" wrapText="1"/>
    </xf>
    <xf numFmtId="0" fontId="14" fillId="0" borderId="1" xfId="138" applyFont="1" applyFill="1" applyBorder="1" applyAlignment="1">
      <alignment horizontal="right" vertical="center" wrapText="1"/>
    </xf>
    <xf numFmtId="0" fontId="14" fillId="0" borderId="1" xfId="138" applyFont="1" applyFill="1" applyBorder="1" applyAlignment="1">
      <alignment vertical="center" wrapText="1"/>
    </xf>
    <xf numFmtId="0" fontId="14" fillId="0" borderId="1" xfId="138" applyFont="1" applyFill="1" applyBorder="1" applyAlignment="1">
      <alignment horizontal="center" wrapText="1"/>
    </xf>
    <xf numFmtId="0" fontId="13" fillId="0" borderId="1" xfId="138" applyFont="1" applyFill="1" applyBorder="1" applyAlignment="1">
      <alignment vertical="center" wrapText="1"/>
    </xf>
    <xf numFmtId="0" fontId="13" fillId="0" borderId="4" xfId="138" applyFont="1" applyFill="1" applyBorder="1" applyAlignment="1">
      <alignment vertical="center" wrapText="1"/>
    </xf>
    <xf numFmtId="0" fontId="13" fillId="0" borderId="1" xfId="138" applyFont="1" applyFill="1" applyBorder="1" applyAlignment="1">
      <alignment horizontal="left" vertical="center"/>
    </xf>
    <xf numFmtId="0" fontId="13" fillId="0" borderId="1" xfId="138" applyFont="1" applyFill="1" applyBorder="1" applyAlignment="1">
      <alignment horizontal="left" vertical="top" wrapText="1"/>
    </xf>
    <xf numFmtId="0" fontId="13" fillId="0" borderId="1" xfId="138" applyFont="1" applyFill="1" applyBorder="1" applyAlignment="1">
      <alignment horizontal="right" vertical="center"/>
    </xf>
    <xf numFmtId="0" fontId="13" fillId="0" borderId="1" xfId="138" applyFont="1" applyFill="1" applyBorder="1" applyAlignment="1">
      <alignment horizontal="center" vertical="center"/>
    </xf>
    <xf numFmtId="0" fontId="13" fillId="5" borderId="1" xfId="138" applyFont="1" applyFill="1" applyBorder="1" applyAlignment="1">
      <alignment vertical="center" wrapText="1"/>
    </xf>
    <xf numFmtId="0" fontId="15" fillId="5" borderId="1" xfId="118" applyFont="1" applyFill="1" applyBorder="1" applyAlignment="1">
      <alignment wrapText="1"/>
    </xf>
    <xf numFmtId="0" fontId="13" fillId="0" borderId="1" xfId="138" applyFont="1" applyFill="1" applyBorder="1" applyAlignment="1">
      <alignment horizontal="center"/>
    </xf>
    <xf numFmtId="0" fontId="13" fillId="0" borderId="1" xfId="138" applyFont="1" applyFill="1" applyBorder="1" applyAlignment="1">
      <alignment vertical="center"/>
    </xf>
    <xf numFmtId="0" fontId="13" fillId="0" borderId="1" xfId="138" applyFont="1" applyFill="1" applyBorder="1"/>
    <xf numFmtId="0" fontId="13" fillId="0" borderId="4" xfId="138" applyFont="1" applyFill="1" applyBorder="1"/>
    <xf numFmtId="0" fontId="13" fillId="5" borderId="1" xfId="368" applyFont="1" applyFill="1" applyBorder="1" applyAlignment="1">
      <alignment vertical="center" wrapText="1"/>
    </xf>
    <xf numFmtId="14" fontId="13" fillId="0" borderId="1" xfId="138" applyNumberFormat="1" applyFont="1" applyFill="1" applyBorder="1" applyAlignment="1">
      <alignment horizontal="left" vertical="center" wrapText="1"/>
    </xf>
    <xf numFmtId="0" fontId="13" fillId="5" borderId="1" xfId="138" applyFont="1" applyFill="1" applyBorder="1" applyAlignment="1">
      <alignment wrapText="1"/>
    </xf>
    <xf numFmtId="0" fontId="15" fillId="0" borderId="1" xfId="118" applyFont="1" applyBorder="1" applyAlignment="1">
      <alignment wrapText="1"/>
    </xf>
    <xf numFmtId="0" fontId="13" fillId="0" borderId="1" xfId="368" applyFont="1" applyFill="1" applyBorder="1" applyAlignment="1">
      <alignment vertical="center" wrapText="1"/>
    </xf>
    <xf numFmtId="0" fontId="13" fillId="0" borderId="1" xfId="367" applyFont="1" applyFill="1" applyBorder="1" applyAlignment="1">
      <alignment wrapText="1"/>
    </xf>
    <xf numFmtId="0" fontId="16" fillId="0" borderId="4" xfId="138" applyFont="1" applyFill="1" applyBorder="1"/>
    <xf numFmtId="0" fontId="16" fillId="0" borderId="1" xfId="138" applyFont="1" applyFill="1" applyBorder="1"/>
    <xf numFmtId="0" fontId="13" fillId="0" borderId="1" xfId="138" applyFont="1" applyFill="1" applyBorder="1" applyAlignment="1">
      <alignment vertical="top" wrapText="1"/>
    </xf>
    <xf numFmtId="0" fontId="13" fillId="0" borderId="1" xfId="374" applyFont="1" applyFill="1" applyBorder="1" applyAlignment="1">
      <alignment wrapText="1"/>
    </xf>
    <xf numFmtId="0" fontId="13" fillId="0" borderId="1" xfId="138" applyFont="1" applyFill="1" applyBorder="1" applyAlignment="1">
      <alignment horizontal="right" wrapText="1"/>
    </xf>
    <xf numFmtId="0" fontId="13" fillId="0" borderId="1" xfId="367" applyFont="1" applyFill="1" applyBorder="1" applyAlignment="1">
      <alignment horizontal="left" wrapText="1"/>
    </xf>
    <xf numFmtId="0" fontId="13" fillId="0" borderId="1" xfId="372" applyFont="1" applyFill="1" applyBorder="1" applyAlignment="1">
      <alignment vertical="center" wrapText="1"/>
    </xf>
    <xf numFmtId="0" fontId="13" fillId="0" borderId="4" xfId="138" applyFont="1" applyFill="1" applyBorder="1" applyAlignment="1">
      <alignment vertical="center"/>
    </xf>
    <xf numFmtId="0" fontId="13" fillId="0" borderId="1" xfId="373" applyFont="1" applyFill="1" applyBorder="1" applyAlignment="1">
      <alignment wrapText="1"/>
    </xf>
    <xf numFmtId="0" fontId="13" fillId="0" borderId="1" xfId="368" applyFont="1" applyFill="1" applyBorder="1" applyAlignment="1">
      <alignment horizontal="left" vertical="center" wrapText="1"/>
    </xf>
    <xf numFmtId="0" fontId="13" fillId="0" borderId="1" xfId="368" applyFont="1" applyFill="1" applyBorder="1" applyAlignment="1">
      <alignment horizontal="left" vertical="top" wrapText="1"/>
    </xf>
    <xf numFmtId="49" fontId="13" fillId="0" borderId="1" xfId="138" applyNumberFormat="1" applyFont="1" applyFill="1" applyBorder="1" applyAlignment="1">
      <alignment vertical="top" wrapText="1"/>
    </xf>
    <xf numFmtId="0" fontId="13" fillId="0" borderId="1" xfId="138" applyFont="1" applyFill="1" applyBorder="1" applyAlignment="1">
      <alignment horizontal="right"/>
    </xf>
    <xf numFmtId="49" fontId="13" fillId="0" borderId="1" xfId="138" applyNumberFormat="1" applyFont="1" applyFill="1" applyBorder="1" applyAlignment="1">
      <alignment horizontal="center"/>
    </xf>
    <xf numFmtId="0" fontId="13" fillId="0" borderId="0" xfId="138" applyFont="1" applyFill="1"/>
    <xf numFmtId="0" fontId="13" fillId="0" borderId="1" xfId="138" applyFont="1" applyFill="1" applyBorder="1" applyAlignment="1">
      <alignment horizontal="left"/>
    </xf>
    <xf numFmtId="0" fontId="13" fillId="0" borderId="1" xfId="138" applyFont="1" applyFill="1" applyBorder="1" applyAlignment="1"/>
    <xf numFmtId="0" fontId="17" fillId="0" borderId="0" xfId="138" applyFont="1" applyFill="1"/>
    <xf numFmtId="0" fontId="13" fillId="0" borderId="1" xfId="138" applyFont="1" applyFill="1" applyBorder="1" applyAlignment="1">
      <alignment horizontal="center" wrapText="1"/>
    </xf>
    <xf numFmtId="0" fontId="13" fillId="0" borderId="1" xfId="368" applyFont="1" applyFill="1" applyBorder="1" applyAlignment="1">
      <alignment horizontal="right" vertical="center" wrapText="1"/>
    </xf>
    <xf numFmtId="0" fontId="13" fillId="0" borderId="1" xfId="368" applyFont="1" applyFill="1" applyBorder="1" applyAlignment="1">
      <alignment horizontal="center" vertical="center" wrapText="1"/>
    </xf>
    <xf numFmtId="0" fontId="13" fillId="0" borderId="1" xfId="368" applyFont="1" applyFill="1" applyBorder="1" applyAlignment="1">
      <alignment horizontal="center" wrapText="1"/>
    </xf>
    <xf numFmtId="0" fontId="13" fillId="0" borderId="4" xfId="368" applyFont="1" applyFill="1" applyBorder="1" applyAlignment="1">
      <alignment horizontal="left" vertical="center" wrapText="1"/>
    </xf>
    <xf numFmtId="0" fontId="13" fillId="0" borderId="4" xfId="138" applyFont="1" applyFill="1" applyBorder="1" applyAlignment="1">
      <alignment horizontal="center"/>
    </xf>
    <xf numFmtId="0" fontId="13" fillId="0" borderId="1" xfId="138" applyFont="1" applyFill="1" applyBorder="1" applyAlignment="1">
      <alignment horizontal="left" vertical="center" wrapText="1"/>
    </xf>
    <xf numFmtId="0" fontId="13" fillId="0" borderId="1" xfId="138" applyFont="1" applyFill="1" applyBorder="1" applyAlignment="1">
      <alignment horizontal="right" vertical="center" wrapText="1"/>
    </xf>
    <xf numFmtId="0" fontId="13" fillId="0" borderId="1" xfId="138" applyFont="1" applyFill="1" applyBorder="1" applyAlignment="1">
      <alignment horizontal="center" vertical="center" wrapText="1"/>
    </xf>
    <xf numFmtId="0" fontId="13" fillId="0" borderId="1" xfId="369" applyFont="1" applyFill="1" applyBorder="1" applyAlignment="1">
      <alignment horizontal="center" vertical="top" wrapText="1"/>
    </xf>
    <xf numFmtId="0" fontId="13" fillId="0" borderId="1" xfId="118" applyFont="1" applyFill="1" applyBorder="1" applyAlignment="1">
      <alignment horizontal="center" vertical="top" wrapText="1"/>
    </xf>
    <xf numFmtId="0" fontId="13" fillId="0" borderId="1" xfId="118" applyFont="1" applyFill="1" applyBorder="1" applyAlignment="1">
      <alignment horizontal="left" vertical="top" wrapText="1"/>
    </xf>
    <xf numFmtId="0" fontId="13" fillId="0" borderId="1" xfId="118" applyFont="1" applyFill="1" applyBorder="1" applyAlignment="1">
      <alignment vertical="top" wrapText="1"/>
    </xf>
    <xf numFmtId="0" fontId="13" fillId="0" borderId="1" xfId="118" applyFont="1" applyFill="1" applyBorder="1"/>
    <xf numFmtId="0" fontId="13" fillId="0" borderId="1" xfId="118" applyFont="1" applyFill="1" applyBorder="1" applyAlignment="1">
      <alignment horizontal="center" wrapText="1"/>
    </xf>
    <xf numFmtId="0" fontId="14" fillId="0" borderId="1" xfId="118" applyFont="1" applyFill="1" applyBorder="1" applyAlignment="1">
      <alignment horizontal="left" vertical="top" wrapText="1"/>
    </xf>
    <xf numFmtId="0" fontId="13" fillId="0" borderId="1" xfId="369" applyFont="1" applyFill="1" applyBorder="1" applyAlignment="1">
      <alignment horizontal="center" wrapText="1"/>
    </xf>
    <xf numFmtId="49" fontId="13" fillId="0" borderId="1" xfId="118" applyNumberFormat="1" applyFont="1" applyFill="1" applyBorder="1" applyAlignment="1">
      <alignment horizontal="left" vertical="top" wrapText="1"/>
    </xf>
    <xf numFmtId="0" fontId="13" fillId="0" borderId="4" xfId="138" applyFont="1" applyFill="1" applyBorder="1" applyAlignment="1">
      <alignment horizontal="left" vertical="center"/>
    </xf>
    <xf numFmtId="0" fontId="15" fillId="3" borderId="1" xfId="118" applyFont="1" applyFill="1" applyBorder="1" applyAlignment="1">
      <alignment horizontal="center" wrapText="1"/>
    </xf>
    <xf numFmtId="0" fontId="15" fillId="3" borderId="1" xfId="118" applyFont="1" applyFill="1" applyBorder="1" applyAlignment="1">
      <alignment wrapText="1"/>
    </xf>
    <xf numFmtId="0" fontId="15" fillId="3" borderId="1" xfId="118" applyFont="1" applyFill="1" applyBorder="1" applyAlignment="1">
      <alignment horizontal="right" wrapText="1"/>
    </xf>
    <xf numFmtId="0" fontId="13" fillId="3" borderId="1" xfId="138" applyFont="1" applyFill="1" applyBorder="1" applyAlignment="1">
      <alignment horizontal="center"/>
    </xf>
    <xf numFmtId="0" fontId="15" fillId="0" borderId="1" xfId="118" applyFont="1" applyFill="1" applyBorder="1" applyAlignment="1">
      <alignment horizontal="right" wrapText="1"/>
    </xf>
    <xf numFmtId="0" fontId="15" fillId="0" borderId="1" xfId="118" applyFont="1" applyFill="1" applyBorder="1" applyAlignment="1">
      <alignment horizontal="center" wrapText="1"/>
    </xf>
    <xf numFmtId="0" fontId="15" fillId="0" borderId="1" xfId="118" applyFont="1" applyFill="1" applyBorder="1" applyAlignment="1">
      <alignment wrapText="1"/>
    </xf>
    <xf numFmtId="0" fontId="15" fillId="0" borderId="0" xfId="118" applyFont="1"/>
    <xf numFmtId="0" fontId="13" fillId="0" borderId="1" xfId="368" applyFont="1" applyFill="1" applyBorder="1" applyAlignment="1">
      <alignment vertical="top" wrapText="1"/>
    </xf>
    <xf numFmtId="49" fontId="13" fillId="0" borderId="1" xfId="138" applyNumberFormat="1" applyFont="1" applyFill="1" applyBorder="1"/>
    <xf numFmtId="0" fontId="13" fillId="0" borderId="1" xfId="138" applyNumberFormat="1" applyFont="1" applyFill="1" applyBorder="1" applyAlignment="1">
      <alignment vertical="center" wrapText="1"/>
    </xf>
    <xf numFmtId="0" fontId="13" fillId="0" borderId="1" xfId="118" applyFont="1" applyFill="1" applyBorder="1" applyAlignment="1">
      <alignment wrapText="1"/>
    </xf>
    <xf numFmtId="0" fontId="13" fillId="0" borderId="4" xfId="138" applyNumberFormat="1" applyFont="1" applyFill="1" applyBorder="1" applyAlignment="1">
      <alignment vertical="center" wrapText="1"/>
    </xf>
    <xf numFmtId="0" fontId="13" fillId="0" borderId="4" xfId="368" applyFont="1" applyFill="1" applyBorder="1" applyAlignment="1">
      <alignment vertical="center" wrapText="1"/>
    </xf>
    <xf numFmtId="0" fontId="13" fillId="0" borderId="5" xfId="138" applyFont="1" applyFill="1" applyBorder="1" applyAlignment="1">
      <alignment vertical="center" wrapText="1"/>
    </xf>
    <xf numFmtId="0" fontId="13" fillId="0" borderId="1" xfId="138" applyFont="1" applyFill="1" applyBorder="1" applyAlignment="1">
      <alignment wrapText="1"/>
    </xf>
    <xf numFmtId="0" fontId="15" fillId="3" borderId="0" xfId="118" applyFont="1" applyFill="1"/>
    <xf numFmtId="0" fontId="13" fillId="3" borderId="1" xfId="138" applyFont="1" applyFill="1" applyBorder="1" applyAlignment="1">
      <alignment vertical="center" wrapText="1"/>
    </xf>
    <xf numFmtId="0" fontId="13" fillId="6" borderId="1" xfId="138" applyFont="1" applyFill="1" applyBorder="1" applyAlignment="1">
      <alignment horizontal="left"/>
    </xf>
    <xf numFmtId="0" fontId="13" fillId="3" borderId="1" xfId="138" applyFont="1" applyFill="1" applyBorder="1"/>
    <xf numFmtId="0" fontId="13" fillId="3" borderId="1" xfId="368" applyFont="1" applyFill="1" applyBorder="1" applyAlignment="1">
      <alignment vertical="center" wrapText="1"/>
    </xf>
    <xf numFmtId="0" fontId="13" fillId="0" borderId="4" xfId="372" applyFont="1" applyFill="1" applyBorder="1" applyAlignment="1">
      <alignment vertical="center" wrapText="1"/>
    </xf>
    <xf numFmtId="0" fontId="13" fillId="3" borderId="1" xfId="372" applyFont="1" applyFill="1" applyBorder="1" applyAlignment="1">
      <alignment vertical="center" wrapText="1"/>
    </xf>
    <xf numFmtId="0" fontId="13" fillId="6" borderId="1" xfId="138" applyFont="1" applyFill="1" applyBorder="1" applyAlignment="1"/>
    <xf numFmtId="0" fontId="13" fillId="6" borderId="1" xfId="138" applyFont="1" applyFill="1" applyBorder="1" applyAlignment="1">
      <alignment horizontal="right"/>
    </xf>
    <xf numFmtId="0" fontId="13" fillId="6" borderId="1" xfId="138" applyFont="1" applyFill="1" applyBorder="1" applyAlignment="1">
      <alignment horizontal="center"/>
    </xf>
    <xf numFmtId="0" fontId="13" fillId="6" borderId="1" xfId="138" applyFont="1" applyFill="1" applyBorder="1"/>
    <xf numFmtId="0" fontId="13" fillId="6" borderId="1" xfId="373" applyFont="1" applyFill="1" applyBorder="1" applyAlignment="1">
      <alignment wrapText="1"/>
    </xf>
    <xf numFmtId="0" fontId="17" fillId="6" borderId="0" xfId="138" applyFont="1" applyFill="1"/>
    <xf numFmtId="0" fontId="13" fillId="0" borderId="1" xfId="372" applyFont="1" applyFill="1" applyBorder="1" applyAlignment="1">
      <alignment vertical="top" wrapText="1"/>
    </xf>
    <xf numFmtId="0" fontId="13" fillId="0" borderId="1" xfId="118" applyFont="1" applyFill="1" applyBorder="1" applyAlignment="1">
      <alignment horizontal="right" vertical="top" wrapText="1"/>
    </xf>
    <xf numFmtId="0" fontId="15" fillId="0" borderId="0" xfId="118" applyFont="1" applyFill="1"/>
    <xf numFmtId="0" fontId="13" fillId="0" borderId="1" xfId="372" applyFont="1" applyFill="1" applyBorder="1" applyAlignment="1">
      <alignment horizontal="center" wrapText="1"/>
    </xf>
    <xf numFmtId="0" fontId="13" fillId="0" borderId="1" xfId="372" applyFont="1" applyFill="1" applyBorder="1" applyAlignment="1">
      <alignment horizontal="right" vertical="top" wrapText="1"/>
    </xf>
    <xf numFmtId="0" fontId="13" fillId="6" borderId="1" xfId="118" applyFont="1" applyFill="1" applyBorder="1" applyAlignment="1">
      <alignment vertical="top" wrapText="1"/>
    </xf>
    <xf numFmtId="0" fontId="13" fillId="0" borderId="1" xfId="372" applyFont="1" applyFill="1" applyBorder="1" applyAlignment="1">
      <alignment horizontal="center" vertical="top" wrapText="1"/>
    </xf>
    <xf numFmtId="0" fontId="13" fillId="6" borderId="1" xfId="138" applyFont="1" applyFill="1" applyBorder="1" applyAlignment="1">
      <alignment horizontal="left" vertical="center"/>
    </xf>
    <xf numFmtId="0" fontId="13" fillId="6" borderId="1" xfId="138" applyFont="1" applyFill="1" applyBorder="1" applyAlignment="1">
      <alignment horizontal="left" vertical="center" wrapText="1"/>
    </xf>
    <xf numFmtId="0" fontId="13" fillId="6" borderId="1" xfId="138" applyFont="1" applyFill="1" applyBorder="1" applyAlignment="1">
      <alignment horizontal="left" vertical="top" wrapText="1"/>
    </xf>
    <xf numFmtId="0" fontId="13" fillId="6" borderId="1" xfId="138" applyFont="1" applyFill="1" applyBorder="1" applyAlignment="1">
      <alignment horizontal="right" vertical="center" wrapText="1"/>
    </xf>
    <xf numFmtId="0" fontId="13" fillId="6" borderId="1" xfId="138" applyFont="1" applyFill="1" applyBorder="1" applyAlignment="1">
      <alignment horizontal="center" vertical="center"/>
    </xf>
    <xf numFmtId="0" fontId="13" fillId="6" borderId="1" xfId="138" applyFont="1" applyFill="1" applyBorder="1" applyAlignment="1">
      <alignment horizontal="center" vertical="center" wrapText="1"/>
    </xf>
    <xf numFmtId="0" fontId="13" fillId="6" borderId="4" xfId="138" applyFont="1" applyFill="1" applyBorder="1"/>
    <xf numFmtId="0" fontId="13" fillId="6" borderId="0" xfId="138" applyFont="1" applyFill="1"/>
    <xf numFmtId="0" fontId="13" fillId="0" borderId="1" xfId="234" applyFont="1" applyFill="1" applyBorder="1" applyAlignment="1">
      <alignment vertical="top" wrapText="1"/>
    </xf>
    <xf numFmtId="0" fontId="17" fillId="0" borderId="4" xfId="234" applyFont="1" applyFill="1" applyBorder="1" applyAlignment="1">
      <alignment horizontal="left" vertical="top" wrapText="1"/>
    </xf>
    <xf numFmtId="0" fontId="17" fillId="0" borderId="4" xfId="118" applyFont="1" applyFill="1" applyBorder="1" applyAlignment="1">
      <alignment horizontal="left" vertical="top" wrapText="1"/>
    </xf>
    <xf numFmtId="0" fontId="13" fillId="0" borderId="1" xfId="370" applyFont="1" applyFill="1" applyBorder="1" applyAlignment="1">
      <alignment horizontal="center" wrapText="1"/>
    </xf>
    <xf numFmtId="0" fontId="17" fillId="0" borderId="4" xfId="118" applyFont="1" applyFill="1" applyBorder="1" applyAlignment="1">
      <alignment vertical="top" wrapText="1"/>
    </xf>
    <xf numFmtId="0" fontId="15" fillId="0" borderId="4" xfId="118" applyFont="1" applyFill="1" applyBorder="1" applyAlignment="1">
      <alignment vertical="top" wrapText="1"/>
    </xf>
    <xf numFmtId="0" fontId="14" fillId="0" borderId="1" xfId="369" applyFont="1" applyFill="1" applyBorder="1" applyAlignment="1">
      <alignment horizontal="left" wrapText="1"/>
    </xf>
    <xf numFmtId="0" fontId="13" fillId="0" borderId="1" xfId="118" applyFont="1" applyFill="1" applyBorder="1" applyAlignment="1">
      <alignment horizontal="center"/>
    </xf>
    <xf numFmtId="0" fontId="13" fillId="0" borderId="1" xfId="118" applyFont="1" applyFill="1" applyBorder="1" applyAlignment="1">
      <alignment horizontal="left"/>
    </xf>
    <xf numFmtId="0" fontId="13" fillId="0" borderId="1" xfId="207" applyFont="1" applyFill="1" applyBorder="1" applyAlignment="1">
      <alignment horizontal="center" vertical="top" wrapText="1"/>
    </xf>
    <xf numFmtId="9" fontId="13" fillId="0" borderId="1" xfId="376" applyFont="1" applyFill="1" applyBorder="1" applyAlignment="1">
      <alignment horizontal="center" vertical="center"/>
    </xf>
    <xf numFmtId="0" fontId="13" fillId="0" borderId="1" xfId="371" applyFont="1" applyFill="1" applyBorder="1" applyAlignment="1">
      <alignment vertical="center" wrapText="1"/>
    </xf>
    <xf numFmtId="0" fontId="18" fillId="0" borderId="0" xfId="138" applyFont="1" applyFill="1" applyBorder="1" applyAlignment="1">
      <alignment horizontal="center" vertical="center"/>
    </xf>
    <xf numFmtId="0" fontId="18" fillId="0" borderId="0" xfId="138" applyFont="1" applyFill="1" applyBorder="1" applyAlignment="1">
      <alignment horizontal="left" vertical="center"/>
    </xf>
    <xf numFmtId="0" fontId="19" fillId="0" borderId="0" xfId="138" applyFont="1" applyFill="1" applyBorder="1" applyAlignment="1">
      <alignment vertical="center" wrapText="1"/>
    </xf>
    <xf numFmtId="0" fontId="19" fillId="0" borderId="0" xfId="138" applyFont="1" applyFill="1" applyBorder="1" applyAlignment="1">
      <alignment horizontal="left"/>
    </xf>
    <xf numFmtId="0" fontId="18" fillId="0" borderId="0" xfId="138" applyFont="1" applyFill="1" applyBorder="1"/>
    <xf numFmtId="0" fontId="18" fillId="0" borderId="3" xfId="138" applyFont="1" applyFill="1" applyBorder="1" applyAlignment="1">
      <alignment horizontal="center" vertical="center"/>
    </xf>
    <xf numFmtId="0" fontId="18" fillId="0" borderId="3" xfId="138" applyFont="1" applyFill="1" applyBorder="1" applyAlignment="1">
      <alignment horizontal="left" vertical="center"/>
    </xf>
    <xf numFmtId="0" fontId="18" fillId="0" borderId="3" xfId="138" applyFont="1" applyFill="1" applyBorder="1" applyAlignment="1">
      <alignment horizontal="left" vertical="top" wrapText="1"/>
    </xf>
    <xf numFmtId="0" fontId="19" fillId="0" borderId="3" xfId="138" applyFont="1" applyFill="1" applyBorder="1" applyAlignment="1">
      <alignment vertical="center" wrapText="1"/>
    </xf>
    <xf numFmtId="0" fontId="19" fillId="0" borderId="3" xfId="138" applyFont="1" applyFill="1" applyBorder="1" applyAlignment="1">
      <alignment horizontal="left" vertical="center"/>
    </xf>
    <xf numFmtId="0" fontId="19" fillId="0" borderId="3" xfId="138" applyFont="1" applyFill="1" applyBorder="1" applyAlignment="1">
      <alignment vertical="center"/>
    </xf>
    <xf numFmtId="0" fontId="19" fillId="0" borderId="3" xfId="138" applyFont="1" applyFill="1" applyBorder="1" applyAlignment="1">
      <alignment horizontal="left"/>
    </xf>
    <xf numFmtId="0" fontId="18" fillId="0" borderId="3" xfId="138" applyFont="1" applyFill="1" applyBorder="1"/>
    <xf numFmtId="0" fontId="21" fillId="0" borderId="1" xfId="138" applyFont="1" applyFill="1" applyBorder="1" applyAlignment="1">
      <alignment horizontal="center" vertical="center" wrapText="1"/>
    </xf>
    <xf numFmtId="0" fontId="21" fillId="0" borderId="1" xfId="138" applyFont="1" applyFill="1" applyBorder="1" applyAlignment="1">
      <alignment horizontal="left" vertical="center" wrapText="1"/>
    </xf>
    <xf numFmtId="0" fontId="21" fillId="0" borderId="1" xfId="138" applyFont="1" applyFill="1" applyBorder="1" applyAlignment="1">
      <alignment horizontal="left" vertical="top" wrapText="1"/>
    </xf>
    <xf numFmtId="0" fontId="21" fillId="0" borderId="1" xfId="138" applyFont="1" applyFill="1" applyBorder="1" applyAlignment="1">
      <alignment horizontal="right" vertical="center" wrapText="1"/>
    </xf>
    <xf numFmtId="0" fontId="21" fillId="0" borderId="1" xfId="138" applyFont="1" applyFill="1" applyBorder="1" applyAlignment="1">
      <alignment vertical="center" wrapText="1"/>
    </xf>
    <xf numFmtId="0" fontId="22" fillId="0" borderId="1" xfId="138" applyFont="1" applyFill="1" applyBorder="1" applyAlignment="1">
      <alignment vertical="center" wrapText="1"/>
    </xf>
    <xf numFmtId="0" fontId="18" fillId="0" borderId="1" xfId="138" applyFont="1" applyFill="1" applyBorder="1" applyAlignment="1">
      <alignment vertical="center" wrapText="1"/>
    </xf>
    <xf numFmtId="0" fontId="18" fillId="0" borderId="4" xfId="138" applyFont="1" applyFill="1" applyBorder="1" applyAlignment="1">
      <alignment vertical="center" wrapText="1"/>
    </xf>
    <xf numFmtId="0" fontId="18" fillId="0" borderId="1" xfId="138" applyFont="1" applyFill="1" applyBorder="1" applyAlignment="1">
      <alignment vertical="center"/>
    </xf>
    <xf numFmtId="0" fontId="22" fillId="0" borderId="1" xfId="138" applyFont="1" applyFill="1" applyBorder="1" applyAlignment="1">
      <alignment vertical="center"/>
    </xf>
    <xf numFmtId="0" fontId="22" fillId="0" borderId="1" xfId="138" applyFont="1" applyFill="1" applyBorder="1" applyAlignment="1">
      <alignment horizontal="left" vertical="center"/>
    </xf>
    <xf numFmtId="0" fontId="22" fillId="0" borderId="1" xfId="138" applyFont="1" applyFill="1" applyBorder="1"/>
    <xf numFmtId="0" fontId="18" fillId="0" borderId="1" xfId="138" applyFont="1" applyFill="1" applyBorder="1"/>
    <xf numFmtId="0" fontId="18" fillId="0" borderId="4" xfId="138" applyFont="1" applyFill="1" applyBorder="1"/>
    <xf numFmtId="14" fontId="22" fillId="0" borderId="1" xfId="138" applyNumberFormat="1" applyFont="1" applyFill="1" applyBorder="1" applyAlignment="1">
      <alignment horizontal="left" vertical="center" wrapText="1"/>
    </xf>
    <xf numFmtId="0" fontId="22" fillId="0" borderId="1" xfId="367" applyFont="1" applyFill="1" applyBorder="1" applyAlignment="1">
      <alignment wrapText="1"/>
    </xf>
    <xf numFmtId="0" fontId="7" fillId="0" borderId="4" xfId="138" applyFont="1" applyFill="1" applyBorder="1"/>
    <xf numFmtId="0" fontId="7" fillId="0" borderId="1" xfId="138" applyFont="1" applyFill="1" applyBorder="1"/>
    <xf numFmtId="0" fontId="22" fillId="0" borderId="1" xfId="367" applyFont="1" applyFill="1" applyBorder="1" applyAlignment="1">
      <alignment horizontal="left" wrapText="1"/>
    </xf>
    <xf numFmtId="0" fontId="18" fillId="0" borderId="1" xfId="138" applyFont="1" applyFill="1" applyBorder="1" applyAlignment="1">
      <alignment horizontal="left" vertical="center"/>
    </xf>
    <xf numFmtId="0" fontId="22" fillId="0" borderId="4" xfId="138" applyFont="1" applyFill="1" applyBorder="1" applyAlignment="1">
      <alignment vertical="center"/>
    </xf>
    <xf numFmtId="49" fontId="23" fillId="0" borderId="1" xfId="138" applyNumberFormat="1" applyFont="1" applyFill="1" applyBorder="1"/>
    <xf numFmtId="0" fontId="23" fillId="0" borderId="1" xfId="138" applyFont="1" applyFill="1" applyBorder="1"/>
    <xf numFmtId="0" fontId="23" fillId="0" borderId="0" xfId="138" applyFont="1" applyFill="1"/>
    <xf numFmtId="0" fontId="2" fillId="0" borderId="0" xfId="138" applyFill="1"/>
    <xf numFmtId="0" fontId="18" fillId="0" borderId="1" xfId="138" applyFont="1" applyFill="1" applyBorder="1" applyAlignment="1">
      <alignment horizontal="left" vertical="center" wrapText="1"/>
    </xf>
    <xf numFmtId="0" fontId="22" fillId="0" borderId="4" xfId="138" applyFont="1" applyFill="1" applyBorder="1" applyAlignment="1">
      <alignment vertical="center" wrapText="1"/>
    </xf>
    <xf numFmtId="0" fontId="22" fillId="0" borderId="1" xfId="368" applyFont="1" applyFill="1" applyBorder="1" applyAlignment="1">
      <alignment horizontal="left" vertical="center" wrapText="1"/>
    </xf>
    <xf numFmtId="0" fontId="22" fillId="0" borderId="4" xfId="368" applyFont="1" applyFill="1" applyBorder="1" applyAlignment="1">
      <alignment horizontal="left" vertical="center" wrapText="1"/>
    </xf>
    <xf numFmtId="0" fontId="18" fillId="0" borderId="1" xfId="138" applyFont="1" applyFill="1" applyBorder="1" applyAlignment="1">
      <alignment horizontal="center"/>
    </xf>
    <xf numFmtId="0" fontId="18" fillId="0" borderId="4" xfId="138" applyFont="1" applyFill="1" applyBorder="1" applyAlignment="1">
      <alignment horizontal="center"/>
    </xf>
    <xf numFmtId="0" fontId="23" fillId="0" borderId="4" xfId="138" applyFont="1" applyFill="1" applyBorder="1"/>
    <xf numFmtId="0" fontId="24" fillId="0" borderId="1" xfId="369" applyFont="1" applyFill="1" applyBorder="1" applyAlignment="1">
      <alignment horizontal="center" vertical="top" wrapText="1"/>
    </xf>
    <xf numFmtId="0" fontId="24" fillId="0" borderId="1" xfId="0" applyFont="1" applyFill="1" applyBorder="1" applyAlignment="1">
      <alignment horizontal="center" vertical="top" wrapText="1"/>
    </xf>
    <xf numFmtId="0" fontId="24" fillId="0" borderId="1" xfId="0" applyFont="1" applyFill="1" applyBorder="1" applyAlignment="1">
      <alignment horizontal="left" vertical="top" wrapText="1"/>
    </xf>
    <xf numFmtId="0" fontId="24" fillId="0" borderId="1" xfId="0" applyFont="1" applyFill="1" applyBorder="1" applyAlignment="1">
      <alignment vertical="top" wrapText="1"/>
    </xf>
    <xf numFmtId="0" fontId="13" fillId="0" borderId="1" xfId="0" applyFont="1" applyFill="1" applyBorder="1"/>
    <xf numFmtId="0" fontId="25" fillId="0" borderId="1" xfId="0" applyFont="1" applyFill="1" applyBorder="1" applyAlignment="1">
      <alignment horizontal="left" vertical="top" wrapText="1"/>
    </xf>
    <xf numFmtId="0" fontId="13" fillId="0" borderId="1" xfId="0" applyFont="1" applyFill="1" applyBorder="1" applyAlignment="1">
      <alignment vertical="top" wrapText="1"/>
    </xf>
    <xf numFmtId="49" fontId="24" fillId="0" borderId="1" xfId="0" applyNumberFormat="1" applyFont="1" applyFill="1" applyBorder="1" applyAlignment="1">
      <alignment horizontal="left" vertical="top" wrapText="1"/>
    </xf>
    <xf numFmtId="0" fontId="22" fillId="0" borderId="4" xfId="138" applyFont="1" applyFill="1" applyBorder="1" applyAlignment="1">
      <alignment horizontal="left" vertical="center"/>
    </xf>
    <xf numFmtId="0" fontId="4" fillId="3" borderId="1" xfId="0" applyFont="1" applyFill="1" applyBorder="1" applyAlignment="1">
      <alignment horizontal="center" wrapText="1"/>
    </xf>
    <xf numFmtId="0" fontId="24" fillId="0" borderId="1" xfId="0" applyFont="1" applyFill="1" applyBorder="1" applyAlignment="1">
      <alignment wrapText="1"/>
    </xf>
    <xf numFmtId="0" fontId="22" fillId="0" borderId="4" xfId="138" applyNumberFormat="1" applyFont="1" applyFill="1" applyBorder="1" applyAlignment="1">
      <alignment vertical="center" wrapText="1"/>
    </xf>
    <xf numFmtId="0" fontId="22" fillId="0" borderId="4" xfId="368" applyFont="1" applyFill="1" applyBorder="1" applyAlignment="1">
      <alignment vertical="center" wrapText="1"/>
    </xf>
    <xf numFmtId="0" fontId="26" fillId="0" borderId="1" xfId="373" applyFont="1" applyFill="1" applyBorder="1" applyAlignment="1">
      <alignment wrapText="1"/>
    </xf>
    <xf numFmtId="0" fontId="22" fillId="0" borderId="4" xfId="372" applyFont="1" applyFill="1" applyBorder="1" applyAlignment="1">
      <alignment vertical="center" wrapText="1"/>
    </xf>
    <xf numFmtId="0" fontId="26" fillId="6" borderId="1" xfId="373" applyFont="1" applyFill="1" applyBorder="1" applyAlignment="1">
      <alignment wrapText="1"/>
    </xf>
    <xf numFmtId="0" fontId="22" fillId="6" borderId="1" xfId="138" applyFont="1" applyFill="1" applyBorder="1" applyAlignment="1">
      <alignment vertical="center"/>
    </xf>
    <xf numFmtId="0" fontId="23" fillId="6" borderId="1" xfId="138" applyFont="1" applyFill="1" applyBorder="1"/>
    <xf numFmtId="0" fontId="2" fillId="6" borderId="0" xfId="138" applyFill="1"/>
    <xf numFmtId="0" fontId="18" fillId="0" borderId="5" xfId="138" applyFont="1" applyFill="1" applyBorder="1" applyAlignment="1">
      <alignment vertical="center" wrapText="1"/>
    </xf>
    <xf numFmtId="0" fontId="22" fillId="0" borderId="1" xfId="368" applyFont="1" applyFill="1" applyBorder="1" applyAlignment="1">
      <alignment vertical="center" wrapText="1"/>
    </xf>
    <xf numFmtId="0" fontId="13" fillId="0" borderId="1" xfId="0" applyFont="1" applyFill="1" applyBorder="1" applyAlignment="1">
      <alignment horizontal="right" vertical="top" wrapText="1"/>
    </xf>
    <xf numFmtId="0" fontId="12" fillId="0" borderId="1" xfId="0" applyFont="1" applyFill="1" applyBorder="1" applyAlignment="1">
      <alignment vertical="top" wrapText="1"/>
    </xf>
    <xf numFmtId="0" fontId="12" fillId="0" borderId="1" xfId="0" applyFont="1" applyFill="1" applyBorder="1"/>
    <xf numFmtId="0" fontId="0" fillId="0" borderId="0" xfId="0" applyFill="1"/>
    <xf numFmtId="0" fontId="22" fillId="0" borderId="4" xfId="138" applyFont="1" applyFill="1" applyBorder="1"/>
    <xf numFmtId="0" fontId="22" fillId="0" borderId="1" xfId="372" applyFont="1" applyFill="1" applyBorder="1" applyAlignment="1">
      <alignment horizontal="left" vertical="top" wrapText="1"/>
    </xf>
    <xf numFmtId="0" fontId="22" fillId="0" borderId="1" xfId="372" applyFont="1" applyFill="1" applyBorder="1" applyAlignment="1">
      <alignment horizontal="right" vertical="top" wrapText="1"/>
    </xf>
    <xf numFmtId="0" fontId="13" fillId="6" borderId="1" xfId="0" applyFont="1" applyFill="1" applyBorder="1" applyAlignment="1">
      <alignment vertical="top" wrapText="1"/>
    </xf>
    <xf numFmtId="0" fontId="22" fillId="0" borderId="1" xfId="138" applyFont="1" applyFill="1" applyBorder="1" applyAlignment="1">
      <alignment horizontal="left"/>
    </xf>
    <xf numFmtId="0" fontId="22" fillId="0" borderId="1" xfId="138" applyFont="1" applyFill="1" applyBorder="1" applyAlignment="1">
      <alignment horizontal="center"/>
    </xf>
    <xf numFmtId="0" fontId="22" fillId="6" borderId="1" xfId="138" applyFont="1" applyFill="1" applyBorder="1"/>
    <xf numFmtId="0" fontId="22" fillId="6" borderId="1" xfId="138" applyFont="1" applyFill="1" applyBorder="1" applyAlignment="1">
      <alignment horizontal="left"/>
    </xf>
    <xf numFmtId="0" fontId="22" fillId="6" borderId="1" xfId="138" applyFont="1" applyFill="1" applyBorder="1" applyAlignment="1">
      <alignment horizontal="left" vertical="center"/>
    </xf>
    <xf numFmtId="0" fontId="23" fillId="6" borderId="4" xfId="138" applyFont="1" applyFill="1" applyBorder="1"/>
    <xf numFmtId="0" fontId="23" fillId="6" borderId="0" xfId="138" applyFont="1" applyFill="1"/>
    <xf numFmtId="0" fontId="18" fillId="0" borderId="1" xfId="138" applyFont="1" applyFill="1" applyBorder="1" applyAlignment="1">
      <alignment horizontal="left"/>
    </xf>
    <xf numFmtId="0" fontId="22" fillId="0" borderId="1" xfId="138" applyFont="1" applyFill="1" applyBorder="1" applyAlignment="1"/>
    <xf numFmtId="0" fontId="24" fillId="0" borderId="1" xfId="234" applyFont="1" applyFill="1" applyBorder="1" applyAlignment="1">
      <alignment vertical="top" wrapText="1"/>
    </xf>
    <xf numFmtId="0" fontId="27" fillId="0" borderId="4" xfId="234" applyFont="1" applyFill="1" applyBorder="1" applyAlignment="1">
      <alignment horizontal="left" vertical="top" wrapText="1"/>
    </xf>
    <xf numFmtId="0" fontId="27" fillId="0" borderId="4" xfId="0" applyFont="1" applyFill="1" applyBorder="1" applyAlignment="1">
      <alignment horizontal="left" vertical="top" wrapText="1"/>
    </xf>
    <xf numFmtId="0" fontId="28" fillId="0" borderId="1" xfId="370" applyFont="1" applyFill="1" applyBorder="1" applyAlignment="1">
      <alignment horizontal="center" wrapText="1"/>
    </xf>
    <xf numFmtId="0" fontId="24" fillId="0" borderId="1" xfId="0" applyFont="1" applyFill="1" applyBorder="1"/>
    <xf numFmtId="0" fontId="27" fillId="0" borderId="4" xfId="0" applyFont="1" applyFill="1" applyBorder="1" applyAlignment="1">
      <alignment vertical="top" wrapText="1"/>
    </xf>
    <xf numFmtId="0" fontId="29" fillId="0" borderId="4" xfId="0" applyFont="1" applyFill="1" applyBorder="1" applyAlignment="1">
      <alignment vertical="top" wrapText="1"/>
    </xf>
    <xf numFmtId="0" fontId="25" fillId="0" borderId="1" xfId="369" applyFont="1" applyFill="1" applyBorder="1" applyAlignment="1">
      <alignment horizontal="left" wrapText="1"/>
    </xf>
    <xf numFmtId="0" fontId="12" fillId="0" borderId="1" xfId="0" applyFont="1" applyFill="1" applyBorder="1" applyAlignment="1">
      <alignment horizontal="center"/>
    </xf>
    <xf numFmtId="0" fontId="24" fillId="0" borderId="1" xfId="0" applyFont="1" applyFill="1" applyBorder="1" applyAlignment="1">
      <alignment horizontal="left"/>
    </xf>
    <xf numFmtId="0" fontId="28" fillId="0" borderId="1" xfId="0" applyFont="1" applyFill="1" applyBorder="1" applyAlignment="1">
      <alignment horizontal="center" vertical="top" wrapText="1"/>
    </xf>
    <xf numFmtId="0" fontId="22" fillId="0" borderId="1" xfId="138" applyFont="1" applyFill="1" applyBorder="1" applyAlignment="1">
      <alignment horizontal="left" vertical="center" wrapText="1"/>
    </xf>
    <xf numFmtId="0" fontId="24" fillId="0" borderId="1" xfId="207" applyFont="1" applyFill="1" applyBorder="1" applyAlignment="1">
      <alignment horizontal="center" vertical="top" wrapText="1"/>
    </xf>
    <xf numFmtId="0" fontId="18" fillId="0" borderId="1" xfId="138" applyFont="1" applyFill="1" applyBorder="1" applyAlignment="1">
      <alignment horizontal="center" vertical="center"/>
    </xf>
    <xf numFmtId="0" fontId="19" fillId="0" borderId="1" xfId="138" applyFont="1" applyFill="1" applyBorder="1" applyAlignment="1">
      <alignment horizontal="left" vertical="top" wrapText="1"/>
    </xf>
    <xf numFmtId="0" fontId="18" fillId="0" borderId="1" xfId="138" applyFont="1" applyFill="1" applyBorder="1" applyAlignment="1">
      <alignment horizontal="right" vertical="center"/>
    </xf>
    <xf numFmtId="0" fontId="18" fillId="0" borderId="1" xfId="138" applyFont="1" applyFill="1" applyBorder="1" applyAlignment="1">
      <alignment horizontal="left" vertical="top" wrapText="1"/>
    </xf>
    <xf numFmtId="0" fontId="22" fillId="0" borderId="1" xfId="138" applyFont="1" applyFill="1" applyBorder="1" applyAlignment="1">
      <alignment horizontal="left" vertical="top" wrapText="1"/>
    </xf>
    <xf numFmtId="0" fontId="22" fillId="0" borderId="1" xfId="138" applyFont="1" applyFill="1" applyBorder="1" applyAlignment="1">
      <alignment horizontal="right" vertical="center"/>
    </xf>
    <xf numFmtId="0" fontId="22" fillId="0" borderId="1" xfId="138" applyFont="1" applyFill="1" applyBorder="1" applyAlignment="1">
      <alignment horizontal="center" vertical="center"/>
    </xf>
    <xf numFmtId="0" fontId="22" fillId="0" borderId="1" xfId="372" applyFont="1" applyFill="1" applyBorder="1" applyAlignment="1">
      <alignment vertical="center" wrapText="1"/>
    </xf>
    <xf numFmtId="9" fontId="18" fillId="0" borderId="1" xfId="376" applyFont="1" applyFill="1" applyBorder="1" applyAlignment="1">
      <alignment horizontal="center" vertical="center"/>
    </xf>
    <xf numFmtId="0" fontId="18" fillId="0" borderId="1" xfId="371" applyFont="1" applyFill="1" applyBorder="1" applyAlignment="1">
      <alignment vertical="center" wrapText="1"/>
    </xf>
    <xf numFmtId="0" fontId="18" fillId="0" borderId="1" xfId="368" applyFont="1" applyFill="1" applyBorder="1" applyAlignment="1">
      <alignment vertical="center" wrapText="1"/>
    </xf>
    <xf numFmtId="0" fontId="18" fillId="0" borderId="1" xfId="368" applyFont="1" applyFill="1" applyBorder="1" applyAlignment="1">
      <alignment horizontal="left" vertical="center" wrapText="1"/>
    </xf>
    <xf numFmtId="0" fontId="0" fillId="7" borderId="0" xfId="0" applyFill="1"/>
    <xf numFmtId="0" fontId="13" fillId="7" borderId="1" xfId="138" applyFont="1" applyFill="1" applyBorder="1" applyAlignment="1">
      <alignment horizontal="left" vertical="center"/>
    </xf>
    <xf numFmtId="0" fontId="13" fillId="7" borderId="1" xfId="138" applyFont="1" applyFill="1" applyBorder="1" applyAlignment="1">
      <alignment horizontal="center"/>
    </xf>
    <xf numFmtId="0" fontId="13" fillId="7" borderId="1" xfId="138" applyFont="1" applyFill="1" applyBorder="1" applyAlignment="1">
      <alignment horizontal="left"/>
    </xf>
    <xf numFmtId="0" fontId="13" fillId="7" borderId="1" xfId="368" applyFont="1" applyFill="1" applyBorder="1" applyAlignment="1">
      <alignment horizontal="left" vertical="center" wrapText="1"/>
    </xf>
    <xf numFmtId="0" fontId="4" fillId="7" borderId="1" xfId="0" applyFont="1" applyFill="1" applyBorder="1" applyAlignment="1">
      <alignment horizontal="center" wrapText="1"/>
    </xf>
    <xf numFmtId="0" fontId="13" fillId="7" borderId="1" xfId="0" applyFont="1" applyFill="1" applyBorder="1" applyAlignment="1">
      <alignment vertical="top" wrapText="1"/>
    </xf>
    <xf numFmtId="0" fontId="13" fillId="7" borderId="1" xfId="138" applyFont="1" applyFill="1" applyBorder="1" applyAlignment="1">
      <alignment horizontal="left" vertical="center" wrapText="1"/>
    </xf>
    <xf numFmtId="0" fontId="13" fillId="7" borderId="1" xfId="138" applyFont="1" applyFill="1" applyBorder="1" applyAlignment="1">
      <alignment horizontal="center" vertical="center"/>
    </xf>
    <xf numFmtId="0" fontId="13" fillId="7" borderId="1" xfId="373" applyFont="1" applyFill="1" applyBorder="1" applyAlignment="1">
      <alignment wrapText="1"/>
    </xf>
    <xf numFmtId="0" fontId="6" fillId="4" borderId="1" xfId="1" applyFont="1" applyFill="1" applyBorder="1" applyAlignment="1">
      <alignment wrapText="1"/>
    </xf>
    <xf numFmtId="0" fontId="4" fillId="7" borderId="1" xfId="0" applyFont="1" applyFill="1" applyBorder="1" applyAlignment="1">
      <alignment wrapText="1"/>
    </xf>
    <xf numFmtId="0" fontId="6" fillId="7" borderId="1" xfId="1" applyFont="1" applyFill="1" applyBorder="1" applyAlignment="1">
      <alignment wrapText="1"/>
    </xf>
    <xf numFmtId="0" fontId="30" fillId="0" borderId="0" xfId="0" applyFont="1"/>
    <xf numFmtId="0" fontId="0" fillId="0" borderId="0" xfId="0" applyAlignment="1">
      <alignment vertical="top"/>
    </xf>
    <xf numFmtId="0" fontId="31" fillId="0" borderId="0" xfId="0" applyFont="1"/>
    <xf numFmtId="0" fontId="0" fillId="0" borderId="0" xfId="0" applyAlignment="1">
      <alignment horizontal="left"/>
    </xf>
    <xf numFmtId="0" fontId="0" fillId="0" borderId="0" xfId="0" applyAlignment="1">
      <alignment horizontal="right"/>
    </xf>
    <xf numFmtId="0" fontId="33" fillId="0" borderId="0" xfId="377" applyAlignment="1" applyProtection="1">
      <alignment horizontal="center" vertical="center" wrapText="1"/>
    </xf>
    <xf numFmtId="0" fontId="33" fillId="0" borderId="0" xfId="377" applyAlignment="1" applyProtection="1">
      <alignment horizontal="left"/>
    </xf>
    <xf numFmtId="0" fontId="18" fillId="0" borderId="0" xfId="271" applyFont="1" applyFill="1" applyBorder="1" applyAlignment="1">
      <alignment horizontal="center" vertical="center"/>
    </xf>
    <xf numFmtId="0" fontId="18" fillId="0" borderId="0" xfId="271" applyFont="1" applyFill="1" applyBorder="1" applyAlignment="1">
      <alignment horizontal="left" vertical="center"/>
    </xf>
    <xf numFmtId="0" fontId="19" fillId="0" borderId="0" xfId="271" applyFont="1" applyFill="1" applyBorder="1" applyAlignment="1">
      <alignment vertical="center" wrapText="1"/>
    </xf>
    <xf numFmtId="0" fontId="19" fillId="0" borderId="0" xfId="271" applyFont="1" applyFill="1" applyBorder="1" applyAlignment="1">
      <alignment horizontal="left"/>
    </xf>
    <xf numFmtId="0" fontId="18" fillId="0" borderId="0" xfId="271" applyFont="1" applyFill="1" applyBorder="1"/>
    <xf numFmtId="0" fontId="18" fillId="0" borderId="3" xfId="271" applyFont="1" applyFill="1" applyBorder="1" applyAlignment="1">
      <alignment horizontal="center" vertical="center"/>
    </xf>
    <xf numFmtId="0" fontId="18" fillId="0" borderId="3" xfId="271" applyFont="1" applyFill="1" applyBorder="1" applyAlignment="1">
      <alignment horizontal="left" vertical="center"/>
    </xf>
    <xf numFmtId="0" fontId="18" fillId="0" borderId="3" xfId="271" applyFont="1" applyFill="1" applyBorder="1" applyAlignment="1">
      <alignment horizontal="left" vertical="top" wrapText="1"/>
    </xf>
    <xf numFmtId="0" fontId="19" fillId="0" borderId="3" xfId="271" applyFont="1" applyFill="1" applyBorder="1" applyAlignment="1">
      <alignment vertical="center" wrapText="1"/>
    </xf>
    <xf numFmtId="0" fontId="19" fillId="0" borderId="3" xfId="271" applyFont="1" applyFill="1" applyBorder="1" applyAlignment="1">
      <alignment horizontal="left" vertical="center"/>
    </xf>
    <xf numFmtId="0" fontId="19" fillId="0" borderId="3" xfId="271" applyFont="1" applyFill="1" applyBorder="1" applyAlignment="1">
      <alignment vertical="center"/>
    </xf>
    <xf numFmtId="0" fontId="19" fillId="0" borderId="3" xfId="271" applyFont="1" applyFill="1" applyBorder="1" applyAlignment="1">
      <alignment horizontal="left"/>
    </xf>
    <xf numFmtId="0" fontId="18" fillId="0" borderId="3" xfId="271" applyFont="1" applyFill="1" applyBorder="1"/>
    <xf numFmtId="0" fontId="21" fillId="0" borderId="1" xfId="271" applyFont="1" applyFill="1" applyBorder="1" applyAlignment="1">
      <alignment horizontal="center" vertical="center" wrapText="1"/>
    </xf>
    <xf numFmtId="0" fontId="21" fillId="0" borderId="1" xfId="271" applyFont="1" applyFill="1" applyBorder="1" applyAlignment="1">
      <alignment horizontal="left" vertical="center" wrapText="1"/>
    </xf>
    <xf numFmtId="0" fontId="21" fillId="0" borderId="1" xfId="271" applyFont="1" applyFill="1" applyBorder="1" applyAlignment="1">
      <alignment horizontal="left" vertical="top" wrapText="1"/>
    </xf>
    <xf numFmtId="0" fontId="21" fillId="0" borderId="1" xfId="271" applyFont="1" applyFill="1" applyBorder="1" applyAlignment="1">
      <alignment horizontal="right" vertical="center" wrapText="1"/>
    </xf>
    <xf numFmtId="0" fontId="21" fillId="0" borderId="1" xfId="271" applyFont="1" applyFill="1" applyBorder="1" applyAlignment="1">
      <alignment vertical="center" wrapText="1"/>
    </xf>
    <xf numFmtId="0" fontId="22" fillId="0" borderId="4" xfId="271" applyFont="1" applyFill="1" applyBorder="1" applyAlignment="1">
      <alignment vertical="center" wrapText="1"/>
    </xf>
    <xf numFmtId="0" fontId="22" fillId="0" borderId="1" xfId="271" applyFont="1" applyFill="1" applyBorder="1" applyAlignment="1">
      <alignment vertical="center" wrapText="1"/>
    </xf>
    <xf numFmtId="0" fontId="18" fillId="0" borderId="1" xfId="271" applyFont="1" applyFill="1" applyBorder="1" applyAlignment="1">
      <alignment vertical="center" wrapText="1"/>
    </xf>
    <xf numFmtId="0" fontId="22" fillId="0" borderId="1" xfId="271" applyFont="1" applyFill="1" applyBorder="1" applyAlignment="1">
      <alignment horizontal="left" vertical="center"/>
    </xf>
    <xf numFmtId="0" fontId="22" fillId="0" borderId="1" xfId="271" applyFont="1" applyFill="1" applyBorder="1" applyAlignment="1">
      <alignment horizontal="left" vertical="top" wrapText="1"/>
    </xf>
    <xf numFmtId="0" fontId="22" fillId="0" borderId="1" xfId="271" applyFont="1" applyFill="1" applyBorder="1" applyAlignment="1">
      <alignment horizontal="right" vertical="center"/>
    </xf>
    <xf numFmtId="0" fontId="22" fillId="0" borderId="1" xfId="271" applyFont="1" applyFill="1" applyBorder="1" applyAlignment="1">
      <alignment horizontal="center" vertical="center"/>
    </xf>
    <xf numFmtId="0" fontId="18" fillId="0" borderId="1" xfId="271" applyFont="1" applyFill="1" applyBorder="1" applyAlignment="1">
      <alignment vertical="center"/>
    </xf>
    <xf numFmtId="0" fontId="22" fillId="0" borderId="1" xfId="271" applyFont="1" applyFill="1" applyBorder="1" applyAlignment="1">
      <alignment vertical="center"/>
    </xf>
    <xf numFmtId="0" fontId="22" fillId="0" borderId="4" xfId="271" applyFont="1" applyFill="1" applyBorder="1"/>
    <xf numFmtId="0" fontId="22" fillId="0" borderId="1" xfId="271" applyFont="1" applyFill="1" applyBorder="1"/>
    <xf numFmtId="0" fontId="18" fillId="0" borderId="1" xfId="271" applyFont="1" applyFill="1" applyBorder="1"/>
    <xf numFmtId="14" fontId="22" fillId="0" borderId="1" xfId="271" applyNumberFormat="1" applyFont="1" applyFill="1" applyBorder="1" applyAlignment="1">
      <alignment horizontal="left" vertical="center" wrapText="1"/>
    </xf>
    <xf numFmtId="0" fontId="13" fillId="0" borderId="1" xfId="271" applyFont="1" applyFill="1" applyBorder="1" applyAlignment="1">
      <alignment vertical="top" wrapText="1"/>
    </xf>
    <xf numFmtId="0" fontId="22" fillId="8" borderId="1" xfId="271" applyFont="1" applyFill="1" applyBorder="1" applyAlignment="1">
      <alignment horizontal="left" vertical="center"/>
    </xf>
    <xf numFmtId="0" fontId="13" fillId="8" borderId="1" xfId="271" applyFont="1" applyFill="1" applyBorder="1" applyAlignment="1">
      <alignment vertical="center" wrapText="1"/>
    </xf>
    <xf numFmtId="0" fontId="13" fillId="8" borderId="1" xfId="271" applyFont="1" applyFill="1" applyBorder="1" applyAlignment="1">
      <alignment vertical="top" wrapText="1"/>
    </xf>
    <xf numFmtId="0" fontId="13" fillId="8" borderId="1" xfId="271" applyFont="1" applyFill="1" applyBorder="1" applyAlignment="1">
      <alignment horizontal="right" wrapText="1"/>
    </xf>
    <xf numFmtId="0" fontId="22" fillId="8" borderId="1" xfId="271" applyFont="1" applyFill="1" applyBorder="1" applyAlignment="1">
      <alignment horizontal="center" vertical="center"/>
    </xf>
    <xf numFmtId="0" fontId="22" fillId="8" borderId="1" xfId="372" applyFont="1" applyFill="1" applyBorder="1" applyAlignment="1">
      <alignment vertical="center" wrapText="1"/>
    </xf>
    <xf numFmtId="0" fontId="22" fillId="8" borderId="1" xfId="271" applyFont="1" applyFill="1" applyBorder="1" applyAlignment="1">
      <alignment vertical="center" wrapText="1"/>
    </xf>
    <xf numFmtId="0" fontId="22" fillId="8" borderId="1" xfId="271" applyFont="1" applyFill="1" applyBorder="1" applyAlignment="1">
      <alignment vertical="center"/>
    </xf>
    <xf numFmtId="0" fontId="18" fillId="8" borderId="1" xfId="271" applyFont="1" applyFill="1" applyBorder="1"/>
    <xf numFmtId="0" fontId="22" fillId="8" borderId="4" xfId="271" applyFont="1" applyFill="1" applyBorder="1"/>
    <xf numFmtId="0" fontId="22" fillId="8" borderId="1" xfId="271" applyFont="1" applyFill="1" applyBorder="1" applyAlignment="1">
      <alignment horizontal="left" vertical="top" wrapText="1"/>
    </xf>
    <xf numFmtId="0" fontId="22" fillId="8" borderId="1" xfId="271" applyFont="1" applyFill="1" applyBorder="1" applyAlignment="1">
      <alignment horizontal="right" vertical="center"/>
    </xf>
    <xf numFmtId="0" fontId="18" fillId="8" borderId="1" xfId="271" applyFont="1" applyFill="1" applyBorder="1" applyAlignment="1">
      <alignment horizontal="left" vertical="center"/>
    </xf>
    <xf numFmtId="0" fontId="22" fillId="8" borderId="1" xfId="271" applyFont="1" applyFill="1" applyBorder="1"/>
    <xf numFmtId="0" fontId="22" fillId="0" borderId="1" xfId="271" applyFont="1" applyFill="1" applyBorder="1" applyAlignment="1">
      <alignment horizontal="left" vertical="center" wrapText="1"/>
    </xf>
    <xf numFmtId="0" fontId="22" fillId="0" borderId="1" xfId="271" applyFont="1" applyFill="1" applyBorder="1" applyAlignment="1">
      <alignment horizontal="right" vertical="center" wrapText="1"/>
    </xf>
    <xf numFmtId="0" fontId="22" fillId="0" borderId="1" xfId="271" applyFont="1" applyFill="1" applyBorder="1" applyAlignment="1">
      <alignment horizontal="center" vertical="center" wrapText="1"/>
    </xf>
    <xf numFmtId="0" fontId="22" fillId="0" borderId="1" xfId="368" applyFont="1" applyFill="1" applyBorder="1" applyAlignment="1">
      <alignment horizontal="left" vertical="top" wrapText="1"/>
    </xf>
    <xf numFmtId="0" fontId="13" fillId="8" borderId="1" xfId="271" applyFont="1" applyFill="1" applyBorder="1" applyAlignment="1">
      <alignment horizontal="center"/>
    </xf>
    <xf numFmtId="0" fontId="13" fillId="8" borderId="1" xfId="271" applyFont="1" applyFill="1" applyBorder="1"/>
    <xf numFmtId="49" fontId="13" fillId="8" borderId="1" xfId="271" applyNumberFormat="1" applyFont="1" applyFill="1" applyBorder="1" applyAlignment="1">
      <alignment vertical="top" wrapText="1"/>
    </xf>
    <xf numFmtId="0" fontId="13" fillId="8" borderId="1" xfId="271" applyFont="1" applyFill="1" applyBorder="1" applyAlignment="1">
      <alignment horizontal="right"/>
    </xf>
    <xf numFmtId="49" fontId="13" fillId="8" borderId="1" xfId="271" applyNumberFormat="1" applyFont="1" applyFill="1" applyBorder="1" applyAlignment="1">
      <alignment horizontal="center"/>
    </xf>
    <xf numFmtId="49" fontId="23" fillId="8" borderId="1" xfId="271" applyNumberFormat="1" applyFont="1" applyFill="1" applyBorder="1"/>
    <xf numFmtId="0" fontId="23" fillId="8" borderId="1" xfId="271" applyFont="1" applyFill="1" applyBorder="1"/>
    <xf numFmtId="0" fontId="23" fillId="8" borderId="0" xfId="271" applyFont="1" applyFill="1"/>
    <xf numFmtId="0" fontId="23" fillId="0" borderId="0" xfId="271" applyFont="1" applyFill="1"/>
    <xf numFmtId="0" fontId="23" fillId="0" borderId="1" xfId="271" applyFont="1" applyFill="1" applyBorder="1"/>
    <xf numFmtId="0" fontId="22" fillId="0" borderId="1" xfId="271" applyFont="1" applyFill="1" applyBorder="1" applyAlignment="1">
      <alignment vertical="top" wrapText="1"/>
    </xf>
    <xf numFmtId="0" fontId="22" fillId="8" borderId="1" xfId="368" applyFont="1" applyFill="1" applyBorder="1" applyAlignment="1">
      <alignment horizontal="left" vertical="center" wrapText="1"/>
    </xf>
    <xf numFmtId="0" fontId="22" fillId="8" borderId="1" xfId="368" applyFont="1" applyFill="1" applyBorder="1" applyAlignment="1">
      <alignment horizontal="left" vertical="top" wrapText="1"/>
    </xf>
    <xf numFmtId="0" fontId="18" fillId="8" borderId="1" xfId="271" applyFont="1" applyFill="1" applyBorder="1" applyAlignment="1">
      <alignment vertical="center" wrapText="1"/>
    </xf>
    <xf numFmtId="0" fontId="18" fillId="8" borderId="1" xfId="271" applyFont="1" applyFill="1" applyBorder="1" applyAlignment="1">
      <alignment horizontal="left" vertical="center" wrapText="1"/>
    </xf>
    <xf numFmtId="0" fontId="22" fillId="8" borderId="1" xfId="367" applyFont="1" applyFill="1" applyBorder="1" applyAlignment="1">
      <alignment horizontal="left" wrapText="1"/>
    </xf>
    <xf numFmtId="0" fontId="22" fillId="8" borderId="1" xfId="367" applyFont="1" applyFill="1" applyBorder="1" applyAlignment="1">
      <alignment wrapText="1"/>
    </xf>
    <xf numFmtId="0" fontId="22" fillId="8" borderId="1" xfId="368" applyFont="1" applyFill="1" applyBorder="1" applyAlignment="1">
      <alignment horizontal="right" vertical="center" wrapText="1"/>
    </xf>
    <xf numFmtId="0" fontId="22" fillId="8" borderId="1" xfId="368" applyFont="1" applyFill="1" applyBorder="1" applyAlignment="1">
      <alignment horizontal="center" vertical="center" wrapText="1"/>
    </xf>
    <xf numFmtId="0" fontId="22" fillId="8" borderId="4" xfId="368" applyFont="1" applyFill="1" applyBorder="1" applyAlignment="1">
      <alignment horizontal="left" vertical="center" wrapText="1"/>
    </xf>
    <xf numFmtId="0" fontId="18" fillId="0" borderId="1" xfId="271" applyFont="1" applyFill="1" applyBorder="1" applyAlignment="1">
      <alignment horizontal="center"/>
    </xf>
    <xf numFmtId="0" fontId="22" fillId="0" borderId="4" xfId="367" applyFont="1" applyFill="1" applyBorder="1" applyAlignment="1">
      <alignment wrapText="1"/>
    </xf>
    <xf numFmtId="0" fontId="22" fillId="0" borderId="1" xfId="271" applyFont="1" applyFill="1" applyBorder="1" applyAlignment="1">
      <alignment horizontal="left"/>
    </xf>
    <xf numFmtId="0" fontId="22" fillId="8" borderId="1" xfId="368" applyFont="1" applyFill="1" applyBorder="1" applyAlignment="1">
      <alignment vertical="center" wrapText="1"/>
    </xf>
    <xf numFmtId="0" fontId="22" fillId="8" borderId="1" xfId="271" applyFont="1" applyFill="1" applyBorder="1" applyAlignment="1">
      <alignment horizontal="left" vertical="center" wrapText="1"/>
    </xf>
    <xf numFmtId="0" fontId="22" fillId="8" borderId="1" xfId="271" applyFont="1" applyFill="1" applyBorder="1" applyAlignment="1">
      <alignment horizontal="right" vertical="center" wrapText="1"/>
    </xf>
    <xf numFmtId="0" fontId="22" fillId="8" borderId="1" xfId="271" applyFont="1" applyFill="1" applyBorder="1" applyAlignment="1">
      <alignment horizontal="center" vertical="center" wrapText="1"/>
    </xf>
    <xf numFmtId="0" fontId="22" fillId="0" borderId="1" xfId="368" applyFont="1" applyFill="1" applyBorder="1" applyAlignment="1">
      <alignment vertical="top" wrapText="1"/>
    </xf>
    <xf numFmtId="0" fontId="13" fillId="8" borderId="1" xfId="271" applyFont="1" applyFill="1" applyBorder="1" applyAlignment="1">
      <alignment horizontal="center" vertical="center"/>
    </xf>
    <xf numFmtId="0" fontId="13" fillId="8" borderId="1" xfId="271" applyFont="1" applyFill="1" applyBorder="1" applyAlignment="1">
      <alignment horizontal="right" vertical="center"/>
    </xf>
    <xf numFmtId="0" fontId="13" fillId="8" borderId="1" xfId="372" applyFont="1" applyFill="1" applyBorder="1" applyAlignment="1">
      <alignment vertical="top" wrapText="1"/>
    </xf>
    <xf numFmtId="0" fontId="22" fillId="8" borderId="1" xfId="271" applyNumberFormat="1" applyFont="1" applyFill="1" applyBorder="1" applyAlignment="1">
      <alignment vertical="center" wrapText="1"/>
    </xf>
    <xf numFmtId="0" fontId="22" fillId="0" borderId="1" xfId="271" applyNumberFormat="1" applyFont="1" applyFill="1" applyBorder="1" applyAlignment="1">
      <alignment vertical="center" wrapText="1"/>
    </xf>
    <xf numFmtId="14" fontId="22" fillId="8" borderId="1" xfId="271" applyNumberFormat="1" applyFont="1" applyFill="1" applyBorder="1" applyAlignment="1">
      <alignment horizontal="left" vertical="center" wrapText="1"/>
    </xf>
    <xf numFmtId="0" fontId="13" fillId="8" borderId="1" xfId="271" applyFont="1" applyFill="1" applyBorder="1" applyAlignment="1">
      <alignment wrapText="1"/>
    </xf>
    <xf numFmtId="49" fontId="23" fillId="8" borderId="1" xfId="271" applyNumberFormat="1" applyFont="1" applyFill="1" applyBorder="1" applyAlignment="1">
      <alignment horizontal="center"/>
    </xf>
    <xf numFmtId="0" fontId="22" fillId="8" borderId="4" xfId="271" applyFont="1" applyFill="1" applyBorder="1" applyAlignment="1">
      <alignment vertical="center"/>
    </xf>
    <xf numFmtId="0" fontId="22" fillId="8" borderId="4" xfId="367" applyFont="1" applyFill="1" applyBorder="1" applyAlignment="1">
      <alignment wrapText="1"/>
    </xf>
    <xf numFmtId="0" fontId="22" fillId="8" borderId="1" xfId="271" applyFont="1" applyFill="1" applyBorder="1" applyAlignment="1">
      <alignment vertical="top" wrapText="1"/>
    </xf>
    <xf numFmtId="0" fontId="18" fillId="0" borderId="1" xfId="368" applyFont="1" applyFill="1" applyBorder="1" applyAlignment="1">
      <alignment horizontal="left" vertical="top" wrapText="1"/>
    </xf>
    <xf numFmtId="0" fontId="18" fillId="0" borderId="1" xfId="271" applyFont="1" applyFill="1" applyBorder="1" applyAlignment="1">
      <alignment horizontal="right" vertical="center"/>
    </xf>
    <xf numFmtId="0" fontId="18" fillId="0" borderId="1" xfId="271" applyFont="1" applyFill="1" applyBorder="1" applyAlignment="1">
      <alignment horizontal="center" vertical="center"/>
    </xf>
    <xf numFmtId="0" fontId="22" fillId="0" borderId="1" xfId="372" applyFont="1" applyFill="1" applyBorder="1" applyAlignment="1">
      <alignment vertical="top" wrapText="1"/>
    </xf>
    <xf numFmtId="0" fontId="18" fillId="0" borderId="1" xfId="271" applyFont="1" applyFill="1" applyBorder="1" applyAlignment="1">
      <alignment vertical="top" wrapText="1"/>
    </xf>
    <xf numFmtId="0" fontId="18" fillId="0" borderId="5" xfId="271" applyFont="1" applyFill="1" applyBorder="1" applyAlignment="1">
      <alignment vertical="center" wrapText="1"/>
    </xf>
    <xf numFmtId="0" fontId="22" fillId="8" borderId="1" xfId="368" applyFont="1" applyFill="1" applyBorder="1" applyAlignment="1">
      <alignment vertical="top" wrapText="1"/>
    </xf>
    <xf numFmtId="0" fontId="22" fillId="8" borderId="1" xfId="372" applyFont="1" applyFill="1" applyBorder="1" applyAlignment="1">
      <alignment vertical="top" wrapText="1"/>
    </xf>
    <xf numFmtId="0" fontId="18" fillId="8" borderId="1" xfId="271" applyFont="1" applyFill="1" applyBorder="1" applyAlignment="1">
      <alignment horizontal="right"/>
    </xf>
    <xf numFmtId="0" fontId="23" fillId="0" borderId="1" xfId="271" applyFont="1" applyFill="1" applyBorder="1" applyAlignment="1">
      <alignment horizontal="right"/>
    </xf>
    <xf numFmtId="0" fontId="22" fillId="0" borderId="1" xfId="372" applyFont="1" applyFill="1" applyBorder="1" applyAlignment="1">
      <alignment horizontal="center" vertical="top" wrapText="1"/>
    </xf>
    <xf numFmtId="0" fontId="23" fillId="0" borderId="4" xfId="271" applyFont="1" applyFill="1" applyBorder="1"/>
    <xf numFmtId="0" fontId="22" fillId="8" borderId="1" xfId="372" applyFont="1" applyFill="1" applyBorder="1" applyAlignment="1">
      <alignment horizontal="center" vertical="top" wrapText="1"/>
    </xf>
    <xf numFmtId="0" fontId="22" fillId="8" borderId="4" xfId="271" applyFont="1" applyFill="1" applyBorder="1" applyAlignment="1">
      <alignment horizontal="left"/>
    </xf>
    <xf numFmtId="0" fontId="22" fillId="8" borderId="1" xfId="271" applyFont="1" applyFill="1" applyBorder="1" applyAlignment="1">
      <alignment horizontal="center"/>
    </xf>
    <xf numFmtId="0" fontId="18" fillId="0" borderId="4" xfId="271" applyFont="1" applyFill="1" applyBorder="1"/>
    <xf numFmtId="0" fontId="18" fillId="0" borderId="1" xfId="271" applyFont="1" applyFill="1" applyBorder="1" applyAlignment="1">
      <alignment horizontal="left"/>
    </xf>
    <xf numFmtId="0" fontId="18" fillId="8" borderId="1" xfId="271" applyFont="1" applyFill="1" applyBorder="1" applyAlignment="1">
      <alignment horizontal="left"/>
    </xf>
    <xf numFmtId="0" fontId="18" fillId="8" borderId="1" xfId="271" applyFont="1" applyFill="1" applyBorder="1" applyAlignment="1">
      <alignment horizontal="center"/>
    </xf>
    <xf numFmtId="0" fontId="22" fillId="0" borderId="4" xfId="271" applyFont="1" applyFill="1" applyBorder="1" applyAlignment="1"/>
    <xf numFmtId="0" fontId="22" fillId="0" borderId="1" xfId="271" applyFont="1" applyFill="1" applyBorder="1" applyAlignment="1">
      <alignment horizontal="center"/>
    </xf>
    <xf numFmtId="0" fontId="18" fillId="8" borderId="1" xfId="271" applyFont="1" applyFill="1" applyBorder="1" applyAlignment="1">
      <alignment vertical="center"/>
    </xf>
    <xf numFmtId="0" fontId="18" fillId="0" borderId="1" xfId="271" applyFont="1" applyFill="1" applyBorder="1" applyAlignment="1">
      <alignment horizontal="left" vertical="center"/>
    </xf>
    <xf numFmtId="0" fontId="19" fillId="0" borderId="1" xfId="271" applyFont="1" applyFill="1" applyBorder="1" applyAlignment="1">
      <alignment horizontal="left" vertical="top" wrapText="1"/>
    </xf>
    <xf numFmtId="0" fontId="18" fillId="0" borderId="1" xfId="271" applyFont="1" applyFill="1" applyBorder="1" applyAlignment="1">
      <alignment horizontal="left" vertical="center" wrapText="1"/>
    </xf>
    <xf numFmtId="0" fontId="18" fillId="0" borderId="1" xfId="271" applyFont="1" applyFill="1" applyBorder="1" applyAlignment="1">
      <alignment horizontal="left" vertical="top" wrapText="1"/>
    </xf>
    <xf numFmtId="9" fontId="18" fillId="0" borderId="1" xfId="375" applyFont="1" applyFill="1" applyBorder="1" applyAlignment="1">
      <alignment horizontal="center" vertical="center"/>
    </xf>
    <xf numFmtId="0" fontId="35" fillId="0" borderId="1" xfId="138" applyFont="1" applyFill="1" applyBorder="1" applyAlignment="1">
      <alignment horizontal="left" vertical="center"/>
    </xf>
    <xf numFmtId="0" fontId="35" fillId="0" borderId="1" xfId="138" applyFont="1" applyFill="1" applyBorder="1" applyAlignment="1">
      <alignment horizontal="left" vertical="top" wrapText="1"/>
    </xf>
    <xf numFmtId="0" fontId="34" fillId="0" borderId="0" xfId="0" applyFont="1"/>
    <xf numFmtId="0" fontId="34" fillId="7" borderId="0" xfId="0" applyFont="1" applyFill="1"/>
    <xf numFmtId="0" fontId="0" fillId="0" borderId="1" xfId="0" applyBorder="1"/>
    <xf numFmtId="19" fontId="0" fillId="0" borderId="0" xfId="0" applyNumberFormat="1"/>
    <xf numFmtId="49" fontId="36" fillId="9" borderId="6" xfId="0" applyNumberFormat="1" applyFont="1" applyFill="1" applyBorder="1"/>
    <xf numFmtId="49" fontId="0" fillId="0" borderId="0" xfId="0" applyNumberFormat="1"/>
    <xf numFmtId="0" fontId="0" fillId="10" borderId="0" xfId="0" applyFill="1"/>
    <xf numFmtId="0" fontId="0" fillId="11" borderId="0" xfId="0" applyFill="1"/>
    <xf numFmtId="0" fontId="13" fillId="0" borderId="1" xfId="138" applyNumberFormat="1" applyFont="1" applyFill="1" applyBorder="1" applyAlignment="1">
      <alignment horizontal="left" vertical="center"/>
    </xf>
    <xf numFmtId="0" fontId="13" fillId="0" borderId="0" xfId="138" applyFont="1" applyFill="1" applyBorder="1" applyAlignment="1">
      <alignment horizontal="left" vertical="top" wrapText="1"/>
    </xf>
    <xf numFmtId="0" fontId="14" fillId="0" borderId="5" xfId="138" applyFont="1" applyFill="1" applyBorder="1" applyAlignment="1">
      <alignment horizontal="left" vertical="top" wrapText="1"/>
    </xf>
    <xf numFmtId="0" fontId="14" fillId="0" borderId="0" xfId="138" applyFont="1" applyFill="1" applyBorder="1" applyAlignment="1">
      <alignment horizontal="left" vertical="center" wrapText="1"/>
    </xf>
    <xf numFmtId="0" fontId="13" fillId="0" borderId="5" xfId="138" applyFont="1" applyFill="1" applyBorder="1" applyAlignment="1">
      <alignment horizontal="left" vertical="top" wrapText="1"/>
    </xf>
    <xf numFmtId="0" fontId="13" fillId="0" borderId="5" xfId="138" applyFont="1" applyFill="1" applyBorder="1" applyAlignment="1">
      <alignment vertical="top" wrapText="1"/>
    </xf>
    <xf numFmtId="0" fontId="13" fillId="0" borderId="5" xfId="368" applyFont="1" applyFill="1" applyBorder="1" applyAlignment="1">
      <alignment horizontal="left" vertical="top" wrapText="1"/>
    </xf>
    <xf numFmtId="49" fontId="13" fillId="0" borderId="5" xfId="138" applyNumberFormat="1" applyFont="1" applyFill="1" applyBorder="1" applyAlignment="1">
      <alignment vertical="top" wrapText="1"/>
    </xf>
    <xf numFmtId="0" fontId="13" fillId="0" borderId="5" xfId="138" applyFont="1" applyFill="1" applyBorder="1" applyAlignment="1"/>
    <xf numFmtId="0" fontId="15" fillId="3" borderId="5" xfId="118" applyFont="1" applyFill="1" applyBorder="1" applyAlignment="1">
      <alignment wrapText="1"/>
    </xf>
    <xf numFmtId="0" fontId="13" fillId="0" borderId="5" xfId="368" applyFont="1" applyFill="1" applyBorder="1" applyAlignment="1">
      <alignment vertical="top" wrapText="1"/>
    </xf>
    <xf numFmtId="0" fontId="13" fillId="0" borderId="5" xfId="118" applyFont="1" applyFill="1" applyBorder="1" applyAlignment="1">
      <alignment vertical="top" wrapText="1"/>
    </xf>
    <xf numFmtId="0" fontId="13" fillId="0" borderId="5" xfId="373" applyFont="1" applyFill="1" applyBorder="1" applyAlignment="1">
      <alignment wrapText="1"/>
    </xf>
    <xf numFmtId="0" fontId="13" fillId="0" borderId="5" xfId="372" applyFont="1" applyFill="1" applyBorder="1" applyAlignment="1">
      <alignment vertical="top" wrapText="1"/>
    </xf>
    <xf numFmtId="0" fontId="40" fillId="0" borderId="0" xfId="0" applyFont="1" applyAlignment="1">
      <alignment horizontal="left"/>
    </xf>
    <xf numFmtId="0" fontId="40" fillId="0" borderId="0" xfId="0" applyFont="1"/>
    <xf numFmtId="0" fontId="42" fillId="0" borderId="0" xfId="0" applyFont="1" applyAlignment="1">
      <alignment horizontal="left"/>
    </xf>
    <xf numFmtId="0" fontId="37" fillId="0" borderId="0" xfId="0" applyFont="1" applyAlignment="1">
      <alignment wrapText="1"/>
    </xf>
    <xf numFmtId="0" fontId="14" fillId="7" borderId="0" xfId="138" applyFont="1" applyFill="1" applyBorder="1" applyAlignment="1">
      <alignment horizontal="center" vertical="center"/>
    </xf>
    <xf numFmtId="0" fontId="43" fillId="12" borderId="0" xfId="0" applyFont="1" applyFill="1"/>
    <xf numFmtId="0" fontId="44" fillId="12" borderId="0" xfId="138" applyFont="1" applyFill="1" applyBorder="1" applyAlignment="1">
      <alignment horizontal="center" vertical="center"/>
    </xf>
    <xf numFmtId="0" fontId="44" fillId="12" borderId="0" xfId="138" applyFont="1" applyFill="1" applyBorder="1" applyAlignment="1">
      <alignment horizontal="left" vertical="center"/>
    </xf>
    <xf numFmtId="0" fontId="45" fillId="12" borderId="0" xfId="0" applyFont="1" applyFill="1"/>
    <xf numFmtId="0" fontId="0" fillId="7" borderId="1" xfId="0" applyFill="1" applyBorder="1"/>
    <xf numFmtId="0" fontId="13" fillId="7" borderId="1" xfId="138" applyFont="1" applyFill="1" applyBorder="1"/>
    <xf numFmtId="0" fontId="13" fillId="7" borderId="1" xfId="138" applyFont="1" applyFill="1" applyBorder="1" applyAlignment="1"/>
    <xf numFmtId="0" fontId="13" fillId="7" borderId="1" xfId="138" applyNumberFormat="1" applyFont="1" applyFill="1" applyBorder="1" applyAlignment="1">
      <alignment horizontal="left" vertical="center"/>
    </xf>
    <xf numFmtId="0" fontId="13" fillId="7" borderId="5" xfId="138" applyFont="1" applyFill="1" applyBorder="1" applyAlignment="1"/>
    <xf numFmtId="0" fontId="13" fillId="7" borderId="1" xfId="138" applyFont="1" applyFill="1" applyBorder="1" applyAlignment="1">
      <alignment vertical="center" wrapText="1"/>
    </xf>
    <xf numFmtId="0" fontId="13" fillId="7" borderId="1" xfId="368" applyFont="1" applyFill="1" applyBorder="1" applyAlignment="1">
      <alignment horizontal="left" vertical="top" wrapText="1"/>
    </xf>
    <xf numFmtId="0" fontId="13" fillId="7" borderId="5" xfId="368" applyFont="1" applyFill="1" applyBorder="1" applyAlignment="1">
      <alignment horizontal="left" vertical="top" wrapText="1"/>
    </xf>
    <xf numFmtId="0" fontId="13" fillId="7" borderId="1" xfId="368" applyFont="1" applyFill="1" applyBorder="1" applyAlignment="1">
      <alignment vertical="center" wrapText="1"/>
    </xf>
    <xf numFmtId="0" fontId="13" fillId="7" borderId="1" xfId="138" applyFont="1" applyFill="1" applyBorder="1" applyAlignment="1">
      <alignment vertical="top" wrapText="1"/>
    </xf>
    <xf numFmtId="0" fontId="13" fillId="7" borderId="1" xfId="138" applyFont="1" applyFill="1" applyBorder="1" applyAlignment="1">
      <alignment horizontal="left" vertical="top" wrapText="1"/>
    </xf>
    <xf numFmtId="0" fontId="14" fillId="7" borderId="0" xfId="138" applyFont="1" applyFill="1" applyBorder="1" applyAlignment="1">
      <alignment horizontal="center" vertical="center"/>
    </xf>
    <xf numFmtId="0" fontId="14" fillId="0" borderId="0" xfId="138" applyFont="1" applyFill="1" applyBorder="1" applyAlignment="1">
      <alignment horizontal="left" vertical="center" wrapText="1"/>
    </xf>
    <xf numFmtId="0" fontId="0" fillId="0" borderId="0" xfId="0"/>
    <xf numFmtId="0" fontId="13" fillId="0" borderId="10" xfId="138" applyFont="1" applyFill="1" applyBorder="1" applyAlignment="1">
      <alignment vertical="center" wrapText="1"/>
    </xf>
    <xf numFmtId="0" fontId="14" fillId="0" borderId="1" xfId="138" applyFont="1" applyFill="1" applyBorder="1" applyAlignment="1">
      <alignment vertical="top" wrapText="1"/>
    </xf>
    <xf numFmtId="0" fontId="15" fillId="0" borderId="1" xfId="4" applyFont="1" applyFill="1" applyBorder="1" applyAlignment="1">
      <alignment wrapText="1"/>
    </xf>
    <xf numFmtId="0" fontId="13" fillId="13" borderId="1" xfId="368" applyFont="1" applyFill="1" applyBorder="1" applyAlignment="1">
      <alignment vertical="top" wrapText="1"/>
    </xf>
    <xf numFmtId="0" fontId="13" fillId="0" borderId="1" xfId="374" applyFont="1" applyFill="1" applyBorder="1" applyAlignment="1">
      <alignment vertical="top" wrapText="1"/>
    </xf>
    <xf numFmtId="0" fontId="17" fillId="0" borderId="1" xfId="138" applyFont="1" applyFill="1" applyBorder="1"/>
    <xf numFmtId="0" fontId="13" fillId="0" borderId="1" xfId="373" applyFont="1" applyFill="1" applyBorder="1" applyAlignment="1">
      <alignment vertical="top" wrapText="1"/>
    </xf>
    <xf numFmtId="0" fontId="13" fillId="0" borderId="1" xfId="4" applyFont="1" applyFill="1" applyBorder="1" applyAlignment="1">
      <alignment vertical="top" wrapText="1"/>
    </xf>
    <xf numFmtId="0" fontId="15" fillId="0" borderId="1" xfId="4" applyFont="1" applyFill="1" applyBorder="1" applyAlignment="1">
      <alignment horizontal="right" wrapText="1"/>
    </xf>
    <xf numFmtId="0" fontId="15" fillId="0" borderId="1" xfId="4" applyFont="1" applyFill="1" applyBorder="1" applyAlignment="1">
      <alignment vertical="top" wrapText="1"/>
    </xf>
    <xf numFmtId="0" fontId="15" fillId="0" borderId="1" xfId="4" applyFont="1" applyFill="1" applyBorder="1" applyAlignment="1">
      <alignment horizontal="left" vertical="center" wrapText="1"/>
    </xf>
    <xf numFmtId="0" fontId="13" fillId="0" borderId="1" xfId="138" applyNumberFormat="1" applyFont="1" applyFill="1" applyBorder="1" applyAlignment="1">
      <alignment vertical="top" wrapText="1"/>
    </xf>
    <xf numFmtId="0" fontId="13" fillId="0" borderId="1" xfId="4" applyFont="1" applyFill="1" applyBorder="1" applyAlignment="1">
      <alignment wrapText="1"/>
    </xf>
    <xf numFmtId="0" fontId="13" fillId="13" borderId="1" xfId="138" applyFont="1" applyFill="1" applyBorder="1" applyAlignment="1">
      <alignment horizontal="left" vertical="top" wrapText="1"/>
    </xf>
    <xf numFmtId="0" fontId="13" fillId="13" borderId="1" xfId="138" applyFont="1" applyFill="1" applyBorder="1" applyAlignment="1">
      <alignment vertical="center" wrapText="1"/>
    </xf>
    <xf numFmtId="0" fontId="13" fillId="5" borderId="1" xfId="372" applyFont="1" applyFill="1" applyBorder="1" applyAlignment="1">
      <alignment vertical="top" wrapText="1"/>
    </xf>
    <xf numFmtId="0" fontId="13" fillId="13" borderId="1" xfId="138" applyFont="1" applyFill="1" applyBorder="1" applyAlignment="1">
      <alignment vertical="center"/>
    </xf>
    <xf numFmtId="0" fontId="13" fillId="13" borderId="1" xfId="138" applyFont="1" applyFill="1" applyBorder="1"/>
    <xf numFmtId="0" fontId="13" fillId="13" borderId="1" xfId="372" applyFont="1" applyFill="1" applyBorder="1" applyAlignment="1">
      <alignment vertical="top" wrapText="1"/>
    </xf>
    <xf numFmtId="0" fontId="15" fillId="0" borderId="0" xfId="4" applyFont="1" applyFill="1" applyAlignment="1">
      <alignment vertical="top" wrapText="1"/>
    </xf>
    <xf numFmtId="0" fontId="13" fillId="13" borderId="5" xfId="138" applyFont="1" applyFill="1" applyBorder="1" applyAlignment="1">
      <alignment vertical="top" wrapText="1"/>
    </xf>
    <xf numFmtId="0" fontId="13" fillId="13" borderId="1" xfId="373" applyFont="1" applyFill="1" applyBorder="1" applyAlignment="1">
      <alignment vertical="top" wrapText="1"/>
    </xf>
    <xf numFmtId="0" fontId="13" fillId="13" borderId="1" xfId="4" applyFont="1" applyFill="1" applyBorder="1" applyAlignment="1">
      <alignment vertical="top" wrapText="1"/>
    </xf>
    <xf numFmtId="0" fontId="13" fillId="14" borderId="1" xfId="138" applyFont="1" applyFill="1" applyBorder="1" applyAlignment="1">
      <alignment horizontal="left" vertical="center"/>
    </xf>
    <xf numFmtId="0" fontId="13" fillId="13" borderId="1" xfId="373" applyFont="1" applyFill="1" applyBorder="1" applyAlignment="1">
      <alignment wrapText="1"/>
    </xf>
    <xf numFmtId="0" fontId="13" fillId="0" borderId="1" xfId="4" applyFont="1" applyFill="1" applyBorder="1" applyAlignment="1">
      <alignment horizontal="right" vertical="top" wrapText="1"/>
    </xf>
    <xf numFmtId="0" fontId="13" fillId="13" borderId="1" xfId="138" applyFont="1" applyFill="1" applyBorder="1" applyAlignment="1">
      <alignment vertical="top" wrapText="1"/>
    </xf>
    <xf numFmtId="0" fontId="13" fillId="5" borderId="0" xfId="138" applyFont="1" applyFill="1" applyAlignment="1">
      <alignment vertical="top" wrapText="1"/>
    </xf>
    <xf numFmtId="0" fontId="13" fillId="13" borderId="0" xfId="138" applyFont="1" applyFill="1"/>
    <xf numFmtId="0" fontId="13" fillId="15" borderId="1" xfId="138" applyFont="1" applyFill="1" applyBorder="1" applyAlignment="1">
      <alignment horizontal="left" vertical="center"/>
    </xf>
    <xf numFmtId="0" fontId="0" fillId="15" borderId="0" xfId="0" applyFill="1"/>
    <xf numFmtId="0" fontId="13" fillId="16" borderId="1" xfId="138" applyFont="1" applyFill="1" applyBorder="1" applyAlignment="1">
      <alignment horizontal="left" vertical="top" wrapText="1"/>
    </xf>
    <xf numFmtId="0" fontId="13" fillId="0" borderId="10" xfId="138" applyFont="1" applyFill="1" applyBorder="1" applyAlignment="1">
      <alignment horizontal="center" vertical="center"/>
    </xf>
    <xf numFmtId="165" fontId="0" fillId="0" borderId="0" xfId="0" applyNumberFormat="1"/>
    <xf numFmtId="49" fontId="48" fillId="9" borderId="6" xfId="0" applyNumberFormat="1" applyFont="1" applyFill="1" applyBorder="1"/>
    <xf numFmtId="0" fontId="13" fillId="16" borderId="1" xfId="138" applyFont="1" applyFill="1" applyBorder="1" applyAlignment="1">
      <alignment vertical="center" wrapText="1"/>
    </xf>
    <xf numFmtId="0" fontId="13" fillId="16" borderId="1" xfId="138" applyFont="1" applyFill="1" applyBorder="1" applyAlignment="1">
      <alignment horizontal="center"/>
    </xf>
    <xf numFmtId="0" fontId="13" fillId="16" borderId="1" xfId="138" applyFont="1" applyFill="1" applyBorder="1" applyAlignment="1">
      <alignment horizontal="left" vertical="center"/>
    </xf>
    <xf numFmtId="0" fontId="13" fillId="16" borderId="1" xfId="138" applyFont="1" applyFill="1" applyBorder="1" applyAlignment="1">
      <alignment horizontal="center" vertical="center"/>
    </xf>
    <xf numFmtId="0" fontId="13" fillId="16" borderId="1" xfId="138" applyNumberFormat="1" applyFont="1" applyFill="1" applyBorder="1" applyAlignment="1">
      <alignment horizontal="left" vertical="center"/>
    </xf>
    <xf numFmtId="0" fontId="13" fillId="16" borderId="5" xfId="138" applyFont="1" applyFill="1" applyBorder="1" applyAlignment="1">
      <alignment horizontal="left" vertical="top" wrapText="1"/>
    </xf>
    <xf numFmtId="0" fontId="0" fillId="16" borderId="1" xfId="0" applyFill="1" applyBorder="1"/>
    <xf numFmtId="0" fontId="0" fillId="16" borderId="0" xfId="0" applyFill="1"/>
    <xf numFmtId="0" fontId="13" fillId="16" borderId="1" xfId="372" applyFont="1" applyFill="1" applyBorder="1" applyAlignment="1">
      <alignment vertical="top" wrapText="1"/>
    </xf>
    <xf numFmtId="0" fontId="13" fillId="16" borderId="1" xfId="368" applyFont="1" applyFill="1" applyBorder="1" applyAlignment="1">
      <alignment horizontal="left" vertical="center" wrapText="1"/>
    </xf>
    <xf numFmtId="0" fontId="13" fillId="16" borderId="1" xfId="368" applyFont="1" applyFill="1" applyBorder="1" applyAlignment="1">
      <alignment horizontal="left" vertical="top" wrapText="1"/>
    </xf>
    <xf numFmtId="0" fontId="13" fillId="16" borderId="5" xfId="368" applyFont="1" applyFill="1" applyBorder="1" applyAlignment="1">
      <alignment horizontal="left" vertical="top" wrapText="1"/>
    </xf>
    <xf numFmtId="0" fontId="13" fillId="16" borderId="1" xfId="138" applyFont="1" applyFill="1" applyBorder="1"/>
    <xf numFmtId="0" fontId="13" fillId="16" borderId="1" xfId="138" applyFont="1" applyFill="1" applyBorder="1" applyAlignment="1">
      <alignment horizontal="left" vertical="center" wrapText="1"/>
    </xf>
    <xf numFmtId="0" fontId="13" fillId="16" borderId="1" xfId="138" applyFont="1" applyFill="1" applyBorder="1" applyAlignment="1">
      <alignment horizontal="center" vertical="center" wrapText="1"/>
    </xf>
    <xf numFmtId="0" fontId="13" fillId="16" borderId="1" xfId="138" applyFont="1" applyFill="1" applyBorder="1" applyAlignment="1">
      <alignment vertical="center"/>
    </xf>
    <xf numFmtId="0" fontId="13" fillId="16" borderId="1" xfId="368" applyFont="1" applyFill="1" applyBorder="1" applyAlignment="1">
      <alignment vertical="center" wrapText="1"/>
    </xf>
    <xf numFmtId="0" fontId="13" fillId="16" borderId="1" xfId="368" applyFont="1" applyFill="1" applyBorder="1" applyAlignment="1">
      <alignment vertical="top" wrapText="1"/>
    </xf>
    <xf numFmtId="0" fontId="13" fillId="16" borderId="5" xfId="368" applyFont="1" applyFill="1" applyBorder="1" applyAlignment="1">
      <alignment vertical="top" wrapText="1"/>
    </xf>
    <xf numFmtId="0" fontId="13" fillId="16" borderId="1" xfId="118" applyFont="1" applyFill="1" applyBorder="1" applyAlignment="1">
      <alignment vertical="top" wrapText="1"/>
    </xf>
    <xf numFmtId="0" fontId="13" fillId="16" borderId="5" xfId="118" applyFont="1" applyFill="1" applyBorder="1" applyAlignment="1">
      <alignment vertical="top" wrapText="1"/>
    </xf>
    <xf numFmtId="0" fontId="13" fillId="16" borderId="1" xfId="4" applyFont="1" applyFill="1" applyBorder="1" applyAlignment="1">
      <alignment vertical="top" wrapText="1"/>
    </xf>
    <xf numFmtId="49" fontId="13" fillId="16" borderId="1" xfId="138" applyNumberFormat="1" applyFont="1" applyFill="1" applyBorder="1"/>
    <xf numFmtId="49" fontId="13" fillId="16" borderId="1" xfId="138" applyNumberFormat="1" applyFont="1" applyFill="1" applyBorder="1" applyAlignment="1">
      <alignment vertical="top" wrapText="1"/>
    </xf>
    <xf numFmtId="0" fontId="13" fillId="16" borderId="1" xfId="138" applyFont="1" applyFill="1" applyBorder="1" applyAlignment="1">
      <alignment vertical="top" wrapText="1"/>
    </xf>
    <xf numFmtId="49" fontId="13" fillId="16" borderId="5" xfId="138" applyNumberFormat="1" applyFont="1" applyFill="1" applyBorder="1" applyAlignment="1">
      <alignment vertical="top" wrapText="1"/>
    </xf>
    <xf numFmtId="49" fontId="13" fillId="16" borderId="1" xfId="138" applyNumberFormat="1" applyFont="1" applyFill="1" applyBorder="1" applyAlignment="1">
      <alignment horizontal="center"/>
    </xf>
    <xf numFmtId="0" fontId="13" fillId="16" borderId="1" xfId="373" applyFont="1" applyFill="1" applyBorder="1" applyAlignment="1">
      <alignment wrapText="1"/>
    </xf>
    <xf numFmtId="0" fontId="13" fillId="16" borderId="5" xfId="373" applyFont="1" applyFill="1" applyBorder="1" applyAlignment="1">
      <alignment wrapText="1"/>
    </xf>
    <xf numFmtId="0" fontId="13" fillId="16" borderId="1" xfId="373" applyFont="1" applyFill="1" applyBorder="1" applyAlignment="1">
      <alignment vertical="top" wrapText="1"/>
    </xf>
    <xf numFmtId="0" fontId="13" fillId="0" borderId="0" xfId="378" applyFont="1" applyFill="1" applyBorder="1" applyAlignment="1">
      <alignment horizontal="left" vertical="center"/>
    </xf>
    <xf numFmtId="0" fontId="14" fillId="0" borderId="0" xfId="378" applyFont="1" applyFill="1" applyBorder="1" applyAlignment="1">
      <alignment vertical="center" wrapText="1"/>
    </xf>
    <xf numFmtId="0" fontId="14" fillId="0" borderId="0" xfId="378" applyFont="1" applyFill="1" applyBorder="1" applyAlignment="1">
      <alignment horizontal="left"/>
    </xf>
    <xf numFmtId="0" fontId="13" fillId="0" borderId="0" xfId="378" applyFont="1" applyFill="1" applyBorder="1"/>
    <xf numFmtId="0" fontId="13" fillId="7" borderId="0" xfId="378" applyFont="1" applyFill="1" applyBorder="1" applyAlignment="1">
      <alignment horizontal="center"/>
    </xf>
    <xf numFmtId="0" fontId="13" fillId="0" borderId="3" xfId="378" applyFont="1" applyFill="1" applyBorder="1" applyAlignment="1">
      <alignment horizontal="left" vertical="center"/>
    </xf>
    <xf numFmtId="0" fontId="14" fillId="0" borderId="3" xfId="378" applyFont="1" applyFill="1" applyBorder="1" applyAlignment="1">
      <alignment vertical="center"/>
    </xf>
    <xf numFmtId="0" fontId="14" fillId="0" borderId="3" xfId="378" applyFont="1" applyFill="1" applyBorder="1" applyAlignment="1">
      <alignment horizontal="left"/>
    </xf>
    <xf numFmtId="0" fontId="13" fillId="0" borderId="3" xfId="378" applyFont="1" applyFill="1" applyBorder="1"/>
    <xf numFmtId="0" fontId="13" fillId="7" borderId="3" xfId="378" applyFont="1" applyFill="1" applyBorder="1" applyAlignment="1">
      <alignment horizontal="center"/>
    </xf>
    <xf numFmtId="0" fontId="13" fillId="0" borderId="1" xfId="378" applyFont="1" applyFill="1" applyBorder="1" applyAlignment="1">
      <alignment horizontal="left" vertical="center"/>
    </xf>
    <xf numFmtId="0" fontId="14" fillId="0" borderId="1" xfId="378" applyFont="1" applyFill="1" applyBorder="1" applyAlignment="1">
      <alignment horizontal="left" vertical="center" wrapText="1"/>
    </xf>
    <xf numFmtId="0" fontId="14" fillId="0" borderId="1" xfId="378" applyFont="1" applyFill="1" applyBorder="1" applyAlignment="1">
      <alignment horizontal="left" vertical="top" wrapText="1"/>
    </xf>
    <xf numFmtId="0" fontId="14" fillId="0" borderId="1" xfId="378" applyFont="1" applyFill="1" applyBorder="1" applyAlignment="1">
      <alignment horizontal="right" vertical="center" wrapText="1"/>
    </xf>
    <xf numFmtId="0" fontId="14" fillId="0" borderId="1" xfId="378" applyFont="1" applyFill="1" applyBorder="1" applyAlignment="1">
      <alignment horizontal="center" vertical="center" wrapText="1"/>
    </xf>
    <xf numFmtId="0" fontId="14" fillId="0" borderId="1" xfId="378" applyFont="1" applyFill="1" applyBorder="1" applyAlignment="1">
      <alignment vertical="top" wrapText="1"/>
    </xf>
    <xf numFmtId="0" fontId="14" fillId="0" borderId="1" xfId="378" applyFont="1" applyFill="1" applyBorder="1" applyAlignment="1">
      <alignment vertical="center" wrapText="1"/>
    </xf>
    <xf numFmtId="0" fontId="14" fillId="0" borderId="1" xfId="378" applyFont="1" applyFill="1" applyBorder="1" applyAlignment="1">
      <alignment horizontal="center" wrapText="1"/>
    </xf>
    <xf numFmtId="0" fontId="13" fillId="0" borderId="1" xfId="378" applyFont="1" applyFill="1" applyBorder="1" applyAlignment="1">
      <alignment vertical="center" wrapText="1"/>
    </xf>
    <xf numFmtId="0" fontId="13" fillId="0" borderId="4" xfId="378" applyFont="1" applyFill="1" applyBorder="1" applyAlignment="1">
      <alignment vertical="center" wrapText="1"/>
    </xf>
    <xf numFmtId="0" fontId="13" fillId="7" borderId="1" xfId="378" applyFont="1" applyFill="1" applyBorder="1" applyAlignment="1">
      <alignment horizontal="center" vertical="center" wrapText="1"/>
    </xf>
    <xf numFmtId="0" fontId="13" fillId="0" borderId="1" xfId="378" applyFont="1" applyFill="1" applyBorder="1" applyAlignment="1">
      <alignment horizontal="left" vertical="top" wrapText="1"/>
    </xf>
    <xf numFmtId="0" fontId="13" fillId="0" borderId="1" xfId="378" applyFont="1" applyFill="1" applyBorder="1" applyAlignment="1">
      <alignment horizontal="right" vertical="center"/>
    </xf>
    <xf numFmtId="0" fontId="13" fillId="0" borderId="1" xfId="378" applyFont="1" applyFill="1" applyBorder="1" applyAlignment="1">
      <alignment horizontal="center" vertical="center"/>
    </xf>
    <xf numFmtId="0" fontId="13" fillId="0" borderId="1" xfId="378" applyFont="1" applyFill="1" applyBorder="1" applyAlignment="1">
      <alignment vertical="top" wrapText="1"/>
    </xf>
    <xf numFmtId="0" fontId="18" fillId="0" borderId="1" xfId="379" applyFont="1" applyFill="1" applyBorder="1" applyAlignment="1">
      <alignment horizontal="center" vertical="center"/>
    </xf>
    <xf numFmtId="0" fontId="13" fillId="0" borderId="1" xfId="378" applyFont="1" applyFill="1" applyBorder="1" applyAlignment="1">
      <alignment vertical="center"/>
    </xf>
    <xf numFmtId="0" fontId="13" fillId="0" borderId="1" xfId="378" applyFont="1" applyFill="1" applyBorder="1"/>
    <xf numFmtId="0" fontId="13" fillId="0" borderId="4" xfId="378" applyFont="1" applyFill="1" applyBorder="1"/>
    <xf numFmtId="0" fontId="13" fillId="7" borderId="1" xfId="378" applyFont="1" applyFill="1" applyBorder="1" applyAlignment="1">
      <alignment horizontal="center"/>
    </xf>
    <xf numFmtId="14" fontId="13" fillId="0" borderId="1" xfId="378" applyNumberFormat="1" applyFont="1" applyFill="1" applyBorder="1" applyAlignment="1">
      <alignment horizontal="left" vertical="center" wrapText="1"/>
    </xf>
    <xf numFmtId="21" fontId="13" fillId="7" borderId="1" xfId="378" applyNumberFormat="1" applyFont="1" applyFill="1" applyBorder="1" applyAlignment="1">
      <alignment horizontal="center"/>
    </xf>
    <xf numFmtId="0" fontId="13" fillId="0" borderId="1" xfId="378" applyFont="1" applyFill="1" applyBorder="1" applyAlignment="1">
      <alignment horizontal="center"/>
    </xf>
    <xf numFmtId="14" fontId="1" fillId="0" borderId="0" xfId="378" applyNumberFormat="1" applyFill="1"/>
    <xf numFmtId="0" fontId="1" fillId="0" borderId="0" xfId="378" applyFill="1"/>
    <xf numFmtId="0" fontId="1" fillId="7" borderId="0" xfId="378" applyFill="1" applyAlignment="1">
      <alignment horizontal="center"/>
    </xf>
    <xf numFmtId="0" fontId="16" fillId="0" borderId="1" xfId="378" applyFont="1" applyFill="1" applyBorder="1"/>
    <xf numFmtId="0" fontId="16" fillId="0" borderId="4" xfId="378" applyFont="1" applyFill="1" applyBorder="1"/>
    <xf numFmtId="0" fontId="16" fillId="7" borderId="1" xfId="378" applyFont="1" applyFill="1" applyBorder="1" applyAlignment="1">
      <alignment horizontal="center"/>
    </xf>
    <xf numFmtId="0" fontId="13" fillId="0" borderId="1" xfId="378" applyFont="1" applyFill="1" applyBorder="1" applyAlignment="1">
      <alignment horizontal="right" wrapText="1"/>
    </xf>
    <xf numFmtId="166" fontId="1" fillId="0" borderId="0" xfId="378" applyNumberFormat="1" applyFill="1"/>
    <xf numFmtId="0" fontId="17" fillId="0" borderId="1" xfId="378" applyFont="1" applyFill="1" applyBorder="1"/>
    <xf numFmtId="0" fontId="13" fillId="13" borderId="4" xfId="378" applyFont="1" applyFill="1" applyBorder="1"/>
    <xf numFmtId="0" fontId="50" fillId="13" borderId="4" xfId="378" applyFont="1" applyFill="1" applyBorder="1"/>
    <xf numFmtId="0" fontId="51" fillId="0" borderId="0" xfId="378" applyFont="1"/>
    <xf numFmtId="0" fontId="13" fillId="17" borderId="1" xfId="378" applyFont="1" applyFill="1" applyBorder="1"/>
    <xf numFmtId="0" fontId="51" fillId="17" borderId="4" xfId="378" applyFont="1" applyFill="1" applyBorder="1"/>
    <xf numFmtId="0" fontId="13" fillId="0" borderId="4" xfId="378" applyFont="1" applyFill="1" applyBorder="1" applyAlignment="1">
      <alignment vertical="center"/>
    </xf>
    <xf numFmtId="0" fontId="13" fillId="0" borderId="1" xfId="378" applyFont="1" applyFill="1" applyBorder="1" applyAlignment="1">
      <alignment horizontal="left"/>
    </xf>
    <xf numFmtId="49" fontId="13" fillId="0" borderId="1" xfId="378" applyNumberFormat="1" applyFont="1" applyFill="1" applyBorder="1" applyAlignment="1">
      <alignment vertical="top" wrapText="1"/>
    </xf>
    <xf numFmtId="0" fontId="13" fillId="0" borderId="1" xfId="378" applyFont="1" applyFill="1" applyBorder="1" applyAlignment="1">
      <alignment horizontal="right"/>
    </xf>
    <xf numFmtId="49" fontId="13" fillId="0" borderId="1" xfId="378" applyNumberFormat="1" applyFont="1" applyFill="1" applyBorder="1" applyAlignment="1">
      <alignment horizontal="center"/>
    </xf>
    <xf numFmtId="0" fontId="13" fillId="0" borderId="0" xfId="378" applyFont="1" applyFill="1"/>
    <xf numFmtId="0" fontId="13" fillId="0" borderId="1" xfId="378" applyFont="1" applyFill="1" applyBorder="1" applyAlignment="1"/>
    <xf numFmtId="0" fontId="17" fillId="0" borderId="0" xfId="378" applyFont="1" applyFill="1"/>
    <xf numFmtId="0" fontId="13" fillId="7" borderId="1" xfId="368" applyFont="1" applyFill="1" applyBorder="1" applyAlignment="1">
      <alignment horizontal="center" vertical="center" wrapText="1"/>
    </xf>
    <xf numFmtId="0" fontId="13" fillId="0" borderId="4" xfId="378" applyFont="1" applyFill="1" applyBorder="1" applyAlignment="1">
      <alignment horizontal="center"/>
    </xf>
    <xf numFmtId="0" fontId="13" fillId="0" borderId="1" xfId="378" applyFont="1" applyFill="1" applyBorder="1" applyAlignment="1">
      <alignment horizontal="left" vertical="center" wrapText="1"/>
    </xf>
    <xf numFmtId="0" fontId="13" fillId="0" borderId="1" xfId="378" applyFont="1" applyFill="1" applyBorder="1" applyAlignment="1">
      <alignment horizontal="right" vertical="center" wrapText="1"/>
    </xf>
    <xf numFmtId="0" fontId="13" fillId="0" borderId="1" xfId="378" applyFont="1" applyFill="1" applyBorder="1" applyAlignment="1">
      <alignment horizontal="center" vertical="center" wrapText="1"/>
    </xf>
    <xf numFmtId="0" fontId="13" fillId="0" borderId="1" xfId="4" applyFont="1" applyFill="1" applyBorder="1" applyAlignment="1">
      <alignment horizontal="left" vertical="top" wrapText="1"/>
    </xf>
    <xf numFmtId="0" fontId="13" fillId="0" borderId="1" xfId="4" applyFont="1" applyFill="1" applyBorder="1" applyAlignment="1">
      <alignment horizontal="center" vertical="top" wrapText="1"/>
    </xf>
    <xf numFmtId="0" fontId="14" fillId="0" borderId="1" xfId="4" applyFont="1" applyFill="1" applyBorder="1" applyAlignment="1">
      <alignment horizontal="left" vertical="top" wrapText="1"/>
    </xf>
    <xf numFmtId="0" fontId="13" fillId="0" borderId="1" xfId="4" applyFont="1" applyFill="1" applyBorder="1" applyAlignment="1">
      <alignment horizontal="center" wrapText="1"/>
    </xf>
    <xf numFmtId="49" fontId="13" fillId="0" borderId="1" xfId="4" applyNumberFormat="1" applyFont="1" applyFill="1" applyBorder="1" applyAlignment="1">
      <alignment horizontal="left" vertical="top" wrapText="1"/>
    </xf>
    <xf numFmtId="0" fontId="15" fillId="0" borderId="1" xfId="4" applyFont="1" applyFill="1" applyBorder="1" applyAlignment="1">
      <alignment horizontal="left" wrapText="1"/>
    </xf>
    <xf numFmtId="0" fontId="15" fillId="0" borderId="1" xfId="4" applyFont="1" applyFill="1" applyBorder="1" applyAlignment="1">
      <alignment horizontal="center" wrapText="1"/>
    </xf>
    <xf numFmtId="0" fontId="15" fillId="0" borderId="0" xfId="4" applyFont="1" applyFill="1"/>
    <xf numFmtId="0" fontId="17" fillId="7" borderId="0" xfId="378" applyFont="1" applyFill="1" applyAlignment="1">
      <alignment horizontal="center"/>
    </xf>
    <xf numFmtId="49" fontId="13" fillId="0" borderId="1" xfId="378" applyNumberFormat="1" applyFont="1" applyFill="1" applyBorder="1"/>
    <xf numFmtId="0" fontId="13" fillId="7" borderId="0" xfId="378" applyFont="1" applyFill="1" applyAlignment="1">
      <alignment horizontal="center"/>
    </xf>
    <xf numFmtId="0" fontId="13" fillId="0" borderId="1" xfId="378" applyNumberFormat="1" applyFont="1" applyFill="1" applyBorder="1" applyAlignment="1">
      <alignment vertical="top" wrapText="1"/>
    </xf>
    <xf numFmtId="0" fontId="13" fillId="13" borderId="1" xfId="378" applyFont="1" applyFill="1" applyBorder="1" applyAlignment="1">
      <alignment horizontal="left" vertical="top" wrapText="1"/>
    </xf>
    <xf numFmtId="0" fontId="13" fillId="13" borderId="1" xfId="378" applyFont="1" applyFill="1" applyBorder="1" applyAlignment="1"/>
    <xf numFmtId="0" fontId="13" fillId="13" borderId="1" xfId="378" applyFont="1" applyFill="1" applyBorder="1" applyAlignment="1">
      <alignment vertical="center" wrapText="1"/>
    </xf>
    <xf numFmtId="0" fontId="13" fillId="5" borderId="1" xfId="378" applyFont="1" applyFill="1" applyBorder="1" applyAlignment="1">
      <alignment horizontal="center"/>
    </xf>
    <xf numFmtId="0" fontId="13" fillId="13" borderId="1" xfId="378" applyFont="1" applyFill="1" applyBorder="1" applyAlignment="1">
      <alignment horizontal="left" vertical="center"/>
    </xf>
    <xf numFmtId="14" fontId="1" fillId="13" borderId="0" xfId="378" applyNumberFormat="1" applyFill="1"/>
    <xf numFmtId="0" fontId="1" fillId="13" borderId="0" xfId="378" applyFill="1"/>
    <xf numFmtId="0" fontId="13" fillId="17" borderId="1" xfId="378" applyFont="1" applyFill="1" applyBorder="1" applyAlignment="1">
      <alignment vertical="center" wrapText="1"/>
    </xf>
    <xf numFmtId="0" fontId="13" fillId="13" borderId="1" xfId="378" applyFont="1" applyFill="1" applyBorder="1" applyAlignment="1">
      <alignment vertical="center"/>
    </xf>
    <xf numFmtId="0" fontId="13" fillId="13" borderId="1" xfId="378" applyFont="1" applyFill="1" applyBorder="1" applyAlignment="1">
      <alignment horizontal="center"/>
    </xf>
    <xf numFmtId="0" fontId="13" fillId="17" borderId="1" xfId="378" applyFont="1" applyFill="1" applyBorder="1" applyAlignment="1">
      <alignment vertical="center"/>
    </xf>
    <xf numFmtId="0" fontId="13" fillId="17" borderId="1" xfId="378" applyFont="1" applyFill="1" applyBorder="1" applyAlignment="1">
      <alignment horizontal="center"/>
    </xf>
    <xf numFmtId="0" fontId="13" fillId="17" borderId="1" xfId="367" applyFont="1" applyFill="1" applyBorder="1" applyAlignment="1">
      <alignment horizontal="left" wrapText="1"/>
    </xf>
    <xf numFmtId="0" fontId="13" fillId="0" borderId="1" xfId="373" applyFont="1" applyFill="1" applyBorder="1" applyAlignment="1">
      <alignment horizontal="left" wrapText="1"/>
    </xf>
    <xf numFmtId="0" fontId="13" fillId="5" borderId="1" xfId="378" applyFont="1" applyFill="1" applyBorder="1" applyAlignment="1">
      <alignment vertical="center" wrapText="1"/>
    </xf>
    <xf numFmtId="0" fontId="13" fillId="5" borderId="1" xfId="378" applyFont="1" applyFill="1" applyBorder="1"/>
    <xf numFmtId="0" fontId="13" fillId="13" borderId="1" xfId="378" applyFont="1" applyFill="1" applyBorder="1"/>
    <xf numFmtId="0" fontId="13" fillId="13" borderId="1" xfId="378" applyFont="1" applyFill="1" applyBorder="1" applyAlignment="1">
      <alignment horizontal="left"/>
    </xf>
    <xf numFmtId="0" fontId="13" fillId="13" borderId="1" xfId="367" applyFont="1" applyFill="1" applyBorder="1" applyAlignment="1">
      <alignment horizontal="left" wrapText="1"/>
    </xf>
    <xf numFmtId="0" fontId="13" fillId="17" borderId="1" xfId="378" applyFont="1" applyFill="1" applyBorder="1" applyAlignment="1">
      <alignment horizontal="left" vertical="center"/>
    </xf>
    <xf numFmtId="166" fontId="1" fillId="13" borderId="0" xfId="378" applyNumberFormat="1" applyFill="1"/>
    <xf numFmtId="0" fontId="22" fillId="0" borderId="1" xfId="379" applyFont="1" applyFill="1" applyBorder="1" applyAlignment="1">
      <alignment horizontal="center" vertical="center"/>
    </xf>
    <xf numFmtId="0" fontId="13" fillId="0" borderId="5" xfId="378" applyFont="1" applyFill="1" applyBorder="1" applyAlignment="1">
      <alignment vertical="top" wrapText="1"/>
    </xf>
    <xf numFmtId="0" fontId="13" fillId="17" borderId="1" xfId="372" applyFont="1" applyFill="1" applyBorder="1" applyAlignment="1">
      <alignment vertical="top" wrapText="1"/>
    </xf>
    <xf numFmtId="0" fontId="13" fillId="13" borderId="5" xfId="378" applyFont="1" applyFill="1" applyBorder="1" applyAlignment="1">
      <alignment vertical="top" wrapText="1"/>
    </xf>
    <xf numFmtId="0" fontId="15" fillId="17" borderId="0" xfId="4" applyFont="1" applyFill="1" applyAlignment="1">
      <alignment vertical="top" wrapText="1"/>
    </xf>
    <xf numFmtId="0" fontId="13" fillId="13" borderId="0" xfId="378" applyFont="1" applyFill="1"/>
    <xf numFmtId="0" fontId="13" fillId="17" borderId="0" xfId="378" applyFont="1" applyFill="1"/>
    <xf numFmtId="0" fontId="13" fillId="13" borderId="11" xfId="378" applyFont="1" applyFill="1" applyBorder="1" applyAlignment="1">
      <alignment vertical="center"/>
    </xf>
    <xf numFmtId="0" fontId="13" fillId="14" borderId="1" xfId="378" applyFont="1" applyFill="1" applyBorder="1" applyAlignment="1">
      <alignment horizontal="left" vertical="center"/>
    </xf>
    <xf numFmtId="0" fontId="13" fillId="17" borderId="1" xfId="373" applyFont="1" applyFill="1" applyBorder="1" applyAlignment="1">
      <alignment wrapText="1"/>
    </xf>
    <xf numFmtId="0" fontId="13" fillId="0" borderId="1" xfId="4" applyFont="1" applyFill="1" applyBorder="1"/>
    <xf numFmtId="0" fontId="13" fillId="7" borderId="1" xfId="378" applyFont="1" applyFill="1" applyBorder="1" applyAlignment="1">
      <alignment horizontal="center" vertical="center"/>
    </xf>
    <xf numFmtId="0" fontId="13" fillId="0" borderId="1" xfId="378" applyFont="1" applyFill="1" applyBorder="1" applyAlignment="1">
      <alignment horizontal="center" wrapText="1"/>
    </xf>
    <xf numFmtId="0" fontId="17" fillId="13" borderId="0" xfId="378" applyFont="1" applyFill="1"/>
    <xf numFmtId="0" fontId="13" fillId="0" borderId="4" xfId="378" applyFont="1" applyFill="1" applyBorder="1" applyAlignment="1">
      <alignment horizontal="left" vertical="center"/>
    </xf>
    <xf numFmtId="0" fontId="50" fillId="3" borderId="11" xfId="378" applyFont="1" applyFill="1" applyBorder="1"/>
    <xf numFmtId="0" fontId="50" fillId="7" borderId="11" xfId="378" applyFont="1" applyFill="1" applyBorder="1" applyAlignment="1">
      <alignment horizontal="center"/>
    </xf>
    <xf numFmtId="0" fontId="13" fillId="17" borderId="9" xfId="378" applyFont="1" applyFill="1" applyBorder="1" applyAlignment="1">
      <alignment vertical="center"/>
    </xf>
    <xf numFmtId="0" fontId="50" fillId="17" borderId="11" xfId="378" applyFont="1" applyFill="1" applyBorder="1"/>
    <xf numFmtId="0" fontId="13" fillId="13" borderId="1" xfId="378" applyFont="1" applyFill="1" applyBorder="1" applyAlignment="1">
      <alignment vertical="top" wrapText="1"/>
    </xf>
    <xf numFmtId="0" fontId="13" fillId="0" borderId="1" xfId="380" applyFont="1" applyFill="1" applyBorder="1" applyAlignment="1">
      <alignment vertical="top" wrapText="1"/>
    </xf>
    <xf numFmtId="0" fontId="17" fillId="0" borderId="4" xfId="380" applyFont="1" applyFill="1" applyBorder="1" applyAlignment="1">
      <alignment horizontal="left" vertical="top" wrapText="1"/>
    </xf>
    <xf numFmtId="0" fontId="17" fillId="0" borderId="4" xfId="4" applyFont="1" applyFill="1" applyBorder="1" applyAlignment="1">
      <alignment horizontal="left" vertical="top" wrapText="1"/>
    </xf>
    <xf numFmtId="0" fontId="22" fillId="0" borderId="1" xfId="379" applyFont="1" applyFill="1" applyBorder="1" applyAlignment="1">
      <alignment horizontal="center"/>
    </xf>
    <xf numFmtId="0" fontId="13" fillId="5" borderId="0" xfId="378" applyFont="1" applyFill="1" applyAlignment="1">
      <alignment vertical="top" wrapText="1"/>
    </xf>
    <xf numFmtId="0" fontId="35" fillId="17" borderId="1" xfId="372" applyFont="1" applyFill="1" applyBorder="1" applyAlignment="1">
      <alignment vertical="top" wrapText="1"/>
    </xf>
    <xf numFmtId="0" fontId="17" fillId="0" borderId="4" xfId="4" applyFont="1" applyFill="1" applyBorder="1" applyAlignment="1">
      <alignment vertical="top" wrapText="1"/>
    </xf>
    <xf numFmtId="0" fontId="13" fillId="17" borderId="1" xfId="4" applyFont="1" applyFill="1" applyBorder="1" applyAlignment="1">
      <alignment vertical="top" wrapText="1"/>
    </xf>
    <xf numFmtId="0" fontId="15" fillId="0" borderId="4" xfId="4" applyFont="1" applyFill="1" applyBorder="1" applyAlignment="1">
      <alignment vertical="top" wrapText="1"/>
    </xf>
    <xf numFmtId="0" fontId="13" fillId="0" borderId="1" xfId="4" applyFont="1" applyFill="1" applyBorder="1" applyAlignment="1">
      <alignment horizontal="center"/>
    </xf>
    <xf numFmtId="0" fontId="13" fillId="0" borderId="1" xfId="4" applyFont="1" applyFill="1" applyBorder="1" applyAlignment="1">
      <alignment horizontal="left"/>
    </xf>
    <xf numFmtId="0" fontId="13" fillId="0" borderId="1" xfId="381" applyFont="1" applyFill="1" applyBorder="1" applyAlignment="1">
      <alignment horizontal="center" vertical="top" wrapText="1"/>
    </xf>
    <xf numFmtId="9" fontId="13" fillId="0" borderId="1" xfId="382" applyFont="1" applyFill="1" applyBorder="1" applyAlignment="1">
      <alignment horizontal="left" vertical="center"/>
    </xf>
    <xf numFmtId="0" fontId="0" fillId="18" borderId="0" xfId="0" applyFill="1"/>
    <xf numFmtId="0" fontId="0" fillId="18" borderId="0" xfId="0" applyFill="1" applyAlignment="1">
      <alignment vertical="top" wrapText="1"/>
    </xf>
    <xf numFmtId="0" fontId="14" fillId="7" borderId="1" xfId="138" applyFont="1" applyFill="1" applyBorder="1" applyAlignment="1">
      <alignment horizontal="center" vertical="center" wrapText="1"/>
    </xf>
    <xf numFmtId="0" fontId="13" fillId="7" borderId="1" xfId="138" applyNumberFormat="1" applyFont="1" applyFill="1" applyBorder="1" applyAlignment="1">
      <alignment horizontal="center" vertical="center"/>
    </xf>
    <xf numFmtId="0" fontId="0" fillId="0" borderId="0" xfId="0" applyFill="1" applyAlignment="1">
      <alignment vertical="top" wrapText="1"/>
    </xf>
    <xf numFmtId="0" fontId="13" fillId="0" borderId="5" xfId="138" applyFont="1" applyFill="1" applyBorder="1" applyAlignment="1">
      <alignment horizontal="left" vertical="center" wrapText="1"/>
    </xf>
    <xf numFmtId="0" fontId="0" fillId="0" borderId="1" xfId="0" applyBorder="1" applyAlignment="1">
      <alignment vertical="center"/>
    </xf>
    <xf numFmtId="0" fontId="13" fillId="0" borderId="1" xfId="138" applyNumberFormat="1" applyFont="1" applyFill="1" applyBorder="1" applyAlignment="1">
      <alignment horizontal="center" vertical="center"/>
    </xf>
    <xf numFmtId="0" fontId="13" fillId="16" borderId="1" xfId="138" applyNumberFormat="1" applyFont="1" applyFill="1" applyBorder="1" applyAlignment="1">
      <alignment horizontal="center" vertical="center"/>
    </xf>
    <xf numFmtId="0" fontId="16" fillId="7" borderId="1" xfId="138" applyFont="1" applyFill="1" applyBorder="1"/>
    <xf numFmtId="0" fontId="13" fillId="7" borderId="5" xfId="138" applyFont="1" applyFill="1" applyBorder="1" applyAlignment="1">
      <alignment vertical="top" wrapText="1"/>
    </xf>
    <xf numFmtId="0" fontId="13" fillId="7" borderId="1" xfId="374" applyFont="1" applyFill="1" applyBorder="1" applyAlignment="1">
      <alignment vertical="top" wrapText="1"/>
    </xf>
    <xf numFmtId="0" fontId="13" fillId="7" borderId="5" xfId="138" applyFont="1" applyFill="1" applyBorder="1" applyAlignment="1">
      <alignment horizontal="left" vertical="top" wrapText="1"/>
    </xf>
    <xf numFmtId="0" fontId="13" fillId="7" borderId="1" xfId="368" applyFont="1" applyFill="1" applyBorder="1" applyAlignment="1">
      <alignment vertical="top" wrapText="1"/>
    </xf>
    <xf numFmtId="0" fontId="17" fillId="7" borderId="1" xfId="138" applyFont="1" applyFill="1" applyBorder="1"/>
    <xf numFmtId="0" fontId="13" fillId="20" borderId="1" xfId="138" applyNumberFormat="1" applyFont="1" applyFill="1" applyBorder="1" applyAlignment="1">
      <alignment horizontal="center" vertical="center"/>
    </xf>
    <xf numFmtId="0" fontId="13" fillId="21" borderId="1" xfId="138" applyNumberFormat="1" applyFont="1" applyFill="1" applyBorder="1" applyAlignment="1">
      <alignment horizontal="center" vertical="center"/>
    </xf>
    <xf numFmtId="0" fontId="13" fillId="20" borderId="1" xfId="138" applyFont="1" applyFill="1" applyBorder="1" applyAlignment="1">
      <alignment horizontal="center" vertical="center" wrapText="1"/>
    </xf>
    <xf numFmtId="0" fontId="0" fillId="0" borderId="0" xfId="0" applyProtection="1">
      <protection locked="0"/>
    </xf>
    <xf numFmtId="0" fontId="38" fillId="0" borderId="0" xfId="0" applyFont="1" applyProtection="1">
      <protection locked="0"/>
    </xf>
    <xf numFmtId="0" fontId="14" fillId="0" borderId="0" xfId="138" applyFont="1" applyFill="1" applyBorder="1" applyAlignment="1" applyProtection="1">
      <alignment horizontal="left" vertical="center" wrapText="1"/>
      <protection locked="0"/>
    </xf>
    <xf numFmtId="0" fontId="38" fillId="0" borderId="1" xfId="0" applyFont="1" applyBorder="1" applyAlignment="1" applyProtection="1">
      <alignment horizontal="left"/>
      <protection locked="0"/>
    </xf>
    <xf numFmtId="0" fontId="38" fillId="0" borderId="1" xfId="0" applyFont="1" applyFill="1" applyBorder="1" applyProtection="1">
      <protection locked="0"/>
    </xf>
    <xf numFmtId="0" fontId="0" fillId="0" borderId="1" xfId="0" applyFill="1" applyBorder="1" applyProtection="1">
      <protection locked="0"/>
    </xf>
    <xf numFmtId="0" fontId="38" fillId="0" borderId="1" xfId="0" applyFont="1" applyBorder="1" applyProtection="1">
      <protection locked="0"/>
    </xf>
    <xf numFmtId="16" fontId="38" fillId="0" borderId="1" xfId="0" applyNumberFormat="1" applyFont="1" applyFill="1" applyBorder="1" applyAlignment="1" applyProtection="1">
      <alignment horizontal="left"/>
      <protection locked="0"/>
    </xf>
    <xf numFmtId="16" fontId="38" fillId="0" borderId="1" xfId="0" applyNumberFormat="1" applyFont="1" applyFill="1" applyBorder="1" applyProtection="1">
      <protection locked="0"/>
    </xf>
    <xf numFmtId="0" fontId="38" fillId="0" borderId="1" xfId="0" applyFont="1" applyFill="1" applyBorder="1" applyAlignment="1" applyProtection="1">
      <alignment horizontal="left"/>
      <protection locked="0"/>
    </xf>
    <xf numFmtId="0" fontId="38" fillId="7" borderId="1" xfId="0" applyFont="1" applyFill="1" applyBorder="1" applyAlignment="1" applyProtection="1">
      <alignment horizontal="left"/>
      <protection locked="0"/>
    </xf>
    <xf numFmtId="0" fontId="14" fillId="7" borderId="3" xfId="138" applyFont="1" applyFill="1" applyBorder="1" applyAlignment="1" applyProtection="1">
      <alignment horizontal="left" vertical="center" wrapText="1"/>
      <protection locked="0"/>
    </xf>
    <xf numFmtId="0" fontId="14" fillId="7" borderId="0" xfId="138" applyFont="1" applyFill="1" applyBorder="1" applyAlignment="1" applyProtection="1">
      <alignment horizontal="left" vertical="center" wrapText="1"/>
      <protection locked="0"/>
    </xf>
    <xf numFmtId="0" fontId="0" fillId="7" borderId="0" xfId="0" applyFill="1" applyProtection="1">
      <protection locked="0"/>
    </xf>
    <xf numFmtId="0" fontId="38" fillId="7" borderId="1" xfId="0" applyFont="1" applyFill="1" applyBorder="1" applyProtection="1">
      <protection locked="0"/>
    </xf>
    <xf numFmtId="0" fontId="0" fillId="0" borderId="0" xfId="0" applyFill="1" applyProtection="1">
      <protection locked="0"/>
    </xf>
    <xf numFmtId="0" fontId="38" fillId="0" borderId="0" xfId="0" applyFont="1" applyFill="1" applyBorder="1" applyAlignment="1" applyProtection="1">
      <alignment horizontal="left"/>
      <protection locked="0"/>
    </xf>
    <xf numFmtId="0" fontId="38" fillId="7" borderId="0" xfId="0" applyFont="1" applyFill="1" applyBorder="1" applyAlignment="1" applyProtection="1">
      <alignment horizontal="left"/>
      <protection locked="0"/>
    </xf>
    <xf numFmtId="0" fontId="38" fillId="0" borderId="0" xfId="0" applyFont="1" applyBorder="1" applyProtection="1">
      <protection locked="0"/>
    </xf>
    <xf numFmtId="0" fontId="14" fillId="0" borderId="1" xfId="138" applyFont="1" applyFill="1" applyBorder="1" applyAlignment="1" applyProtection="1">
      <alignment horizontal="center" vertical="center" wrapText="1"/>
      <protection locked="0"/>
    </xf>
    <xf numFmtId="0" fontId="14" fillId="0" borderId="1" xfId="138" applyFont="1" applyFill="1" applyBorder="1" applyAlignment="1" applyProtection="1">
      <alignment horizontal="left" vertical="top" wrapText="1"/>
      <protection locked="0"/>
    </xf>
    <xf numFmtId="0" fontId="14" fillId="0" borderId="5" xfId="138" applyFont="1" applyFill="1" applyBorder="1" applyAlignment="1" applyProtection="1">
      <alignment horizontal="left" vertical="top" wrapText="1"/>
      <protection locked="0"/>
    </xf>
    <xf numFmtId="0" fontId="14" fillId="0" borderId="0" xfId="138" applyFont="1" applyFill="1" applyBorder="1" applyAlignment="1" applyProtection="1">
      <alignment horizontal="left" vertical="top" wrapText="1"/>
      <protection locked="0"/>
    </xf>
    <xf numFmtId="0" fontId="14" fillId="7" borderId="1" xfId="138" applyFont="1" applyFill="1" applyBorder="1" applyAlignment="1" applyProtection="1">
      <alignment horizontal="left" vertical="top" wrapText="1"/>
      <protection locked="0"/>
    </xf>
    <xf numFmtId="0" fontId="13" fillId="0" borderId="1" xfId="138" applyNumberFormat="1" applyFont="1" applyFill="1" applyBorder="1" applyAlignment="1" applyProtection="1">
      <alignment horizontal="center" vertical="center"/>
      <protection locked="0"/>
    </xf>
    <xf numFmtId="0" fontId="13" fillId="0" borderId="1" xfId="138" applyFont="1" applyFill="1" applyBorder="1" applyAlignment="1" applyProtection="1">
      <alignment horizontal="left" vertical="top" wrapText="1"/>
      <protection locked="0"/>
    </xf>
    <xf numFmtId="0" fontId="13" fillId="0" borderId="5" xfId="138" applyFont="1" applyFill="1" applyBorder="1" applyAlignment="1" applyProtection="1">
      <alignment horizontal="left" vertical="top" wrapText="1"/>
      <protection locked="0"/>
    </xf>
    <xf numFmtId="0" fontId="0" fillId="0" borderId="1" xfId="0" applyBorder="1" applyProtection="1">
      <protection locked="0"/>
    </xf>
    <xf numFmtId="0" fontId="13" fillId="0" borderId="0" xfId="138" applyFont="1" applyFill="1" applyBorder="1" applyAlignment="1" applyProtection="1">
      <alignment horizontal="left" vertical="top" wrapText="1"/>
      <protection locked="0"/>
    </xf>
    <xf numFmtId="0" fontId="13" fillId="7" borderId="1" xfId="138" applyNumberFormat="1" applyFont="1" applyFill="1" applyBorder="1" applyAlignment="1" applyProtection="1">
      <alignment horizontal="center" vertical="center"/>
      <protection locked="0"/>
    </xf>
    <xf numFmtId="0" fontId="13" fillId="7" borderId="1" xfId="138" applyFont="1" applyFill="1" applyBorder="1" applyAlignment="1" applyProtection="1">
      <alignment horizontal="center" vertical="top" wrapText="1"/>
      <protection locked="0"/>
    </xf>
    <xf numFmtId="0" fontId="13" fillId="20" borderId="1" xfId="138" applyNumberFormat="1" applyFont="1" applyFill="1" applyBorder="1" applyAlignment="1" applyProtection="1">
      <alignment horizontal="center" vertical="center"/>
      <protection locked="0"/>
    </xf>
    <xf numFmtId="0" fontId="13" fillId="7" borderId="1" xfId="138" applyFont="1" applyFill="1" applyBorder="1" applyAlignment="1" applyProtection="1">
      <alignment horizontal="left" vertical="top" wrapText="1"/>
      <protection locked="0"/>
    </xf>
    <xf numFmtId="0" fontId="13" fillId="7" borderId="5" xfId="138" applyFont="1" applyFill="1" applyBorder="1" applyAlignment="1" applyProtection="1">
      <alignment horizontal="left" vertical="top" wrapText="1"/>
      <protection locked="0"/>
    </xf>
    <xf numFmtId="0" fontId="0" fillId="7" borderId="1" xfId="0" applyFill="1" applyBorder="1" applyProtection="1">
      <protection locked="0"/>
    </xf>
    <xf numFmtId="0" fontId="13" fillId="0" borderId="1" xfId="138" applyFont="1" applyFill="1" applyBorder="1" applyAlignment="1" applyProtection="1">
      <alignment vertical="top" wrapText="1"/>
      <protection locked="0"/>
    </xf>
    <xf numFmtId="0" fontId="13" fillId="0" borderId="5" xfId="138" applyFont="1" applyFill="1" applyBorder="1" applyAlignment="1" applyProtection="1">
      <alignment vertical="top" wrapText="1"/>
      <protection locked="0"/>
    </xf>
    <xf numFmtId="0" fontId="13" fillId="7" borderId="1" xfId="138" applyFont="1" applyFill="1" applyBorder="1" applyAlignment="1" applyProtection="1">
      <alignment vertical="top" wrapText="1"/>
      <protection locked="0"/>
    </xf>
    <xf numFmtId="0" fontId="13" fillId="7" borderId="5" xfId="138" applyFont="1" applyFill="1" applyBorder="1" applyAlignment="1" applyProtection="1">
      <alignment vertical="top" wrapText="1"/>
      <protection locked="0"/>
    </xf>
    <xf numFmtId="0" fontId="13" fillId="21" borderId="1" xfId="138" applyNumberFormat="1" applyFont="1" applyFill="1" applyBorder="1" applyAlignment="1" applyProtection="1">
      <alignment horizontal="center" vertical="center"/>
      <protection locked="0"/>
    </xf>
    <xf numFmtId="0" fontId="13" fillId="16" borderId="1" xfId="138" applyNumberFormat="1" applyFont="1" applyFill="1" applyBorder="1" applyAlignment="1" applyProtection="1">
      <alignment horizontal="center" vertical="center"/>
      <protection locked="0"/>
    </xf>
    <xf numFmtId="0" fontId="13" fillId="16" borderId="1" xfId="138" applyFont="1" applyFill="1" applyBorder="1" applyAlignment="1" applyProtection="1">
      <alignment horizontal="left" vertical="top" wrapText="1"/>
      <protection locked="0"/>
    </xf>
    <xf numFmtId="0" fontId="13" fillId="16" borderId="5" xfId="138" applyFont="1" applyFill="1" applyBorder="1" applyAlignment="1" applyProtection="1">
      <alignment horizontal="left" vertical="top" wrapText="1"/>
      <protection locked="0"/>
    </xf>
    <xf numFmtId="0" fontId="0" fillId="16" borderId="1" xfId="0" applyFill="1" applyBorder="1" applyProtection="1">
      <protection locked="0"/>
    </xf>
    <xf numFmtId="0" fontId="13" fillId="0" borderId="1" xfId="368" applyFont="1" applyFill="1" applyBorder="1" applyAlignment="1" applyProtection="1">
      <alignment horizontal="left" vertical="top" wrapText="1"/>
      <protection locked="0"/>
    </xf>
    <xf numFmtId="0" fontId="13" fillId="0" borderId="5" xfId="368" applyFont="1" applyFill="1" applyBorder="1" applyAlignment="1" applyProtection="1">
      <alignment horizontal="left" vertical="top" wrapText="1"/>
      <protection locked="0"/>
    </xf>
    <xf numFmtId="0" fontId="13" fillId="0" borderId="0" xfId="368" applyFont="1" applyFill="1" applyBorder="1" applyAlignment="1" applyProtection="1">
      <alignment horizontal="left" vertical="top" wrapText="1"/>
      <protection locked="0"/>
    </xf>
    <xf numFmtId="49" fontId="13" fillId="0" borderId="1" xfId="138" applyNumberFormat="1" applyFont="1" applyFill="1" applyBorder="1" applyAlignment="1" applyProtection="1">
      <alignment vertical="top" wrapText="1"/>
      <protection locked="0"/>
    </xf>
    <xf numFmtId="49" fontId="13" fillId="0" borderId="5" xfId="138" applyNumberFormat="1" applyFont="1" applyFill="1" applyBorder="1" applyAlignment="1" applyProtection="1">
      <alignment vertical="top" wrapText="1"/>
      <protection locked="0"/>
    </xf>
    <xf numFmtId="0" fontId="13" fillId="0" borderId="1" xfId="138" applyFont="1" applyFill="1" applyBorder="1" applyAlignment="1" applyProtection="1">
      <protection locked="0"/>
    </xf>
    <xf numFmtId="0" fontId="13" fillId="0" borderId="5" xfId="138" applyFont="1" applyFill="1" applyBorder="1" applyAlignment="1" applyProtection="1">
      <protection locked="0"/>
    </xf>
    <xf numFmtId="0" fontId="13" fillId="0" borderId="0" xfId="138" applyFont="1" applyFill="1" applyBorder="1" applyAlignment="1" applyProtection="1">
      <protection locked="0"/>
    </xf>
    <xf numFmtId="0" fontId="13" fillId="16" borderId="1" xfId="368" applyFont="1" applyFill="1" applyBorder="1" applyAlignment="1" applyProtection="1">
      <alignment horizontal="left" vertical="top" wrapText="1"/>
      <protection locked="0"/>
    </xf>
    <xf numFmtId="0" fontId="13" fillId="16" borderId="5" xfId="368" applyFont="1" applyFill="1" applyBorder="1" applyAlignment="1" applyProtection="1">
      <alignment horizontal="left" vertical="top" wrapText="1"/>
      <protection locked="0"/>
    </xf>
    <xf numFmtId="0" fontId="13" fillId="20" borderId="1" xfId="138" applyFont="1" applyFill="1" applyBorder="1" applyAlignment="1" applyProtection="1">
      <alignment horizontal="center" vertical="center" wrapText="1"/>
      <protection locked="0"/>
    </xf>
    <xf numFmtId="0" fontId="13" fillId="0" borderId="0" xfId="138" applyFont="1" applyFill="1" applyBorder="1" applyAlignment="1" applyProtection="1">
      <alignment vertical="top" wrapText="1"/>
      <protection locked="0"/>
    </xf>
    <xf numFmtId="0" fontId="15" fillId="3" borderId="1" xfId="118" applyFont="1" applyFill="1" applyBorder="1" applyAlignment="1" applyProtection="1">
      <alignment wrapText="1"/>
      <protection locked="0"/>
    </xf>
    <xf numFmtId="0" fontId="15" fillId="3" borderId="5" xfId="118" applyFont="1" applyFill="1" applyBorder="1" applyAlignment="1" applyProtection="1">
      <alignment wrapText="1"/>
      <protection locked="0"/>
    </xf>
    <xf numFmtId="0" fontId="13" fillId="16" borderId="1" xfId="368" applyFont="1" applyFill="1" applyBorder="1" applyAlignment="1" applyProtection="1">
      <alignment vertical="top" wrapText="1"/>
      <protection locked="0"/>
    </xf>
    <xf numFmtId="0" fontId="13" fillId="16" borderId="5" xfId="368" applyFont="1" applyFill="1" applyBorder="1" applyAlignment="1" applyProtection="1">
      <alignment vertical="top" wrapText="1"/>
      <protection locked="0"/>
    </xf>
    <xf numFmtId="0" fontId="13" fillId="16" borderId="1" xfId="118" applyFont="1" applyFill="1" applyBorder="1" applyAlignment="1" applyProtection="1">
      <alignment vertical="top" wrapText="1"/>
      <protection locked="0"/>
    </xf>
    <xf numFmtId="0" fontId="13" fillId="16" borderId="5" xfId="118" applyFont="1" applyFill="1" applyBorder="1" applyAlignment="1" applyProtection="1">
      <alignment vertical="top" wrapText="1"/>
      <protection locked="0"/>
    </xf>
    <xf numFmtId="0" fontId="13" fillId="0" borderId="0" xfId="118" applyFont="1" applyFill="1" applyBorder="1" applyAlignment="1" applyProtection="1">
      <alignment vertical="top" wrapText="1"/>
      <protection locked="0"/>
    </xf>
    <xf numFmtId="0" fontId="13" fillId="16" borderId="1" xfId="138" applyFont="1" applyFill="1" applyBorder="1" applyAlignment="1" applyProtection="1">
      <alignment vertical="top" wrapText="1"/>
      <protection locked="0"/>
    </xf>
    <xf numFmtId="49" fontId="13" fillId="16" borderId="1" xfId="138" applyNumberFormat="1" applyFont="1" applyFill="1" applyBorder="1" applyAlignment="1" applyProtection="1">
      <alignment vertical="top" wrapText="1"/>
      <protection locked="0"/>
    </xf>
    <xf numFmtId="49" fontId="13" fillId="16" borderId="5" xfId="138" applyNumberFormat="1" applyFont="1" applyFill="1" applyBorder="1" applyAlignment="1" applyProtection="1">
      <alignment vertical="top" wrapText="1"/>
      <protection locked="0"/>
    </xf>
    <xf numFmtId="0" fontId="13" fillId="0" borderId="1" xfId="368" applyFont="1" applyFill="1" applyBorder="1" applyAlignment="1" applyProtection="1">
      <alignment vertical="top" wrapText="1"/>
      <protection locked="0"/>
    </xf>
    <xf numFmtId="0" fontId="13" fillId="0" borderId="5" xfId="368" applyFont="1" applyFill="1" applyBorder="1" applyAlignment="1" applyProtection="1">
      <alignment vertical="top" wrapText="1"/>
      <protection locked="0"/>
    </xf>
    <xf numFmtId="0" fontId="13" fillId="7" borderId="1" xfId="138" applyFont="1" applyFill="1" applyBorder="1" applyAlignment="1" applyProtection="1">
      <protection locked="0"/>
    </xf>
    <xf numFmtId="0" fontId="13" fillId="7" borderId="5" xfId="138" applyFont="1" applyFill="1" applyBorder="1" applyAlignment="1" applyProtection="1">
      <protection locked="0"/>
    </xf>
    <xf numFmtId="0" fontId="13" fillId="13" borderId="1" xfId="138" applyFont="1" applyFill="1" applyBorder="1" applyAlignment="1" applyProtection="1">
      <alignment horizontal="left" vertical="top" wrapText="1"/>
      <protection locked="0"/>
    </xf>
    <xf numFmtId="0" fontId="13" fillId="16" borderId="1" xfId="373" applyFont="1" applyFill="1" applyBorder="1" applyAlignment="1" applyProtection="1">
      <alignment wrapText="1"/>
      <protection locked="0"/>
    </xf>
    <xf numFmtId="0" fontId="13" fillId="16" borderId="5" xfId="373" applyFont="1" applyFill="1" applyBorder="1" applyAlignment="1" applyProtection="1">
      <alignment wrapText="1"/>
      <protection locked="0"/>
    </xf>
    <xf numFmtId="0" fontId="13" fillId="0" borderId="1" xfId="138" applyFont="1" applyFill="1" applyBorder="1" applyAlignment="1" applyProtection="1">
      <alignment horizontal="left" vertical="center" wrapText="1"/>
      <protection locked="0"/>
    </xf>
    <xf numFmtId="0" fontId="13" fillId="0" borderId="5" xfId="138" applyFont="1" applyFill="1" applyBorder="1" applyAlignment="1" applyProtection="1">
      <alignment horizontal="left" vertical="center" wrapText="1"/>
      <protection locked="0"/>
    </xf>
    <xf numFmtId="0" fontId="0" fillId="0" borderId="1" xfId="0" applyBorder="1" applyAlignment="1" applyProtection="1">
      <alignment vertical="center"/>
      <protection locked="0"/>
    </xf>
    <xf numFmtId="0" fontId="13" fillId="13" borderId="1" xfId="138" applyFont="1" applyFill="1" applyBorder="1" applyAlignment="1" applyProtection="1">
      <alignment vertical="center" wrapText="1"/>
      <protection locked="0"/>
    </xf>
    <xf numFmtId="0" fontId="13" fillId="0" borderId="1" xfId="378" applyFont="1" applyFill="1" applyBorder="1" applyAlignment="1" applyProtection="1">
      <alignment horizontal="left"/>
      <protection locked="0"/>
    </xf>
    <xf numFmtId="0" fontId="13" fillId="0" borderId="1" xfId="373" applyFont="1" applyFill="1" applyBorder="1" applyAlignment="1" applyProtection="1">
      <alignment wrapText="1"/>
      <protection locked="0"/>
    </xf>
    <xf numFmtId="0" fontId="13" fillId="0" borderId="5" xfId="373" applyFont="1" applyFill="1" applyBorder="1" applyAlignment="1" applyProtection="1">
      <alignment wrapText="1"/>
      <protection locked="0"/>
    </xf>
    <xf numFmtId="0" fontId="13" fillId="7" borderId="1" xfId="368" applyFont="1" applyFill="1" applyBorder="1" applyAlignment="1" applyProtection="1">
      <alignment horizontal="left" vertical="top" wrapText="1"/>
      <protection locked="0"/>
    </xf>
    <xf numFmtId="0" fontId="13" fillId="7" borderId="5" xfId="368" applyFont="1" applyFill="1" applyBorder="1" applyAlignment="1" applyProtection="1">
      <alignment horizontal="left" vertical="top" wrapText="1"/>
      <protection locked="0"/>
    </xf>
    <xf numFmtId="0" fontId="13" fillId="0" borderId="1" xfId="118" applyFont="1" applyFill="1" applyBorder="1" applyAlignment="1" applyProtection="1">
      <alignment vertical="top" wrapText="1"/>
      <protection locked="0"/>
    </xf>
    <xf numFmtId="0" fontId="13" fillId="0" borderId="5" xfId="118" applyFont="1" applyFill="1" applyBorder="1" applyAlignment="1" applyProtection="1">
      <alignment vertical="top" wrapText="1"/>
      <protection locked="0"/>
    </xf>
    <xf numFmtId="0" fontId="13" fillId="0" borderId="1" xfId="4" applyFont="1" applyFill="1" applyBorder="1" applyAlignment="1" applyProtection="1">
      <alignment horizontal="left" vertical="top" wrapText="1"/>
      <protection locked="0"/>
    </xf>
    <xf numFmtId="0" fontId="13" fillId="6" borderId="0" xfId="138" applyFont="1" applyFill="1" applyBorder="1" applyAlignment="1" applyProtection="1">
      <alignment horizontal="left" vertical="top" wrapText="1"/>
      <protection locked="0"/>
    </xf>
    <xf numFmtId="0" fontId="13" fillId="0" borderId="1" xfId="372" applyFont="1" applyFill="1" applyBorder="1" applyAlignment="1" applyProtection="1">
      <alignment vertical="top" wrapText="1"/>
      <protection locked="0"/>
    </xf>
    <xf numFmtId="0" fontId="13" fillId="0" borderId="5" xfId="372" applyFont="1" applyFill="1" applyBorder="1" applyAlignment="1" applyProtection="1">
      <alignment vertical="top" wrapText="1"/>
      <protection locked="0"/>
    </xf>
    <xf numFmtId="0" fontId="13" fillId="0" borderId="0" xfId="372" applyFont="1" applyFill="1" applyBorder="1" applyAlignment="1" applyProtection="1">
      <alignment vertical="top" wrapText="1"/>
      <protection locked="0"/>
    </xf>
    <xf numFmtId="0" fontId="13" fillId="0" borderId="1" xfId="138" applyNumberFormat="1" applyFont="1" applyFill="1" applyBorder="1" applyAlignment="1" applyProtection="1">
      <alignment horizontal="left" vertical="center"/>
      <protection locked="0"/>
    </xf>
    <xf numFmtId="0" fontId="13" fillId="0" borderId="1" xfId="138" applyFont="1" applyFill="1" applyBorder="1" applyAlignment="1" applyProtection="1">
      <alignment horizontal="center" vertical="center"/>
      <protection locked="0"/>
    </xf>
    <xf numFmtId="9" fontId="13" fillId="0" borderId="1" xfId="376" applyFont="1" applyFill="1" applyBorder="1" applyAlignment="1" applyProtection="1">
      <alignment horizontal="center" vertical="center"/>
      <protection locked="0"/>
    </xf>
    <xf numFmtId="0" fontId="13" fillId="0" borderId="0" xfId="138" applyFont="1" applyFill="1" applyBorder="1" applyAlignment="1" applyProtection="1">
      <alignment horizontal="center" vertical="center"/>
      <protection locked="0"/>
    </xf>
    <xf numFmtId="0" fontId="0" fillId="0" borderId="0" xfId="0" applyProtection="1"/>
    <xf numFmtId="0" fontId="38" fillId="0" borderId="0" xfId="0" applyFont="1" applyProtection="1"/>
    <xf numFmtId="0" fontId="38" fillId="0" borderId="0" xfId="0" applyFont="1" applyBorder="1" applyProtection="1"/>
    <xf numFmtId="0" fontId="0" fillId="0" borderId="0" xfId="0" applyFill="1" applyProtection="1"/>
    <xf numFmtId="0" fontId="38" fillId="7" borderId="1" xfId="0" applyFont="1" applyFill="1" applyBorder="1" applyAlignment="1" applyProtection="1">
      <alignment horizontal="left"/>
    </xf>
    <xf numFmtId="0" fontId="0" fillId="0" borderId="0" xfId="0" applyAlignment="1" applyProtection="1">
      <alignment horizontal="left"/>
    </xf>
    <xf numFmtId="0" fontId="0" fillId="3" borderId="1" xfId="0" applyFill="1" applyBorder="1" applyAlignment="1" applyProtection="1">
      <alignment horizontal="left"/>
    </xf>
    <xf numFmtId="0" fontId="0" fillId="3" borderId="0" xfId="0" applyFill="1" applyProtection="1"/>
    <xf numFmtId="0" fontId="0" fillId="3" borderId="1" xfId="0" applyFill="1" applyBorder="1" applyProtection="1"/>
    <xf numFmtId="0" fontId="34" fillId="3" borderId="1" xfId="0" applyFont="1" applyFill="1" applyBorder="1" applyProtection="1"/>
    <xf numFmtId="0" fontId="34" fillId="3" borderId="5" xfId="0" applyFont="1" applyFill="1" applyBorder="1" applyProtection="1"/>
    <xf numFmtId="0" fontId="38" fillId="3" borderId="1" xfId="0" applyFont="1" applyFill="1" applyBorder="1" applyProtection="1"/>
    <xf numFmtId="0" fontId="46" fillId="3" borderId="1" xfId="138" applyFont="1" applyFill="1" applyBorder="1" applyAlignment="1" applyProtection="1">
      <alignment horizontal="left" vertical="top" wrapText="1"/>
    </xf>
    <xf numFmtId="0" fontId="46" fillId="3" borderId="5" xfId="138" applyFont="1" applyFill="1" applyBorder="1" applyAlignment="1" applyProtection="1">
      <alignment horizontal="left" vertical="top" wrapText="1"/>
    </xf>
    <xf numFmtId="0" fontId="14" fillId="0" borderId="0" xfId="138" applyFont="1" applyFill="1" applyBorder="1" applyAlignment="1" applyProtection="1">
      <alignment horizontal="left" vertical="center" wrapText="1"/>
    </xf>
    <xf numFmtId="0" fontId="38" fillId="0" borderId="1" xfId="0" applyFont="1" applyBorder="1" applyAlignment="1" applyProtection="1">
      <alignment horizontal="left"/>
    </xf>
    <xf numFmtId="0" fontId="38" fillId="0" borderId="1" xfId="0" applyFont="1" applyFill="1" applyBorder="1" applyAlignment="1" applyProtection="1">
      <alignment horizontal="left"/>
    </xf>
    <xf numFmtId="0" fontId="37" fillId="0" borderId="0" xfId="0" applyFont="1" applyAlignment="1" applyProtection="1">
      <alignment horizontal="left"/>
    </xf>
    <xf numFmtId="0" fontId="14" fillId="7" borderId="0" xfId="138" applyFont="1" applyFill="1" applyBorder="1" applyAlignment="1">
      <alignment horizontal="center" vertical="center"/>
    </xf>
    <xf numFmtId="0" fontId="14" fillId="0" borderId="0" xfId="138" applyFont="1" applyFill="1" applyBorder="1" applyAlignment="1">
      <alignment horizontal="left" vertical="center" wrapText="1"/>
    </xf>
    <xf numFmtId="0" fontId="0" fillId="0" borderId="0" xfId="0"/>
    <xf numFmtId="0" fontId="14" fillId="0" borderId="3" xfId="138" applyFont="1" applyFill="1" applyBorder="1" applyAlignment="1" applyProtection="1">
      <alignment horizontal="left" vertical="center" wrapText="1"/>
      <protection locked="0"/>
    </xf>
    <xf numFmtId="0" fontId="38" fillId="3" borderId="7" xfId="0" applyFont="1" applyFill="1" applyBorder="1" applyProtection="1"/>
    <xf numFmtId="0" fontId="13" fillId="0" borderId="0" xfId="138" applyFont="1" applyFill="1" applyBorder="1" applyAlignment="1" applyProtection="1">
      <alignment horizontal="left" vertical="top" wrapText="1"/>
    </xf>
    <xf numFmtId="0" fontId="19" fillId="0" borderId="0" xfId="138" applyFont="1" applyFill="1" applyBorder="1" applyAlignment="1" applyProtection="1">
      <alignment horizontal="left" vertical="top" wrapText="1"/>
    </xf>
    <xf numFmtId="0" fontId="0" fillId="19" borderId="0" xfId="0" applyFill="1" applyProtection="1"/>
    <xf numFmtId="0" fontId="0" fillId="18" borderId="0" xfId="0" applyFill="1" applyProtection="1"/>
    <xf numFmtId="0" fontId="13" fillId="0" borderId="0" xfId="368" applyFont="1" applyFill="1" applyBorder="1" applyAlignment="1" applyProtection="1">
      <alignment horizontal="left" vertical="top" wrapText="1"/>
    </xf>
    <xf numFmtId="49" fontId="13" fillId="0" borderId="0" xfId="138" applyNumberFormat="1" applyFont="1" applyFill="1" applyBorder="1" applyAlignment="1" applyProtection="1">
      <alignment vertical="top" wrapText="1"/>
    </xf>
    <xf numFmtId="0" fontId="13" fillId="0" borderId="0" xfId="138" applyFont="1" applyFill="1" applyBorder="1" applyAlignment="1" applyProtection="1"/>
    <xf numFmtId="0" fontId="13" fillId="0" borderId="0" xfId="138" applyFont="1" applyFill="1" applyBorder="1" applyAlignment="1" applyProtection="1">
      <alignment vertical="top" wrapText="1"/>
    </xf>
    <xf numFmtId="0" fontId="15" fillId="3" borderId="0" xfId="118" applyFont="1" applyFill="1" applyBorder="1" applyAlignment="1" applyProtection="1">
      <alignment wrapText="1"/>
    </xf>
    <xf numFmtId="0" fontId="13" fillId="0" borderId="0" xfId="368" applyFont="1" applyFill="1" applyBorder="1" applyAlignment="1" applyProtection="1">
      <alignment vertical="top" wrapText="1"/>
    </xf>
    <xf numFmtId="0" fontId="13" fillId="0" borderId="0" xfId="118" applyFont="1" applyFill="1" applyBorder="1" applyAlignment="1" applyProtection="1">
      <alignment vertical="top" wrapText="1"/>
    </xf>
    <xf numFmtId="0" fontId="13" fillId="0" borderId="0" xfId="373" applyFont="1" applyFill="1" applyBorder="1" applyAlignment="1" applyProtection="1">
      <alignment wrapText="1"/>
    </xf>
    <xf numFmtId="0" fontId="0" fillId="20" borderId="0" xfId="0" applyFill="1" applyProtection="1"/>
    <xf numFmtId="0" fontId="13" fillId="6" borderId="0" xfId="138" applyFont="1" applyFill="1" applyBorder="1" applyAlignment="1" applyProtection="1"/>
    <xf numFmtId="0" fontId="0" fillId="22" borderId="1" xfId="0" applyFill="1" applyBorder="1" applyProtection="1"/>
    <xf numFmtId="0" fontId="0" fillId="3" borderId="1" xfId="0" applyFill="1" applyBorder="1" applyAlignment="1" applyProtection="1">
      <alignment horizontal="center" vertical="center"/>
    </xf>
    <xf numFmtId="0" fontId="14" fillId="3" borderId="1" xfId="138" applyFont="1" applyFill="1" applyBorder="1" applyAlignment="1" applyProtection="1">
      <alignment horizontal="center" vertical="center" wrapText="1"/>
    </xf>
    <xf numFmtId="0" fontId="0" fillId="22" borderId="12" xfId="0" applyFill="1" applyBorder="1" applyProtection="1"/>
    <xf numFmtId="0" fontId="0" fillId="22" borderId="13" xfId="0" applyFill="1" applyBorder="1" applyProtection="1"/>
    <xf numFmtId="0" fontId="0" fillId="22" borderId="14" xfId="0" applyFill="1" applyBorder="1" applyProtection="1"/>
    <xf numFmtId="0" fontId="38" fillId="0" borderId="1" xfId="0" applyFont="1" applyFill="1" applyBorder="1" applyAlignment="1" applyProtection="1">
      <alignment horizontal="center" vertical="center"/>
    </xf>
    <xf numFmtId="0" fontId="0" fillId="0" borderId="1" xfId="0" applyFill="1" applyBorder="1" applyAlignment="1" applyProtection="1">
      <alignment horizontal="center" vertical="center"/>
    </xf>
    <xf numFmtId="16" fontId="38" fillId="0" borderId="1" xfId="0" applyNumberFormat="1" applyFont="1" applyFill="1" applyBorder="1" applyAlignment="1" applyProtection="1">
      <alignment horizontal="center" vertical="center"/>
    </xf>
    <xf numFmtId="0" fontId="13" fillId="7" borderId="1" xfId="138" applyFont="1" applyFill="1" applyBorder="1" applyAlignment="1">
      <alignment horizontal="center" vertical="center" wrapText="1"/>
    </xf>
    <xf numFmtId="0" fontId="13" fillId="7" borderId="1" xfId="378" applyFont="1" applyFill="1" applyBorder="1" applyAlignment="1">
      <alignment horizontal="left"/>
    </xf>
    <xf numFmtId="0" fontId="13" fillId="7" borderId="1" xfId="4" applyFont="1" applyFill="1" applyBorder="1" applyAlignment="1">
      <alignment horizontal="left" vertical="top" wrapText="1"/>
    </xf>
    <xf numFmtId="0" fontId="19" fillId="0" borderId="0" xfId="138" applyFont="1" applyFill="1" applyBorder="1" applyAlignment="1">
      <alignment horizontal="center" vertical="center"/>
    </xf>
    <xf numFmtId="0" fontId="20" fillId="0" borderId="3" xfId="138" applyFont="1" applyFill="1" applyBorder="1" applyAlignment="1">
      <alignment horizontal="center" vertical="center"/>
    </xf>
    <xf numFmtId="0" fontId="0" fillId="0" borderId="0" xfId="0" applyAlignment="1">
      <alignment horizontal="right"/>
    </xf>
    <xf numFmtId="0" fontId="19" fillId="0" borderId="0" xfId="271" applyFont="1" applyFill="1" applyBorder="1" applyAlignment="1">
      <alignment horizontal="center" vertical="center"/>
    </xf>
    <xf numFmtId="0" fontId="20" fillId="0" borderId="3" xfId="271" applyFont="1" applyFill="1" applyBorder="1" applyAlignment="1">
      <alignment horizontal="center" vertical="center"/>
    </xf>
    <xf numFmtId="0" fontId="14" fillId="7" borderId="0" xfId="138" applyFont="1" applyFill="1" applyBorder="1" applyAlignment="1">
      <alignment horizontal="center" vertical="center"/>
    </xf>
    <xf numFmtId="0" fontId="14" fillId="0" borderId="3" xfId="138" applyFont="1" applyFill="1" applyBorder="1" applyAlignment="1">
      <alignment horizontal="left" vertical="center" wrapText="1"/>
    </xf>
    <xf numFmtId="0" fontId="14" fillId="0" borderId="0" xfId="138" applyFont="1" applyFill="1" applyBorder="1" applyAlignment="1">
      <alignment horizontal="left" vertical="center" wrapText="1"/>
    </xf>
    <xf numFmtId="0" fontId="41" fillId="0" borderId="1" xfId="138" applyFont="1" applyFill="1" applyBorder="1" applyAlignment="1">
      <alignment horizontal="left" vertical="center" wrapText="1"/>
    </xf>
    <xf numFmtId="0" fontId="39" fillId="0" borderId="7" xfId="138" applyFont="1" applyFill="1" applyBorder="1" applyAlignment="1">
      <alignment horizontal="left" vertical="center" wrapText="1"/>
    </xf>
    <xf numFmtId="0" fontId="39" fillId="0" borderId="4" xfId="138" applyFont="1" applyFill="1" applyBorder="1" applyAlignment="1">
      <alignment horizontal="left" vertical="center" wrapText="1"/>
    </xf>
    <xf numFmtId="0" fontId="38" fillId="0" borderId="0" xfId="0" applyFont="1"/>
    <xf numFmtId="0" fontId="0" fillId="0" borderId="0" xfId="0"/>
    <xf numFmtId="0" fontId="14" fillId="0" borderId="3" xfId="138" applyFont="1" applyFill="1" applyBorder="1" applyAlignment="1" applyProtection="1">
      <alignment horizontal="left" vertical="center" wrapText="1"/>
      <protection locked="0"/>
    </xf>
    <xf numFmtId="0" fontId="38" fillId="3" borderId="5" xfId="0" applyFont="1" applyFill="1" applyBorder="1" applyProtection="1"/>
    <xf numFmtId="0" fontId="38" fillId="3" borderId="7" xfId="0" applyFont="1" applyFill="1" applyBorder="1" applyProtection="1"/>
    <xf numFmtId="0" fontId="38" fillId="3" borderId="4" xfId="0" applyFont="1" applyFill="1" applyBorder="1" applyProtection="1"/>
    <xf numFmtId="0" fontId="37" fillId="3" borderId="5" xfId="0" applyFont="1" applyFill="1" applyBorder="1" applyProtection="1"/>
    <xf numFmtId="0" fontId="37" fillId="3" borderId="7" xfId="0" applyFont="1" applyFill="1" applyBorder="1" applyProtection="1"/>
    <xf numFmtId="0" fontId="37" fillId="3" borderId="4" xfId="0" applyFont="1" applyFill="1" applyBorder="1" applyProtection="1"/>
    <xf numFmtId="0" fontId="0" fillId="7" borderId="8" xfId="0" applyFill="1" applyBorder="1" applyAlignment="1" applyProtection="1">
      <alignment horizontal="left" wrapText="1"/>
      <protection locked="0"/>
    </xf>
    <xf numFmtId="0" fontId="0" fillId="7" borderId="9" xfId="0" applyFill="1" applyBorder="1" applyAlignment="1" applyProtection="1">
      <alignment horizontal="left" wrapText="1"/>
      <protection locked="0"/>
    </xf>
    <xf numFmtId="0" fontId="49" fillId="0" borderId="0" xfId="378" applyFont="1" applyFill="1" applyBorder="1" applyAlignment="1">
      <alignment horizontal="center" vertical="center"/>
    </xf>
    <xf numFmtId="0" fontId="49" fillId="0" borderId="3" xfId="378" applyFont="1" applyFill="1" applyBorder="1" applyAlignment="1">
      <alignment horizontal="center" vertical="center"/>
    </xf>
    <xf numFmtId="0" fontId="14" fillId="0" borderId="0" xfId="138" applyFont="1" applyFill="1" applyBorder="1" applyAlignment="1">
      <alignment horizontal="center" vertical="center"/>
    </xf>
    <xf numFmtId="0" fontId="14" fillId="0" borderId="3" xfId="138" applyFont="1" applyFill="1" applyBorder="1" applyAlignment="1">
      <alignment horizontal="center" vertical="center"/>
    </xf>
    <xf numFmtId="0" fontId="0" fillId="7" borderId="0" xfId="0" applyFill="1" applyAlignment="1">
      <alignment horizontal="center"/>
    </xf>
    <xf numFmtId="0" fontId="0" fillId="0" borderId="0" xfId="0" applyAlignment="1">
      <alignment horizontal="center"/>
    </xf>
  </cellXfs>
  <cellStyles count="383">
    <cellStyle name="Currency 2" xfId="2"/>
    <cellStyle name="Hyperlink" xfId="377" builtinId="8"/>
    <cellStyle name="Hyperlink 2" xfId="3"/>
    <cellStyle name="Normal" xfId="0" builtinId="0"/>
    <cellStyle name="Normal 10" xfId="4"/>
    <cellStyle name="Normal 10 10" xfId="5"/>
    <cellStyle name="Normal 10 11" xfId="6"/>
    <cellStyle name="Normal 10 12" xfId="7"/>
    <cellStyle name="Normal 10 13" xfId="8"/>
    <cellStyle name="Normal 10 14" xfId="9"/>
    <cellStyle name="Normal 10 15" xfId="10"/>
    <cellStyle name="Normal 10 16" xfId="11"/>
    <cellStyle name="Normal 10 17" xfId="12"/>
    <cellStyle name="Normal 10 18" xfId="13"/>
    <cellStyle name="Normal 10 19" xfId="14"/>
    <cellStyle name="Normal 10 2" xfId="15"/>
    <cellStyle name="Normal 10 3" xfId="16"/>
    <cellStyle name="Normal 10 4" xfId="17"/>
    <cellStyle name="Normal 10 5" xfId="18"/>
    <cellStyle name="Normal 10 6" xfId="19"/>
    <cellStyle name="Normal 10 7" xfId="20"/>
    <cellStyle name="Normal 10 8" xfId="21"/>
    <cellStyle name="Normal 10 9" xfId="22"/>
    <cellStyle name="Normal 11" xfId="23"/>
    <cellStyle name="Normal 11 10" xfId="24"/>
    <cellStyle name="Normal 11 11" xfId="25"/>
    <cellStyle name="Normal 11 12" xfId="26"/>
    <cellStyle name="Normal 11 13" xfId="27"/>
    <cellStyle name="Normal 11 14" xfId="28"/>
    <cellStyle name="Normal 11 15" xfId="29"/>
    <cellStyle name="Normal 11 16" xfId="30"/>
    <cellStyle name="Normal 11 17" xfId="31"/>
    <cellStyle name="Normal 11 18" xfId="32"/>
    <cellStyle name="Normal 11 19" xfId="33"/>
    <cellStyle name="Normal 11 2" xfId="34"/>
    <cellStyle name="Normal 11 3" xfId="35"/>
    <cellStyle name="Normal 11 4" xfId="36"/>
    <cellStyle name="Normal 11 5" xfId="37"/>
    <cellStyle name="Normal 11 6" xfId="38"/>
    <cellStyle name="Normal 11 7" xfId="39"/>
    <cellStyle name="Normal 11 8" xfId="40"/>
    <cellStyle name="Normal 11 9" xfId="41"/>
    <cellStyle name="Normal 12" xfId="42"/>
    <cellStyle name="Normal 12 10" xfId="43"/>
    <cellStyle name="Normal 12 11" xfId="44"/>
    <cellStyle name="Normal 12 12" xfId="45"/>
    <cellStyle name="Normal 12 13" xfId="46"/>
    <cellStyle name="Normal 12 14" xfId="47"/>
    <cellStyle name="Normal 12 15" xfId="48"/>
    <cellStyle name="Normal 12 16" xfId="49"/>
    <cellStyle name="Normal 12 17" xfId="50"/>
    <cellStyle name="Normal 12 18" xfId="51"/>
    <cellStyle name="Normal 12 19" xfId="52"/>
    <cellStyle name="Normal 12 2" xfId="53"/>
    <cellStyle name="Normal 12 3" xfId="54"/>
    <cellStyle name="Normal 12 4" xfId="55"/>
    <cellStyle name="Normal 12 5" xfId="56"/>
    <cellStyle name="Normal 12 6" xfId="57"/>
    <cellStyle name="Normal 12 7" xfId="58"/>
    <cellStyle name="Normal 12 8" xfId="59"/>
    <cellStyle name="Normal 12 9" xfId="60"/>
    <cellStyle name="Normal 13" xfId="61"/>
    <cellStyle name="Normal 13 10" xfId="62"/>
    <cellStyle name="Normal 13 11" xfId="63"/>
    <cellStyle name="Normal 13 12" xfId="64"/>
    <cellStyle name="Normal 13 13" xfId="65"/>
    <cellStyle name="Normal 13 14" xfId="66"/>
    <cellStyle name="Normal 13 15" xfId="67"/>
    <cellStyle name="Normal 13 16" xfId="68"/>
    <cellStyle name="Normal 13 17" xfId="69"/>
    <cellStyle name="Normal 13 18" xfId="70"/>
    <cellStyle name="Normal 13 19" xfId="71"/>
    <cellStyle name="Normal 13 2" xfId="72"/>
    <cellStyle name="Normal 13 3" xfId="73"/>
    <cellStyle name="Normal 13 4" xfId="74"/>
    <cellStyle name="Normal 13 5" xfId="75"/>
    <cellStyle name="Normal 13 6" xfId="76"/>
    <cellStyle name="Normal 13 7" xfId="77"/>
    <cellStyle name="Normal 13 8" xfId="78"/>
    <cellStyle name="Normal 13 9" xfId="79"/>
    <cellStyle name="Normal 14" xfId="80"/>
    <cellStyle name="Normal 14 10" xfId="81"/>
    <cellStyle name="Normal 14 11" xfId="82"/>
    <cellStyle name="Normal 14 12" xfId="83"/>
    <cellStyle name="Normal 14 13" xfId="84"/>
    <cellStyle name="Normal 14 14" xfId="85"/>
    <cellStyle name="Normal 14 15" xfId="86"/>
    <cellStyle name="Normal 14 16" xfId="87"/>
    <cellStyle name="Normal 14 17" xfId="88"/>
    <cellStyle name="Normal 14 18" xfId="89"/>
    <cellStyle name="Normal 14 19" xfId="90"/>
    <cellStyle name="Normal 14 2" xfId="91"/>
    <cellStyle name="Normal 14 3" xfId="92"/>
    <cellStyle name="Normal 14 4" xfId="93"/>
    <cellStyle name="Normal 14 5" xfId="94"/>
    <cellStyle name="Normal 14 6" xfId="95"/>
    <cellStyle name="Normal 14 7" xfId="96"/>
    <cellStyle name="Normal 14 8" xfId="97"/>
    <cellStyle name="Normal 14 9" xfId="98"/>
    <cellStyle name="Normal 15" xfId="99"/>
    <cellStyle name="Normal 15 10" xfId="100"/>
    <cellStyle name="Normal 15 11" xfId="101"/>
    <cellStyle name="Normal 15 12" xfId="102"/>
    <cellStyle name="Normal 15 13" xfId="103"/>
    <cellStyle name="Normal 15 14" xfId="104"/>
    <cellStyle name="Normal 15 15" xfId="105"/>
    <cellStyle name="Normal 15 16" xfId="106"/>
    <cellStyle name="Normal 15 17" xfId="107"/>
    <cellStyle name="Normal 15 18" xfId="108"/>
    <cellStyle name="Normal 15 19" xfId="109"/>
    <cellStyle name="Normal 15 2" xfId="110"/>
    <cellStyle name="Normal 15 3" xfId="111"/>
    <cellStyle name="Normal 15 4" xfId="112"/>
    <cellStyle name="Normal 15 5" xfId="113"/>
    <cellStyle name="Normal 15 6" xfId="114"/>
    <cellStyle name="Normal 15 7" xfId="115"/>
    <cellStyle name="Normal 15 8" xfId="116"/>
    <cellStyle name="Normal 15 9" xfId="117"/>
    <cellStyle name="Normal 16" xfId="118"/>
    <cellStyle name="Normal 17" xfId="119"/>
    <cellStyle name="Normal 17 10" xfId="120"/>
    <cellStyle name="Normal 17 11" xfId="121"/>
    <cellStyle name="Normal 17 12" xfId="122"/>
    <cellStyle name="Normal 17 13" xfId="123"/>
    <cellStyle name="Normal 17 14" xfId="124"/>
    <cellStyle name="Normal 17 15" xfId="125"/>
    <cellStyle name="Normal 17 16" xfId="126"/>
    <cellStyle name="Normal 17 17" xfId="127"/>
    <cellStyle name="Normal 17 18" xfId="128"/>
    <cellStyle name="Normal 17 19" xfId="129"/>
    <cellStyle name="Normal 17 2" xfId="130"/>
    <cellStyle name="Normal 17 3" xfId="131"/>
    <cellStyle name="Normal 17 4" xfId="132"/>
    <cellStyle name="Normal 17 5" xfId="133"/>
    <cellStyle name="Normal 17 6" xfId="134"/>
    <cellStyle name="Normal 17 7" xfId="135"/>
    <cellStyle name="Normal 17 8" xfId="136"/>
    <cellStyle name="Normal 17 9" xfId="137"/>
    <cellStyle name="Normal 18" xfId="138"/>
    <cellStyle name="Normal 18 2" xfId="378"/>
    <cellStyle name="Normal 19" xfId="139"/>
    <cellStyle name="Normal 19 10" xfId="140"/>
    <cellStyle name="Normal 19 11" xfId="141"/>
    <cellStyle name="Normal 19 12" xfId="142"/>
    <cellStyle name="Normal 19 13" xfId="143"/>
    <cellStyle name="Normal 19 14" xfId="144"/>
    <cellStyle name="Normal 19 15" xfId="145"/>
    <cellStyle name="Normal 19 16" xfId="146"/>
    <cellStyle name="Normal 19 17" xfId="147"/>
    <cellStyle name="Normal 19 18" xfId="148"/>
    <cellStyle name="Normal 19 19" xfId="149"/>
    <cellStyle name="Normal 19 2" xfId="150"/>
    <cellStyle name="Normal 19 3" xfId="151"/>
    <cellStyle name="Normal 19 4" xfId="152"/>
    <cellStyle name="Normal 19 5" xfId="153"/>
    <cellStyle name="Normal 19 6" xfId="154"/>
    <cellStyle name="Normal 19 7" xfId="155"/>
    <cellStyle name="Normal 19 8" xfId="156"/>
    <cellStyle name="Normal 19 9" xfId="157"/>
    <cellStyle name="Normal 2" xfId="158"/>
    <cellStyle name="Normal 2 10" xfId="159"/>
    <cellStyle name="Normal 2 11" xfId="160"/>
    <cellStyle name="Normal 2 12" xfId="161"/>
    <cellStyle name="Normal 2 13" xfId="162"/>
    <cellStyle name="Normal 2 14" xfId="163"/>
    <cellStyle name="Normal 2 15" xfId="164"/>
    <cellStyle name="Normal 2 16" xfId="165"/>
    <cellStyle name="Normal 2 17" xfId="166"/>
    <cellStyle name="Normal 2 17 10" xfId="167"/>
    <cellStyle name="Normal 2 17 11" xfId="168"/>
    <cellStyle name="Normal 2 17 12" xfId="169"/>
    <cellStyle name="Normal 2 17 13" xfId="170"/>
    <cellStyle name="Normal 2 17 14" xfId="171"/>
    <cellStyle name="Normal 2 17 15" xfId="172"/>
    <cellStyle name="Normal 2 17 16" xfId="173"/>
    <cellStyle name="Normal 2 17 17" xfId="174"/>
    <cellStyle name="Normal 2 17 18" xfId="175"/>
    <cellStyle name="Normal 2 17 19" xfId="176"/>
    <cellStyle name="Normal 2 17 2" xfId="177"/>
    <cellStyle name="Normal 2 17 20" xfId="178"/>
    <cellStyle name="Normal 2 17 21" xfId="179"/>
    <cellStyle name="Normal 2 17 3" xfId="180"/>
    <cellStyle name="Normal 2 17 4" xfId="181"/>
    <cellStyle name="Normal 2 17 5" xfId="182"/>
    <cellStyle name="Normal 2 17 6" xfId="183"/>
    <cellStyle name="Normal 2 17 7" xfId="184"/>
    <cellStyle name="Normal 2 17 8" xfId="185"/>
    <cellStyle name="Normal 2 17 9" xfId="186"/>
    <cellStyle name="Normal 2 18" xfId="187"/>
    <cellStyle name="Normal 2 19" xfId="188"/>
    <cellStyle name="Normal 2 2" xfId="189"/>
    <cellStyle name="Normal 2 2 10" xfId="190"/>
    <cellStyle name="Normal 2 2 11" xfId="191"/>
    <cellStyle name="Normal 2 2 12" xfId="192"/>
    <cellStyle name="Normal 2 2 13" xfId="193"/>
    <cellStyle name="Normal 2 2 14" xfId="194"/>
    <cellStyle name="Normal 2 2 15" xfId="195"/>
    <cellStyle name="Normal 2 2 16" xfId="196"/>
    <cellStyle name="Normal 2 2 17" xfId="197"/>
    <cellStyle name="Normal 2 2 18" xfId="198"/>
    <cellStyle name="Normal 2 2 19" xfId="199"/>
    <cellStyle name="Normal 2 2 2" xfId="200"/>
    <cellStyle name="Normal 2 2 2 3" xfId="201"/>
    <cellStyle name="Normal 2 2 20" xfId="202"/>
    <cellStyle name="Normal 2 2 21" xfId="203"/>
    <cellStyle name="Normal 2 2 22" xfId="204"/>
    <cellStyle name="Normal 2 2 23" xfId="205"/>
    <cellStyle name="Normal 2 2 3" xfId="206"/>
    <cellStyle name="Normal 2 2 4" xfId="207"/>
    <cellStyle name="Normal 2 2 4 2" xfId="381"/>
    <cellStyle name="Normal 2 2 5" xfId="208"/>
    <cellStyle name="Normal 2 2 6" xfId="209"/>
    <cellStyle name="Normal 2 2 7" xfId="210"/>
    <cellStyle name="Normal 2 2 8" xfId="211"/>
    <cellStyle name="Normal 2 2 9" xfId="212"/>
    <cellStyle name="Normal 2 20" xfId="213"/>
    <cellStyle name="Normal 2 21" xfId="214"/>
    <cellStyle name="Normal 2 22" xfId="215"/>
    <cellStyle name="Normal 2 23" xfId="216"/>
    <cellStyle name="Normal 2 24" xfId="217"/>
    <cellStyle name="Normal 2 25" xfId="218"/>
    <cellStyle name="Normal 2 26" xfId="219"/>
    <cellStyle name="Normal 2 27" xfId="220"/>
    <cellStyle name="Normal 2 28" xfId="221"/>
    <cellStyle name="Normal 2 29" xfId="222"/>
    <cellStyle name="Normal 2 3" xfId="223"/>
    <cellStyle name="Normal 2 30" xfId="224"/>
    <cellStyle name="Normal 2 31" xfId="225"/>
    <cellStyle name="Normal 2 32" xfId="226"/>
    <cellStyle name="Normal 2 33" xfId="227"/>
    <cellStyle name="Normal 2 34" xfId="228"/>
    <cellStyle name="Normal 2 35" xfId="229"/>
    <cellStyle name="Normal 2 36" xfId="230"/>
    <cellStyle name="Normal 2 37" xfId="231"/>
    <cellStyle name="Normal 2 4" xfId="232"/>
    <cellStyle name="Normal 2 5" xfId="233"/>
    <cellStyle name="Normal 2 6" xfId="234"/>
    <cellStyle name="Normal 2 6 2" xfId="380"/>
    <cellStyle name="Normal 2 7" xfId="235"/>
    <cellStyle name="Normal 2 8" xfId="236"/>
    <cellStyle name="Normal 2 9" xfId="237"/>
    <cellStyle name="Normal 20" xfId="238"/>
    <cellStyle name="Normal 21" xfId="239"/>
    <cellStyle name="Normal 22" xfId="240"/>
    <cellStyle name="Normal 23" xfId="241"/>
    <cellStyle name="Normal 24" xfId="242"/>
    <cellStyle name="Normal 3" xfId="243"/>
    <cellStyle name="Normal 3 2" xfId="244"/>
    <cellStyle name="Normal 3 3" xfId="245"/>
    <cellStyle name="Normal 3 4" xfId="246"/>
    <cellStyle name="Normal 4" xfId="247"/>
    <cellStyle name="Normal 4 10" xfId="248"/>
    <cellStyle name="Normal 4 11" xfId="249"/>
    <cellStyle name="Normal 4 12" xfId="250"/>
    <cellStyle name="Normal 4 13" xfId="251"/>
    <cellStyle name="Normal 4 14" xfId="252"/>
    <cellStyle name="Normal 4 15" xfId="253"/>
    <cellStyle name="Normal 4 16" xfId="254"/>
    <cellStyle name="Normal 4 17" xfId="255"/>
    <cellStyle name="Normal 4 18" xfId="256"/>
    <cellStyle name="Normal 4 19" xfId="257"/>
    <cellStyle name="Normal 4 2" xfId="258"/>
    <cellStyle name="Normal 4 2 2" xfId="259"/>
    <cellStyle name="Normal 4 20" xfId="260"/>
    <cellStyle name="Normal 4 21" xfId="261"/>
    <cellStyle name="Normal 4 22" xfId="262"/>
    <cellStyle name="Normal 4 23" xfId="263"/>
    <cellStyle name="Normal 4 3" xfId="264"/>
    <cellStyle name="Normal 4 4" xfId="265"/>
    <cellStyle name="Normal 4 5" xfId="266"/>
    <cellStyle name="Normal 4 6" xfId="267"/>
    <cellStyle name="Normal 4 7" xfId="268"/>
    <cellStyle name="Normal 4 8" xfId="269"/>
    <cellStyle name="Normal 4 9" xfId="270"/>
    <cellStyle name="Normal 5" xfId="271"/>
    <cellStyle name="Normal 5 10" xfId="272"/>
    <cellStyle name="Normal 5 11" xfId="273"/>
    <cellStyle name="Normal 5 12" xfId="274"/>
    <cellStyle name="Normal 5 13" xfId="275"/>
    <cellStyle name="Normal 5 14" xfId="276"/>
    <cellStyle name="Normal 5 15" xfId="277"/>
    <cellStyle name="Normal 5 16" xfId="278"/>
    <cellStyle name="Normal 5 17" xfId="279"/>
    <cellStyle name="Normal 5 18" xfId="280"/>
    <cellStyle name="Normal 5 19" xfId="281"/>
    <cellStyle name="Normal 5 2" xfId="282"/>
    <cellStyle name="Normal 5 20" xfId="379"/>
    <cellStyle name="Normal 5 3" xfId="283"/>
    <cellStyle name="Normal 5 4" xfId="284"/>
    <cellStyle name="Normal 5 4 2" xfId="285"/>
    <cellStyle name="Normal 5 5" xfId="286"/>
    <cellStyle name="Normal 5 6" xfId="287"/>
    <cellStyle name="Normal 5 7" xfId="288"/>
    <cellStyle name="Normal 5 8" xfId="289"/>
    <cellStyle name="Normal 5 9" xfId="290"/>
    <cellStyle name="Normal 6" xfId="291"/>
    <cellStyle name="Normal 6 10" xfId="292"/>
    <cellStyle name="Normal 6 11" xfId="293"/>
    <cellStyle name="Normal 6 12" xfId="294"/>
    <cellStyle name="Normal 6 13" xfId="295"/>
    <cellStyle name="Normal 6 14" xfId="296"/>
    <cellStyle name="Normal 6 15" xfId="297"/>
    <cellStyle name="Normal 6 16" xfId="298"/>
    <cellStyle name="Normal 6 17" xfId="299"/>
    <cellStyle name="Normal 6 18" xfId="300"/>
    <cellStyle name="Normal 6 19" xfId="301"/>
    <cellStyle name="Normal 6 2" xfId="302"/>
    <cellStyle name="Normal 6 3" xfId="303"/>
    <cellStyle name="Normal 6 4" xfId="304"/>
    <cellStyle name="Normal 6 5" xfId="305"/>
    <cellStyle name="Normal 6 6" xfId="306"/>
    <cellStyle name="Normal 6 7" xfId="307"/>
    <cellStyle name="Normal 6 8" xfId="308"/>
    <cellStyle name="Normal 6 9" xfId="309"/>
    <cellStyle name="Normal 7" xfId="310"/>
    <cellStyle name="Normal 7 10" xfId="311"/>
    <cellStyle name="Normal 7 11" xfId="312"/>
    <cellStyle name="Normal 7 12" xfId="313"/>
    <cellStyle name="Normal 7 13" xfId="314"/>
    <cellStyle name="Normal 7 14" xfId="315"/>
    <cellStyle name="Normal 7 15" xfId="316"/>
    <cellStyle name="Normal 7 16" xfId="317"/>
    <cellStyle name="Normal 7 17" xfId="318"/>
    <cellStyle name="Normal 7 18" xfId="319"/>
    <cellStyle name="Normal 7 19" xfId="320"/>
    <cellStyle name="Normal 7 2" xfId="321"/>
    <cellStyle name="Normal 7 3" xfId="322"/>
    <cellStyle name="Normal 7 4" xfId="323"/>
    <cellStyle name="Normal 7 5" xfId="324"/>
    <cellStyle name="Normal 7 6" xfId="325"/>
    <cellStyle name="Normal 7 7" xfId="326"/>
    <cellStyle name="Normal 7 8" xfId="327"/>
    <cellStyle name="Normal 7 9" xfId="328"/>
    <cellStyle name="Normal 8" xfId="329"/>
    <cellStyle name="Normal 8 10" xfId="330"/>
    <cellStyle name="Normal 8 11" xfId="331"/>
    <cellStyle name="Normal 8 12" xfId="332"/>
    <cellStyle name="Normal 8 13" xfId="333"/>
    <cellStyle name="Normal 8 14" xfId="334"/>
    <cellStyle name="Normal 8 15" xfId="335"/>
    <cellStyle name="Normal 8 16" xfId="336"/>
    <cellStyle name="Normal 8 17" xfId="337"/>
    <cellStyle name="Normal 8 18" xfId="338"/>
    <cellStyle name="Normal 8 19" xfId="339"/>
    <cellStyle name="Normal 8 2" xfId="340"/>
    <cellStyle name="Normal 8 3" xfId="341"/>
    <cellStyle name="Normal 8 4" xfId="342"/>
    <cellStyle name="Normal 8 5" xfId="343"/>
    <cellStyle name="Normal 8 6" xfId="344"/>
    <cellStyle name="Normal 8 7" xfId="345"/>
    <cellStyle name="Normal 8 8" xfId="346"/>
    <cellStyle name="Normal 8 9" xfId="347"/>
    <cellStyle name="Normal 9" xfId="348"/>
    <cellStyle name="Normal 9 10" xfId="349"/>
    <cellStyle name="Normal 9 11" xfId="350"/>
    <cellStyle name="Normal 9 12" xfId="351"/>
    <cellStyle name="Normal 9 13" xfId="352"/>
    <cellStyle name="Normal 9 14" xfId="353"/>
    <cellStyle name="Normal 9 15" xfId="354"/>
    <cellStyle name="Normal 9 16" xfId="355"/>
    <cellStyle name="Normal 9 17" xfId="356"/>
    <cellStyle name="Normal 9 18" xfId="357"/>
    <cellStyle name="Normal 9 19" xfId="358"/>
    <cellStyle name="Normal 9 2" xfId="359"/>
    <cellStyle name="Normal 9 3" xfId="360"/>
    <cellStyle name="Normal 9 4" xfId="361"/>
    <cellStyle name="Normal 9 5" xfId="362"/>
    <cellStyle name="Normal 9 6" xfId="363"/>
    <cellStyle name="Normal 9 7" xfId="364"/>
    <cellStyle name="Normal 9 8" xfId="365"/>
    <cellStyle name="Normal 9 9" xfId="366"/>
    <cellStyle name="Normal_ADD" xfId="367"/>
    <cellStyle name="Normal_Sheet1" xfId="368"/>
    <cellStyle name="Normal_Sheet1 2" xfId="369"/>
    <cellStyle name="Normal_Sheet2" xfId="370"/>
    <cellStyle name="Normal_Sheet2 2" xfId="371"/>
    <cellStyle name="Normal_Sheet2_1" xfId="372"/>
    <cellStyle name="Normal_Sheet2_2" xfId="373"/>
    <cellStyle name="Normal_Sheet4" xfId="374"/>
    <cellStyle name="Normal_Sheet4_1" xfId="1"/>
    <cellStyle name="Percent 2" xfId="375"/>
    <cellStyle name="Percent 3" xfId="376"/>
    <cellStyle name="Percent 3 2" xfId="382"/>
  </cellStyles>
  <dxfs count="37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FFCCCC"/>
      <color rgb="FFFF99CC"/>
      <color rgb="FFFFCC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170</xdr:row>
      <xdr:rowOff>0</xdr:rowOff>
    </xdr:from>
    <xdr:to>
      <xdr:col>8</xdr:col>
      <xdr:colOff>304800</xdr:colOff>
      <xdr:row>171</xdr:row>
      <xdr:rowOff>0</xdr:rowOff>
    </xdr:to>
    <xdr:sp macro="" textlink="">
      <xdr:nvSpPr>
        <xdr:cNvPr id="4097" name="AutoShape 1" descr="Show previous rows (inactive button) (Alt+,)">
          <a:extLst>
            <a:ext uri="{FF2B5EF4-FFF2-40B4-BE49-F238E27FC236}">
              <a16:creationId xmlns:a16="http://schemas.microsoft.com/office/drawing/2014/main" id="{00000000-0008-0000-0300-000001100000}"/>
            </a:ext>
          </a:extLst>
        </xdr:cNvPr>
        <xdr:cNvSpPr>
          <a:spLocks noChangeAspect="1" noChangeArrowheads="1"/>
        </xdr:cNvSpPr>
      </xdr:nvSpPr>
      <xdr:spPr bwMode="auto">
        <a:xfrm>
          <a:off x="4876800" y="89563575"/>
          <a:ext cx="304800" cy="304800"/>
        </a:xfrm>
        <a:prstGeom prst="rect">
          <a:avLst/>
        </a:prstGeom>
        <a:noFill/>
      </xdr:spPr>
    </xdr:sp>
    <xdr:clientData/>
  </xdr:twoCellAnchor>
  <xdr:twoCellAnchor editAs="oneCell">
    <xdr:from>
      <xdr:col>8</xdr:col>
      <xdr:colOff>314325</xdr:colOff>
      <xdr:row>170</xdr:row>
      <xdr:rowOff>0</xdr:rowOff>
    </xdr:from>
    <xdr:to>
      <xdr:col>9</xdr:col>
      <xdr:colOff>9525</xdr:colOff>
      <xdr:row>171</xdr:row>
      <xdr:rowOff>0</xdr:rowOff>
    </xdr:to>
    <xdr:sp macro="" textlink="">
      <xdr:nvSpPr>
        <xdr:cNvPr id="4098" name="AutoShape 2" descr="Show next rows (inactive button) (Alt+.)">
          <a:extLst>
            <a:ext uri="{FF2B5EF4-FFF2-40B4-BE49-F238E27FC236}">
              <a16:creationId xmlns:a16="http://schemas.microsoft.com/office/drawing/2014/main" id="{00000000-0008-0000-0300-000002100000}"/>
            </a:ext>
          </a:extLst>
        </xdr:cNvPr>
        <xdr:cNvSpPr>
          <a:spLocks noChangeAspect="1" noChangeArrowheads="1"/>
        </xdr:cNvSpPr>
      </xdr:nvSpPr>
      <xdr:spPr bwMode="auto">
        <a:xfrm>
          <a:off x="5191125" y="89563575"/>
          <a:ext cx="304800" cy="304800"/>
        </a:xfrm>
        <a:prstGeom prst="rect">
          <a:avLst/>
        </a:prstGeom>
        <a:noFill/>
      </xdr:spPr>
    </xdr:sp>
    <xdr:clientData/>
  </xdr:twoCellAnchor>
  <xdr:twoCellAnchor editAs="oneCell">
    <xdr:from>
      <xdr:col>10</xdr:col>
      <xdr:colOff>0</xdr:colOff>
      <xdr:row>210</xdr:row>
      <xdr:rowOff>0</xdr:rowOff>
    </xdr:from>
    <xdr:to>
      <xdr:col>10</xdr:col>
      <xdr:colOff>304800</xdr:colOff>
      <xdr:row>211</xdr:row>
      <xdr:rowOff>0</xdr:rowOff>
    </xdr:to>
    <xdr:sp macro="" textlink="">
      <xdr:nvSpPr>
        <xdr:cNvPr id="4099" name="AutoShape 3" descr="Show previous rows (inactive button) (Alt+,)">
          <a:extLst>
            <a:ext uri="{FF2B5EF4-FFF2-40B4-BE49-F238E27FC236}">
              <a16:creationId xmlns:a16="http://schemas.microsoft.com/office/drawing/2014/main" id="{00000000-0008-0000-0300-000003100000}"/>
            </a:ext>
          </a:extLst>
        </xdr:cNvPr>
        <xdr:cNvSpPr>
          <a:spLocks noChangeAspect="1" noChangeArrowheads="1"/>
        </xdr:cNvSpPr>
      </xdr:nvSpPr>
      <xdr:spPr bwMode="auto">
        <a:xfrm>
          <a:off x="6096000" y="105356025"/>
          <a:ext cx="304800" cy="304800"/>
        </a:xfrm>
        <a:prstGeom prst="rect">
          <a:avLst/>
        </a:prstGeom>
        <a:noFill/>
      </xdr:spPr>
    </xdr:sp>
    <xdr:clientData/>
  </xdr:twoCellAnchor>
  <xdr:twoCellAnchor editAs="oneCell">
    <xdr:from>
      <xdr:col>10</xdr:col>
      <xdr:colOff>314325</xdr:colOff>
      <xdr:row>210</xdr:row>
      <xdr:rowOff>0</xdr:rowOff>
    </xdr:from>
    <xdr:to>
      <xdr:col>11</xdr:col>
      <xdr:colOff>9525</xdr:colOff>
      <xdr:row>211</xdr:row>
      <xdr:rowOff>0</xdr:rowOff>
    </xdr:to>
    <xdr:sp macro="" textlink="">
      <xdr:nvSpPr>
        <xdr:cNvPr id="4100" name="AutoShape 4" descr="Show next rows (inactive button) (Alt+.)">
          <a:extLst>
            <a:ext uri="{FF2B5EF4-FFF2-40B4-BE49-F238E27FC236}">
              <a16:creationId xmlns:a16="http://schemas.microsoft.com/office/drawing/2014/main" id="{00000000-0008-0000-0300-000004100000}"/>
            </a:ext>
          </a:extLst>
        </xdr:cNvPr>
        <xdr:cNvSpPr>
          <a:spLocks noChangeAspect="1" noChangeArrowheads="1"/>
        </xdr:cNvSpPr>
      </xdr:nvSpPr>
      <xdr:spPr bwMode="auto">
        <a:xfrm>
          <a:off x="6410325" y="105356025"/>
          <a:ext cx="304800" cy="304800"/>
        </a:xfrm>
        <a:prstGeom prst="rect">
          <a:avLst/>
        </a:prstGeom>
        <a:noFill/>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xdr:col>
      <xdr:colOff>304800</xdr:colOff>
      <xdr:row>14</xdr:row>
      <xdr:rowOff>142875</xdr:rowOff>
    </xdr:to>
    <xdr:sp macro="" textlink="">
      <xdr:nvSpPr>
        <xdr:cNvPr id="3075" name="AutoShape 3" descr="Show previous rows (inactive button) (Alt+,)">
          <a:extLst>
            <a:ext uri="{FF2B5EF4-FFF2-40B4-BE49-F238E27FC236}">
              <a16:creationId xmlns:a16="http://schemas.microsoft.com/office/drawing/2014/main" id="{00000000-0008-0000-0400-0000030C0000}"/>
            </a:ext>
          </a:extLst>
        </xdr:cNvPr>
        <xdr:cNvSpPr>
          <a:spLocks noChangeAspect="1" noChangeArrowheads="1"/>
        </xdr:cNvSpPr>
      </xdr:nvSpPr>
      <xdr:spPr bwMode="auto">
        <a:xfrm>
          <a:off x="609600" y="2457450"/>
          <a:ext cx="304800" cy="304800"/>
        </a:xfrm>
        <a:prstGeom prst="rect">
          <a:avLst/>
        </a:prstGeom>
        <a:noFill/>
      </xdr:spPr>
    </xdr:sp>
    <xdr:clientData/>
  </xdr:twoCellAnchor>
  <xdr:twoCellAnchor editAs="oneCell">
    <xdr:from>
      <xdr:col>1</xdr:col>
      <xdr:colOff>314325</xdr:colOff>
      <xdr:row>13</xdr:row>
      <xdr:rowOff>0</xdr:rowOff>
    </xdr:from>
    <xdr:to>
      <xdr:col>2</xdr:col>
      <xdr:colOff>9525</xdr:colOff>
      <xdr:row>14</xdr:row>
      <xdr:rowOff>142875</xdr:rowOff>
    </xdr:to>
    <xdr:sp macro="" textlink="">
      <xdr:nvSpPr>
        <xdr:cNvPr id="3076" name="AutoShape 4" descr="Show next rows (inactive button) (Alt+.)">
          <a:extLst>
            <a:ext uri="{FF2B5EF4-FFF2-40B4-BE49-F238E27FC236}">
              <a16:creationId xmlns:a16="http://schemas.microsoft.com/office/drawing/2014/main" id="{00000000-0008-0000-0400-0000040C0000}"/>
            </a:ext>
          </a:extLst>
        </xdr:cNvPr>
        <xdr:cNvSpPr>
          <a:spLocks noChangeAspect="1" noChangeArrowheads="1"/>
        </xdr:cNvSpPr>
      </xdr:nvSpPr>
      <xdr:spPr bwMode="auto">
        <a:xfrm>
          <a:off x="923925" y="2457450"/>
          <a:ext cx="304800" cy="304800"/>
        </a:xfrm>
        <a:prstGeom prst="rect">
          <a:avLst/>
        </a:prstGeom>
        <a:noFill/>
      </xdr:spPr>
    </xdr:sp>
    <xdr:clientData/>
  </xdr:twoCellAnchor>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1</xdr:col>
          <xdr:colOff>304800</xdr:colOff>
          <xdr:row>6</xdr:row>
          <xdr:rowOff>66675</xdr:rowOff>
        </xdr:to>
        <xdr:sp macro="" textlink="">
          <xdr:nvSpPr>
            <xdr:cNvPr id="3073" name="Control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1</xdr:col>
          <xdr:colOff>304800</xdr:colOff>
          <xdr:row>8</xdr:row>
          <xdr:rowOff>66675</xdr:rowOff>
        </xdr:to>
        <xdr:sp macro="" textlink="">
          <xdr:nvSpPr>
            <xdr:cNvPr id="3074" name="Control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29</xdr:col>
      <xdr:colOff>0</xdr:colOff>
      <xdr:row>44</xdr:row>
      <xdr:rowOff>0</xdr:rowOff>
    </xdr:from>
    <xdr:to>
      <xdr:col>48</xdr:col>
      <xdr:colOff>304800</xdr:colOff>
      <xdr:row>45</xdr:row>
      <xdr:rowOff>0</xdr:rowOff>
    </xdr:to>
    <xdr:sp macro="" textlink="">
      <xdr:nvSpPr>
        <xdr:cNvPr id="2" name="AutoShape 3" descr="Show previous rows (inactive button) (Alt+,)">
          <a:extLst>
            <a:ext uri="{FF2B5EF4-FFF2-40B4-BE49-F238E27FC236}">
              <a16:creationId xmlns:a16="http://schemas.microsoft.com/office/drawing/2014/main" id="{00000000-0008-0000-0900-000002000000}"/>
            </a:ext>
          </a:extLst>
        </xdr:cNvPr>
        <xdr:cNvSpPr>
          <a:spLocks noChangeAspect="1" noChangeArrowheads="1"/>
        </xdr:cNvSpPr>
      </xdr:nvSpPr>
      <xdr:spPr bwMode="auto">
        <a:xfrm>
          <a:off x="6096000" y="105356025"/>
          <a:ext cx="304800" cy="304800"/>
        </a:xfrm>
        <a:prstGeom prst="rect">
          <a:avLst/>
        </a:prstGeom>
        <a:noFill/>
      </xdr:spPr>
    </xdr:sp>
    <xdr:clientData/>
  </xdr:twoCellAnchor>
  <xdr:twoCellAnchor editAs="oneCell">
    <xdr:from>
      <xdr:col>29</xdr:col>
      <xdr:colOff>314325</xdr:colOff>
      <xdr:row>44</xdr:row>
      <xdr:rowOff>0</xdr:rowOff>
    </xdr:from>
    <xdr:to>
      <xdr:col>48</xdr:col>
      <xdr:colOff>304800</xdr:colOff>
      <xdr:row>45</xdr:row>
      <xdr:rowOff>0</xdr:rowOff>
    </xdr:to>
    <xdr:sp macro="" textlink="">
      <xdr:nvSpPr>
        <xdr:cNvPr id="3" name="AutoShape 4" descr="Show next rows (inactive button) (Alt+.)">
          <a:extLst>
            <a:ext uri="{FF2B5EF4-FFF2-40B4-BE49-F238E27FC236}">
              <a16:creationId xmlns:a16="http://schemas.microsoft.com/office/drawing/2014/main" id="{00000000-0008-0000-0900-000003000000}"/>
            </a:ext>
          </a:extLst>
        </xdr:cNvPr>
        <xdr:cNvSpPr>
          <a:spLocks noChangeAspect="1" noChangeArrowheads="1"/>
        </xdr:cNvSpPr>
      </xdr:nvSpPr>
      <xdr:spPr bwMode="auto">
        <a:xfrm>
          <a:off x="6410325" y="105356025"/>
          <a:ext cx="304800" cy="304800"/>
        </a:xfrm>
        <a:prstGeom prst="rect">
          <a:avLst/>
        </a:prstGeom>
        <a:noFill/>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0</xdr:col>
      <xdr:colOff>304800</xdr:colOff>
      <xdr:row>40</xdr:row>
      <xdr:rowOff>133350</xdr:rowOff>
    </xdr:to>
    <xdr:sp macro="" textlink="">
      <xdr:nvSpPr>
        <xdr:cNvPr id="2" name="AutoShape 3" descr="Show previous rows (inactive button) (Alt+,)">
          <a:extLst>
            <a:ext uri="{FF2B5EF4-FFF2-40B4-BE49-F238E27FC236}">
              <a16:creationId xmlns:a16="http://schemas.microsoft.com/office/drawing/2014/main" id="{00000000-0008-0000-0C00-000002000000}"/>
            </a:ext>
          </a:extLst>
        </xdr:cNvPr>
        <xdr:cNvSpPr>
          <a:spLocks noChangeAspect="1" noChangeArrowheads="1"/>
        </xdr:cNvSpPr>
      </xdr:nvSpPr>
      <xdr:spPr bwMode="auto">
        <a:xfrm>
          <a:off x="17468850" y="17259300"/>
          <a:ext cx="304800" cy="457200"/>
        </a:xfrm>
        <a:prstGeom prst="rect">
          <a:avLst/>
        </a:prstGeom>
        <a:noFill/>
      </xdr:spPr>
    </xdr:sp>
    <xdr:clientData/>
  </xdr:twoCellAnchor>
  <xdr:twoCellAnchor editAs="oneCell">
    <xdr:from>
      <xdr:col>0</xdr:col>
      <xdr:colOff>314325</xdr:colOff>
      <xdr:row>38</xdr:row>
      <xdr:rowOff>0</xdr:rowOff>
    </xdr:from>
    <xdr:to>
      <xdr:col>1</xdr:col>
      <xdr:colOff>9525</xdr:colOff>
      <xdr:row>40</xdr:row>
      <xdr:rowOff>133350</xdr:rowOff>
    </xdr:to>
    <xdr:sp macro="" textlink="">
      <xdr:nvSpPr>
        <xdr:cNvPr id="3" name="AutoShape 4" descr="Show next rows (inactive button) (Alt+.)">
          <a:extLst>
            <a:ext uri="{FF2B5EF4-FFF2-40B4-BE49-F238E27FC236}">
              <a16:creationId xmlns:a16="http://schemas.microsoft.com/office/drawing/2014/main" id="{00000000-0008-0000-0C00-000003000000}"/>
            </a:ext>
          </a:extLst>
        </xdr:cNvPr>
        <xdr:cNvSpPr>
          <a:spLocks noChangeAspect="1" noChangeArrowheads="1"/>
        </xdr:cNvSpPr>
      </xdr:nvSpPr>
      <xdr:spPr bwMode="auto">
        <a:xfrm>
          <a:off x="17783175" y="17259300"/>
          <a:ext cx="304800" cy="457200"/>
        </a:xfrm>
        <a:prstGeom prst="rect">
          <a:avLst/>
        </a:prstGeom>
        <a:noFill/>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9%20nov%2016\Time%20Table%20sem%202%2016-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remove"/>
      <sheetName val="SIVA"/>
      <sheetName val="Sheet6"/>
      <sheetName val="add"/>
      <sheetName val="FINALPRINTING080116450PM"/>
      <sheetName val="new courseload"/>
      <sheetName val="cpourse load 22 nov 16"/>
      <sheetName val="Sheet7"/>
      <sheetName val="Sheet1"/>
      <sheetName val="Sheet2"/>
      <sheetName val="Sheet3"/>
    </sheetNames>
    <sheetDataSet>
      <sheetData sheetId="0" refreshError="1"/>
      <sheetData sheetId="1" refreshError="1"/>
      <sheetData sheetId="2" refreshError="1">
        <row r="2">
          <cell r="B2" t="str">
            <v>AAOC C111</v>
          </cell>
          <cell r="C2" t="str">
            <v>515</v>
          </cell>
          <cell r="D2" t="str">
            <v>PROB &amp; STAT</v>
          </cell>
          <cell r="E2" t="str">
            <v>3</v>
          </cell>
          <cell r="F2" t="str">
            <v>3 0 3</v>
          </cell>
        </row>
        <row r="3">
          <cell r="B3" t="str">
            <v>AAOC C221</v>
          </cell>
          <cell r="C3" t="str">
            <v>401</v>
          </cell>
          <cell r="D3" t="str">
            <v>GRAPHS AND NETWORKS</v>
          </cell>
          <cell r="E3" t="str">
            <v>3</v>
          </cell>
          <cell r="F3" t="str">
            <v>3 0 3</v>
          </cell>
        </row>
        <row r="4">
          <cell r="B4" t="str">
            <v>AAOC C222</v>
          </cell>
          <cell r="C4" t="str">
            <v>599</v>
          </cell>
          <cell r="D4" t="str">
            <v>OPTIMISATION</v>
          </cell>
          <cell r="E4" t="str">
            <v>3</v>
          </cell>
          <cell r="F4" t="str">
            <v>3 0 3</v>
          </cell>
        </row>
        <row r="5">
          <cell r="B5" t="str">
            <v>AAOC C311</v>
          </cell>
          <cell r="C5" t="str">
            <v>516</v>
          </cell>
          <cell r="D5" t="str">
            <v>DATA PROCESSING</v>
          </cell>
          <cell r="E5" t="str">
            <v>3</v>
          </cell>
          <cell r="F5" t="str">
            <v>3 0 3</v>
          </cell>
        </row>
        <row r="6">
          <cell r="B6" t="str">
            <v>AAOC C312</v>
          </cell>
          <cell r="C6" t="str">
            <v>597</v>
          </cell>
          <cell r="D6" t="str">
            <v>OPERATIONS RESEARCH</v>
          </cell>
          <cell r="E6" t="str">
            <v>3</v>
          </cell>
          <cell r="F6" t="str">
            <v>3 0 3</v>
          </cell>
        </row>
        <row r="7">
          <cell r="B7" t="str">
            <v>AAOC C321</v>
          </cell>
          <cell r="C7" t="str">
            <v>642</v>
          </cell>
          <cell r="D7" t="str">
            <v>CONTROL SYSTEMS</v>
          </cell>
          <cell r="E7" t="str">
            <v>3</v>
          </cell>
          <cell r="F7" t="str">
            <v>3 0 3</v>
          </cell>
        </row>
        <row r="8">
          <cell r="B8" t="str">
            <v>AAOC C341</v>
          </cell>
          <cell r="C8" t="str">
            <v>582</v>
          </cell>
          <cell r="D8" t="str">
            <v>NUMERICAL ANALYSIS</v>
          </cell>
          <cell r="E8" t="str">
            <v>3</v>
          </cell>
          <cell r="F8" t="str">
            <v>3 0 3</v>
          </cell>
        </row>
        <row r="9">
          <cell r="B9" t="str">
            <v>BENG G521</v>
          </cell>
          <cell r="C9" t="str">
            <v>871</v>
          </cell>
          <cell r="D9" t="str">
            <v>BIOINFORMATICS</v>
          </cell>
          <cell r="E9" t="str">
            <v>5</v>
          </cell>
          <cell r="F9" t="str">
            <v>3 2 5</v>
          </cell>
        </row>
        <row r="10">
          <cell r="B10" t="str">
            <v>BIO C111</v>
          </cell>
          <cell r="C10" t="str">
            <v>469</v>
          </cell>
          <cell r="D10" t="str">
            <v>GENERAL BIOLOGY</v>
          </cell>
          <cell r="E10" t="str">
            <v>3</v>
          </cell>
          <cell r="F10" t="str">
            <v>3 0 3</v>
          </cell>
        </row>
        <row r="11">
          <cell r="B11" t="str">
            <v>BIO C211</v>
          </cell>
          <cell r="C11" t="str">
            <v>551</v>
          </cell>
          <cell r="D11" t="str">
            <v>BIOLOGICAL CHEMISTRY</v>
          </cell>
          <cell r="E11" t="str">
            <v>3</v>
          </cell>
          <cell r="F11" t="str">
            <v>3 0 3</v>
          </cell>
        </row>
        <row r="12">
          <cell r="B12" t="str">
            <v>BIO C231</v>
          </cell>
          <cell r="C12" t="str">
            <v>403</v>
          </cell>
          <cell r="D12" t="str">
            <v>BIOLOGY PROJECT LAB</v>
          </cell>
          <cell r="E12" t="str">
            <v>3</v>
          </cell>
          <cell r="F12">
            <v>3</v>
          </cell>
        </row>
        <row r="13">
          <cell r="B13" t="str">
            <v>BIO C241</v>
          </cell>
          <cell r="C13" t="str">
            <v>51</v>
          </cell>
          <cell r="D13" t="str">
            <v>MICROBIOLOGY</v>
          </cell>
          <cell r="E13" t="str">
            <v>3</v>
          </cell>
          <cell r="F13" t="str">
            <v>2 3 3</v>
          </cell>
        </row>
        <row r="14">
          <cell r="B14" t="str">
            <v>BIO C312</v>
          </cell>
          <cell r="C14" t="str">
            <v>19</v>
          </cell>
          <cell r="D14" t="str">
            <v>DEVELOPMENTAL BIOLOGY</v>
          </cell>
          <cell r="E14" t="str">
            <v>3</v>
          </cell>
          <cell r="F14" t="str">
            <v>3 0 3</v>
          </cell>
        </row>
        <row r="15">
          <cell r="B15" t="str">
            <v>BIO C321</v>
          </cell>
          <cell r="C15" t="str">
            <v>644</v>
          </cell>
          <cell r="D15" t="str">
            <v>CELL BIOLOGY</v>
          </cell>
          <cell r="E15" t="str">
            <v>3</v>
          </cell>
          <cell r="F15" t="str">
            <v>3 0 3</v>
          </cell>
        </row>
        <row r="16">
          <cell r="B16" t="str">
            <v>BIO C322</v>
          </cell>
          <cell r="C16" t="str">
            <v>20</v>
          </cell>
          <cell r="D16" t="str">
            <v>ECOLOGY</v>
          </cell>
          <cell r="E16" t="str">
            <v>3</v>
          </cell>
          <cell r="F16" t="str">
            <v>3 0 3</v>
          </cell>
        </row>
        <row r="17">
          <cell r="B17" t="str">
            <v>BIO C331</v>
          </cell>
          <cell r="C17" t="str">
            <v>645</v>
          </cell>
          <cell r="D17" t="str">
            <v>BIOPHYSICS</v>
          </cell>
          <cell r="E17" t="str">
            <v>3</v>
          </cell>
          <cell r="F17" t="str">
            <v>3 0 3</v>
          </cell>
        </row>
        <row r="18">
          <cell r="B18" t="str">
            <v>BIO C332</v>
          </cell>
          <cell r="C18" t="str">
            <v>21</v>
          </cell>
          <cell r="D18" t="str">
            <v>GENETICS</v>
          </cell>
          <cell r="E18" t="str">
            <v>3</v>
          </cell>
          <cell r="F18" t="str">
            <v>3 0 3</v>
          </cell>
        </row>
        <row r="19">
          <cell r="B19" t="str">
            <v>BIO C341</v>
          </cell>
          <cell r="C19" t="str">
            <v>774</v>
          </cell>
          <cell r="D19" t="str">
            <v>MICROBIOLOGY</v>
          </cell>
          <cell r="E19" t="str">
            <v>3</v>
          </cell>
          <cell r="F19" t="str">
            <v>2 3 3</v>
          </cell>
        </row>
        <row r="20">
          <cell r="B20" t="str">
            <v>BIO C342</v>
          </cell>
          <cell r="C20" t="str">
            <v>25</v>
          </cell>
          <cell r="D20" t="str">
            <v>GENERAL PHYSIOLOGY</v>
          </cell>
          <cell r="E20" t="str">
            <v>3</v>
          </cell>
          <cell r="F20" t="str">
            <v>3 0 3</v>
          </cell>
        </row>
        <row r="21">
          <cell r="B21" t="str">
            <v>BIO C352</v>
          </cell>
          <cell r="C21" t="str">
            <v>44</v>
          </cell>
          <cell r="D21" t="str">
            <v>CELL &amp; TISSUE CULTR TECH</v>
          </cell>
          <cell r="E21" t="str">
            <v>3</v>
          </cell>
          <cell r="F21" t="str">
            <v>3 0 3</v>
          </cell>
        </row>
        <row r="22">
          <cell r="B22" t="str">
            <v>BIO C391</v>
          </cell>
          <cell r="C22" t="str">
            <v>320</v>
          </cell>
          <cell r="D22" t="str">
            <v>INSTRU METHODS OF ANAL</v>
          </cell>
          <cell r="E22" t="str">
            <v>4</v>
          </cell>
          <cell r="F22" t="str">
            <v>1 6 4</v>
          </cell>
        </row>
        <row r="23">
          <cell r="B23" t="str">
            <v>BIO C411</v>
          </cell>
          <cell r="C23" t="str">
            <v>169</v>
          </cell>
          <cell r="D23" t="str">
            <v>LABORATORY</v>
          </cell>
          <cell r="E23" t="str">
            <v>3</v>
          </cell>
          <cell r="F23" t="str">
            <v>9 3</v>
          </cell>
        </row>
        <row r="24">
          <cell r="B24" t="str">
            <v>BIO C412</v>
          </cell>
          <cell r="C24" t="str">
            <v>797</v>
          </cell>
          <cell r="D24" t="str">
            <v>INTRO TO BIOINFORMATICS</v>
          </cell>
          <cell r="E24" t="str">
            <v>3</v>
          </cell>
          <cell r="F24" t="str">
            <v>3 0 3</v>
          </cell>
        </row>
        <row r="25">
          <cell r="B25" t="str">
            <v>BIO C413</v>
          </cell>
          <cell r="C25" t="str">
            <v>195</v>
          </cell>
          <cell r="D25" t="str">
            <v>MOLECULAR BIO OF CELL</v>
          </cell>
          <cell r="E25" t="str">
            <v>3</v>
          </cell>
          <cell r="F25" t="str">
            <v>3 0 3</v>
          </cell>
        </row>
        <row r="26">
          <cell r="B26" t="str">
            <v>BIO C414</v>
          </cell>
          <cell r="C26" t="str">
            <v>798</v>
          </cell>
          <cell r="D26" t="str">
            <v>GENETIC ENGINEERING</v>
          </cell>
          <cell r="E26" t="str">
            <v>3</v>
          </cell>
          <cell r="F26" t="str">
            <v>1 6 3</v>
          </cell>
        </row>
        <row r="27">
          <cell r="B27" t="str">
            <v>BIO C416</v>
          </cell>
          <cell r="C27" t="str">
            <v>468</v>
          </cell>
          <cell r="D27" t="str">
            <v>IMMUNOLOGY</v>
          </cell>
          <cell r="E27" t="str">
            <v>3</v>
          </cell>
          <cell r="F27" t="str">
            <v>3 0 3</v>
          </cell>
        </row>
        <row r="28">
          <cell r="B28" t="str">
            <v>BIO C417</v>
          </cell>
          <cell r="C28" t="str">
            <v>666</v>
          </cell>
          <cell r="D28" t="str">
            <v>BIOMOLECULAR MODELING</v>
          </cell>
          <cell r="E28" t="str">
            <v>3</v>
          </cell>
          <cell r="F28" t="str">
            <v>3 0 3</v>
          </cell>
        </row>
        <row r="29">
          <cell r="B29" t="str">
            <v>BIO C418</v>
          </cell>
          <cell r="C29" t="str">
            <v>12</v>
          </cell>
          <cell r="D29" t="str">
            <v>GENETIC ENGINEERING TECH</v>
          </cell>
          <cell r="E29" t="str">
            <v>4</v>
          </cell>
          <cell r="F29" t="str">
            <v>1 9 4</v>
          </cell>
        </row>
        <row r="30">
          <cell r="B30" t="str">
            <v>BIO C419</v>
          </cell>
          <cell r="C30" t="str">
            <v>1026</v>
          </cell>
          <cell r="D30" t="str">
            <v>MOLECULAR EVOLUTION</v>
          </cell>
          <cell r="E30" t="str">
            <v>3</v>
          </cell>
          <cell r="F30" t="str">
            <v>3 0 3</v>
          </cell>
        </row>
        <row r="31">
          <cell r="B31" t="str">
            <v>BIO C421</v>
          </cell>
          <cell r="C31" t="str">
            <v>171</v>
          </cell>
          <cell r="D31" t="str">
            <v>ENZYMOLOGY</v>
          </cell>
          <cell r="E31" t="str">
            <v>3</v>
          </cell>
          <cell r="F31" t="str">
            <v>3 0 3</v>
          </cell>
        </row>
        <row r="32">
          <cell r="B32" t="str">
            <v>BIO C431</v>
          </cell>
          <cell r="C32" t="str">
            <v>172</v>
          </cell>
          <cell r="D32" t="str">
            <v>REPRODUCTIVE PHYSIOLOGY</v>
          </cell>
          <cell r="E32" t="str">
            <v>3</v>
          </cell>
          <cell r="F32" t="str">
            <v>3 0 3</v>
          </cell>
        </row>
        <row r="33">
          <cell r="B33" t="str">
            <v>BIO C441</v>
          </cell>
          <cell r="C33" t="str">
            <v>1</v>
          </cell>
          <cell r="D33" t="str">
            <v>BIOCHEMICAL ENGG</v>
          </cell>
          <cell r="E33" t="str">
            <v>3</v>
          </cell>
          <cell r="F33" t="str">
            <v>3 0 3</v>
          </cell>
        </row>
        <row r="34">
          <cell r="B34" t="str">
            <v>BIO C451</v>
          </cell>
          <cell r="C34" t="str">
            <v>593</v>
          </cell>
          <cell r="D34" t="str">
            <v>BIOPROCESS TECHNOLOGY</v>
          </cell>
          <cell r="E34" t="str">
            <v>3</v>
          </cell>
          <cell r="F34">
            <v>3</v>
          </cell>
        </row>
        <row r="35">
          <cell r="B35" t="str">
            <v>BIO C461</v>
          </cell>
          <cell r="C35" t="str">
            <v>404</v>
          </cell>
          <cell r="D35" t="str">
            <v>RECOMBINANT DNA TECH</v>
          </cell>
          <cell r="E35" t="str">
            <v>3</v>
          </cell>
          <cell r="F35" t="str">
            <v>3 0 3</v>
          </cell>
        </row>
        <row r="36">
          <cell r="B36" t="str">
            <v>BIO C491</v>
          </cell>
          <cell r="C36" t="str">
            <v>855</v>
          </cell>
          <cell r="D36" t="str">
            <v>SPECIAL PROJECTS</v>
          </cell>
          <cell r="E36" t="str">
            <v>3</v>
          </cell>
          <cell r="F36">
            <v>3</v>
          </cell>
        </row>
        <row r="37">
          <cell r="B37" t="str">
            <v>BIO F110</v>
          </cell>
          <cell r="C37" t="str">
            <v>1001</v>
          </cell>
          <cell r="D37" t="str">
            <v>BIOLOGY LABORATORY</v>
          </cell>
          <cell r="E37" t="str">
            <v>1</v>
          </cell>
          <cell r="F37" t="str">
            <v>2 1</v>
          </cell>
        </row>
        <row r="38">
          <cell r="B38" t="str">
            <v>BIO F111</v>
          </cell>
          <cell r="C38" t="str">
            <v>1002</v>
          </cell>
          <cell r="D38" t="str">
            <v>GENERAL BIOLOGY</v>
          </cell>
          <cell r="E38" t="str">
            <v>3</v>
          </cell>
          <cell r="F38" t="str">
            <v>3 0 3</v>
          </cell>
        </row>
        <row r="39">
          <cell r="B39" t="str">
            <v>BIO F211</v>
          </cell>
          <cell r="C39" t="str">
            <v>1112</v>
          </cell>
          <cell r="D39" t="str">
            <v>BIOLOGICAL CHEMISTRY</v>
          </cell>
          <cell r="E39" t="str">
            <v>3</v>
          </cell>
          <cell r="F39" t="str">
            <v>3 0 3</v>
          </cell>
        </row>
        <row r="40">
          <cell r="B40" t="str">
            <v>BIO F212</v>
          </cell>
          <cell r="C40" t="str">
            <v>1114</v>
          </cell>
          <cell r="D40" t="str">
            <v>MICROBIOLOGY</v>
          </cell>
          <cell r="E40" t="str">
            <v>4</v>
          </cell>
          <cell r="F40" t="str">
            <v>3 1 4</v>
          </cell>
        </row>
        <row r="41">
          <cell r="B41" t="str">
            <v>BIO F213</v>
          </cell>
          <cell r="C41" t="str">
            <v>1113</v>
          </cell>
          <cell r="D41" t="str">
            <v>CELL BIOLOGY</v>
          </cell>
          <cell r="E41" t="str">
            <v>3</v>
          </cell>
          <cell r="F41" t="str">
            <v>3 0 3</v>
          </cell>
        </row>
        <row r="42">
          <cell r="B42" t="str">
            <v>BIO F214</v>
          </cell>
          <cell r="C42" t="str">
            <v>1115</v>
          </cell>
          <cell r="D42" t="str">
            <v>INTEGRATED BIOLOGY</v>
          </cell>
          <cell r="E42" t="str">
            <v>3</v>
          </cell>
          <cell r="F42" t="str">
            <v>3 0 3</v>
          </cell>
        </row>
        <row r="43">
          <cell r="B43" t="str">
            <v>BIO F215</v>
          </cell>
          <cell r="C43" t="str">
            <v>1423</v>
          </cell>
          <cell r="D43" t="str">
            <v>BIOPHYSICS</v>
          </cell>
          <cell r="E43" t="str">
            <v>3</v>
          </cell>
          <cell r="F43" t="str">
            <v>3 0 3</v>
          </cell>
        </row>
        <row r="44">
          <cell r="B44" t="str">
            <v>BIO F231</v>
          </cell>
          <cell r="C44" t="str">
            <v>1779</v>
          </cell>
          <cell r="D44" t="str">
            <v>BIOLOGY PROJECT LAB</v>
          </cell>
          <cell r="E44" t="str">
            <v>3</v>
          </cell>
          <cell r="F44">
            <v>3</v>
          </cell>
        </row>
        <row r="45">
          <cell r="B45" t="str">
            <v>BIO F241</v>
          </cell>
          <cell r="C45" t="str">
            <v>1424</v>
          </cell>
          <cell r="D45" t="str">
            <v>ECOLOGY &amp; ENVIRON SCI</v>
          </cell>
          <cell r="E45" t="str">
            <v>3</v>
          </cell>
          <cell r="F45" t="str">
            <v>3 0 3</v>
          </cell>
        </row>
        <row r="46">
          <cell r="B46" t="str">
            <v>BIO F242</v>
          </cell>
          <cell r="C46" t="str">
            <v>1430</v>
          </cell>
          <cell r="D46" t="str">
            <v>INTRO TO BIOINFORMATICS</v>
          </cell>
          <cell r="E46" t="str">
            <v>3</v>
          </cell>
          <cell r="F46" t="str">
            <v>3 0 3</v>
          </cell>
        </row>
        <row r="47">
          <cell r="B47" t="str">
            <v>BIO F243</v>
          </cell>
          <cell r="C47" t="str">
            <v>1425</v>
          </cell>
          <cell r="D47" t="str">
            <v>GENETICS</v>
          </cell>
          <cell r="E47" t="str">
            <v>3</v>
          </cell>
          <cell r="F47" t="str">
            <v>3 0 3</v>
          </cell>
        </row>
        <row r="48">
          <cell r="B48" t="str">
            <v>BIO F244</v>
          </cell>
          <cell r="C48" t="str">
            <v>1426</v>
          </cell>
          <cell r="D48" t="str">
            <v>INSTRU METHODS OF ANAL</v>
          </cell>
          <cell r="E48" t="str">
            <v>4</v>
          </cell>
          <cell r="F48" t="str">
            <v>1 3 4</v>
          </cell>
        </row>
        <row r="49">
          <cell r="B49" t="str">
            <v>BIO F266</v>
          </cell>
          <cell r="C49" t="str">
            <v>1651</v>
          </cell>
          <cell r="D49" t="str">
            <v>STUDY PROJECT</v>
          </cell>
          <cell r="E49" t="str">
            <v>3</v>
          </cell>
          <cell r="F49">
            <v>3</v>
          </cell>
        </row>
        <row r="50">
          <cell r="B50" t="str">
            <v>BIO F311</v>
          </cell>
          <cell r="C50" t="str">
            <v>1427</v>
          </cell>
          <cell r="D50" t="str">
            <v>RECOMBINANT DNA TECH</v>
          </cell>
          <cell r="E50" t="str">
            <v>3</v>
          </cell>
          <cell r="F50" t="str">
            <v>3 0 3</v>
          </cell>
        </row>
        <row r="51">
          <cell r="B51" t="str">
            <v>BIO F312</v>
          </cell>
          <cell r="C51" t="str">
            <v>1428</v>
          </cell>
          <cell r="D51" t="str">
            <v>PLANT PHYSICOLOGY</v>
          </cell>
          <cell r="E51" t="str">
            <v>3</v>
          </cell>
          <cell r="F51" t="str">
            <v>3 0 3</v>
          </cell>
        </row>
        <row r="52">
          <cell r="B52" t="str">
            <v>BIO F313</v>
          </cell>
          <cell r="C52" t="str">
            <v>1429</v>
          </cell>
          <cell r="D52" t="str">
            <v>ANIMAL PHYSCIOLOGY</v>
          </cell>
          <cell r="E52" t="str">
            <v>3</v>
          </cell>
          <cell r="F52" t="str">
            <v>3 0 3</v>
          </cell>
        </row>
        <row r="53">
          <cell r="B53" t="str">
            <v>BIO F341</v>
          </cell>
          <cell r="C53" t="str">
            <v>1431</v>
          </cell>
          <cell r="D53" t="str">
            <v>DEVELOPMENTAL BIOLOGY</v>
          </cell>
          <cell r="E53" t="str">
            <v>3</v>
          </cell>
          <cell r="F53" t="str">
            <v>3 0 3</v>
          </cell>
        </row>
        <row r="54">
          <cell r="B54" t="str">
            <v>BIO F342</v>
          </cell>
          <cell r="C54" t="str">
            <v>1432</v>
          </cell>
          <cell r="D54" t="str">
            <v>IMMUNOLOGY</v>
          </cell>
          <cell r="E54" t="str">
            <v>3</v>
          </cell>
          <cell r="F54" t="str">
            <v>3 0 3</v>
          </cell>
        </row>
        <row r="55">
          <cell r="B55" t="str">
            <v>BIO F352</v>
          </cell>
          <cell r="C55" t="str">
            <v>1439</v>
          </cell>
          <cell r="D55" t="str">
            <v>CELL &amp; TISSUE CULTR TECH</v>
          </cell>
          <cell r="E55" t="str">
            <v>4</v>
          </cell>
          <cell r="F55" t="str">
            <v>3 1 4</v>
          </cell>
        </row>
        <row r="56">
          <cell r="B56" t="str">
            <v>BIO F366</v>
          </cell>
          <cell r="C56" t="str">
            <v>1650</v>
          </cell>
          <cell r="D56" t="str">
            <v>LABORATORY PROJECT</v>
          </cell>
          <cell r="E56" t="str">
            <v>3</v>
          </cell>
          <cell r="F56">
            <v>3</v>
          </cell>
        </row>
        <row r="57">
          <cell r="B57" t="str">
            <v>BIO F367</v>
          </cell>
          <cell r="C57" t="str">
            <v>1736</v>
          </cell>
          <cell r="D57" t="str">
            <v>LABORATORY PROJECT</v>
          </cell>
          <cell r="E57" t="str">
            <v>3</v>
          </cell>
          <cell r="F57">
            <v>3</v>
          </cell>
        </row>
        <row r="58">
          <cell r="B58" t="str">
            <v>BIO F376</v>
          </cell>
          <cell r="C58" t="str">
            <v>1685</v>
          </cell>
          <cell r="D58" t="str">
            <v>DESIGN PROJECT</v>
          </cell>
          <cell r="E58" t="str">
            <v>3</v>
          </cell>
          <cell r="F58">
            <v>3</v>
          </cell>
        </row>
        <row r="59">
          <cell r="B59" t="str">
            <v>BIO F377</v>
          </cell>
          <cell r="C59">
            <v>1752</v>
          </cell>
          <cell r="D59" t="str">
            <v>DESIGN PROJECT</v>
          </cell>
          <cell r="E59" t="str">
            <v>3</v>
          </cell>
          <cell r="F59">
            <v>3</v>
          </cell>
        </row>
        <row r="60">
          <cell r="B60" t="str">
            <v>BIO F411</v>
          </cell>
          <cell r="C60" t="str">
            <v>1618</v>
          </cell>
          <cell r="D60" t="str">
            <v>LABORATORY</v>
          </cell>
          <cell r="E60" t="str">
            <v>3</v>
          </cell>
          <cell r="F60" t="str">
            <v>3 3</v>
          </cell>
        </row>
        <row r="61">
          <cell r="B61" t="str">
            <v>BIO F413</v>
          </cell>
          <cell r="C61" t="str">
            <v>1440</v>
          </cell>
          <cell r="D61" t="str">
            <v>MOLECULAR BIO OF CELL</v>
          </cell>
          <cell r="E61" t="str">
            <v>3</v>
          </cell>
          <cell r="F61" t="str">
            <v>3 0 3</v>
          </cell>
        </row>
        <row r="62">
          <cell r="B62" t="str">
            <v>BIO F417</v>
          </cell>
          <cell r="C62" t="str">
            <v>1433</v>
          </cell>
          <cell r="D62" t="str">
            <v>BIOMOLECULAR MODELING</v>
          </cell>
          <cell r="E62" t="str">
            <v>3</v>
          </cell>
          <cell r="F62" t="str">
            <v>3 0 3</v>
          </cell>
        </row>
        <row r="63">
          <cell r="B63" t="str">
            <v>BIO F418</v>
          </cell>
          <cell r="C63" t="str">
            <v>1434</v>
          </cell>
          <cell r="D63" t="str">
            <v>GENETIC ENGINEERING TECH</v>
          </cell>
          <cell r="E63" t="str">
            <v>4</v>
          </cell>
          <cell r="F63" t="str">
            <v xml:space="preserve">  1 3 4</v>
          </cell>
        </row>
        <row r="64">
          <cell r="B64" t="str">
            <v>BIO F419</v>
          </cell>
          <cell r="C64" t="str">
            <v>1435</v>
          </cell>
          <cell r="D64" t="str">
            <v>MOLECULAR EVOLUTION</v>
          </cell>
          <cell r="E64" t="str">
            <v>3</v>
          </cell>
          <cell r="F64" t="str">
            <v>3 0 3</v>
          </cell>
        </row>
        <row r="65">
          <cell r="B65" t="str">
            <v>BIO F421</v>
          </cell>
          <cell r="C65" t="str">
            <v>1436</v>
          </cell>
          <cell r="D65" t="str">
            <v>ENZYMOLOGY</v>
          </cell>
          <cell r="E65" t="str">
            <v>3</v>
          </cell>
          <cell r="F65" t="str">
            <v>3 0 3</v>
          </cell>
        </row>
        <row r="66">
          <cell r="B66" t="str">
            <v>BIO F431</v>
          </cell>
          <cell r="C66" t="str">
            <v>1441</v>
          </cell>
          <cell r="D66" t="str">
            <v>REPRODUCTIVE PHYSICOLOGY</v>
          </cell>
          <cell r="E66" t="str">
            <v>3</v>
          </cell>
          <cell r="F66" t="str">
            <v xml:space="preserve">  3 0 3</v>
          </cell>
        </row>
        <row r="67">
          <cell r="B67" t="str">
            <v>BIO F441</v>
          </cell>
          <cell r="C67" t="str">
            <v>1437</v>
          </cell>
          <cell r="D67" t="str">
            <v>BIOCHEMICAL ENGINEERING</v>
          </cell>
          <cell r="E67" t="str">
            <v>3</v>
          </cell>
          <cell r="F67" t="str">
            <v>3 0 3</v>
          </cell>
        </row>
        <row r="68">
          <cell r="B68" t="str">
            <v>BIO F451</v>
          </cell>
          <cell r="C68" t="str">
            <v>1438</v>
          </cell>
          <cell r="D68" t="str">
            <v>BIOPROCESS TECHNOLOGY</v>
          </cell>
          <cell r="E68" t="str">
            <v>3</v>
          </cell>
          <cell r="F68" t="str">
            <v>3 0 3</v>
          </cell>
        </row>
        <row r="69">
          <cell r="B69" t="str">
            <v>BIO F491</v>
          </cell>
          <cell r="C69" t="str">
            <v>1710</v>
          </cell>
          <cell r="D69" t="str">
            <v>SPECIAL PROJECT</v>
          </cell>
          <cell r="E69" t="str">
            <v>3</v>
          </cell>
          <cell r="F69">
            <v>3</v>
          </cell>
        </row>
        <row r="70">
          <cell r="B70" t="str">
            <v>BIO G510</v>
          </cell>
          <cell r="C70" t="str">
            <v>2122</v>
          </cell>
          <cell r="D70" t="str">
            <v>APP OF COMP &amp; STAT IN BI</v>
          </cell>
          <cell r="E70" t="str">
            <v>5</v>
          </cell>
          <cell r="F70">
            <v>5</v>
          </cell>
        </row>
        <row r="71">
          <cell r="B71" t="str">
            <v>BIO G512</v>
          </cell>
          <cell r="C71" t="str">
            <v>71</v>
          </cell>
          <cell r="D71" t="str">
            <v>MOLEC MECH OF GENE EXPRE</v>
          </cell>
          <cell r="E71" t="str">
            <v>5</v>
          </cell>
          <cell r="F71" t="str">
            <v xml:space="preserve">  3 2 5</v>
          </cell>
        </row>
        <row r="72">
          <cell r="B72" t="str">
            <v>BIO G513</v>
          </cell>
          <cell r="C72" t="str">
            <v>388</v>
          </cell>
          <cell r="D72" t="str">
            <v>MICROBIAL FERMENT TECHNO</v>
          </cell>
          <cell r="E72" t="str">
            <v>5</v>
          </cell>
          <cell r="F72">
            <v>5</v>
          </cell>
        </row>
        <row r="73">
          <cell r="B73" t="str">
            <v>BIO G514</v>
          </cell>
          <cell r="C73" t="str">
            <v>392</v>
          </cell>
          <cell r="D73" t="str">
            <v>MOLECULAR IMMUNOLOGY</v>
          </cell>
          <cell r="E73" t="str">
            <v>5</v>
          </cell>
          <cell r="F73">
            <v>5</v>
          </cell>
        </row>
        <row r="74">
          <cell r="B74" t="str">
            <v>BIO G515</v>
          </cell>
          <cell r="C74" t="str">
            <v>111</v>
          </cell>
          <cell r="D74" t="str">
            <v>STEM CELL &amp; REGENER BIO</v>
          </cell>
          <cell r="E74" t="str">
            <v>4</v>
          </cell>
          <cell r="F74" t="str">
            <v>3 1 4</v>
          </cell>
        </row>
        <row r="75">
          <cell r="B75" t="str">
            <v>BIO G522</v>
          </cell>
          <cell r="C75" t="str">
            <v>2014</v>
          </cell>
          <cell r="D75" t="str">
            <v>INTERFERON TECHNOLOGY</v>
          </cell>
          <cell r="E75" t="str">
            <v>4</v>
          </cell>
          <cell r="F75" t="str">
            <v>3 1 4</v>
          </cell>
        </row>
        <row r="76">
          <cell r="B76" t="str">
            <v>BIO G523</v>
          </cell>
          <cell r="C76" t="str">
            <v>2009</v>
          </cell>
          <cell r="D76" t="str">
            <v>ADV &amp; APPLIED MICROBIO</v>
          </cell>
          <cell r="E76" t="str">
            <v>5</v>
          </cell>
          <cell r="F76" t="str">
            <v>3 2 5</v>
          </cell>
        </row>
        <row r="77">
          <cell r="B77" t="str">
            <v>BIO G524</v>
          </cell>
          <cell r="C77" t="str">
            <v>2008</v>
          </cell>
          <cell r="D77" t="str">
            <v>ANIMAL CELL TECHNOLOGY</v>
          </cell>
          <cell r="E77" t="str">
            <v>5</v>
          </cell>
          <cell r="F77" t="str">
            <v>3 2 5</v>
          </cell>
        </row>
        <row r="78">
          <cell r="B78" t="str">
            <v>BIO G525</v>
          </cell>
          <cell r="C78" t="str">
            <v>2007</v>
          </cell>
          <cell r="D78" t="str">
            <v>ENV BIOTECH &amp; WASTE MGMT</v>
          </cell>
          <cell r="E78" t="str">
            <v>5</v>
          </cell>
          <cell r="F78" t="str">
            <v xml:space="preserve">  3 2 5</v>
          </cell>
        </row>
        <row r="79">
          <cell r="B79" t="str">
            <v>BIO G526</v>
          </cell>
          <cell r="C79" t="str">
            <v>192</v>
          </cell>
          <cell r="D79" t="str">
            <v>CANCER BIOLOGY</v>
          </cell>
          <cell r="E79" t="str">
            <v>5</v>
          </cell>
          <cell r="F79" t="str">
            <v>3 2 5</v>
          </cell>
        </row>
        <row r="80">
          <cell r="B80" t="str">
            <v>BIO G532</v>
          </cell>
          <cell r="C80" t="str">
            <v>2015</v>
          </cell>
          <cell r="D80" t="str">
            <v>BIOSTATISTICS &amp; BIOMODEL</v>
          </cell>
          <cell r="E80" t="str">
            <v>4</v>
          </cell>
          <cell r="F80" t="str">
            <v xml:space="preserve"> 3 1 4</v>
          </cell>
        </row>
        <row r="81">
          <cell r="B81" t="str">
            <v>BIO G542</v>
          </cell>
          <cell r="C81" t="str">
            <v>151</v>
          </cell>
          <cell r="D81" t="str">
            <v>ADVANCED CELL MOLE BIO</v>
          </cell>
          <cell r="E81" t="str">
            <v>5</v>
          </cell>
          <cell r="F81">
            <v>5</v>
          </cell>
        </row>
        <row r="82">
          <cell r="B82" t="str">
            <v>BIO G544</v>
          </cell>
          <cell r="C82" t="str">
            <v>2123</v>
          </cell>
          <cell r="D82" t="str">
            <v>BIOREMEDIATION &amp; BIOMETA</v>
          </cell>
          <cell r="E82" t="str">
            <v>5</v>
          </cell>
          <cell r="F82">
            <v>5</v>
          </cell>
        </row>
        <row r="83">
          <cell r="B83" t="str">
            <v>BIO G545</v>
          </cell>
          <cell r="C83" t="str">
            <v>2124</v>
          </cell>
          <cell r="D83" t="str">
            <v>MOL PARASIT &amp; VECTOR BIO</v>
          </cell>
          <cell r="E83" t="str">
            <v>5</v>
          </cell>
          <cell r="F83">
            <v>5</v>
          </cell>
        </row>
        <row r="84">
          <cell r="B84" t="str">
            <v>BIO G611</v>
          </cell>
          <cell r="C84" t="str">
            <v>28</v>
          </cell>
          <cell r="D84" t="str">
            <v>ENVIRNMENTAL BIOTECH</v>
          </cell>
          <cell r="E84" t="str">
            <v>5</v>
          </cell>
          <cell r="F84">
            <v>5</v>
          </cell>
        </row>
        <row r="85">
          <cell r="B85" t="str">
            <v>BIO G612</v>
          </cell>
          <cell r="C85" t="str">
            <v>2016</v>
          </cell>
          <cell r="D85" t="str">
            <v>HUMAN GENETICS</v>
          </cell>
          <cell r="E85" t="str">
            <v>5</v>
          </cell>
          <cell r="F85" t="str">
            <v>3 2 5</v>
          </cell>
        </row>
        <row r="86">
          <cell r="B86" t="str">
            <v>BIO G631</v>
          </cell>
          <cell r="C86" t="str">
            <v>143</v>
          </cell>
          <cell r="D86" t="str">
            <v>MEMBRANE LIPOSOMA TECH</v>
          </cell>
          <cell r="E86" t="str">
            <v>4</v>
          </cell>
          <cell r="F86" t="str">
            <v>2 2 4</v>
          </cell>
        </row>
        <row r="87">
          <cell r="B87" t="str">
            <v>BIO G632</v>
          </cell>
          <cell r="C87" t="str">
            <v>202</v>
          </cell>
          <cell r="D87" t="str">
            <v>TRANSGENIC TECHNOLOGY</v>
          </cell>
          <cell r="E87" t="str">
            <v>5</v>
          </cell>
          <cell r="F87" t="str">
            <v>3 2 5</v>
          </cell>
        </row>
        <row r="88">
          <cell r="B88" t="str">
            <v>BIO G641</v>
          </cell>
          <cell r="C88" t="str">
            <v>100</v>
          </cell>
          <cell r="D88" t="str">
            <v>CELL &amp; TISSUE CULTR TECH</v>
          </cell>
          <cell r="E88" t="str">
            <v>4</v>
          </cell>
          <cell r="F88" t="str">
            <v xml:space="preserve">  2 2 4</v>
          </cell>
        </row>
        <row r="89">
          <cell r="B89" t="str">
            <v>BIO G642</v>
          </cell>
          <cell r="C89" t="str">
            <v>203</v>
          </cell>
          <cell r="D89" t="str">
            <v>EXPERIMENTAL TECHNIQUES</v>
          </cell>
          <cell r="E89" t="str">
            <v>5</v>
          </cell>
          <cell r="F89">
            <v>5</v>
          </cell>
        </row>
        <row r="90">
          <cell r="B90" t="str">
            <v>BIO G643</v>
          </cell>
          <cell r="C90" t="str">
            <v>956</v>
          </cell>
          <cell r="D90" t="str">
            <v>PLANT BIOTECHNOLOGY</v>
          </cell>
          <cell r="E90" t="str">
            <v>5</v>
          </cell>
          <cell r="F90">
            <v>5</v>
          </cell>
        </row>
        <row r="91">
          <cell r="B91" t="str">
            <v>BIO G651</v>
          </cell>
          <cell r="C91" t="str">
            <v>2017</v>
          </cell>
          <cell r="D91" t="str">
            <v>PROTEIN &amp; ENZYME BIOENGG</v>
          </cell>
          <cell r="E91" t="str">
            <v>5</v>
          </cell>
          <cell r="F91" t="str">
            <v xml:space="preserve">  3 2 5</v>
          </cell>
        </row>
        <row r="92">
          <cell r="B92" t="str">
            <v>BIO G661</v>
          </cell>
          <cell r="C92" t="str">
            <v>2018</v>
          </cell>
          <cell r="D92" t="str">
            <v>GENE TOXICOLOGY</v>
          </cell>
          <cell r="E92" t="str">
            <v>4</v>
          </cell>
          <cell r="F92" t="str">
            <v>3 1 4</v>
          </cell>
        </row>
        <row r="93">
          <cell r="B93" t="str">
            <v>BIO G671</v>
          </cell>
          <cell r="C93" t="str">
            <v>2019</v>
          </cell>
          <cell r="D93" t="str">
            <v>BIOCONVERSION TECHNOLOGY</v>
          </cell>
          <cell r="E93" t="str">
            <v>5</v>
          </cell>
          <cell r="F93" t="str">
            <v xml:space="preserve">  3 2 5</v>
          </cell>
        </row>
        <row r="94">
          <cell r="B94" t="str">
            <v>BIOT C216</v>
          </cell>
          <cell r="C94" t="str">
            <v>576</v>
          </cell>
          <cell r="D94" t="str">
            <v>INTRODUCTORY MOLEC BIO</v>
          </cell>
          <cell r="E94" t="str">
            <v>3</v>
          </cell>
          <cell r="F94" t="str">
            <v>3 0 3</v>
          </cell>
        </row>
        <row r="95">
          <cell r="B95" t="str">
            <v>BIOT C332</v>
          </cell>
          <cell r="C95" t="str">
            <v>896</v>
          </cell>
          <cell r="D95" t="str">
            <v>GENETICS</v>
          </cell>
          <cell r="E95" t="str">
            <v>3</v>
          </cell>
          <cell r="F95" t="str">
            <v>3 0 3</v>
          </cell>
        </row>
        <row r="96">
          <cell r="B96" t="str">
            <v>BIOT C336</v>
          </cell>
          <cell r="C96" t="str">
            <v>898</v>
          </cell>
          <cell r="D96" t="str">
            <v>CELL PHYSIOLOGY</v>
          </cell>
          <cell r="E96" t="str">
            <v>3</v>
          </cell>
          <cell r="F96" t="str">
            <v>3 0 3</v>
          </cell>
        </row>
        <row r="97">
          <cell r="B97" t="str">
            <v>BIOT C337</v>
          </cell>
          <cell r="C97" t="str">
            <v>387</v>
          </cell>
          <cell r="D97" t="str">
            <v>IND MICROB &amp; BIOPROC TE</v>
          </cell>
          <cell r="E97" t="str">
            <v>4</v>
          </cell>
          <cell r="F97" t="str">
            <v xml:space="preserve">  2 3 4</v>
          </cell>
        </row>
        <row r="98">
          <cell r="B98" t="str">
            <v>BIOT C338</v>
          </cell>
          <cell r="C98" t="str">
            <v>258</v>
          </cell>
          <cell r="D98" t="str">
            <v>INTRO TO ENVIRON BIOTECH</v>
          </cell>
          <cell r="E98" t="str">
            <v>3</v>
          </cell>
          <cell r="F98" t="str">
            <v xml:space="preserve">  3 0 3</v>
          </cell>
        </row>
        <row r="99">
          <cell r="B99" t="str">
            <v>BIOT C339</v>
          </cell>
          <cell r="C99" t="str">
            <v>900</v>
          </cell>
          <cell r="D99" t="str">
            <v>BIOPHYSICAL CHEMISTRY</v>
          </cell>
          <cell r="E99" t="str">
            <v>3</v>
          </cell>
          <cell r="F99" t="str">
            <v>3 0 3</v>
          </cell>
        </row>
        <row r="100">
          <cell r="B100" t="str">
            <v>BIOT C343</v>
          </cell>
          <cell r="C100" t="str">
            <v>598</v>
          </cell>
          <cell r="D100" t="str">
            <v>GENOMICS</v>
          </cell>
          <cell r="E100" t="str">
            <v>3</v>
          </cell>
          <cell r="F100" t="str">
            <v>3 0 3</v>
          </cell>
        </row>
        <row r="101">
          <cell r="B101" t="str">
            <v>BIOT C344</v>
          </cell>
          <cell r="C101" t="str">
            <v>589</v>
          </cell>
          <cell r="D101" t="str">
            <v>PROTEOMICS</v>
          </cell>
          <cell r="E101" t="str">
            <v>3</v>
          </cell>
          <cell r="F101" t="str">
            <v>3 0 3</v>
          </cell>
        </row>
        <row r="102">
          <cell r="B102" t="str">
            <v>BIOT C345</v>
          </cell>
          <cell r="C102">
            <v>1027</v>
          </cell>
          <cell r="D102" t="str">
            <v>IMMUNOTECHNOLOGY</v>
          </cell>
          <cell r="E102">
            <v>3</v>
          </cell>
          <cell r="F102" t="str">
            <v>3 0 3</v>
          </cell>
        </row>
        <row r="103">
          <cell r="B103" t="str">
            <v>BIOT C346</v>
          </cell>
          <cell r="C103" t="str">
            <v>723</v>
          </cell>
          <cell r="D103" t="str">
            <v>EXPERIMENTS IN BIOTECH</v>
          </cell>
          <cell r="E103" t="str">
            <v>3</v>
          </cell>
          <cell r="F103" t="str">
            <v>9 3</v>
          </cell>
        </row>
        <row r="104">
          <cell r="B104" t="str">
            <v>BIOT C413</v>
          </cell>
          <cell r="C104">
            <v>1028</v>
          </cell>
          <cell r="D104" t="str">
            <v>MOLECULAR BIO OF CELL</v>
          </cell>
          <cell r="E104">
            <v>3</v>
          </cell>
          <cell r="F104" t="str">
            <v>3 0 3</v>
          </cell>
        </row>
        <row r="105">
          <cell r="B105" t="str">
            <v>BIOT C414</v>
          </cell>
          <cell r="C105">
            <v>906</v>
          </cell>
          <cell r="D105" t="str">
            <v>GENETIC ENGINEERING</v>
          </cell>
          <cell r="F105" t="str">
            <v>Not found in bulletin</v>
          </cell>
        </row>
        <row r="106">
          <cell r="B106" t="str">
            <v>BIOT C416</v>
          </cell>
          <cell r="C106" t="str">
            <v>446</v>
          </cell>
          <cell r="D106" t="str">
            <v>IMMUNOLOGY</v>
          </cell>
          <cell r="E106" t="str">
            <v>3</v>
          </cell>
          <cell r="F106">
            <v>3</v>
          </cell>
        </row>
        <row r="107">
          <cell r="B107" t="str">
            <v>BIOT C417</v>
          </cell>
          <cell r="C107">
            <v>1029</v>
          </cell>
          <cell r="D107" t="str">
            <v>MOLECULAR MODELLING</v>
          </cell>
          <cell r="E107">
            <v>3</v>
          </cell>
          <cell r="F107" t="str">
            <v>3 0 3</v>
          </cell>
        </row>
        <row r="108">
          <cell r="B108" t="str">
            <v>BIOT C418</v>
          </cell>
          <cell r="C108" t="str">
            <v>116</v>
          </cell>
          <cell r="D108" t="str">
            <v>GENETIC ENGINEERING TECH</v>
          </cell>
          <cell r="E108" t="str">
            <v>4</v>
          </cell>
          <cell r="F108" t="str">
            <v xml:space="preserve">  1 9 4</v>
          </cell>
        </row>
        <row r="109">
          <cell r="B109" t="str">
            <v>BIOT C441</v>
          </cell>
          <cell r="C109" t="str">
            <v>117</v>
          </cell>
          <cell r="D109" t="str">
            <v>BIOCHEMICAL ENGG</v>
          </cell>
          <cell r="E109" t="str">
            <v>3</v>
          </cell>
          <cell r="F109" t="str">
            <v>3 0 3</v>
          </cell>
        </row>
        <row r="110">
          <cell r="B110" t="str">
            <v>BIOT C461</v>
          </cell>
          <cell r="C110" t="str">
            <v>527</v>
          </cell>
          <cell r="D110" t="str">
            <v>RECOMBIANT DNA TECH</v>
          </cell>
          <cell r="E110" t="str">
            <v>3</v>
          </cell>
          <cell r="F110" t="str">
            <v>3 0 3</v>
          </cell>
        </row>
        <row r="111">
          <cell r="B111" t="str">
            <v>BIOT C463</v>
          </cell>
          <cell r="C111" t="str">
            <v>1064</v>
          </cell>
          <cell r="D111" t="str">
            <v>INTRO TO IMMUNO &amp; IMTECH</v>
          </cell>
          <cell r="E111" t="str">
            <v>3</v>
          </cell>
          <cell r="F111" t="str">
            <v xml:space="preserve">  3 0 3</v>
          </cell>
        </row>
        <row r="112">
          <cell r="B112" t="str">
            <v>BIOT C491</v>
          </cell>
          <cell r="C112" t="str">
            <v>759</v>
          </cell>
          <cell r="D112" t="str">
            <v>SPECIAL PROJECTS</v>
          </cell>
          <cell r="E112" t="str">
            <v>3</v>
          </cell>
          <cell r="F112">
            <v>3</v>
          </cell>
        </row>
        <row r="113">
          <cell r="B113" t="str">
            <v>BIOT F211</v>
          </cell>
          <cell r="C113" t="str">
            <v>1100</v>
          </cell>
          <cell r="D113" t="str">
            <v>BIOLOGICAL CHEMISTRY</v>
          </cell>
          <cell r="E113" t="str">
            <v>3</v>
          </cell>
          <cell r="F113" t="str">
            <v>3 0 3</v>
          </cell>
        </row>
        <row r="114">
          <cell r="B114" t="str">
            <v>BIOT F212</v>
          </cell>
          <cell r="C114" t="str">
            <v>1101</v>
          </cell>
          <cell r="D114" t="str">
            <v>MICROBIOLOGY</v>
          </cell>
          <cell r="E114" t="str">
            <v>4</v>
          </cell>
          <cell r="F114" t="str">
            <v>3 1 4</v>
          </cell>
        </row>
        <row r="115">
          <cell r="B115" t="str">
            <v>BIOT F213</v>
          </cell>
          <cell r="C115" t="str">
            <v>1102</v>
          </cell>
          <cell r="D115" t="str">
            <v>CELL BIOLOGY</v>
          </cell>
          <cell r="E115" t="str">
            <v>3</v>
          </cell>
          <cell r="F115" t="str">
            <v>3 0 3</v>
          </cell>
        </row>
        <row r="116">
          <cell r="B116" t="str">
            <v>BIOT F215</v>
          </cell>
          <cell r="C116" t="str">
            <v>1104</v>
          </cell>
          <cell r="D116" t="str">
            <v>BIOPHYSICS</v>
          </cell>
          <cell r="E116" t="str">
            <v>3</v>
          </cell>
          <cell r="F116" t="str">
            <v>3 0 3</v>
          </cell>
        </row>
        <row r="117">
          <cell r="B117" t="str">
            <v>BIOT F241</v>
          </cell>
          <cell r="C117" t="str">
            <v>1359</v>
          </cell>
          <cell r="D117" t="str">
            <v>GENETIC ENGINEERING TECH</v>
          </cell>
          <cell r="E117" t="str">
            <v>4</v>
          </cell>
          <cell r="F117" t="str">
            <v xml:space="preserve">  1 3 4</v>
          </cell>
        </row>
        <row r="118">
          <cell r="B118" t="str">
            <v>BIOT F242</v>
          </cell>
          <cell r="C118" t="str">
            <v>1367</v>
          </cell>
          <cell r="D118" t="str">
            <v>INTRO TO BIOINFORMATICS</v>
          </cell>
          <cell r="E118" t="str">
            <v>3</v>
          </cell>
          <cell r="F118" t="str">
            <v>3 0 3</v>
          </cell>
        </row>
        <row r="119">
          <cell r="B119" t="str">
            <v>BIOT F243</v>
          </cell>
          <cell r="C119" t="str">
            <v>1103</v>
          </cell>
          <cell r="D119" t="str">
            <v>GENETICS</v>
          </cell>
          <cell r="E119" t="str">
            <v>3</v>
          </cell>
          <cell r="F119" t="str">
            <v>3 0 3</v>
          </cell>
        </row>
        <row r="120">
          <cell r="B120" t="str">
            <v>BIOT F244</v>
          </cell>
          <cell r="C120" t="str">
            <v>1361</v>
          </cell>
          <cell r="D120" t="str">
            <v>INSTRU METHODS OF ANAL</v>
          </cell>
          <cell r="E120" t="str">
            <v>4</v>
          </cell>
          <cell r="F120" t="str">
            <v>1 3 4</v>
          </cell>
        </row>
        <row r="121">
          <cell r="B121" t="str">
            <v>BIOT F245</v>
          </cell>
          <cell r="C121" t="str">
            <v>1360</v>
          </cell>
          <cell r="D121" t="str">
            <v>INTRO TO ENVIRON BIOTECH</v>
          </cell>
          <cell r="E121" t="str">
            <v>3</v>
          </cell>
          <cell r="F121" t="str">
            <v xml:space="preserve">  3 0 3</v>
          </cell>
        </row>
        <row r="122">
          <cell r="B122" t="str">
            <v>BIOT F266</v>
          </cell>
          <cell r="C122">
            <v>1845</v>
          </cell>
          <cell r="D122" t="str">
            <v>STUDY PROJECT</v>
          </cell>
          <cell r="E122">
            <v>3</v>
          </cell>
          <cell r="F122">
            <v>3</v>
          </cell>
        </row>
        <row r="123">
          <cell r="B123" t="str">
            <v>BIOT F311</v>
          </cell>
          <cell r="C123" t="str">
            <v>1362</v>
          </cell>
          <cell r="D123" t="str">
            <v>RECOMOBINANT DNA TECH</v>
          </cell>
          <cell r="E123" t="str">
            <v>3</v>
          </cell>
          <cell r="F123" t="str">
            <v>3 0 3</v>
          </cell>
        </row>
        <row r="124">
          <cell r="B124" t="str">
            <v>BIOT F314</v>
          </cell>
          <cell r="C124" t="str">
            <v>1363</v>
          </cell>
          <cell r="D124" t="str">
            <v>IND MICROBIO&amp;BIOPRO ENGG</v>
          </cell>
          <cell r="E124" t="str">
            <v>4</v>
          </cell>
          <cell r="F124" t="str">
            <v xml:space="preserve">  2 2 4</v>
          </cell>
        </row>
        <row r="125">
          <cell r="B125" t="str">
            <v>BIOT F342</v>
          </cell>
          <cell r="C125" t="str">
            <v>1364</v>
          </cell>
          <cell r="D125" t="str">
            <v>IMMUNOLOGY</v>
          </cell>
          <cell r="E125" t="str">
            <v>3</v>
          </cell>
          <cell r="F125" t="str">
            <v>3 0 3</v>
          </cell>
        </row>
        <row r="126">
          <cell r="B126" t="str">
            <v>BIOT F343</v>
          </cell>
          <cell r="C126" t="str">
            <v>1365</v>
          </cell>
          <cell r="D126" t="str">
            <v>EXPERIMENTS IN BIOTECH</v>
          </cell>
          <cell r="E126" t="str">
            <v>3</v>
          </cell>
          <cell r="F126" t="str">
            <v>3 3</v>
          </cell>
        </row>
        <row r="127">
          <cell r="B127" t="str">
            <v>BIOT F344</v>
          </cell>
          <cell r="C127" t="str">
            <v>1366</v>
          </cell>
          <cell r="D127" t="str">
            <v>DOWNSTREAM PROCESSING</v>
          </cell>
          <cell r="E127" t="str">
            <v>3</v>
          </cell>
          <cell r="F127" t="str">
            <v>2 1 3</v>
          </cell>
        </row>
        <row r="128">
          <cell r="B128" t="str">
            <v>BIOT F345</v>
          </cell>
          <cell r="C128" t="str">
            <v>1368</v>
          </cell>
          <cell r="D128" t="str">
            <v>PROTEOMICS</v>
          </cell>
          <cell r="E128" t="str">
            <v>3</v>
          </cell>
          <cell r="F128" t="str">
            <v>3 0 3</v>
          </cell>
        </row>
        <row r="129">
          <cell r="B129" t="str">
            <v>BIOT F346</v>
          </cell>
          <cell r="C129" t="str">
            <v>1372</v>
          </cell>
          <cell r="D129" t="str">
            <v>GENOMICS</v>
          </cell>
          <cell r="E129" t="str">
            <v>3</v>
          </cell>
          <cell r="F129" t="str">
            <v>3 0 3</v>
          </cell>
        </row>
        <row r="130">
          <cell r="B130" t="str">
            <v>BIOT F347</v>
          </cell>
          <cell r="C130" t="str">
            <v>1373</v>
          </cell>
          <cell r="D130" t="str">
            <v>IMMUNOTECHNOLOGY</v>
          </cell>
          <cell r="E130" t="str">
            <v>3</v>
          </cell>
          <cell r="F130" t="str">
            <v>3 0 3</v>
          </cell>
        </row>
        <row r="131">
          <cell r="B131" t="str">
            <v>BIOT F352</v>
          </cell>
          <cell r="C131" t="str">
            <v>1371</v>
          </cell>
          <cell r="D131" t="str">
            <v>CELL &amp; TISSUE CULTR TECH</v>
          </cell>
          <cell r="E131" t="str">
            <v>3</v>
          </cell>
          <cell r="F131" t="str">
            <v xml:space="preserve">  3 0 3</v>
          </cell>
        </row>
        <row r="132">
          <cell r="B132" t="str">
            <v>BIOT F366</v>
          </cell>
          <cell r="C132">
            <v>1843</v>
          </cell>
          <cell r="D132" t="str">
            <v>LABORATORY PROJECT</v>
          </cell>
          <cell r="E132">
            <v>3</v>
          </cell>
          <cell r="F132">
            <v>3</v>
          </cell>
        </row>
        <row r="133">
          <cell r="B133" t="str">
            <v>BIOT F367</v>
          </cell>
          <cell r="C133">
            <v>1842</v>
          </cell>
          <cell r="D133" t="str">
            <v>LABORATORY PROJECT</v>
          </cell>
          <cell r="E133">
            <v>3</v>
          </cell>
          <cell r="F133">
            <v>3</v>
          </cell>
        </row>
        <row r="134">
          <cell r="B134" t="str">
            <v>BIOT F376</v>
          </cell>
          <cell r="C134">
            <v>1841</v>
          </cell>
          <cell r="D134" t="str">
            <v>DESIGN PROJECT</v>
          </cell>
          <cell r="E134">
            <v>3</v>
          </cell>
          <cell r="F134">
            <v>3</v>
          </cell>
        </row>
        <row r="135">
          <cell r="B135" t="str">
            <v>BIOT F377</v>
          </cell>
          <cell r="C135">
            <v>1840</v>
          </cell>
          <cell r="D135" t="str">
            <v>DESIGN PROJECT</v>
          </cell>
          <cell r="E135">
            <v>3</v>
          </cell>
          <cell r="F135">
            <v>3</v>
          </cell>
        </row>
        <row r="136">
          <cell r="B136" t="str">
            <v>BIOT F413</v>
          </cell>
          <cell r="C136" t="str">
            <v>1370</v>
          </cell>
          <cell r="D136" t="str">
            <v>MOLECULAR BIO OF CELL</v>
          </cell>
          <cell r="E136" t="str">
            <v>3</v>
          </cell>
          <cell r="F136" t="str">
            <v>3 0 3</v>
          </cell>
        </row>
        <row r="137">
          <cell r="B137" t="str">
            <v>BIOT F416</v>
          </cell>
          <cell r="C137" t="str">
            <v>1374</v>
          </cell>
          <cell r="D137" t="str">
            <v>INTRO TO PHARMA BIOTECH</v>
          </cell>
          <cell r="E137" t="str">
            <v>3</v>
          </cell>
          <cell r="F137" t="str">
            <v>3 0 3</v>
          </cell>
        </row>
        <row r="138">
          <cell r="B138" t="str">
            <v>BIOT F417</v>
          </cell>
          <cell r="C138" t="str">
            <v>1369</v>
          </cell>
          <cell r="D138" t="str">
            <v>BIOMOLECULAR MODELING</v>
          </cell>
          <cell r="E138" t="str">
            <v>3</v>
          </cell>
          <cell r="F138" t="str">
            <v>3 0 3</v>
          </cell>
        </row>
        <row r="139">
          <cell r="B139" t="str">
            <v>BIOT F420</v>
          </cell>
          <cell r="C139" t="str">
            <v>1376</v>
          </cell>
          <cell r="D139" t="str">
            <v>INTRO TO PLANT BIOTECH</v>
          </cell>
          <cell r="E139" t="str">
            <v>3</v>
          </cell>
          <cell r="F139" t="str">
            <v>3 0 3</v>
          </cell>
        </row>
        <row r="140">
          <cell r="B140" t="str">
            <v>BIOT F422</v>
          </cell>
          <cell r="C140" t="str">
            <v>1377</v>
          </cell>
          <cell r="D140" t="str">
            <v>NANOBIOTECHOLOGY</v>
          </cell>
          <cell r="E140" t="str">
            <v>3</v>
          </cell>
          <cell r="F140" t="str">
            <v>3 0 3</v>
          </cell>
        </row>
        <row r="141">
          <cell r="B141" t="str">
            <v>BIOT F423</v>
          </cell>
          <cell r="C141" t="str">
            <v>1378</v>
          </cell>
          <cell r="D141" t="str">
            <v>DRUG DESIGN AND DELIVERY</v>
          </cell>
          <cell r="E141" t="str">
            <v>3</v>
          </cell>
          <cell r="F141" t="str">
            <v xml:space="preserve">  3 0 3</v>
          </cell>
        </row>
        <row r="142">
          <cell r="B142" t="str">
            <v>BIOT F424</v>
          </cell>
          <cell r="C142" t="str">
            <v>1375</v>
          </cell>
          <cell r="D142" t="str">
            <v>FOOD BIOTECHOLOGY</v>
          </cell>
          <cell r="E142" t="str">
            <v>3</v>
          </cell>
          <cell r="F142" t="str">
            <v>3 0 3</v>
          </cell>
        </row>
        <row r="143">
          <cell r="B143" t="str">
            <v>BIOT F491</v>
          </cell>
          <cell r="C143">
            <v>1844</v>
          </cell>
          <cell r="D143" t="str">
            <v>SPECIAL PROJECT</v>
          </cell>
          <cell r="E143">
            <v>3</v>
          </cell>
          <cell r="F143">
            <v>3</v>
          </cell>
        </row>
        <row r="144">
          <cell r="B144" t="str">
            <v>BITS C211</v>
          </cell>
          <cell r="C144" t="str">
            <v>339</v>
          </cell>
          <cell r="D144" t="str">
            <v>INTRODUCTION TO IPR</v>
          </cell>
          <cell r="E144" t="str">
            <v>1</v>
          </cell>
          <cell r="F144">
            <v>1</v>
          </cell>
        </row>
        <row r="145">
          <cell r="B145" t="str">
            <v>BITS C212</v>
          </cell>
          <cell r="C145">
            <v>1728</v>
          </cell>
          <cell r="D145" t="str">
            <v>INTRODUCTION TO HUMAN RIGHTS</v>
          </cell>
          <cell r="E145">
            <v>1</v>
          </cell>
          <cell r="F145">
            <v>1</v>
          </cell>
        </row>
        <row r="146">
          <cell r="B146" t="str">
            <v>BITS C213</v>
          </cell>
          <cell r="C146" t="str">
            <v>505</v>
          </cell>
          <cell r="D146" t="str">
            <v>INTRO TO ENVIRON STUDIES</v>
          </cell>
          <cell r="E146" t="str">
            <v>1</v>
          </cell>
          <cell r="F146">
            <v>1</v>
          </cell>
        </row>
        <row r="147">
          <cell r="B147" t="str">
            <v>BITS C214</v>
          </cell>
          <cell r="C147" t="str">
            <v>771</v>
          </cell>
          <cell r="D147" t="str">
            <v>INTRO TO MASS COMM</v>
          </cell>
          <cell r="E147" t="str">
            <v>3</v>
          </cell>
          <cell r="F147" t="str">
            <v>3 0 3</v>
          </cell>
        </row>
        <row r="148">
          <cell r="B148" t="str">
            <v>BITS C215</v>
          </cell>
          <cell r="C148" t="str">
            <v>1771</v>
          </cell>
          <cell r="D148" t="str">
            <v>APP OF BIO MED INSTRU TE</v>
          </cell>
          <cell r="E148" t="str">
            <v>2</v>
          </cell>
          <cell r="F148" t="str">
            <v xml:space="preserve">  2 0 2</v>
          </cell>
        </row>
        <row r="149">
          <cell r="B149" t="str">
            <v>BITS C216</v>
          </cell>
          <cell r="C149" t="str">
            <v>34</v>
          </cell>
          <cell r="D149" t="str">
            <v>SELECTED READINGS</v>
          </cell>
          <cell r="E149" t="str">
            <v>3</v>
          </cell>
          <cell r="F149" t="str">
            <v>3 0 3</v>
          </cell>
        </row>
        <row r="150">
          <cell r="B150" t="str">
            <v>BITS C216</v>
          </cell>
          <cell r="C150" t="str">
            <v>138</v>
          </cell>
          <cell r="D150" t="str">
            <v>SELECTED READINGS</v>
          </cell>
          <cell r="E150" t="str">
            <v>3</v>
          </cell>
          <cell r="F150" t="str">
            <v>3 0 3</v>
          </cell>
        </row>
        <row r="151">
          <cell r="B151" t="str">
            <v>BITS C217</v>
          </cell>
          <cell r="C151" t="str">
            <v>68</v>
          </cell>
          <cell r="D151" t="str">
            <v>ENVIRON DEV &amp; CLIMATE CH</v>
          </cell>
          <cell r="E151" t="str">
            <v>3</v>
          </cell>
          <cell r="F151" t="str">
            <v xml:space="preserve"> 3 0 3</v>
          </cell>
        </row>
        <row r="152">
          <cell r="B152" t="str">
            <v>BITS C218</v>
          </cell>
          <cell r="C152" t="str">
            <v>1021</v>
          </cell>
          <cell r="D152" t="str">
            <v>PUBLIC POLICY</v>
          </cell>
          <cell r="E152" t="str">
            <v>3</v>
          </cell>
          <cell r="F152" t="str">
            <v>3 0 3</v>
          </cell>
        </row>
        <row r="153">
          <cell r="B153" t="str">
            <v>BITS C221</v>
          </cell>
          <cell r="C153" t="str">
            <v>600</v>
          </cell>
          <cell r="D153" t="str">
            <v>PRACTICE SCHOOL I</v>
          </cell>
          <cell r="E153" t="str">
            <v>5</v>
          </cell>
          <cell r="F153">
            <v>5</v>
          </cell>
        </row>
        <row r="154">
          <cell r="B154" t="str">
            <v>BITS C231</v>
          </cell>
          <cell r="C154" t="str">
            <v>438</v>
          </cell>
          <cell r="D154" t="str">
            <v>PRACTICE SCHOOL I</v>
          </cell>
          <cell r="E154" t="str">
            <v>5</v>
          </cell>
          <cell r="F154">
            <v>5</v>
          </cell>
        </row>
        <row r="155">
          <cell r="B155" t="str">
            <v>BITS C241</v>
          </cell>
          <cell r="C155" t="str">
            <v>353</v>
          </cell>
          <cell r="D155" t="str">
            <v>PRACTICE SCHOOL I</v>
          </cell>
          <cell r="E155" t="str">
            <v>5</v>
          </cell>
          <cell r="F155">
            <v>5</v>
          </cell>
        </row>
        <row r="156">
          <cell r="B156" t="str">
            <v>BITS C313</v>
          </cell>
          <cell r="C156" t="str">
            <v>907</v>
          </cell>
          <cell r="D156" t="str">
            <v>LAB ORIENTED PROJECT</v>
          </cell>
          <cell r="E156" t="str">
            <v>3</v>
          </cell>
          <cell r="F156">
            <v>3</v>
          </cell>
        </row>
        <row r="157">
          <cell r="B157" t="str">
            <v>BITS C314</v>
          </cell>
          <cell r="C157" t="str">
            <v>550</v>
          </cell>
          <cell r="D157" t="str">
            <v>LAB ORIENTED PROJECT</v>
          </cell>
          <cell r="E157" t="str">
            <v>3</v>
          </cell>
          <cell r="F157">
            <v>3</v>
          </cell>
        </row>
        <row r="158">
          <cell r="B158" t="str">
            <v>BITS C315</v>
          </cell>
          <cell r="C158" t="str">
            <v>1636</v>
          </cell>
          <cell r="D158" t="str">
            <v>MCDM IN ENGG &amp; MGMT</v>
          </cell>
          <cell r="E158" t="str">
            <v>3</v>
          </cell>
          <cell r="F158" t="str">
            <v>3 0 3</v>
          </cell>
        </row>
        <row r="159">
          <cell r="B159" t="str">
            <v>BITS C317</v>
          </cell>
          <cell r="C159" t="str">
            <v>818</v>
          </cell>
          <cell r="D159" t="str">
            <v>MANAGERIAL SKILLS</v>
          </cell>
          <cell r="E159" t="str">
            <v>1</v>
          </cell>
          <cell r="F159" t="str">
            <v>1 0 1</v>
          </cell>
        </row>
        <row r="160">
          <cell r="B160" t="str">
            <v>BITS C318</v>
          </cell>
          <cell r="C160" t="str">
            <v>819</v>
          </cell>
          <cell r="D160" t="str">
            <v>WORKSHOP FILM PRODUC</v>
          </cell>
          <cell r="E160" t="str">
            <v>1</v>
          </cell>
          <cell r="F160">
            <v>1</v>
          </cell>
        </row>
        <row r="161">
          <cell r="B161" t="str">
            <v>BITS C319</v>
          </cell>
          <cell r="C161" t="str">
            <v>820</v>
          </cell>
          <cell r="D161" t="str">
            <v>NEGOTIATION SKILL &amp; TECH</v>
          </cell>
          <cell r="E161" t="str">
            <v>2</v>
          </cell>
          <cell r="F161" t="str">
            <v xml:space="preserve">  2 0 2</v>
          </cell>
        </row>
        <row r="162">
          <cell r="B162" t="str">
            <v>BITS C320</v>
          </cell>
          <cell r="C162" t="str">
            <v>1109</v>
          </cell>
          <cell r="D162" t="str">
            <v>MANAGERIAL SKILLS</v>
          </cell>
          <cell r="E162" t="str">
            <v>2</v>
          </cell>
          <cell r="F162">
            <v>2</v>
          </cell>
        </row>
        <row r="163">
          <cell r="B163" t="str">
            <v>BITS C321</v>
          </cell>
          <cell r="C163" t="str">
            <v>903</v>
          </cell>
          <cell r="D163" t="str">
            <v>LEG &amp; ECO ENV OF BUSINES</v>
          </cell>
          <cell r="E163" t="str">
            <v>4</v>
          </cell>
          <cell r="F163">
            <v>4</v>
          </cell>
        </row>
        <row r="164">
          <cell r="B164" t="str">
            <v>BITS C323</v>
          </cell>
          <cell r="C164" t="str">
            <v>908</v>
          </cell>
          <cell r="D164" t="str">
            <v>STUDY ORIENTED PROJECT</v>
          </cell>
          <cell r="E164" t="str">
            <v>3</v>
          </cell>
          <cell r="F164">
            <v>3</v>
          </cell>
        </row>
        <row r="165">
          <cell r="B165" t="str">
            <v>BITS C324</v>
          </cell>
          <cell r="C165" t="str">
            <v>911</v>
          </cell>
          <cell r="D165" t="str">
            <v>STUDY ORIENTED PROJECT</v>
          </cell>
          <cell r="E165" t="str">
            <v>3</v>
          </cell>
          <cell r="F165">
            <v>3</v>
          </cell>
        </row>
        <row r="166">
          <cell r="B166" t="str">
            <v>BITS C331</v>
          </cell>
          <cell r="C166" t="str">
            <v>856</v>
          </cell>
          <cell r="D166" t="str">
            <v>COMPUTER PROJECTS</v>
          </cell>
          <cell r="E166" t="str">
            <v>3</v>
          </cell>
          <cell r="F166">
            <v>3</v>
          </cell>
        </row>
        <row r="167">
          <cell r="B167" t="str">
            <v>BITS C333</v>
          </cell>
          <cell r="C167" t="str">
            <v>909</v>
          </cell>
          <cell r="D167" t="str">
            <v>PROJ ON ORGANIZ ASPECTS</v>
          </cell>
          <cell r="E167" t="str">
            <v>3</v>
          </cell>
          <cell r="F167">
            <v>3</v>
          </cell>
        </row>
        <row r="168">
          <cell r="B168" t="str">
            <v>BITS C334</v>
          </cell>
          <cell r="C168" t="str">
            <v>899</v>
          </cell>
          <cell r="D168" t="str">
            <v>PROJ ON ORGANIZ ASPECTS</v>
          </cell>
          <cell r="E168" t="str">
            <v>3</v>
          </cell>
          <cell r="F168">
            <v>3</v>
          </cell>
        </row>
        <row r="169">
          <cell r="B169" t="str">
            <v>BITS C335</v>
          </cell>
          <cell r="C169" t="str">
            <v>901</v>
          </cell>
          <cell r="D169" t="str">
            <v>COMPUTER PROJECTS</v>
          </cell>
          <cell r="E169" t="str">
            <v>3</v>
          </cell>
          <cell r="F169">
            <v>3</v>
          </cell>
        </row>
        <row r="170">
          <cell r="B170" t="str">
            <v>BITS C341</v>
          </cell>
          <cell r="C170" t="str">
            <v>185</v>
          </cell>
          <cell r="D170" t="str">
            <v>SELECTED COMP LANGUAGES</v>
          </cell>
          <cell r="E170" t="str">
            <v>3</v>
          </cell>
          <cell r="F170">
            <v>3</v>
          </cell>
        </row>
        <row r="171">
          <cell r="B171" t="str">
            <v>BITS C342</v>
          </cell>
          <cell r="C171" t="str">
            <v>83</v>
          </cell>
          <cell r="D171" t="str">
            <v>OBJECT ORIENTED PROG</v>
          </cell>
          <cell r="E171" t="str">
            <v>3</v>
          </cell>
          <cell r="F171" t="str">
            <v>3 0 3</v>
          </cell>
        </row>
        <row r="172">
          <cell r="B172" t="str">
            <v>BITS C364</v>
          </cell>
          <cell r="C172" t="str">
            <v>16</v>
          </cell>
          <cell r="D172" t="str">
            <v>HUMAN COMP INTERACTION</v>
          </cell>
          <cell r="E172" t="str">
            <v>3</v>
          </cell>
          <cell r="F172" t="str">
            <v>3 0 3</v>
          </cell>
        </row>
        <row r="173">
          <cell r="B173" t="str">
            <v>BITS C372</v>
          </cell>
          <cell r="C173" t="str">
            <v>319</v>
          </cell>
          <cell r="D173" t="str">
            <v>DATA COMMUNIC &amp; NETWORKS</v>
          </cell>
          <cell r="E173" t="str">
            <v>3</v>
          </cell>
          <cell r="F173" t="str">
            <v xml:space="preserve">  3 0 3</v>
          </cell>
        </row>
        <row r="174">
          <cell r="B174" t="str">
            <v>BITS C381</v>
          </cell>
          <cell r="C174" t="str">
            <v>836</v>
          </cell>
          <cell r="D174" t="str">
            <v>T I C PROJECTS</v>
          </cell>
          <cell r="E174" t="str">
            <v>3</v>
          </cell>
          <cell r="F174">
            <v>3</v>
          </cell>
        </row>
        <row r="175">
          <cell r="B175" t="str">
            <v>BITS C382</v>
          </cell>
          <cell r="C175" t="str">
            <v>406</v>
          </cell>
          <cell r="D175" t="str">
            <v>READING COURSE</v>
          </cell>
          <cell r="E175" t="str">
            <v>3</v>
          </cell>
          <cell r="F175">
            <v>3</v>
          </cell>
        </row>
        <row r="176">
          <cell r="B176" t="str">
            <v>BITS C383</v>
          </cell>
          <cell r="C176" t="str">
            <v>110</v>
          </cell>
          <cell r="D176" t="str">
            <v>T I C PROJECTS</v>
          </cell>
          <cell r="E176" t="str">
            <v>3</v>
          </cell>
          <cell r="F176">
            <v>3</v>
          </cell>
        </row>
        <row r="177">
          <cell r="B177" t="str">
            <v>BITS C385</v>
          </cell>
          <cell r="C177" t="str">
            <v>945</v>
          </cell>
          <cell r="D177" t="str">
            <v>INTRO TO GENDER STUDIES</v>
          </cell>
          <cell r="E177" t="str">
            <v>3</v>
          </cell>
          <cell r="F177" t="str">
            <v>3 0 3</v>
          </cell>
        </row>
        <row r="178">
          <cell r="B178" t="str">
            <v>BITS C386</v>
          </cell>
          <cell r="C178" t="str">
            <v>895</v>
          </cell>
          <cell r="D178" t="str">
            <v>QUANTUM INFO &amp; COMPUTING</v>
          </cell>
          <cell r="E178" t="str">
            <v>3</v>
          </cell>
          <cell r="F178" t="str">
            <v xml:space="preserve">  3 0 3</v>
          </cell>
        </row>
        <row r="179">
          <cell r="B179" t="str">
            <v>BITS C393</v>
          </cell>
          <cell r="C179" t="str">
            <v>913</v>
          </cell>
          <cell r="D179" t="str">
            <v>CURRENT AFFAIRS</v>
          </cell>
          <cell r="E179" t="str">
            <v>3</v>
          </cell>
          <cell r="F179" t="str">
            <v>3 0 3</v>
          </cell>
        </row>
        <row r="180">
          <cell r="B180" t="str">
            <v>BITS C394</v>
          </cell>
          <cell r="C180" t="str">
            <v>502</v>
          </cell>
          <cell r="D180" t="str">
            <v>MASS MEDIA CONTENT &amp; DES</v>
          </cell>
          <cell r="E180" t="str">
            <v>3</v>
          </cell>
          <cell r="F180" t="str">
            <v xml:space="preserve">  3 0 3</v>
          </cell>
        </row>
        <row r="181">
          <cell r="B181" t="str">
            <v>BITS C395</v>
          </cell>
          <cell r="C181" t="str">
            <v>223</v>
          </cell>
          <cell r="D181" t="str">
            <v>SHORT FILM &amp; VIDEO PROD</v>
          </cell>
          <cell r="E181" t="str">
            <v>3</v>
          </cell>
          <cell r="F181" t="str">
            <v>3 0 3</v>
          </cell>
        </row>
        <row r="182">
          <cell r="B182" t="str">
            <v>BITS C396</v>
          </cell>
          <cell r="C182" t="str">
            <v>787</v>
          </cell>
          <cell r="D182" t="str">
            <v>REPORT &amp; WRITE FOR MEDIA</v>
          </cell>
          <cell r="E182" t="str">
            <v>3</v>
          </cell>
          <cell r="F182" t="str">
            <v>3 0 3</v>
          </cell>
        </row>
        <row r="183">
          <cell r="B183" t="str">
            <v>BITS C397</v>
          </cell>
          <cell r="C183" t="str">
            <v>363</v>
          </cell>
          <cell r="D183" t="str">
            <v>TECH IN SOCIAL RESEARCH</v>
          </cell>
          <cell r="E183" t="str">
            <v>3</v>
          </cell>
          <cell r="F183" t="str">
            <v>3 0 3</v>
          </cell>
        </row>
        <row r="184">
          <cell r="B184" t="str">
            <v>BITS C398</v>
          </cell>
          <cell r="C184" t="str">
            <v>504</v>
          </cell>
          <cell r="D184" t="str">
            <v>CREATIVE MULTIMEDIA</v>
          </cell>
          <cell r="E184" t="str">
            <v>3</v>
          </cell>
          <cell r="F184" t="str">
            <v>2 2 3</v>
          </cell>
        </row>
        <row r="185">
          <cell r="B185" t="str">
            <v>BITS C412</v>
          </cell>
          <cell r="C185" t="str">
            <v>554</v>
          </cell>
          <cell r="D185" t="str">
            <v>PRACTICE SCHOOL II</v>
          </cell>
          <cell r="E185" t="str">
            <v>20</v>
          </cell>
          <cell r="F185">
            <v>20</v>
          </cell>
        </row>
        <row r="186">
          <cell r="B186" t="str">
            <v>BITS C413</v>
          </cell>
          <cell r="C186" t="str">
            <v>762</v>
          </cell>
          <cell r="D186" t="str">
            <v>PRACTICE SCHOOL II</v>
          </cell>
          <cell r="E186" t="str">
            <v>20</v>
          </cell>
          <cell r="F186">
            <v>20</v>
          </cell>
        </row>
        <row r="187">
          <cell r="B187" t="str">
            <v>BITS C419</v>
          </cell>
          <cell r="C187">
            <v>1768</v>
          </cell>
          <cell r="D187" t="str">
            <v>MANAGEMENT OF CROSS CULTURAL ENGINEERING TEAMS</v>
          </cell>
          <cell r="E187">
            <v>3</v>
          </cell>
          <cell r="F187" t="str">
            <v xml:space="preserve">3 0 3 </v>
          </cell>
        </row>
        <row r="188">
          <cell r="B188" t="str">
            <v>BITS C421T</v>
          </cell>
          <cell r="C188" t="str">
            <v>763</v>
          </cell>
          <cell r="D188" t="str">
            <v>THESIS</v>
          </cell>
          <cell r="E188" t="str">
            <v>15</v>
          </cell>
          <cell r="F188">
            <v>15</v>
          </cell>
        </row>
        <row r="189">
          <cell r="B189" t="str">
            <v>BITS C422T</v>
          </cell>
          <cell r="C189" t="str">
            <v>638</v>
          </cell>
          <cell r="D189" t="str">
            <v>THESIS</v>
          </cell>
          <cell r="E189" t="str">
            <v>15</v>
          </cell>
          <cell r="F189">
            <v>15</v>
          </cell>
        </row>
        <row r="190">
          <cell r="B190" t="str">
            <v>BITS C428</v>
          </cell>
          <cell r="C190" t="str">
            <v>1673</v>
          </cell>
          <cell r="D190" t="str">
            <v>ESSENTIALS OF STRATE MGT</v>
          </cell>
          <cell r="E190" t="str">
            <v>3</v>
          </cell>
          <cell r="F190" t="str">
            <v xml:space="preserve">  3 0 3</v>
          </cell>
        </row>
        <row r="191">
          <cell r="B191" t="str">
            <v>BITS C432</v>
          </cell>
          <cell r="C191" t="str">
            <v>648</v>
          </cell>
          <cell r="D191" t="str">
            <v>ENTREPRENEURSHIP</v>
          </cell>
          <cell r="E191" t="str">
            <v>3</v>
          </cell>
          <cell r="F191" t="str">
            <v>3 0 3</v>
          </cell>
        </row>
        <row r="192">
          <cell r="B192" t="str">
            <v>BITS C441T</v>
          </cell>
          <cell r="C192" t="str">
            <v>814</v>
          </cell>
          <cell r="D192" t="str">
            <v>SEMINAR</v>
          </cell>
          <cell r="E192" t="str">
            <v>1</v>
          </cell>
          <cell r="F192">
            <v>1</v>
          </cell>
        </row>
        <row r="193">
          <cell r="B193" t="str">
            <v>BITS C442T</v>
          </cell>
          <cell r="C193" t="str">
            <v>639</v>
          </cell>
          <cell r="D193" t="str">
            <v>SEMINAR</v>
          </cell>
          <cell r="E193" t="str">
            <v>1</v>
          </cell>
          <cell r="F193">
            <v>1</v>
          </cell>
        </row>
        <row r="194">
          <cell r="B194" t="str">
            <v>BITS C452T</v>
          </cell>
          <cell r="C194" t="str">
            <v>839</v>
          </cell>
          <cell r="D194" t="str">
            <v>INDEPENDENT STUDY</v>
          </cell>
          <cell r="E194" t="str">
            <v>1</v>
          </cell>
          <cell r="F194">
            <v>1</v>
          </cell>
        </row>
        <row r="195">
          <cell r="B195" t="str">
            <v>BITS C461</v>
          </cell>
          <cell r="C195" t="str">
            <v>440</v>
          </cell>
          <cell r="D195" t="str">
            <v>SOFTWARE ENGINEERING</v>
          </cell>
          <cell r="E195" t="str">
            <v>3</v>
          </cell>
          <cell r="F195">
            <v>3</v>
          </cell>
        </row>
        <row r="196">
          <cell r="B196" t="str">
            <v>BITS C462</v>
          </cell>
          <cell r="C196" t="str">
            <v>812</v>
          </cell>
          <cell r="D196" t="str">
            <v>RENEWABLE ENERGY</v>
          </cell>
          <cell r="E196" t="str">
            <v>3</v>
          </cell>
          <cell r="F196" t="str">
            <v>3 0 3</v>
          </cell>
        </row>
        <row r="197">
          <cell r="B197" t="str">
            <v>BITS C463</v>
          </cell>
          <cell r="C197" t="str">
            <v>450</v>
          </cell>
          <cell r="D197" t="str">
            <v>CRYPTOGRAPHY</v>
          </cell>
          <cell r="E197" t="str">
            <v>3</v>
          </cell>
          <cell r="F197" t="str">
            <v>3 0 3</v>
          </cell>
        </row>
        <row r="198">
          <cell r="B198" t="str">
            <v>BITS C464</v>
          </cell>
          <cell r="C198" t="str">
            <v>449</v>
          </cell>
          <cell r="D198" t="str">
            <v>MACHINE LEARNING</v>
          </cell>
          <cell r="E198" t="str">
            <v>3</v>
          </cell>
          <cell r="F198" t="str">
            <v>3 0 3</v>
          </cell>
        </row>
        <row r="199">
          <cell r="B199" t="str">
            <v>BITS C465</v>
          </cell>
          <cell r="C199" t="str">
            <v>1637</v>
          </cell>
          <cell r="D199" t="str">
            <v>ENTERPRISE COMPUTING</v>
          </cell>
          <cell r="E199" t="str">
            <v>4</v>
          </cell>
          <cell r="F199" t="str">
            <v>3 1 4</v>
          </cell>
        </row>
        <row r="200">
          <cell r="B200" t="str">
            <v>BITS C466</v>
          </cell>
          <cell r="C200" t="str">
            <v>1639</v>
          </cell>
          <cell r="D200" t="str">
            <v>SERVICE ORIENTED COMPUTI</v>
          </cell>
          <cell r="E200" t="str">
            <v>4</v>
          </cell>
          <cell r="F200" t="str">
            <v xml:space="preserve">  3 1 4</v>
          </cell>
        </row>
        <row r="201">
          <cell r="B201" t="str">
            <v>BITS C467</v>
          </cell>
          <cell r="C201" t="str">
            <v>464</v>
          </cell>
          <cell r="D201" t="str">
            <v>BIOETHICS &amp; BIOSAFETY</v>
          </cell>
          <cell r="E201" t="str">
            <v>3</v>
          </cell>
          <cell r="F201" t="str">
            <v>3 0 3</v>
          </cell>
        </row>
        <row r="202">
          <cell r="B202" t="str">
            <v>BITS C468</v>
          </cell>
          <cell r="C202" t="str">
            <v>379</v>
          </cell>
          <cell r="D202" t="str">
            <v>NEW VENTURE CREATION</v>
          </cell>
          <cell r="E202" t="str">
            <v>3</v>
          </cell>
          <cell r="F202" t="str">
            <v>3 0 3</v>
          </cell>
        </row>
        <row r="203">
          <cell r="B203" t="str">
            <v>BITS C469</v>
          </cell>
          <cell r="C203" t="str">
            <v>1016</v>
          </cell>
          <cell r="D203" t="str">
            <v>FINANCING INFRA PROEJCTS</v>
          </cell>
          <cell r="E203" t="str">
            <v>3</v>
          </cell>
          <cell r="F203" t="str">
            <v xml:space="preserve">  3 0 3</v>
          </cell>
        </row>
        <row r="204">
          <cell r="B204" t="str">
            <v>BITS C471</v>
          </cell>
          <cell r="C204" t="str">
            <v>448</v>
          </cell>
          <cell r="D204" t="str">
            <v>MANAGEMENT INFORM SYSTEM</v>
          </cell>
          <cell r="E204" t="str">
            <v>3</v>
          </cell>
          <cell r="F204" t="str">
            <v xml:space="preserve">  3 0 3</v>
          </cell>
        </row>
        <row r="205">
          <cell r="B205" t="str">
            <v>BITS C472</v>
          </cell>
          <cell r="C205" t="str">
            <v>285</v>
          </cell>
          <cell r="D205" t="str">
            <v>E-BUSINESS</v>
          </cell>
          <cell r="E205" t="str">
            <v>3</v>
          </cell>
          <cell r="F205" t="str">
            <v>3 0 3</v>
          </cell>
        </row>
        <row r="206">
          <cell r="B206" t="str">
            <v>BITS C473</v>
          </cell>
          <cell r="C206" t="str">
            <v>286</v>
          </cell>
          <cell r="D206" t="str">
            <v>NONLINEAR DYNA &amp; CHAOS</v>
          </cell>
          <cell r="E206" t="str">
            <v>3</v>
          </cell>
          <cell r="F206" t="str">
            <v>3 0 3</v>
          </cell>
        </row>
        <row r="207">
          <cell r="B207" t="str">
            <v>BITS C474</v>
          </cell>
          <cell r="C207" t="str">
            <v>897</v>
          </cell>
          <cell r="D207" t="str">
            <v>RURAL INFRASTRUCT PLAN</v>
          </cell>
          <cell r="E207" t="str">
            <v>3</v>
          </cell>
          <cell r="F207" t="str">
            <v>3 0 3</v>
          </cell>
        </row>
        <row r="208">
          <cell r="B208" t="str">
            <v>BITS C481</v>
          </cell>
          <cell r="C208" t="str">
            <v>627</v>
          </cell>
          <cell r="D208" t="str">
            <v>COMPUTER NETWORKS</v>
          </cell>
          <cell r="E208" t="str">
            <v>3</v>
          </cell>
          <cell r="F208" t="str">
            <v>3 0 3</v>
          </cell>
        </row>
        <row r="209">
          <cell r="B209" t="str">
            <v>BITS C482</v>
          </cell>
          <cell r="C209" t="str">
            <v>946</v>
          </cell>
          <cell r="D209" t="str">
            <v>CREAT &amp; LEAD ENTREP ORGN</v>
          </cell>
          <cell r="E209" t="str">
            <v>3</v>
          </cell>
          <cell r="F209" t="str">
            <v xml:space="preserve">  3 0 3</v>
          </cell>
        </row>
        <row r="210">
          <cell r="B210" t="str">
            <v>BITS C483</v>
          </cell>
          <cell r="C210" t="str">
            <v>948</v>
          </cell>
          <cell r="D210" t="str">
            <v>IND WISDOM FOR MOD MANAG</v>
          </cell>
          <cell r="E210" t="str">
            <v>3</v>
          </cell>
          <cell r="F210" t="str">
            <v xml:space="preserve">  3 0 3</v>
          </cell>
        </row>
        <row r="211">
          <cell r="B211" t="str">
            <v>BITS C484</v>
          </cell>
          <cell r="C211" t="str">
            <v>531</v>
          </cell>
          <cell r="D211" t="str">
            <v>INTRO TO CONFLICT MGMT</v>
          </cell>
          <cell r="E211" t="str">
            <v>3</v>
          </cell>
          <cell r="F211" t="str">
            <v>3 0 3</v>
          </cell>
        </row>
        <row r="212">
          <cell r="B212" t="str">
            <v>BITS C485</v>
          </cell>
          <cell r="C212">
            <v>233</v>
          </cell>
          <cell r="D212" t="str">
            <v>MARKETING AUDIT</v>
          </cell>
          <cell r="E212">
            <v>3</v>
          </cell>
          <cell r="F212" t="str">
            <v>3 0 3</v>
          </cell>
        </row>
        <row r="213">
          <cell r="B213" t="str">
            <v>BITS C486</v>
          </cell>
          <cell r="C213" t="str">
            <v>669</v>
          </cell>
          <cell r="D213" t="str">
            <v>PRODUCT &amp; BRAND MGMT</v>
          </cell>
          <cell r="E213" t="str">
            <v>3</v>
          </cell>
          <cell r="F213" t="str">
            <v>3 0 3</v>
          </cell>
        </row>
        <row r="214">
          <cell r="B214" t="str">
            <v>BITS C487</v>
          </cell>
          <cell r="C214" t="str">
            <v>405</v>
          </cell>
          <cell r="D214" t="str">
            <v>GLOBAL BUSINESS TEC &amp; KN</v>
          </cell>
          <cell r="E214" t="str">
            <v>3</v>
          </cell>
          <cell r="F214" t="str">
            <v xml:space="preserve">  3 0 3</v>
          </cell>
        </row>
        <row r="215">
          <cell r="B215" t="str">
            <v>BITS C488</v>
          </cell>
          <cell r="C215" t="str">
            <v>923</v>
          </cell>
          <cell r="D215" t="str">
            <v>SERVICES MANAGEMENT SYS</v>
          </cell>
          <cell r="E215" t="str">
            <v>3</v>
          </cell>
          <cell r="F215" t="str">
            <v>3 0 3</v>
          </cell>
        </row>
        <row r="216">
          <cell r="B216" t="str">
            <v>BITS C489</v>
          </cell>
          <cell r="C216" t="str">
            <v>936</v>
          </cell>
          <cell r="D216" t="str">
            <v>ENTERPRISE RESOURCE PLAN</v>
          </cell>
          <cell r="E216" t="str">
            <v>3</v>
          </cell>
          <cell r="F216" t="str">
            <v xml:space="preserve">  3 0 3</v>
          </cell>
        </row>
        <row r="217">
          <cell r="B217" t="str">
            <v>BITS C493</v>
          </cell>
          <cell r="C217" t="str">
            <v>135</v>
          </cell>
          <cell r="D217" t="str">
            <v>BUSS ANAL &amp; VALUATION</v>
          </cell>
          <cell r="E217" t="str">
            <v>3</v>
          </cell>
          <cell r="F217" t="str">
            <v>3 0 3</v>
          </cell>
        </row>
        <row r="218">
          <cell r="B218" t="str">
            <v>BITS C494</v>
          </cell>
          <cell r="C218" t="str">
            <v>555</v>
          </cell>
          <cell r="D218" t="str">
            <v>ENV IMPACT ASSESSMENT</v>
          </cell>
          <cell r="E218" t="str">
            <v>4</v>
          </cell>
          <cell r="F218">
            <v>4</v>
          </cell>
        </row>
        <row r="219">
          <cell r="B219" t="str">
            <v>BITS C695T</v>
          </cell>
          <cell r="C219" t="str">
            <v>577</v>
          </cell>
          <cell r="D219" t="str">
            <v>INTERNSHIP I</v>
          </cell>
          <cell r="E219" t="str">
            <v>20</v>
          </cell>
          <cell r="F219">
            <v>20</v>
          </cell>
        </row>
        <row r="220">
          <cell r="B220" t="str">
            <v>BITS C790T</v>
          </cell>
          <cell r="C220" t="str">
            <v>549</v>
          </cell>
          <cell r="D220" t="str">
            <v>INDEPENDENT STUDY</v>
          </cell>
          <cell r="E220" t="str">
            <v>2</v>
          </cell>
          <cell r="F220">
            <v>2</v>
          </cell>
        </row>
        <row r="221">
          <cell r="B221" t="str">
            <v>BITS C791T</v>
          </cell>
          <cell r="C221" t="str">
            <v>596</v>
          </cell>
          <cell r="D221" t="str">
            <v>TEACHING PRACTICE I</v>
          </cell>
          <cell r="E221" t="str">
            <v>1</v>
          </cell>
          <cell r="F221">
            <v>1</v>
          </cell>
        </row>
        <row r="222">
          <cell r="B222" t="str">
            <v>BITS C792T</v>
          </cell>
          <cell r="C222" t="str">
            <v>602</v>
          </cell>
          <cell r="D222" t="str">
            <v>TEACHING PRACTICE II</v>
          </cell>
          <cell r="E222" t="str">
            <v>1</v>
          </cell>
          <cell r="F222">
            <v>1</v>
          </cell>
        </row>
        <row r="223">
          <cell r="B223" t="str">
            <v>BITS C797T</v>
          </cell>
          <cell r="C223" t="str">
            <v>520</v>
          </cell>
          <cell r="D223" t="str">
            <v>PH D SEMINAR</v>
          </cell>
          <cell r="E223" t="str">
            <v>2</v>
          </cell>
          <cell r="F223">
            <v>2</v>
          </cell>
        </row>
        <row r="224">
          <cell r="B224" t="str">
            <v>BITS C799T</v>
          </cell>
          <cell r="C224" t="str">
            <v>553</v>
          </cell>
          <cell r="D224" t="str">
            <v>PH D THESIS</v>
          </cell>
          <cell r="E224" t="str">
            <v>40</v>
          </cell>
          <cell r="F224">
            <v>40</v>
          </cell>
        </row>
        <row r="225">
          <cell r="B225" t="str">
            <v>BITS E573</v>
          </cell>
          <cell r="C225">
            <v>2120</v>
          </cell>
          <cell r="D225" t="str">
            <v xml:space="preserve">STUDY IN ADV TOPIC I </v>
          </cell>
          <cell r="E225">
            <v>5</v>
          </cell>
          <cell r="F225">
            <v>5</v>
          </cell>
        </row>
        <row r="226">
          <cell r="B226" t="str">
            <v>BITS E661</v>
          </cell>
          <cell r="C226" t="str">
            <v>2101</v>
          </cell>
          <cell r="D226" t="str">
            <v>RESEARCH METHODOLOGY I</v>
          </cell>
          <cell r="E226" t="str">
            <v>5</v>
          </cell>
          <cell r="F226">
            <v>5</v>
          </cell>
        </row>
        <row r="227">
          <cell r="B227" t="str">
            <v>BITS E662</v>
          </cell>
          <cell r="C227">
            <v>2121</v>
          </cell>
          <cell r="D227" t="str">
            <v>RESEARCH METHODOLOGY II</v>
          </cell>
          <cell r="E227">
            <v>5</v>
          </cell>
          <cell r="F227">
            <v>5</v>
          </cell>
        </row>
        <row r="228">
          <cell r="B228" t="str">
            <v>BITS E793T</v>
          </cell>
          <cell r="C228" t="str">
            <v>857</v>
          </cell>
          <cell r="D228" t="str">
            <v>PRACTICE LECT SERIES I</v>
          </cell>
          <cell r="E228" t="str">
            <v>1</v>
          </cell>
          <cell r="F228">
            <v>1</v>
          </cell>
        </row>
        <row r="229">
          <cell r="B229" t="str">
            <v>BITS E794T</v>
          </cell>
          <cell r="C229" t="str">
            <v>858</v>
          </cell>
          <cell r="D229" t="str">
            <v>PRACTICE LECT SERIES II</v>
          </cell>
          <cell r="E229" t="str">
            <v>1</v>
          </cell>
          <cell r="F229">
            <v>1</v>
          </cell>
        </row>
        <row r="230">
          <cell r="B230" t="str">
            <v>BITS F110</v>
          </cell>
          <cell r="C230" t="str">
            <v>1003</v>
          </cell>
          <cell r="D230" t="str">
            <v>ENGINEERING GRAPHICS</v>
          </cell>
          <cell r="E230" t="str">
            <v>2</v>
          </cell>
          <cell r="F230" t="str">
            <v>1 2 2</v>
          </cell>
        </row>
        <row r="231">
          <cell r="B231" t="str">
            <v>BITS F111</v>
          </cell>
          <cell r="C231" t="str">
            <v>1004</v>
          </cell>
          <cell r="D231" t="str">
            <v>THERMODYNAMICS</v>
          </cell>
          <cell r="E231" t="str">
            <v>3</v>
          </cell>
          <cell r="F231" t="str">
            <v>3 0 3</v>
          </cell>
        </row>
        <row r="232">
          <cell r="B232" t="str">
            <v>BITS F112</v>
          </cell>
          <cell r="C232" t="str">
            <v>1005</v>
          </cell>
          <cell r="D232" t="str">
            <v>TECHNICAL REPORT WRITING</v>
          </cell>
          <cell r="E232" t="str">
            <v>2</v>
          </cell>
          <cell r="F232" t="str">
            <v xml:space="preserve">  2 0 2</v>
          </cell>
        </row>
        <row r="233">
          <cell r="B233" t="str">
            <v>BITS F211</v>
          </cell>
          <cell r="C233" t="str">
            <v>1781</v>
          </cell>
          <cell r="D233" t="str">
            <v>INTRODUCTION TO IPR</v>
          </cell>
          <cell r="E233" t="str">
            <v>1</v>
          </cell>
          <cell r="F233">
            <v>1</v>
          </cell>
        </row>
        <row r="234">
          <cell r="B234" t="str">
            <v>BITS F212</v>
          </cell>
          <cell r="C234">
            <v>1829</v>
          </cell>
          <cell r="D234" t="str">
            <v>INTRODUCTION TO HUMAN RIGHTS</v>
          </cell>
          <cell r="E234">
            <v>1</v>
          </cell>
          <cell r="F234">
            <v>1</v>
          </cell>
        </row>
        <row r="235">
          <cell r="B235" t="str">
            <v>BITS F213</v>
          </cell>
          <cell r="C235" t="str">
            <v>1783</v>
          </cell>
          <cell r="D235" t="str">
            <v>INTRO TO ENVIRON STUDIES</v>
          </cell>
          <cell r="E235" t="str">
            <v>1</v>
          </cell>
          <cell r="F235">
            <v>1</v>
          </cell>
        </row>
        <row r="236">
          <cell r="B236" t="str">
            <v>BITS F215</v>
          </cell>
          <cell r="C236" t="str">
            <v>1772</v>
          </cell>
          <cell r="D236" t="str">
            <v>APP OF BIO MED INSTRU TE</v>
          </cell>
          <cell r="E236" t="str">
            <v>2</v>
          </cell>
          <cell r="F236" t="str">
            <v xml:space="preserve">  2 0 2</v>
          </cell>
        </row>
        <row r="237">
          <cell r="B237" t="str">
            <v>BITS F217</v>
          </cell>
          <cell r="C237" t="str">
            <v>1780</v>
          </cell>
          <cell r="D237" t="str">
            <v>ENVIRON DEV &amp; CLIMATE CH</v>
          </cell>
          <cell r="E237" t="str">
            <v>3</v>
          </cell>
          <cell r="F237" t="str">
            <v xml:space="preserve"> 3 0 3</v>
          </cell>
        </row>
        <row r="238">
          <cell r="B238" t="str">
            <v>BITS F221</v>
          </cell>
          <cell r="C238" t="str">
            <v>1591</v>
          </cell>
          <cell r="D238" t="str">
            <v>PRACTICE SCHOOL I</v>
          </cell>
          <cell r="E238" t="str">
            <v>5</v>
          </cell>
          <cell r="F238">
            <v>5</v>
          </cell>
        </row>
        <row r="239">
          <cell r="B239" t="str">
            <v>BITS F231</v>
          </cell>
          <cell r="C239" t="str">
            <v>1613</v>
          </cell>
          <cell r="D239" t="str">
            <v>PRACTICE SCHOOL I</v>
          </cell>
          <cell r="E239" t="str">
            <v>5</v>
          </cell>
          <cell r="F239">
            <v>5</v>
          </cell>
        </row>
        <row r="240">
          <cell r="B240" t="str">
            <v>BITS F241</v>
          </cell>
          <cell r="C240" t="str">
            <v>1614</v>
          </cell>
          <cell r="D240" t="str">
            <v>PRACTICE SCHOOL I</v>
          </cell>
          <cell r="E240" t="str">
            <v>5</v>
          </cell>
          <cell r="F240">
            <v>5</v>
          </cell>
        </row>
        <row r="241">
          <cell r="B241" t="str">
            <v>BITS F311</v>
          </cell>
          <cell r="C241">
            <v>1332</v>
          </cell>
          <cell r="D241" t="str">
            <v>IMAGE PROCESSING</v>
          </cell>
          <cell r="E241">
            <v>3</v>
          </cell>
          <cell r="F241" t="str">
            <v xml:space="preserve">3 0 3 </v>
          </cell>
        </row>
        <row r="242">
          <cell r="B242" t="str">
            <v>BITS F312</v>
          </cell>
          <cell r="C242">
            <v>1334</v>
          </cell>
          <cell r="D242" t="str">
            <v>NEURAL NET &amp; FUZZY LOGIC</v>
          </cell>
          <cell r="E242">
            <v>3</v>
          </cell>
          <cell r="F242" t="str">
            <v>3 0 3</v>
          </cell>
        </row>
        <row r="243">
          <cell r="B243" t="str">
            <v>BITS F313</v>
          </cell>
          <cell r="C243">
            <v>1237</v>
          </cell>
          <cell r="D243" t="str">
            <v>MCDM IN ENGG &amp; MGMT</v>
          </cell>
          <cell r="E243">
            <v>3</v>
          </cell>
          <cell r="F243" t="str">
            <v xml:space="preserve"> 3 0 3 </v>
          </cell>
        </row>
        <row r="244">
          <cell r="B244" t="str">
            <v>BITS F316</v>
          </cell>
          <cell r="C244" t="str">
            <v>1511</v>
          </cell>
          <cell r="D244" t="str">
            <v>NONLINEAR DYNA &amp; CHAOS</v>
          </cell>
          <cell r="E244" t="str">
            <v>3</v>
          </cell>
          <cell r="F244" t="str">
            <v>3 0 3</v>
          </cell>
        </row>
        <row r="245">
          <cell r="B245" t="str">
            <v>BITS F319</v>
          </cell>
          <cell r="C245" t="str">
            <v>1784</v>
          </cell>
          <cell r="D245" t="str">
            <v>NEGOTIATION SKILL &amp; TECH</v>
          </cell>
          <cell r="E245" t="str">
            <v>2</v>
          </cell>
          <cell r="F245" t="str">
            <v xml:space="preserve">  2 0 2</v>
          </cell>
        </row>
        <row r="246">
          <cell r="B246" t="str">
            <v>BITS F320</v>
          </cell>
          <cell r="C246" t="str">
            <v>1785</v>
          </cell>
          <cell r="D246" t="str">
            <v>MANAGERIAL SKILLS</v>
          </cell>
          <cell r="E246" t="str">
            <v>2</v>
          </cell>
          <cell r="F246">
            <v>2</v>
          </cell>
        </row>
        <row r="247">
          <cell r="B247" t="str">
            <v>BITS F321</v>
          </cell>
          <cell r="C247" t="str">
            <v>1786</v>
          </cell>
          <cell r="D247" t="str">
            <v>LEG &amp; ECO ENV OF BUSINES</v>
          </cell>
          <cell r="E247" t="str">
            <v>4</v>
          </cell>
          <cell r="F247">
            <v>4</v>
          </cell>
        </row>
        <row r="248">
          <cell r="B248" t="str">
            <v>BITS F333</v>
          </cell>
          <cell r="C248" t="str">
            <v>1787</v>
          </cell>
          <cell r="D248" t="str">
            <v>PROJ ON ORGANIZ ASPECTS</v>
          </cell>
          <cell r="E248" t="str">
            <v>3</v>
          </cell>
          <cell r="F248">
            <v>3</v>
          </cell>
        </row>
        <row r="249">
          <cell r="B249" t="str">
            <v>BITS F334</v>
          </cell>
          <cell r="C249" t="str">
            <v>1788</v>
          </cell>
          <cell r="D249" t="str">
            <v>PROJ ON ORGANIZ ASPECTS</v>
          </cell>
          <cell r="E249" t="str">
            <v>3</v>
          </cell>
          <cell r="F249">
            <v>3</v>
          </cell>
        </row>
        <row r="250">
          <cell r="B250" t="str">
            <v>BITS F343</v>
          </cell>
          <cell r="C250" t="str">
            <v>1335</v>
          </cell>
          <cell r="D250" t="str">
            <v>FUZZY LOGIC &amp; APPL</v>
          </cell>
          <cell r="E250" t="str">
            <v>3</v>
          </cell>
          <cell r="F250" t="str">
            <v>3 0 3</v>
          </cell>
        </row>
        <row r="251">
          <cell r="B251" t="str">
            <v>BITS F345</v>
          </cell>
          <cell r="C251">
            <v>24</v>
          </cell>
          <cell r="D251" t="str">
            <v>INFORMATION LAW AND CYBER LAW</v>
          </cell>
          <cell r="E251">
            <v>3</v>
          </cell>
          <cell r="F251">
            <v>3</v>
          </cell>
        </row>
        <row r="252">
          <cell r="B252" t="str">
            <v>BITS F364</v>
          </cell>
          <cell r="C252">
            <v>1336</v>
          </cell>
          <cell r="D252" t="str">
            <v>HUMAN COMP INTERACTION</v>
          </cell>
          <cell r="E252">
            <v>3</v>
          </cell>
          <cell r="F252" t="str">
            <v>3 0 3</v>
          </cell>
        </row>
        <row r="253">
          <cell r="B253" t="str">
            <v>BITS F372</v>
          </cell>
          <cell r="C253" t="str">
            <v>1789</v>
          </cell>
          <cell r="D253" t="str">
            <v>DATA COMMUNIC &amp; NETWORKS</v>
          </cell>
          <cell r="E253" t="str">
            <v>3</v>
          </cell>
          <cell r="F253" t="str">
            <v xml:space="preserve">  3 0 3</v>
          </cell>
        </row>
        <row r="254">
          <cell r="B254" t="str">
            <v>BITS F381</v>
          </cell>
          <cell r="C254" t="str">
            <v>1790</v>
          </cell>
          <cell r="D254" t="str">
            <v>TIC PROJECTS</v>
          </cell>
          <cell r="E254" t="str">
            <v>3</v>
          </cell>
          <cell r="F254">
            <v>3</v>
          </cell>
        </row>
        <row r="255">
          <cell r="B255" t="str">
            <v>BITS F382</v>
          </cell>
          <cell r="C255" t="str">
            <v>1791</v>
          </cell>
          <cell r="D255" t="str">
            <v>READING COURSE</v>
          </cell>
          <cell r="E255" t="str">
            <v>3</v>
          </cell>
          <cell r="F255">
            <v>3</v>
          </cell>
        </row>
        <row r="256">
          <cell r="B256" t="str">
            <v>BITS F383</v>
          </cell>
          <cell r="C256" t="str">
            <v>1792</v>
          </cell>
          <cell r="D256" t="str">
            <v>TIC PROJECTS</v>
          </cell>
          <cell r="E256" t="str">
            <v>3</v>
          </cell>
          <cell r="F256">
            <v>3</v>
          </cell>
        </row>
        <row r="257">
          <cell r="B257" t="str">
            <v>BITS F385</v>
          </cell>
          <cell r="C257" t="str">
            <v>1512</v>
          </cell>
          <cell r="D257" t="str">
            <v>INTRO TO GENDER STUDIES</v>
          </cell>
          <cell r="E257" t="str">
            <v>3</v>
          </cell>
          <cell r="F257" t="str">
            <v>3 0 3</v>
          </cell>
        </row>
        <row r="258">
          <cell r="B258" t="str">
            <v>BITS F386</v>
          </cell>
          <cell r="C258" t="str">
            <v>1337</v>
          </cell>
          <cell r="D258" t="str">
            <v>QUANTUM INFO &amp; COMPUTING</v>
          </cell>
          <cell r="E258" t="str">
            <v>3</v>
          </cell>
          <cell r="F258" t="str">
            <v xml:space="preserve"> 3 0 3</v>
          </cell>
        </row>
        <row r="259">
          <cell r="B259" t="str">
            <v>BITS F398</v>
          </cell>
          <cell r="C259" t="str">
            <v>1793</v>
          </cell>
          <cell r="D259" t="str">
            <v>CREATIVE MULTIMEDIA</v>
          </cell>
          <cell r="E259" t="str">
            <v>3</v>
          </cell>
          <cell r="F259" t="str">
            <v>2 2 3</v>
          </cell>
        </row>
        <row r="260">
          <cell r="B260" t="str">
            <v>BITS F412</v>
          </cell>
          <cell r="C260" t="str">
            <v>1592</v>
          </cell>
          <cell r="D260" t="str">
            <v>PRACTICE SCHOOL II</v>
          </cell>
          <cell r="E260" t="str">
            <v>20</v>
          </cell>
          <cell r="F260">
            <v>20</v>
          </cell>
        </row>
        <row r="261">
          <cell r="B261" t="str">
            <v>BITS F413</v>
          </cell>
          <cell r="C261" t="str">
            <v>1615</v>
          </cell>
          <cell r="D261" t="str">
            <v>PRACTICE SCHOOL II</v>
          </cell>
          <cell r="E261" t="str">
            <v>20</v>
          </cell>
          <cell r="F261">
            <v>20</v>
          </cell>
        </row>
        <row r="262">
          <cell r="B262" t="str">
            <v>BITS F414</v>
          </cell>
          <cell r="C262" t="str">
            <v>1807</v>
          </cell>
          <cell r="D262" t="str">
            <v>INTRO TO BIOINFORMATICS</v>
          </cell>
          <cell r="E262" t="str">
            <v>3</v>
          </cell>
          <cell r="F262" t="str">
            <v>3 0 3</v>
          </cell>
        </row>
        <row r="263">
          <cell r="B263" t="str">
            <v>BITS F415</v>
          </cell>
          <cell r="C263" t="str">
            <v>1248</v>
          </cell>
          <cell r="D263" t="str">
            <v>INTRODUCTION TO MEMS</v>
          </cell>
          <cell r="E263" t="str">
            <v>4</v>
          </cell>
          <cell r="F263" t="str">
            <v>3 1 4</v>
          </cell>
        </row>
        <row r="264">
          <cell r="B264" t="str">
            <v>BITS F416</v>
          </cell>
          <cell r="C264" t="str">
            <v>1808</v>
          </cell>
          <cell r="D264" t="str">
            <v>INTRO TO NANO SCIENCE</v>
          </cell>
          <cell r="E264" t="str">
            <v>3</v>
          </cell>
          <cell r="F264" t="str">
            <v>3 0 3</v>
          </cell>
        </row>
        <row r="265">
          <cell r="B265" t="str">
            <v>BITS F417</v>
          </cell>
          <cell r="C265" t="str">
            <v>1809</v>
          </cell>
          <cell r="D265" t="str">
            <v>MICRO-FLUIDICS &amp; ITS APP</v>
          </cell>
          <cell r="E265" t="str">
            <v>4</v>
          </cell>
          <cell r="F265">
            <v>4</v>
          </cell>
        </row>
        <row r="266">
          <cell r="B266" t="str">
            <v>BITS F421T</v>
          </cell>
          <cell r="C266" t="str">
            <v>1593</v>
          </cell>
          <cell r="D266" t="str">
            <v>THESIS</v>
          </cell>
          <cell r="E266" t="str">
            <v>16</v>
          </cell>
          <cell r="F266">
            <v>16</v>
          </cell>
        </row>
        <row r="267">
          <cell r="B267" t="str">
            <v>BITS F422T</v>
          </cell>
          <cell r="C267" t="str">
            <v>1616</v>
          </cell>
          <cell r="D267" t="str">
            <v>THESIS</v>
          </cell>
          <cell r="E267" t="str">
            <v>16</v>
          </cell>
          <cell r="F267">
            <v>16</v>
          </cell>
        </row>
        <row r="268">
          <cell r="B268" t="str">
            <v>BITS F423T</v>
          </cell>
          <cell r="C268" t="str">
            <v>1617</v>
          </cell>
          <cell r="D268" t="str">
            <v>THESIS</v>
          </cell>
          <cell r="E268" t="str">
            <v>9</v>
          </cell>
          <cell r="F268">
            <v>9</v>
          </cell>
        </row>
        <row r="269">
          <cell r="B269" t="str">
            <v>BITS F424T</v>
          </cell>
          <cell r="C269" t="str">
            <v>1619</v>
          </cell>
          <cell r="D269" t="str">
            <v>THESIS</v>
          </cell>
          <cell r="E269" t="str">
            <v>9</v>
          </cell>
          <cell r="F269">
            <v>9</v>
          </cell>
        </row>
        <row r="270">
          <cell r="B270" t="str">
            <v>BITS F428</v>
          </cell>
          <cell r="C270" t="str">
            <v>1794</v>
          </cell>
          <cell r="D270" t="str">
            <v>ESSENTIALS OF STRATE MGT</v>
          </cell>
          <cell r="E270" t="str">
            <v>3</v>
          </cell>
          <cell r="F270" t="str">
            <v xml:space="preserve">  3 0 3</v>
          </cell>
        </row>
        <row r="271">
          <cell r="B271" t="str">
            <v>BITS F431</v>
          </cell>
          <cell r="C271" t="str">
            <v>1806</v>
          </cell>
          <cell r="D271" t="str">
            <v>FLEXIBLE MANUFAC SYST</v>
          </cell>
          <cell r="E271">
            <v>3</v>
          </cell>
          <cell r="F271" t="str">
            <v>3 2 3</v>
          </cell>
        </row>
        <row r="272">
          <cell r="B272" t="str">
            <v>BITS F437</v>
          </cell>
          <cell r="C272" t="str">
            <v>2001</v>
          </cell>
          <cell r="D272" t="str">
            <v>TECHNICAL COMMUNICATION</v>
          </cell>
          <cell r="E272" t="str">
            <v>3</v>
          </cell>
          <cell r="F272" t="str">
            <v>3 0 3</v>
          </cell>
        </row>
        <row r="273">
          <cell r="B273" t="str">
            <v>BITS F441</v>
          </cell>
          <cell r="C273" t="str">
            <v>1811</v>
          </cell>
          <cell r="D273" t="str">
            <v>ROBOTICS</v>
          </cell>
          <cell r="E273" t="str">
            <v>3</v>
          </cell>
          <cell r="F273" t="str">
            <v>3 0 3</v>
          </cell>
        </row>
        <row r="274">
          <cell r="B274" t="str">
            <v>BITS F441T</v>
          </cell>
          <cell r="C274" t="str">
            <v>1629</v>
          </cell>
          <cell r="D274" t="str">
            <v>SEMINAR</v>
          </cell>
          <cell r="E274" t="str">
            <v>1</v>
          </cell>
          <cell r="F274">
            <v>1</v>
          </cell>
        </row>
        <row r="275">
          <cell r="B275" t="str">
            <v>BITS F442</v>
          </cell>
          <cell r="C275" t="str">
            <v>1812</v>
          </cell>
          <cell r="D275" t="str">
            <v>REMOTE SENS &amp; IMAGE PROC</v>
          </cell>
          <cell r="E275" t="str">
            <v>3</v>
          </cell>
          <cell r="F275" t="str">
            <v xml:space="preserve">  3 0 3</v>
          </cell>
        </row>
        <row r="276">
          <cell r="B276" t="str">
            <v>BITS F442T</v>
          </cell>
          <cell r="C276">
            <v>1630</v>
          </cell>
          <cell r="D276" t="str">
            <v>SEMINAR</v>
          </cell>
          <cell r="E276">
            <v>1</v>
          </cell>
          <cell r="F276">
            <v>1</v>
          </cell>
        </row>
        <row r="277">
          <cell r="B277" t="str">
            <v>BITS F444</v>
          </cell>
          <cell r="C277" t="str">
            <v>1814</v>
          </cell>
          <cell r="D277" t="str">
            <v>ARTIFICIAL INTELLIGENCE</v>
          </cell>
          <cell r="E277" t="str">
            <v>3</v>
          </cell>
          <cell r="F277" t="str">
            <v>3 0 3</v>
          </cell>
        </row>
        <row r="278">
          <cell r="B278" t="str">
            <v>BITS F445</v>
          </cell>
          <cell r="C278" t="str">
            <v>1815</v>
          </cell>
          <cell r="D278" t="str">
            <v>NEURAL NETWORKS &amp; APPLI</v>
          </cell>
          <cell r="E278" t="str">
            <v>3</v>
          </cell>
          <cell r="F278" t="str">
            <v>3 0 3</v>
          </cell>
        </row>
        <row r="279">
          <cell r="B279" t="str">
            <v>BITS F446</v>
          </cell>
          <cell r="C279" t="str">
            <v>1816</v>
          </cell>
          <cell r="D279" t="str">
            <v>PATTERN RECOGNITION</v>
          </cell>
          <cell r="E279" t="str">
            <v>3</v>
          </cell>
          <cell r="F279">
            <v>3</v>
          </cell>
        </row>
        <row r="280">
          <cell r="B280" t="str">
            <v>BITS F447</v>
          </cell>
          <cell r="C280" t="str">
            <v>1817</v>
          </cell>
          <cell r="D280" t="str">
            <v>MULTIMEDIA COMPUTING</v>
          </cell>
          <cell r="E280" t="str">
            <v>3</v>
          </cell>
          <cell r="F280" t="str">
            <v>3 0 3</v>
          </cell>
        </row>
        <row r="281">
          <cell r="B281" t="str">
            <v>BITS F448</v>
          </cell>
          <cell r="C281" t="str">
            <v>1818</v>
          </cell>
          <cell r="D281" t="str">
            <v>RETAIL MGMT SYSTEMS</v>
          </cell>
          <cell r="E281" t="str">
            <v>3</v>
          </cell>
          <cell r="F281" t="str">
            <v>3 0 3</v>
          </cell>
        </row>
        <row r="282">
          <cell r="B282" t="str">
            <v>BITS F449</v>
          </cell>
          <cell r="C282" t="str">
            <v>1820</v>
          </cell>
          <cell r="D282" t="str">
            <v>FINANCIAL ENGINEERING</v>
          </cell>
          <cell r="E282" t="str">
            <v>3</v>
          </cell>
          <cell r="F282" t="str">
            <v>3 0 3</v>
          </cell>
        </row>
        <row r="283">
          <cell r="B283" t="str">
            <v>BITS F461</v>
          </cell>
          <cell r="C283" t="str">
            <v>1795</v>
          </cell>
          <cell r="D283" t="str">
            <v>SOFTWARE ENGINEERING</v>
          </cell>
          <cell r="E283" t="str">
            <v>3</v>
          </cell>
          <cell r="F283">
            <v>3</v>
          </cell>
        </row>
        <row r="284">
          <cell r="B284" t="str">
            <v>BITS F462</v>
          </cell>
          <cell r="C284" t="str">
            <v>1796</v>
          </cell>
          <cell r="D284" t="str">
            <v>RENEWABLE ENERGY</v>
          </cell>
          <cell r="E284" t="str">
            <v>3</v>
          </cell>
          <cell r="F284" t="str">
            <v>3 0 3</v>
          </cell>
        </row>
        <row r="285">
          <cell r="B285" t="str">
            <v>BITS F463</v>
          </cell>
          <cell r="C285">
            <v>1338</v>
          </cell>
          <cell r="D285" t="str">
            <v>CRYPTOGRAPHY</v>
          </cell>
          <cell r="E285">
            <v>3</v>
          </cell>
          <cell r="F285" t="str">
            <v xml:space="preserve">3 0 3 </v>
          </cell>
        </row>
        <row r="286">
          <cell r="B286" t="str">
            <v>BITS F464</v>
          </cell>
          <cell r="C286" t="str">
            <v>1339</v>
          </cell>
          <cell r="D286" t="str">
            <v>MACHINE LEARNING</v>
          </cell>
          <cell r="E286" t="str">
            <v>3</v>
          </cell>
          <cell r="F286" t="str">
            <v>3 0 3</v>
          </cell>
        </row>
        <row r="287">
          <cell r="B287" t="str">
            <v>BITS F465</v>
          </cell>
          <cell r="C287" t="str">
            <v>1638</v>
          </cell>
          <cell r="D287" t="str">
            <v>ENTERPRISE COMPUTING</v>
          </cell>
          <cell r="E287" t="str">
            <v>4</v>
          </cell>
          <cell r="F287" t="str">
            <v>3 1 4</v>
          </cell>
        </row>
        <row r="288">
          <cell r="B288" t="str">
            <v>BITS F466</v>
          </cell>
          <cell r="C288" t="str">
            <v>1640</v>
          </cell>
          <cell r="D288" t="str">
            <v>SERVICE ORIENTED COMPUTI</v>
          </cell>
          <cell r="E288" t="str">
            <v>4</v>
          </cell>
          <cell r="F288" t="str">
            <v xml:space="preserve"> 3 1 4</v>
          </cell>
        </row>
        <row r="289">
          <cell r="B289" t="str">
            <v>BITS F467</v>
          </cell>
          <cell r="C289">
            <v>1379</v>
          </cell>
          <cell r="D289" t="str">
            <v>BIOETHICS &amp; BIOSAFETY</v>
          </cell>
          <cell r="E289">
            <v>3</v>
          </cell>
          <cell r="F289" t="str">
            <v>3 0 3</v>
          </cell>
        </row>
        <row r="290">
          <cell r="B290" t="str">
            <v>BITS F468</v>
          </cell>
          <cell r="C290" t="str">
            <v>1797</v>
          </cell>
          <cell r="D290" t="str">
            <v>NEW VENTURE CREATION</v>
          </cell>
          <cell r="E290" t="str">
            <v>3</v>
          </cell>
          <cell r="F290" t="str">
            <v>3 0 3</v>
          </cell>
        </row>
        <row r="291">
          <cell r="B291" t="str">
            <v>BITS F469</v>
          </cell>
          <cell r="C291" t="str">
            <v>1798</v>
          </cell>
          <cell r="D291" t="str">
            <v>FINANCING INFRA PROJECTS</v>
          </cell>
          <cell r="E291" t="str">
            <v>3</v>
          </cell>
          <cell r="F291" t="str">
            <v xml:space="preserve">  3 0 3</v>
          </cell>
        </row>
        <row r="292">
          <cell r="B292" t="str">
            <v>BITS F482</v>
          </cell>
          <cell r="C292" t="str">
            <v>1641</v>
          </cell>
          <cell r="D292" t="str">
            <v>CREAT &amp; LEAD ENTREP ORGN</v>
          </cell>
          <cell r="E292" t="str">
            <v>3</v>
          </cell>
          <cell r="F292" t="str">
            <v xml:space="preserve">  3 0 3</v>
          </cell>
        </row>
        <row r="293">
          <cell r="B293" t="str">
            <v>BITS F488</v>
          </cell>
          <cell r="C293" t="str">
            <v>1800</v>
          </cell>
          <cell r="D293" t="str">
            <v>SERVICES MANAGEMENT SYS</v>
          </cell>
          <cell r="E293" t="str">
            <v>4</v>
          </cell>
          <cell r="F293" t="str">
            <v>3 2 4</v>
          </cell>
        </row>
        <row r="294">
          <cell r="B294" t="str">
            <v>BITS F493</v>
          </cell>
          <cell r="C294" t="str">
            <v>1802</v>
          </cell>
          <cell r="D294" t="str">
            <v>BUSS ANAL &amp; VALUATION</v>
          </cell>
          <cell r="E294" t="str">
            <v>3</v>
          </cell>
          <cell r="F294" t="str">
            <v>3 0 3</v>
          </cell>
        </row>
        <row r="295">
          <cell r="B295" t="str">
            <v>BITS F494</v>
          </cell>
          <cell r="C295" t="str">
            <v>1804</v>
          </cell>
          <cell r="D295" t="str">
            <v>ENV IMPACT ASSESMENT</v>
          </cell>
          <cell r="E295" t="str">
            <v>4</v>
          </cell>
          <cell r="F295">
            <v>4</v>
          </cell>
        </row>
        <row r="296">
          <cell r="B296" t="str">
            <v>BITS G511</v>
          </cell>
          <cell r="C296" t="str">
            <v>499</v>
          </cell>
          <cell r="D296" t="str">
            <v>ADVANCED PROJECT</v>
          </cell>
          <cell r="E296" t="str">
            <v>5</v>
          </cell>
          <cell r="F296">
            <v>5</v>
          </cell>
        </row>
        <row r="297">
          <cell r="B297" t="str">
            <v>BITS G512</v>
          </cell>
          <cell r="C297" t="str">
            <v>813</v>
          </cell>
          <cell r="D297" t="str">
            <v>OBJECT ORIENTED PROGRAM</v>
          </cell>
          <cell r="E297" t="str">
            <v>4</v>
          </cell>
          <cell r="F297" t="str">
            <v>2 2 4</v>
          </cell>
        </row>
        <row r="298">
          <cell r="B298" t="str">
            <v>BITS G513</v>
          </cell>
          <cell r="C298" t="str">
            <v>547</v>
          </cell>
          <cell r="D298" t="str">
            <v>STUDY IN ADVANCED TOPICS</v>
          </cell>
          <cell r="E298" t="str">
            <v>5</v>
          </cell>
          <cell r="F298">
            <v>5</v>
          </cell>
        </row>
        <row r="299">
          <cell r="B299" t="str">
            <v>BITS G514</v>
          </cell>
          <cell r="C299" t="str">
            <v>508</v>
          </cell>
          <cell r="D299" t="str">
            <v>ENVIRONMENTAL HEALTH</v>
          </cell>
          <cell r="E299" t="str">
            <v>3</v>
          </cell>
          <cell r="F299" t="str">
            <v>3 0 3</v>
          </cell>
        </row>
        <row r="300">
          <cell r="B300" t="str">
            <v>BITS G515</v>
          </cell>
          <cell r="C300" t="str">
            <v>315</v>
          </cell>
          <cell r="D300" t="str">
            <v>MANAGEMENT PRIN &amp; PRAC</v>
          </cell>
          <cell r="E300" t="str">
            <v>4</v>
          </cell>
          <cell r="F300">
            <v>4</v>
          </cell>
        </row>
        <row r="301">
          <cell r="B301" t="str">
            <v>BITS G521</v>
          </cell>
          <cell r="C301" t="str">
            <v>752</v>
          </cell>
          <cell r="D301" t="str">
            <v>FOURTH GEN LANG &amp; APPL</v>
          </cell>
          <cell r="E301" t="str">
            <v>4</v>
          </cell>
          <cell r="F301" t="str">
            <v>1 3 4</v>
          </cell>
        </row>
        <row r="302">
          <cell r="B302" t="str">
            <v>BITS G529</v>
          </cell>
          <cell r="C302" t="str">
            <v>754</v>
          </cell>
          <cell r="D302" t="str">
            <v>RESEARCH PROJECT I</v>
          </cell>
          <cell r="E302" t="str">
            <v>6</v>
          </cell>
          <cell r="F302">
            <v>6</v>
          </cell>
        </row>
        <row r="303">
          <cell r="B303" t="str">
            <v>BITS G539</v>
          </cell>
          <cell r="C303" t="str">
            <v>755</v>
          </cell>
          <cell r="D303" t="str">
            <v>RESEARCH PROJECT II</v>
          </cell>
          <cell r="E303" t="str">
            <v>6</v>
          </cell>
          <cell r="F303">
            <v>6</v>
          </cell>
        </row>
        <row r="304">
          <cell r="B304" t="str">
            <v>BITS G540</v>
          </cell>
          <cell r="C304" t="str">
            <v>2003</v>
          </cell>
          <cell r="D304" t="str">
            <v>RESEARCH PRACTICE</v>
          </cell>
          <cell r="E304" t="str">
            <v>4</v>
          </cell>
          <cell r="F304">
            <v>4</v>
          </cell>
        </row>
        <row r="305">
          <cell r="B305" t="str">
            <v>BITS G541</v>
          </cell>
          <cell r="C305" t="str">
            <v>66</v>
          </cell>
          <cell r="D305" t="str">
            <v>USER INTERFACES</v>
          </cell>
          <cell r="E305" t="str">
            <v>4</v>
          </cell>
          <cell r="F305" t="str">
            <v>1 3 4</v>
          </cell>
        </row>
        <row r="306">
          <cell r="B306" t="str">
            <v>BITS G553</v>
          </cell>
          <cell r="C306" t="str">
            <v>9</v>
          </cell>
          <cell r="D306" t="str">
            <v>REAL TIME SYSTEMS</v>
          </cell>
          <cell r="E306" t="str">
            <v>5</v>
          </cell>
          <cell r="F306">
            <v>5</v>
          </cell>
        </row>
        <row r="307">
          <cell r="B307" t="str">
            <v>BITS G554</v>
          </cell>
          <cell r="C307" t="str">
            <v>501</v>
          </cell>
          <cell r="D307" t="str">
            <v>DATA COMPRESSION</v>
          </cell>
          <cell r="E307" t="str">
            <v>5</v>
          </cell>
          <cell r="F307" t="str">
            <v>3 2 5</v>
          </cell>
        </row>
        <row r="308">
          <cell r="B308" t="str">
            <v>BITS G560</v>
          </cell>
          <cell r="C308" t="str">
            <v>559</v>
          </cell>
          <cell r="D308" t="str">
            <v>PRACTICE SCHOOL</v>
          </cell>
          <cell r="E308" t="str">
            <v>20</v>
          </cell>
          <cell r="F308">
            <v>20</v>
          </cell>
        </row>
        <row r="309">
          <cell r="B309" t="str">
            <v>BITS G561T</v>
          </cell>
          <cell r="C309" t="str">
            <v>575</v>
          </cell>
          <cell r="D309" t="str">
            <v>DISSERTATION</v>
          </cell>
          <cell r="E309" t="str">
            <v>25</v>
          </cell>
          <cell r="F309">
            <v>25</v>
          </cell>
        </row>
        <row r="310">
          <cell r="B310" t="str">
            <v>BITS G612</v>
          </cell>
          <cell r="C310" t="str">
            <v>751</v>
          </cell>
          <cell r="D310" t="str">
            <v>METH &amp; TECH OF SYST ENGG</v>
          </cell>
          <cell r="E310" t="str">
            <v>5</v>
          </cell>
          <cell r="F310" t="str">
            <v xml:space="preserve">  2 3 5</v>
          </cell>
        </row>
        <row r="311">
          <cell r="B311" t="str">
            <v>BITS G613</v>
          </cell>
          <cell r="C311" t="str">
            <v>750</v>
          </cell>
          <cell r="D311" t="str">
            <v>SYST ANAL FOR LARGE SYST</v>
          </cell>
          <cell r="E311" t="str">
            <v>5</v>
          </cell>
          <cell r="F311" t="str">
            <v xml:space="preserve">  2 3 5</v>
          </cell>
        </row>
        <row r="312">
          <cell r="B312" t="str">
            <v>BITS G619</v>
          </cell>
          <cell r="C312" t="str">
            <v>753</v>
          </cell>
          <cell r="D312" t="str">
            <v>PROFESSIONAL PRACTICE</v>
          </cell>
          <cell r="E312" t="str">
            <v>4</v>
          </cell>
          <cell r="F312">
            <v>4</v>
          </cell>
        </row>
        <row r="313">
          <cell r="B313" t="str">
            <v>BITS G620</v>
          </cell>
          <cell r="C313" t="str">
            <v>801</v>
          </cell>
          <cell r="D313" t="str">
            <v>PROFESSIONAL PRACTICE I</v>
          </cell>
          <cell r="E313" t="str">
            <v>3</v>
          </cell>
          <cell r="F313">
            <v>3</v>
          </cell>
        </row>
        <row r="314">
          <cell r="B314" t="str">
            <v>BITS G621</v>
          </cell>
          <cell r="C314" t="str">
            <v>803</v>
          </cell>
          <cell r="D314" t="str">
            <v>PROFESSIONAL PRACTICE II</v>
          </cell>
          <cell r="E314" t="str">
            <v>3</v>
          </cell>
          <cell r="F314">
            <v>3</v>
          </cell>
        </row>
        <row r="315">
          <cell r="B315" t="str">
            <v>BITS G624</v>
          </cell>
          <cell r="C315" t="str">
            <v>584</v>
          </cell>
          <cell r="D315" t="str">
            <v>COMP BASE SIMU &amp; MODEL</v>
          </cell>
          <cell r="E315" t="str">
            <v>5</v>
          </cell>
          <cell r="F315" t="str">
            <v>2 3 5</v>
          </cell>
        </row>
        <row r="316">
          <cell r="B316" t="str">
            <v>BITS G629T</v>
          </cell>
          <cell r="C316" t="str">
            <v>756</v>
          </cell>
          <cell r="D316" t="str">
            <v>DISSERTATION</v>
          </cell>
          <cell r="E316" t="str">
            <v>25</v>
          </cell>
          <cell r="F316">
            <v>25</v>
          </cell>
        </row>
        <row r="317">
          <cell r="B317" t="str">
            <v>BITS G639</v>
          </cell>
          <cell r="C317" t="str">
            <v>809</v>
          </cell>
          <cell r="D317" t="str">
            <v>PRACTICE SCHOOL</v>
          </cell>
          <cell r="E317" t="str">
            <v>20</v>
          </cell>
          <cell r="F317">
            <v>20</v>
          </cell>
        </row>
        <row r="318">
          <cell r="B318" t="str">
            <v>BITS G640</v>
          </cell>
          <cell r="C318">
            <v>2053</v>
          </cell>
          <cell r="D318" t="str">
            <v>PRACTICE SCHOOL</v>
          </cell>
          <cell r="E318">
            <v>20</v>
          </cell>
          <cell r="F318">
            <v>20</v>
          </cell>
        </row>
        <row r="319">
          <cell r="B319" t="str">
            <v>BITS G641</v>
          </cell>
          <cell r="C319" t="str">
            <v>107</v>
          </cell>
          <cell r="D319" t="str">
            <v>MGT INF &amp; DECIS SUPP SYS</v>
          </cell>
          <cell r="E319" t="str">
            <v>5</v>
          </cell>
          <cell r="F319" t="str">
            <v xml:space="preserve">  2 3 5</v>
          </cell>
        </row>
        <row r="320">
          <cell r="B320" t="str">
            <v>BITS G644</v>
          </cell>
          <cell r="C320" t="str">
            <v>656</v>
          </cell>
          <cell r="D320" t="str">
            <v>DEV &amp; USE OF COMP SOFT</v>
          </cell>
          <cell r="E320" t="str">
            <v>5</v>
          </cell>
          <cell r="F320">
            <v>5</v>
          </cell>
        </row>
        <row r="321">
          <cell r="B321" t="str">
            <v>BITS G649</v>
          </cell>
          <cell r="C321" t="str">
            <v>757</v>
          </cell>
          <cell r="D321" t="str">
            <v>READING COURSE</v>
          </cell>
          <cell r="E321" t="str">
            <v>5</v>
          </cell>
          <cell r="F321">
            <v>5</v>
          </cell>
        </row>
        <row r="322">
          <cell r="B322" t="str">
            <v>BITS G654</v>
          </cell>
          <cell r="C322" t="str">
            <v>601</v>
          </cell>
          <cell r="D322" t="str">
            <v>ADV INSTRUMENTATION TECH</v>
          </cell>
          <cell r="E322" t="str">
            <v>5</v>
          </cell>
          <cell r="F322">
            <v>5</v>
          </cell>
        </row>
        <row r="323">
          <cell r="B323" t="str">
            <v>BITS G659</v>
          </cell>
          <cell r="C323" t="str">
            <v>255</v>
          </cell>
          <cell r="D323" t="str">
            <v>TECHNICAL COMMUNICATION</v>
          </cell>
          <cell r="E323" t="str">
            <v>4</v>
          </cell>
          <cell r="F323">
            <v>4</v>
          </cell>
        </row>
        <row r="324">
          <cell r="B324" t="str">
            <v>BITS N101T</v>
          </cell>
          <cell r="C324" t="str">
            <v>122</v>
          </cell>
          <cell r="D324" t="str">
            <v>PHY FITNESS HEALTH &amp; WEL</v>
          </cell>
          <cell r="E324" t="str">
            <v>1</v>
          </cell>
          <cell r="F324">
            <v>1</v>
          </cell>
        </row>
        <row r="325">
          <cell r="B325" t="str">
            <v>CDP C211</v>
          </cell>
          <cell r="C325">
            <v>1030</v>
          </cell>
          <cell r="D325" t="str">
            <v>AGRI GROWTH OF INDIA</v>
          </cell>
          <cell r="E325">
            <v>3</v>
          </cell>
          <cell r="F325" t="str">
            <v>3 0 3</v>
          </cell>
        </row>
        <row r="326">
          <cell r="B326" t="str">
            <v>CDP C221</v>
          </cell>
          <cell r="C326" t="str">
            <v>359</v>
          </cell>
          <cell r="D326" t="str">
            <v>GROWTH OF SOCIAL HEALTH</v>
          </cell>
          <cell r="E326" t="str">
            <v>3</v>
          </cell>
          <cell r="F326" t="str">
            <v>3 0 3</v>
          </cell>
        </row>
        <row r="327">
          <cell r="B327" t="str">
            <v>CDP C313</v>
          </cell>
          <cell r="C327" t="str">
            <v>97</v>
          </cell>
          <cell r="D327" t="str">
            <v>SECUR ANAL &amp; PORTFOL MGT</v>
          </cell>
          <cell r="E327" t="str">
            <v>3</v>
          </cell>
          <cell r="F327" t="str">
            <v xml:space="preserve">  3 0 3</v>
          </cell>
        </row>
        <row r="328">
          <cell r="B328" t="str">
            <v>CDP C323</v>
          </cell>
          <cell r="C328" t="str">
            <v>156</v>
          </cell>
          <cell r="D328" t="str">
            <v>FUNT &amp; WORK STOCK EXCHAN</v>
          </cell>
          <cell r="E328" t="str">
            <v>3</v>
          </cell>
          <cell r="F328" t="str">
            <v xml:space="preserve">  3 0 3</v>
          </cell>
        </row>
        <row r="329">
          <cell r="B329" t="str">
            <v>CDP C332</v>
          </cell>
          <cell r="C329" t="str">
            <v>451</v>
          </cell>
          <cell r="D329" t="str">
            <v>CONTEMPORARY INDIA</v>
          </cell>
          <cell r="E329" t="str">
            <v>3</v>
          </cell>
          <cell r="F329" t="str">
            <v>3 0 3</v>
          </cell>
        </row>
        <row r="330">
          <cell r="B330" t="str">
            <v>CDP C363</v>
          </cell>
          <cell r="C330" t="str">
            <v>543</v>
          </cell>
          <cell r="D330" t="str">
            <v>MANAGEMENT OF ENGG SERV</v>
          </cell>
          <cell r="E330" t="str">
            <v>3</v>
          </cell>
          <cell r="F330">
            <v>3</v>
          </cell>
        </row>
        <row r="331">
          <cell r="B331" t="str">
            <v>CDP C364</v>
          </cell>
          <cell r="C331" t="str">
            <v>447</v>
          </cell>
          <cell r="D331" t="str">
            <v>INDUSTRIAL RELATIONS</v>
          </cell>
          <cell r="E331" t="str">
            <v>3</v>
          </cell>
          <cell r="F331" t="str">
            <v>3 0 3</v>
          </cell>
        </row>
        <row r="332">
          <cell r="B332" t="str">
            <v>CDP C371</v>
          </cell>
          <cell r="C332" t="str">
            <v>859</v>
          </cell>
          <cell r="D332" t="str">
            <v>DEVELOPMENT ECONOMICS</v>
          </cell>
          <cell r="E332" t="str">
            <v>3</v>
          </cell>
          <cell r="F332" t="str">
            <v>3 0 3</v>
          </cell>
        </row>
        <row r="333">
          <cell r="B333" t="str">
            <v>CE C212</v>
          </cell>
          <cell r="C333" t="str">
            <v>378</v>
          </cell>
          <cell r="D333" t="str">
            <v>TRANSPORT PHENOMENA I</v>
          </cell>
          <cell r="E333" t="str">
            <v>3</v>
          </cell>
          <cell r="F333" t="str">
            <v>3 0 3</v>
          </cell>
        </row>
        <row r="334">
          <cell r="B334" t="str">
            <v>CE C241</v>
          </cell>
          <cell r="C334" t="str">
            <v>328</v>
          </cell>
          <cell r="D334" t="str">
            <v>ANALYSIS OF STRUCTURES</v>
          </cell>
          <cell r="E334" t="str">
            <v>3</v>
          </cell>
          <cell r="F334" t="str">
            <v>3 0 3</v>
          </cell>
        </row>
        <row r="335">
          <cell r="B335" t="str">
            <v>CE C322</v>
          </cell>
          <cell r="C335" t="str">
            <v>47</v>
          </cell>
          <cell r="D335" t="str">
            <v>CONSTRUCTION PLAN &amp; TECH</v>
          </cell>
          <cell r="E335" t="str">
            <v>3</v>
          </cell>
          <cell r="F335" t="str">
            <v xml:space="preserve">  3 0 3</v>
          </cell>
        </row>
        <row r="336">
          <cell r="B336" t="str">
            <v>CE C342</v>
          </cell>
          <cell r="C336" t="str">
            <v>54</v>
          </cell>
          <cell r="D336" t="str">
            <v>WATER &amp; WASTEWATER TREAT</v>
          </cell>
          <cell r="E336" t="str">
            <v>4</v>
          </cell>
          <cell r="F336" t="str">
            <v xml:space="preserve">  3 2 4</v>
          </cell>
        </row>
        <row r="337">
          <cell r="B337" t="str">
            <v>CE C361</v>
          </cell>
          <cell r="C337" t="str">
            <v>432</v>
          </cell>
          <cell r="D337" t="str">
            <v>SOIL MECH &amp; FOUND ENGG</v>
          </cell>
          <cell r="E337" t="str">
            <v>4</v>
          </cell>
          <cell r="F337" t="str">
            <v>3 2 4</v>
          </cell>
        </row>
        <row r="338">
          <cell r="B338" t="str">
            <v>CE C371</v>
          </cell>
          <cell r="C338" t="str">
            <v>434</v>
          </cell>
          <cell r="D338" t="str">
            <v>HYDRAULICS &amp; FLUID MECH</v>
          </cell>
          <cell r="E338" t="str">
            <v>4</v>
          </cell>
          <cell r="F338" t="str">
            <v>3 2 4</v>
          </cell>
        </row>
        <row r="339">
          <cell r="B339" t="str">
            <v>CE C381</v>
          </cell>
          <cell r="C339" t="str">
            <v>276</v>
          </cell>
          <cell r="D339" t="str">
            <v>DESIGN OF STEEL STRUC</v>
          </cell>
          <cell r="E339" t="str">
            <v>3</v>
          </cell>
          <cell r="F339" t="str">
            <v>3 0 3</v>
          </cell>
        </row>
        <row r="340">
          <cell r="B340" t="str">
            <v>CE C383</v>
          </cell>
          <cell r="C340" t="str">
            <v>329</v>
          </cell>
          <cell r="D340" t="str">
            <v>DESIGN OF CONCRETE STRUC</v>
          </cell>
          <cell r="E340" t="str">
            <v>4</v>
          </cell>
          <cell r="F340" t="str">
            <v xml:space="preserve">  3 2 4</v>
          </cell>
        </row>
        <row r="341">
          <cell r="B341" t="str">
            <v>CE C391</v>
          </cell>
          <cell r="C341" t="str">
            <v>938</v>
          </cell>
          <cell r="D341" t="str">
            <v>TRANSPORTATION ENGG</v>
          </cell>
          <cell r="E341" t="str">
            <v>4</v>
          </cell>
          <cell r="F341" t="str">
            <v>3 2 4</v>
          </cell>
        </row>
        <row r="342">
          <cell r="B342" t="str">
            <v>CE C392</v>
          </cell>
          <cell r="C342" t="str">
            <v>437</v>
          </cell>
          <cell r="D342" t="str">
            <v>GEODESY</v>
          </cell>
          <cell r="E342" t="str">
            <v>4</v>
          </cell>
          <cell r="F342" t="str">
            <v>3 2 4</v>
          </cell>
        </row>
        <row r="343">
          <cell r="B343" t="str">
            <v>CE C394</v>
          </cell>
          <cell r="C343" t="str">
            <v>281</v>
          </cell>
          <cell r="D343" t="str">
            <v>GREEN BUILD &amp; ENER CONSE</v>
          </cell>
          <cell r="E343" t="str">
            <v>3</v>
          </cell>
          <cell r="F343" t="str">
            <v xml:space="preserve">  3 0 3</v>
          </cell>
        </row>
        <row r="344">
          <cell r="B344" t="str">
            <v>CE C412</v>
          </cell>
          <cell r="C344" t="str">
            <v>633</v>
          </cell>
          <cell r="D344" t="str">
            <v>DISASTER MANAGEMENT</v>
          </cell>
          <cell r="E344" t="str">
            <v>3</v>
          </cell>
          <cell r="F344" t="str">
            <v>3 0 3</v>
          </cell>
        </row>
        <row r="345">
          <cell r="B345" t="str">
            <v>CE C414</v>
          </cell>
          <cell r="C345" t="str">
            <v>872</v>
          </cell>
          <cell r="D345" t="str">
            <v>INTRO TO ENVIRN ENGG</v>
          </cell>
          <cell r="E345" t="str">
            <v>3</v>
          </cell>
          <cell r="F345" t="str">
            <v>3 0 3</v>
          </cell>
        </row>
        <row r="346">
          <cell r="B346" t="str">
            <v>CE C415</v>
          </cell>
          <cell r="C346" t="str">
            <v>1031</v>
          </cell>
          <cell r="D346" t="str">
            <v>DES OF PREST CONC STRUCT</v>
          </cell>
          <cell r="E346" t="str">
            <v>3</v>
          </cell>
          <cell r="F346" t="str">
            <v xml:space="preserve">  3 0 3</v>
          </cell>
        </row>
        <row r="347">
          <cell r="B347" t="str">
            <v>CE C416</v>
          </cell>
          <cell r="C347" t="str">
            <v>261</v>
          </cell>
          <cell r="D347" t="str">
            <v>COMP APPLI IN CIVIL ENGG</v>
          </cell>
          <cell r="E347" t="str">
            <v>4</v>
          </cell>
          <cell r="F347" t="str">
            <v xml:space="preserve"> 3 2 4</v>
          </cell>
        </row>
        <row r="348">
          <cell r="B348" t="str">
            <v>CE C417</v>
          </cell>
          <cell r="C348" t="str">
            <v>240</v>
          </cell>
          <cell r="D348" t="str">
            <v>APPL OF AI IN CIVIL ENGG</v>
          </cell>
          <cell r="E348" t="str">
            <v>3</v>
          </cell>
          <cell r="F348" t="str">
            <v xml:space="preserve"> 3 0 3</v>
          </cell>
        </row>
        <row r="349">
          <cell r="B349" t="str">
            <v>CE C418</v>
          </cell>
          <cell r="C349" t="str">
            <v>287</v>
          </cell>
          <cell r="D349" t="str">
            <v>INTRO TO WATER RESO ENGG</v>
          </cell>
          <cell r="E349" t="str">
            <v>3</v>
          </cell>
          <cell r="F349" t="str">
            <v xml:space="preserve">  3 0 3</v>
          </cell>
        </row>
        <row r="350">
          <cell r="B350" t="str">
            <v>CE C419</v>
          </cell>
          <cell r="C350" t="str">
            <v>772</v>
          </cell>
          <cell r="D350" t="str">
            <v>GEOTECH EARTHQUAKE ENGG</v>
          </cell>
          <cell r="E350" t="str">
            <v>3</v>
          </cell>
          <cell r="F350" t="str">
            <v>3 0 3</v>
          </cell>
        </row>
        <row r="351">
          <cell r="B351" t="str">
            <v>CE C422</v>
          </cell>
          <cell r="C351" t="str">
            <v>474</v>
          </cell>
          <cell r="D351" t="str">
            <v>DESIGN OF BRIDGE STRUCT</v>
          </cell>
          <cell r="E351" t="str">
            <v>3</v>
          </cell>
          <cell r="F351" t="str">
            <v>3 0 3</v>
          </cell>
        </row>
        <row r="352">
          <cell r="B352" t="str">
            <v>CE C432</v>
          </cell>
          <cell r="C352" t="str">
            <v>837</v>
          </cell>
          <cell r="D352" t="str">
            <v>STRUCTURAL DYNAMICS</v>
          </cell>
          <cell r="E352" t="str">
            <v>3</v>
          </cell>
          <cell r="F352" t="str">
            <v>3 0 3</v>
          </cell>
        </row>
        <row r="353">
          <cell r="B353" t="str">
            <v>CE C441</v>
          </cell>
          <cell r="C353" t="str">
            <v>922</v>
          </cell>
          <cell r="D353" t="str">
            <v>DES OF WATER RES SYSTEMS</v>
          </cell>
          <cell r="E353" t="str">
            <v>3</v>
          </cell>
          <cell r="F353" t="str">
            <v xml:space="preserve">  3 0 3</v>
          </cell>
        </row>
        <row r="354">
          <cell r="B354" t="str">
            <v>CE C461</v>
          </cell>
          <cell r="C354" t="str">
            <v>2</v>
          </cell>
          <cell r="D354" t="str">
            <v>REFRIGERATION &amp; AIRCOND</v>
          </cell>
          <cell r="E354" t="str">
            <v>3</v>
          </cell>
          <cell r="F354" t="str">
            <v>3 0 3</v>
          </cell>
        </row>
        <row r="355">
          <cell r="B355" t="str">
            <v>CE C471</v>
          </cell>
          <cell r="C355" t="str">
            <v>334</v>
          </cell>
          <cell r="D355" t="str">
            <v>INTRODUCTION TO FEM</v>
          </cell>
          <cell r="E355" t="str">
            <v>3</v>
          </cell>
          <cell r="F355" t="str">
            <v>3 0 3</v>
          </cell>
        </row>
        <row r="356">
          <cell r="B356" t="str">
            <v>CE C491</v>
          </cell>
          <cell r="C356" t="str">
            <v>860</v>
          </cell>
          <cell r="D356" t="str">
            <v>SPECIAL PROJECTS</v>
          </cell>
          <cell r="E356" t="str">
            <v>3</v>
          </cell>
          <cell r="F356">
            <v>3</v>
          </cell>
        </row>
        <row r="357">
          <cell r="B357" t="str">
            <v>CE F211</v>
          </cell>
          <cell r="C357" t="str">
            <v>1073</v>
          </cell>
          <cell r="D357" t="str">
            <v>MECHANICS OF SOLIDS</v>
          </cell>
          <cell r="E357" t="str">
            <v>3</v>
          </cell>
          <cell r="F357" t="str">
            <v>3 0 3</v>
          </cell>
        </row>
        <row r="358">
          <cell r="B358" t="str">
            <v>CE F212</v>
          </cell>
          <cell r="C358" t="str">
            <v>1074</v>
          </cell>
          <cell r="D358" t="str">
            <v>TRANSPORT PHENOMENA</v>
          </cell>
          <cell r="E358" t="str">
            <v>3</v>
          </cell>
          <cell r="F358" t="str">
            <v>3 0 3</v>
          </cell>
        </row>
        <row r="359">
          <cell r="B359" t="str">
            <v>CE F213</v>
          </cell>
          <cell r="C359" t="str">
            <v>1075</v>
          </cell>
          <cell r="D359" t="str">
            <v>SURVEYING</v>
          </cell>
          <cell r="E359" t="str">
            <v>4</v>
          </cell>
          <cell r="F359" t="str">
            <v>3 1 4</v>
          </cell>
        </row>
        <row r="360">
          <cell r="B360" t="str">
            <v>CE F214</v>
          </cell>
          <cell r="C360" t="str">
            <v>1076</v>
          </cell>
          <cell r="D360" t="str">
            <v>CONSTRUCTION MATERIALS</v>
          </cell>
          <cell r="E360" t="str">
            <v>3</v>
          </cell>
          <cell r="F360" t="str">
            <v>3 0 3</v>
          </cell>
        </row>
        <row r="361">
          <cell r="B361" t="str">
            <v>CE F241</v>
          </cell>
          <cell r="C361" t="str">
            <v>1191</v>
          </cell>
          <cell r="D361" t="str">
            <v>ANALYSIS OF STRUCTURES</v>
          </cell>
          <cell r="E361" t="str">
            <v>3</v>
          </cell>
          <cell r="F361" t="str">
            <v>3 0 3</v>
          </cell>
        </row>
        <row r="362">
          <cell r="B362" t="str">
            <v>CE F242</v>
          </cell>
          <cell r="C362" t="str">
            <v>1192</v>
          </cell>
          <cell r="D362" t="str">
            <v>CONSTRUCTION PLAN &amp; TECH</v>
          </cell>
          <cell r="E362" t="str">
            <v>3</v>
          </cell>
          <cell r="F362" t="str">
            <v xml:space="preserve">  3 0 3</v>
          </cell>
        </row>
        <row r="363">
          <cell r="B363" t="str">
            <v>CE F243</v>
          </cell>
          <cell r="C363" t="str">
            <v>1193</v>
          </cell>
          <cell r="D363" t="str">
            <v>SOIL MECHANICS</v>
          </cell>
          <cell r="E363" t="str">
            <v>4</v>
          </cell>
          <cell r="F363" t="str">
            <v>3 1 4</v>
          </cell>
        </row>
        <row r="364">
          <cell r="B364" t="str">
            <v>CE F244</v>
          </cell>
          <cell r="C364" t="str">
            <v>1194</v>
          </cell>
          <cell r="D364" t="str">
            <v>HIGHWAY ENGINEERING</v>
          </cell>
          <cell r="E364" t="str">
            <v>4</v>
          </cell>
          <cell r="F364" t="str">
            <v>3 1 4</v>
          </cell>
        </row>
        <row r="365">
          <cell r="B365" t="str">
            <v>CE F266</v>
          </cell>
          <cell r="C365" t="str">
            <v>1652</v>
          </cell>
          <cell r="D365" t="str">
            <v>STUDY PROJECT</v>
          </cell>
          <cell r="E365" t="str">
            <v>3</v>
          </cell>
          <cell r="F365">
            <v>3</v>
          </cell>
        </row>
        <row r="366">
          <cell r="B366" t="str">
            <v>CE F311</v>
          </cell>
          <cell r="C366" t="str">
            <v>1195</v>
          </cell>
          <cell r="D366" t="str">
            <v>DES OF CONCRETE STRUCT</v>
          </cell>
          <cell r="E366" t="str">
            <v>4</v>
          </cell>
          <cell r="F366" t="str">
            <v>3 1 4</v>
          </cell>
        </row>
        <row r="367">
          <cell r="B367" t="str">
            <v>CE F312</v>
          </cell>
          <cell r="C367" t="str">
            <v>1196</v>
          </cell>
          <cell r="D367" t="str">
            <v>HYDRAULIC ENGINEERING</v>
          </cell>
          <cell r="E367" t="str">
            <v>4</v>
          </cell>
          <cell r="F367" t="str">
            <v>3 1 4</v>
          </cell>
        </row>
        <row r="368">
          <cell r="B368" t="str">
            <v>CE F313</v>
          </cell>
          <cell r="C368" t="str">
            <v>1197</v>
          </cell>
          <cell r="D368" t="str">
            <v>FOUNDATION ENGINEERING</v>
          </cell>
          <cell r="E368" t="str">
            <v>3</v>
          </cell>
          <cell r="F368" t="str">
            <v>3 0 3</v>
          </cell>
        </row>
        <row r="369">
          <cell r="B369" t="str">
            <v>CE F323</v>
          </cell>
          <cell r="C369" t="str">
            <v>1215</v>
          </cell>
          <cell r="D369" t="str">
            <v>INTRO TO ENVIRN ENGG</v>
          </cell>
          <cell r="E369" t="str">
            <v>3</v>
          </cell>
          <cell r="F369" t="str">
            <v>3 0 3</v>
          </cell>
        </row>
        <row r="370">
          <cell r="B370" t="str">
            <v>CE F324</v>
          </cell>
          <cell r="C370" t="str">
            <v>1217</v>
          </cell>
          <cell r="D370" t="str">
            <v>NUMERICAL ANALYSIS</v>
          </cell>
          <cell r="E370" t="str">
            <v>3</v>
          </cell>
          <cell r="F370" t="str">
            <v>3 0 3</v>
          </cell>
        </row>
        <row r="371">
          <cell r="B371" t="str">
            <v>CE F341</v>
          </cell>
          <cell r="C371" t="str">
            <v>1198</v>
          </cell>
          <cell r="D371" t="str">
            <v>HYDRO &amp; WATER RES ENGG</v>
          </cell>
          <cell r="E371" t="str">
            <v>3</v>
          </cell>
          <cell r="F371" t="str">
            <v>3 0 3</v>
          </cell>
        </row>
        <row r="372">
          <cell r="B372" t="str">
            <v>CE F342</v>
          </cell>
          <cell r="C372" t="str">
            <v>1199</v>
          </cell>
          <cell r="D372" t="str">
            <v>WATER &amp; WASTEWATER TREAT</v>
          </cell>
          <cell r="E372" t="str">
            <v>4</v>
          </cell>
          <cell r="F372" t="str">
            <v xml:space="preserve">  3 1 4</v>
          </cell>
        </row>
        <row r="373">
          <cell r="B373" t="str">
            <v>CE F343</v>
          </cell>
          <cell r="C373" t="str">
            <v>1200</v>
          </cell>
          <cell r="D373" t="str">
            <v>DES OF STEEL STRUCTURES</v>
          </cell>
          <cell r="E373" t="str">
            <v>3</v>
          </cell>
          <cell r="F373" t="str">
            <v>3 0 3</v>
          </cell>
        </row>
        <row r="374">
          <cell r="B374" t="str">
            <v>CE F366</v>
          </cell>
          <cell r="C374" t="str">
            <v>1667</v>
          </cell>
          <cell r="D374" t="str">
            <v>LABORATORY PROJECT</v>
          </cell>
          <cell r="E374" t="str">
            <v>3</v>
          </cell>
          <cell r="F374">
            <v>3</v>
          </cell>
        </row>
        <row r="375">
          <cell r="B375" t="str">
            <v>CE F367</v>
          </cell>
          <cell r="C375" t="str">
            <v>1737</v>
          </cell>
          <cell r="D375" t="str">
            <v>LABORATORY PROJECT</v>
          </cell>
          <cell r="E375" t="str">
            <v>3</v>
          </cell>
          <cell r="F375">
            <v>3</v>
          </cell>
        </row>
        <row r="376">
          <cell r="B376" t="str">
            <v>CE F376</v>
          </cell>
          <cell r="C376" t="str">
            <v>1686</v>
          </cell>
          <cell r="D376" t="str">
            <v>DESIGN PROJECT</v>
          </cell>
          <cell r="E376" t="str">
            <v>3</v>
          </cell>
          <cell r="F376">
            <v>3</v>
          </cell>
        </row>
        <row r="377">
          <cell r="B377" t="str">
            <v>CE F377</v>
          </cell>
          <cell r="C377" t="str">
            <v>1753</v>
          </cell>
          <cell r="D377" t="str">
            <v>DESIGN PROJECT</v>
          </cell>
          <cell r="E377" t="str">
            <v>3</v>
          </cell>
          <cell r="F377">
            <v>3</v>
          </cell>
        </row>
        <row r="378">
          <cell r="B378" t="str">
            <v>CE F411</v>
          </cell>
          <cell r="C378" t="str">
            <v>1214</v>
          </cell>
          <cell r="D378" t="str">
            <v>OPER RESEARCH FOR ENGIN</v>
          </cell>
          <cell r="E378" t="str">
            <v>3</v>
          </cell>
          <cell r="F378" t="str">
            <v>3 0 3</v>
          </cell>
        </row>
        <row r="379">
          <cell r="B379" t="str">
            <v>CE F412</v>
          </cell>
          <cell r="C379" t="str">
            <v>1229</v>
          </cell>
          <cell r="D379" t="str">
            <v>DISASTER MANAGEMENT</v>
          </cell>
          <cell r="E379" t="str">
            <v>3</v>
          </cell>
          <cell r="F379" t="str">
            <v>3 0 3</v>
          </cell>
        </row>
        <row r="380">
          <cell r="B380" t="str">
            <v>CE F413</v>
          </cell>
          <cell r="C380" t="str">
            <v>1216</v>
          </cell>
          <cell r="D380" t="str">
            <v>ADV STRUCTURAL DESIGN</v>
          </cell>
          <cell r="E380" t="str">
            <v>3</v>
          </cell>
          <cell r="F380" t="str">
            <v>3 0 3</v>
          </cell>
        </row>
        <row r="381">
          <cell r="B381" t="str">
            <v>CE F415</v>
          </cell>
          <cell r="C381" t="str">
            <v>1223</v>
          </cell>
          <cell r="D381" t="str">
            <v>DES OF PREST CONC STRUCT</v>
          </cell>
          <cell r="E381" t="str">
            <v>3</v>
          </cell>
          <cell r="F381" t="str">
            <v xml:space="preserve">  3 0 3</v>
          </cell>
        </row>
        <row r="382">
          <cell r="B382" t="str">
            <v>CE F416</v>
          </cell>
          <cell r="C382" t="str">
            <v>1230</v>
          </cell>
          <cell r="D382" t="str">
            <v>COMP APPL IN CIVIL ENGG</v>
          </cell>
          <cell r="E382" t="str">
            <v>4</v>
          </cell>
          <cell r="F382" t="str">
            <v>3 1 4</v>
          </cell>
        </row>
        <row r="383">
          <cell r="B383" t="str">
            <v>CE F417</v>
          </cell>
          <cell r="C383" t="str">
            <v>1231</v>
          </cell>
          <cell r="D383" t="str">
            <v>APP OF AI IN CIVIL ENGG</v>
          </cell>
          <cell r="E383" t="str">
            <v>3</v>
          </cell>
          <cell r="F383" t="str">
            <v>3 0 3</v>
          </cell>
        </row>
        <row r="384">
          <cell r="B384" t="str">
            <v>CE F419</v>
          </cell>
          <cell r="C384" t="str">
            <v>1232</v>
          </cell>
          <cell r="D384" t="str">
            <v>GEOTECH EQ ENG &amp; MC FOUN</v>
          </cell>
          <cell r="E384" t="str">
            <v>3</v>
          </cell>
          <cell r="F384" t="str">
            <v xml:space="preserve">  3 0 3</v>
          </cell>
        </row>
        <row r="385">
          <cell r="B385" t="str">
            <v>CE F420</v>
          </cell>
          <cell r="C385" t="str">
            <v>1233</v>
          </cell>
          <cell r="D385" t="str">
            <v>INTRO TO BRIDGE ENGG</v>
          </cell>
          <cell r="E385" t="str">
            <v>3</v>
          </cell>
          <cell r="F385" t="str">
            <v>3 0 3</v>
          </cell>
        </row>
        <row r="386">
          <cell r="B386" t="str">
            <v>CE F421</v>
          </cell>
          <cell r="C386" t="str">
            <v>1235</v>
          </cell>
          <cell r="D386" t="str">
            <v>A &amp; D OF FRP REIN CON ST</v>
          </cell>
          <cell r="E386" t="str">
            <v>3</v>
          </cell>
          <cell r="F386" t="str">
            <v xml:space="preserve">  3 0 3</v>
          </cell>
        </row>
        <row r="387">
          <cell r="B387" t="str">
            <v>CE F423</v>
          </cell>
          <cell r="C387" t="str">
            <v>1236</v>
          </cell>
          <cell r="D387" t="str">
            <v>GREEN BUILD &amp; ENER CONSE</v>
          </cell>
          <cell r="E387" t="str">
            <v>3</v>
          </cell>
          <cell r="F387" t="str">
            <v xml:space="preserve">  3 0 3</v>
          </cell>
        </row>
        <row r="388">
          <cell r="B388" t="str">
            <v>CE F425</v>
          </cell>
          <cell r="C388" t="str">
            <v>1218</v>
          </cell>
          <cell r="D388" t="str">
            <v>AIRPORT RAIL &amp; WATERWAYS</v>
          </cell>
          <cell r="E388" t="str">
            <v>3</v>
          </cell>
          <cell r="F388" t="str">
            <v xml:space="preserve">  3 0 3</v>
          </cell>
        </row>
        <row r="389">
          <cell r="B389" t="str">
            <v>CE F426</v>
          </cell>
          <cell r="C389" t="str">
            <v>1221</v>
          </cell>
          <cell r="D389" t="str">
            <v>GEOSYN &amp; REIN SOIL STR</v>
          </cell>
          <cell r="E389" t="str">
            <v>3</v>
          </cell>
          <cell r="F389" t="str">
            <v>3 0 3</v>
          </cell>
        </row>
        <row r="390">
          <cell r="B390" t="str">
            <v>CE F427</v>
          </cell>
          <cell r="C390" t="str">
            <v>1222</v>
          </cell>
          <cell r="D390" t="str">
            <v>SYSTEM MODELING &amp; ANAL</v>
          </cell>
          <cell r="E390" t="str">
            <v>3</v>
          </cell>
          <cell r="F390" t="str">
            <v>3 0 3</v>
          </cell>
        </row>
        <row r="391">
          <cell r="B391" t="str">
            <v>CE F428</v>
          </cell>
          <cell r="C391" t="str">
            <v>1224</v>
          </cell>
          <cell r="D391" t="str">
            <v>EARTHQUAKE RES DES &amp; CON</v>
          </cell>
          <cell r="E391" t="str">
            <v>3</v>
          </cell>
          <cell r="F391" t="str">
            <v xml:space="preserve">  3 0 3</v>
          </cell>
        </row>
        <row r="392">
          <cell r="B392" t="str">
            <v>CE F429</v>
          </cell>
          <cell r="C392" t="str">
            <v>1225</v>
          </cell>
          <cell r="D392" t="str">
            <v>DES OF FOUNDATION SYSTEM</v>
          </cell>
          <cell r="E392" t="str">
            <v>3</v>
          </cell>
          <cell r="F392" t="str">
            <v xml:space="preserve">  3 0 3</v>
          </cell>
        </row>
        <row r="393">
          <cell r="B393" t="str">
            <v>CE F430</v>
          </cell>
          <cell r="C393" t="str">
            <v>1226</v>
          </cell>
          <cell r="D393" t="str">
            <v>DES OF ADV CONC STRUCT</v>
          </cell>
          <cell r="E393" t="str">
            <v>3</v>
          </cell>
          <cell r="F393" t="str">
            <v>3 0 3</v>
          </cell>
        </row>
        <row r="394">
          <cell r="B394" t="str">
            <v>CE F431</v>
          </cell>
          <cell r="C394" t="str">
            <v>1227</v>
          </cell>
          <cell r="D394" t="str">
            <v>PRIN OF GEO INFO SYST</v>
          </cell>
          <cell r="E394" t="str">
            <v>4</v>
          </cell>
          <cell r="F394" t="str">
            <v>3 1 4</v>
          </cell>
        </row>
        <row r="395">
          <cell r="B395" t="str">
            <v>CE F432</v>
          </cell>
          <cell r="C395" t="str">
            <v>1219</v>
          </cell>
          <cell r="D395" t="str">
            <v>STRUCTURAL DYNAMICS</v>
          </cell>
          <cell r="E395" t="str">
            <v>3</v>
          </cell>
          <cell r="F395" t="str">
            <v>3 0 3</v>
          </cell>
        </row>
        <row r="396">
          <cell r="B396" t="str">
            <v>CE F433</v>
          </cell>
          <cell r="C396" t="str">
            <v>1228</v>
          </cell>
          <cell r="D396" t="str">
            <v>REMOTE SENS &amp; IMAGE PROC</v>
          </cell>
          <cell r="E396" t="str">
            <v>4</v>
          </cell>
          <cell r="F396" t="str">
            <v xml:space="preserve">  3 1 4</v>
          </cell>
        </row>
        <row r="397">
          <cell r="B397" t="str">
            <v>CE F434</v>
          </cell>
          <cell r="C397" t="str">
            <v>1220</v>
          </cell>
          <cell r="D397" t="str">
            <v>ENV IMPACT ASSESSMENT</v>
          </cell>
          <cell r="E397" t="str">
            <v>3</v>
          </cell>
          <cell r="F397" t="str">
            <v>3 0 3</v>
          </cell>
        </row>
        <row r="398">
          <cell r="B398" t="str">
            <v>CE F435</v>
          </cell>
          <cell r="C398" t="str">
            <v>1234</v>
          </cell>
          <cell r="D398" t="str">
            <v>INTRODUCTION TO FEM</v>
          </cell>
          <cell r="E398" t="str">
            <v>3</v>
          </cell>
          <cell r="F398" t="str">
            <v>3 0 3</v>
          </cell>
        </row>
        <row r="399">
          <cell r="B399" t="str">
            <v>CE F491</v>
          </cell>
          <cell r="C399" t="str">
            <v>1711</v>
          </cell>
          <cell r="D399" t="str">
            <v>SPECIAL PROJECT</v>
          </cell>
          <cell r="E399" t="str">
            <v>3</v>
          </cell>
          <cell r="F399">
            <v>3</v>
          </cell>
        </row>
        <row r="400">
          <cell r="B400" t="str">
            <v>CE G511</v>
          </cell>
          <cell r="C400" t="str">
            <v>731</v>
          </cell>
          <cell r="D400" t="str">
            <v>MATRIX METH IN CIVIL ENG</v>
          </cell>
          <cell r="E400" t="str">
            <v>5</v>
          </cell>
          <cell r="F400" t="str">
            <v xml:space="preserve">  2 3 5</v>
          </cell>
        </row>
        <row r="401">
          <cell r="B401" t="str">
            <v>CE G512</v>
          </cell>
          <cell r="C401" t="str">
            <v>733</v>
          </cell>
          <cell r="D401" t="str">
            <v>TOPICS IN ENVIRON ENGG</v>
          </cell>
          <cell r="E401" t="str">
            <v>4</v>
          </cell>
          <cell r="F401" t="str">
            <v>2 2 4</v>
          </cell>
        </row>
        <row r="402">
          <cell r="B402" t="str">
            <v>CE G513</v>
          </cell>
          <cell r="C402" t="str">
            <v>79</v>
          </cell>
          <cell r="D402" t="str">
            <v>ADVANCED COMPU TECH</v>
          </cell>
          <cell r="E402" t="str">
            <v>4</v>
          </cell>
          <cell r="F402">
            <v>4</v>
          </cell>
        </row>
        <row r="403">
          <cell r="B403" t="str">
            <v>CE G514</v>
          </cell>
          <cell r="C403" t="str">
            <v>230</v>
          </cell>
          <cell r="D403" t="str">
            <v>STRUCTURAL OPTIMIZATION</v>
          </cell>
          <cell r="E403" t="str">
            <v>4</v>
          </cell>
          <cell r="F403" t="str">
            <v>3 1 4</v>
          </cell>
        </row>
        <row r="404">
          <cell r="B404" t="str">
            <v>CE G515</v>
          </cell>
          <cell r="C404" t="str">
            <v>433</v>
          </cell>
          <cell r="D404" t="str">
            <v>FUNDAMENTALS OF SYS ENGG</v>
          </cell>
          <cell r="E404" t="str">
            <v>4</v>
          </cell>
          <cell r="F404">
            <v>4</v>
          </cell>
        </row>
        <row r="405">
          <cell r="B405" t="str">
            <v>CE G516</v>
          </cell>
          <cell r="C405" t="str">
            <v>804</v>
          </cell>
          <cell r="D405" t="str">
            <v>MULTICRITER ANAL IN ENGG</v>
          </cell>
          <cell r="E405" t="str">
            <v>4</v>
          </cell>
          <cell r="F405">
            <v>4</v>
          </cell>
        </row>
        <row r="406">
          <cell r="B406" t="str">
            <v>CE G517</v>
          </cell>
          <cell r="C406" t="str">
            <v>805</v>
          </cell>
          <cell r="D406" t="str">
            <v>WASTE MANAGEMENT SYSTEM</v>
          </cell>
          <cell r="E406" t="str">
            <v>4</v>
          </cell>
          <cell r="F406">
            <v>4</v>
          </cell>
        </row>
        <row r="407">
          <cell r="B407" t="str">
            <v>CE G518</v>
          </cell>
          <cell r="C407" t="str">
            <v>256</v>
          </cell>
          <cell r="D407" t="str">
            <v>PAVEMENT ANALYSIS &amp; DES</v>
          </cell>
          <cell r="E407" t="str">
            <v>4</v>
          </cell>
          <cell r="F407" t="str">
            <v>3 1 4</v>
          </cell>
        </row>
        <row r="408">
          <cell r="B408" t="str">
            <v>CE G519</v>
          </cell>
          <cell r="C408">
            <v>442</v>
          </cell>
          <cell r="D408" t="str">
            <v>DISCRETE CHOICE THEORY</v>
          </cell>
          <cell r="F408" t="str">
            <v>Not found in bulletin</v>
          </cell>
        </row>
        <row r="409">
          <cell r="B409" t="str">
            <v>CE G520</v>
          </cell>
          <cell r="C409" t="str">
            <v>347</v>
          </cell>
          <cell r="D409" t="str">
            <v>INFRASTRUC PLAN &amp; MANAG</v>
          </cell>
          <cell r="E409" t="str">
            <v>4</v>
          </cell>
          <cell r="F409" t="str">
            <v>3 1 4</v>
          </cell>
        </row>
        <row r="410">
          <cell r="B410" t="str">
            <v>CE G521</v>
          </cell>
          <cell r="C410" t="str">
            <v>105</v>
          </cell>
          <cell r="D410" t="str">
            <v>TOPICS IN STRUCTUR ENGG</v>
          </cell>
          <cell r="E410" t="str">
            <v>5</v>
          </cell>
          <cell r="F410" t="str">
            <v>2 3 5</v>
          </cell>
        </row>
        <row r="411">
          <cell r="B411" t="str">
            <v>CE G522</v>
          </cell>
          <cell r="C411" t="str">
            <v>622</v>
          </cell>
          <cell r="D411" t="str">
            <v>PAVEMENT DES MAINT &amp; MGT</v>
          </cell>
          <cell r="E411" t="str">
            <v>5</v>
          </cell>
          <cell r="F411" t="str">
            <v xml:space="preserve">  3 2 5</v>
          </cell>
        </row>
        <row r="412">
          <cell r="B412" t="str">
            <v>CE G523</v>
          </cell>
          <cell r="C412" t="str">
            <v>325</v>
          </cell>
          <cell r="D412" t="str">
            <v>TRAN SYST PLAN &amp; MANAGE</v>
          </cell>
          <cell r="E412" t="str">
            <v>4</v>
          </cell>
          <cell r="F412" t="str">
            <v>3 1 4</v>
          </cell>
        </row>
        <row r="413">
          <cell r="B413" t="str">
            <v>CE G524</v>
          </cell>
          <cell r="C413" t="str">
            <v>309</v>
          </cell>
          <cell r="D413" t="str">
            <v>URBAN MASS TRAN PLAN OP</v>
          </cell>
          <cell r="E413" t="str">
            <v>4</v>
          </cell>
          <cell r="F413" t="str">
            <v>3 1 4</v>
          </cell>
        </row>
        <row r="414">
          <cell r="B414" t="str">
            <v>CE G525</v>
          </cell>
          <cell r="C414" t="str">
            <v>950</v>
          </cell>
          <cell r="D414" t="str">
            <v>WATER RESOUR PLAN &amp; MANA</v>
          </cell>
          <cell r="E414" t="str">
            <v>4</v>
          </cell>
          <cell r="F414" t="str">
            <v>3 1 4</v>
          </cell>
        </row>
        <row r="415">
          <cell r="B415" t="str">
            <v>CE G526</v>
          </cell>
          <cell r="C415" t="str">
            <v>957</v>
          </cell>
          <cell r="D415" t="str">
            <v>SYST APPR TO WATER RESOU</v>
          </cell>
          <cell r="E415" t="str">
            <v>4</v>
          </cell>
          <cell r="F415" t="str">
            <v xml:space="preserve">  3 1 4</v>
          </cell>
        </row>
        <row r="416">
          <cell r="B416" t="str">
            <v>CE G527</v>
          </cell>
          <cell r="C416" t="str">
            <v>278</v>
          </cell>
          <cell r="D416" t="str">
            <v>CONSTRUCTION MANAGEMENT</v>
          </cell>
          <cell r="E416" t="str">
            <v>4</v>
          </cell>
          <cell r="F416" t="str">
            <v>3 1 4</v>
          </cell>
        </row>
        <row r="417">
          <cell r="B417" t="str">
            <v>CE G528</v>
          </cell>
          <cell r="C417" t="str">
            <v>2020</v>
          </cell>
          <cell r="D417" t="str">
            <v>SEL OF CONST EQUP&amp; MODEL</v>
          </cell>
          <cell r="E417" t="str">
            <v>4</v>
          </cell>
          <cell r="F417" t="str">
            <v xml:space="preserve"> 3 1 4</v>
          </cell>
        </row>
        <row r="418">
          <cell r="B418" t="str">
            <v>CE G529</v>
          </cell>
          <cell r="C418" t="str">
            <v>546</v>
          </cell>
          <cell r="D418" t="str">
            <v>CONST PROJ CONTROL &amp; SYS</v>
          </cell>
          <cell r="E418" t="str">
            <v>4</v>
          </cell>
          <cell r="F418">
            <v>4</v>
          </cell>
        </row>
        <row r="419">
          <cell r="B419" t="str">
            <v>CE G530</v>
          </cell>
          <cell r="C419" t="str">
            <v>2021</v>
          </cell>
          <cell r="D419" t="str">
            <v>DESIGN OF CONS OPERATION</v>
          </cell>
          <cell r="E419" t="str">
            <v>4</v>
          </cell>
          <cell r="F419" t="str">
            <v xml:space="preserve"> 3 1 4</v>
          </cell>
        </row>
        <row r="420">
          <cell r="B420" t="str">
            <v>CE G531</v>
          </cell>
          <cell r="C420" t="str">
            <v>611</v>
          </cell>
          <cell r="D420" t="str">
            <v>ENVIRON CONSERVATION</v>
          </cell>
          <cell r="E420" t="str">
            <v>4</v>
          </cell>
          <cell r="F420" t="str">
            <v>2 2 4</v>
          </cell>
        </row>
        <row r="421">
          <cell r="B421" t="str">
            <v>CE G532</v>
          </cell>
          <cell r="C421" t="str">
            <v>732</v>
          </cell>
          <cell r="D421" t="str">
            <v>ADVANCED SOIL MECHANICS</v>
          </cell>
          <cell r="E421" t="str">
            <v>4</v>
          </cell>
          <cell r="F421" t="str">
            <v>2 2 4</v>
          </cell>
        </row>
        <row r="422">
          <cell r="B422" t="str">
            <v>CE G533</v>
          </cell>
          <cell r="C422" t="str">
            <v>417</v>
          </cell>
          <cell r="D422" t="str">
            <v>AD COMP MATERIAL FOR STR</v>
          </cell>
          <cell r="E422" t="str">
            <v>4</v>
          </cell>
          <cell r="F422" t="str">
            <v xml:space="preserve">  3 1 4</v>
          </cell>
        </row>
        <row r="423">
          <cell r="B423" t="str">
            <v>CE G534</v>
          </cell>
          <cell r="C423" t="str">
            <v>304</v>
          </cell>
          <cell r="D423" t="str">
            <v>PAVEMENT MATERIAL CHARAC</v>
          </cell>
          <cell r="E423" t="str">
            <v>4</v>
          </cell>
          <cell r="F423" t="str">
            <v xml:space="preserve">  3 1 4</v>
          </cell>
        </row>
        <row r="424">
          <cell r="B424" t="str">
            <v>CE G535</v>
          </cell>
          <cell r="C424" t="str">
            <v>308</v>
          </cell>
          <cell r="D424" t="str">
            <v>HIGHWAY GEOMERTIC DESIGN</v>
          </cell>
          <cell r="E424" t="str">
            <v>4</v>
          </cell>
          <cell r="F424" t="str">
            <v xml:space="preserve"> 3 1 4</v>
          </cell>
        </row>
        <row r="425">
          <cell r="B425" t="str">
            <v>CE G536</v>
          </cell>
          <cell r="C425" t="str">
            <v>310</v>
          </cell>
          <cell r="D425" t="str">
            <v>TRAFFIC ENGG &amp; SAFTY</v>
          </cell>
          <cell r="E425" t="str">
            <v>4</v>
          </cell>
          <cell r="F425" t="str">
            <v>3 1 4</v>
          </cell>
        </row>
        <row r="426">
          <cell r="B426" t="str">
            <v>CE G537</v>
          </cell>
          <cell r="C426" t="str">
            <v>312</v>
          </cell>
          <cell r="D426" t="str">
            <v>TRANSPORT ECON &amp; FINANCE</v>
          </cell>
          <cell r="E426" t="str">
            <v>4</v>
          </cell>
          <cell r="F426" t="str">
            <v xml:space="preserve">  3 1 4</v>
          </cell>
        </row>
        <row r="427">
          <cell r="B427" t="str">
            <v>CE G538</v>
          </cell>
          <cell r="C427" t="str">
            <v>357</v>
          </cell>
          <cell r="D427" t="str">
            <v>PROJECT PLAN &amp; MGMT</v>
          </cell>
          <cell r="E427" t="str">
            <v>4</v>
          </cell>
          <cell r="F427" t="str">
            <v>3 1 4</v>
          </cell>
        </row>
        <row r="428">
          <cell r="B428" t="str">
            <v>CE G539</v>
          </cell>
          <cell r="C428" t="str">
            <v>1111</v>
          </cell>
          <cell r="D428" t="str">
            <v>INTRO TO DIS CHOICE THEO</v>
          </cell>
          <cell r="E428" t="str">
            <v>4</v>
          </cell>
          <cell r="F428">
            <v>4</v>
          </cell>
        </row>
        <row r="429">
          <cell r="B429" t="str">
            <v>CE G542</v>
          </cell>
          <cell r="C429" t="str">
            <v>2022</v>
          </cell>
          <cell r="D429" t="str">
            <v>WATER RESOURCES &amp; MGMT</v>
          </cell>
          <cell r="E429" t="str">
            <v>4</v>
          </cell>
          <cell r="F429" t="str">
            <v>3 1 4</v>
          </cell>
        </row>
        <row r="430">
          <cell r="B430" t="str">
            <v>CE G543</v>
          </cell>
          <cell r="C430" t="str">
            <v>103</v>
          </cell>
          <cell r="D430" t="str">
            <v>TRAFFIC FLOW THEORY</v>
          </cell>
          <cell r="E430" t="str">
            <v>4</v>
          </cell>
          <cell r="F430" t="str">
            <v>3 1 4</v>
          </cell>
        </row>
        <row r="431">
          <cell r="B431" t="str">
            <v>CE G545</v>
          </cell>
          <cell r="C431" t="str">
            <v>931</v>
          </cell>
          <cell r="D431" t="str">
            <v>AIRPORT PLANNING &amp; DES</v>
          </cell>
          <cell r="E431" t="str">
            <v>4</v>
          </cell>
          <cell r="F431" t="str">
            <v>3 1 4</v>
          </cell>
        </row>
        <row r="432">
          <cell r="B432" t="str">
            <v>CE G546</v>
          </cell>
          <cell r="C432" t="str">
            <v>2023</v>
          </cell>
          <cell r="D432" t="str">
            <v>HIGHWAY CONS PRACTICES</v>
          </cell>
          <cell r="E432" t="str">
            <v>4</v>
          </cell>
          <cell r="F432" t="str">
            <v>3 1 4</v>
          </cell>
        </row>
        <row r="433">
          <cell r="B433" t="str">
            <v>CE G547</v>
          </cell>
          <cell r="C433" t="str">
            <v>2024</v>
          </cell>
          <cell r="D433" t="str">
            <v>PAV FAIL EVAL &amp; REHABIL</v>
          </cell>
          <cell r="E433" t="str">
            <v>4</v>
          </cell>
          <cell r="F433" t="str">
            <v>3 1 4</v>
          </cell>
        </row>
        <row r="434">
          <cell r="B434" t="str">
            <v>CE G548</v>
          </cell>
          <cell r="C434" t="str">
            <v>2025</v>
          </cell>
          <cell r="D434" t="str">
            <v>PAVEMENT MGMT SYSTEMS</v>
          </cell>
          <cell r="E434" t="str">
            <v>4</v>
          </cell>
          <cell r="F434" t="str">
            <v>3 1 4</v>
          </cell>
        </row>
        <row r="435">
          <cell r="B435" t="str">
            <v>CE G549</v>
          </cell>
          <cell r="C435" t="str">
            <v>317</v>
          </cell>
          <cell r="D435" t="str">
            <v>RURAL ROAD TECHNOLOGY</v>
          </cell>
          <cell r="E435" t="str">
            <v>4</v>
          </cell>
          <cell r="F435" t="str">
            <v>3 1 4</v>
          </cell>
        </row>
        <row r="436">
          <cell r="B436" t="str">
            <v>CE G551</v>
          </cell>
          <cell r="C436" t="str">
            <v>880</v>
          </cell>
          <cell r="D436" t="str">
            <v>DYNAMICS OF STRUCTURES</v>
          </cell>
          <cell r="E436" t="str">
            <v>4</v>
          </cell>
          <cell r="F436" t="str">
            <v>3 1 4</v>
          </cell>
        </row>
        <row r="437">
          <cell r="B437" t="str">
            <v>CE G552</v>
          </cell>
          <cell r="C437" t="str">
            <v>526</v>
          </cell>
          <cell r="D437" t="str">
            <v>ADV STR MECH &amp; STABILITY</v>
          </cell>
          <cell r="E437" t="str">
            <v>4</v>
          </cell>
          <cell r="F437" t="str">
            <v xml:space="preserve">  3 1 4</v>
          </cell>
        </row>
        <row r="438">
          <cell r="B438" t="str">
            <v>CE G553</v>
          </cell>
          <cell r="C438" t="str">
            <v>532</v>
          </cell>
          <cell r="D438" t="str">
            <v>THEORY OF PLATES &amp; SHELL</v>
          </cell>
          <cell r="E438" t="str">
            <v>4</v>
          </cell>
          <cell r="F438" t="str">
            <v xml:space="preserve"> 3 1 4</v>
          </cell>
        </row>
        <row r="439">
          <cell r="B439" t="str">
            <v>CE G554</v>
          </cell>
          <cell r="C439" t="str">
            <v>924</v>
          </cell>
          <cell r="D439" t="str">
            <v>ADV STRUCTURAL DESIGN</v>
          </cell>
          <cell r="E439" t="str">
            <v>4</v>
          </cell>
          <cell r="F439" t="str">
            <v>3 1 4</v>
          </cell>
        </row>
        <row r="440">
          <cell r="B440" t="str">
            <v>CE G555</v>
          </cell>
          <cell r="C440">
            <v>2090</v>
          </cell>
          <cell r="D440" t="str">
            <v>REMOTE SENS &amp; GIS IN W R</v>
          </cell>
          <cell r="E440">
            <v>4</v>
          </cell>
          <cell r="F440">
            <v>4</v>
          </cell>
        </row>
        <row r="441">
          <cell r="B441" t="str">
            <v>CE G556</v>
          </cell>
          <cell r="C441">
            <v>2091</v>
          </cell>
          <cell r="D441" t="str">
            <v xml:space="preserve">ADV COMPUTATIONAL HYDR </v>
          </cell>
          <cell r="E441">
            <v>4</v>
          </cell>
          <cell r="F441">
            <v>4</v>
          </cell>
        </row>
        <row r="442">
          <cell r="B442" t="str">
            <v>CE G557</v>
          </cell>
          <cell r="C442">
            <v>2092</v>
          </cell>
          <cell r="D442" t="str">
            <v>STOCHASTIC HYDROLOGY</v>
          </cell>
          <cell r="E442">
            <v>4</v>
          </cell>
          <cell r="F442">
            <v>4</v>
          </cell>
        </row>
        <row r="443">
          <cell r="B443" t="str">
            <v>CE G558</v>
          </cell>
          <cell r="C443">
            <v>2093</v>
          </cell>
          <cell r="D443" t="str">
            <v>ADV GROUNDWATER HYDRO</v>
          </cell>
          <cell r="E443">
            <v>4</v>
          </cell>
          <cell r="F443">
            <v>4</v>
          </cell>
        </row>
        <row r="444">
          <cell r="B444" t="str">
            <v>CE G559</v>
          </cell>
          <cell r="C444">
            <v>2115</v>
          </cell>
          <cell r="D444" t="str">
            <v>SOFT COMPUT IN WATER RES</v>
          </cell>
          <cell r="E444">
            <v>4</v>
          </cell>
          <cell r="F444">
            <v>4</v>
          </cell>
        </row>
        <row r="445">
          <cell r="B445" t="str">
            <v>CE G560</v>
          </cell>
          <cell r="C445">
            <v>2094</v>
          </cell>
          <cell r="D445" t="str">
            <v>HYDROLOGIC SIMU LAB</v>
          </cell>
          <cell r="E445">
            <v>4</v>
          </cell>
          <cell r="F445">
            <v>4</v>
          </cell>
        </row>
        <row r="446">
          <cell r="B446" t="str">
            <v>CE G561</v>
          </cell>
          <cell r="C446">
            <v>2095</v>
          </cell>
          <cell r="D446" t="str">
            <v>IMP OF CL CH ON WR &amp; ENV</v>
          </cell>
          <cell r="E446">
            <v>4</v>
          </cell>
          <cell r="F446">
            <v>4</v>
          </cell>
        </row>
        <row r="447">
          <cell r="B447" t="str">
            <v>CE G610</v>
          </cell>
          <cell r="C447" t="str">
            <v>954</v>
          </cell>
          <cell r="D447" t="str">
            <v>CAAD IN CIVIL ENGG</v>
          </cell>
          <cell r="E447" t="str">
            <v>5</v>
          </cell>
          <cell r="F447" t="str">
            <v>3 2 5</v>
          </cell>
        </row>
        <row r="448">
          <cell r="B448" t="str">
            <v>CE G611</v>
          </cell>
          <cell r="C448" t="str">
            <v>808</v>
          </cell>
          <cell r="D448" t="str">
            <v>COMP AIDED ANAL &amp; DESIGN</v>
          </cell>
          <cell r="E448" t="str">
            <v>5</v>
          </cell>
          <cell r="F448" t="str">
            <v xml:space="preserve">  2 3 5</v>
          </cell>
        </row>
        <row r="449">
          <cell r="B449" t="str">
            <v>CE G612</v>
          </cell>
          <cell r="C449" t="str">
            <v>345</v>
          </cell>
          <cell r="D449" t="str">
            <v>ADVANCED STEEL STRUCTURE</v>
          </cell>
          <cell r="E449" t="str">
            <v>4</v>
          </cell>
          <cell r="F449" t="str">
            <v xml:space="preserve">  3 1 4</v>
          </cell>
        </row>
        <row r="450">
          <cell r="B450" t="str">
            <v>CE G613</v>
          </cell>
          <cell r="C450" t="str">
            <v>688</v>
          </cell>
          <cell r="D450" t="str">
            <v>ADV CONCRETE STRUCTURES</v>
          </cell>
          <cell r="E450" t="str">
            <v>4</v>
          </cell>
          <cell r="F450" t="str">
            <v>3 1 4</v>
          </cell>
        </row>
        <row r="451">
          <cell r="B451" t="str">
            <v>CE G614</v>
          </cell>
          <cell r="C451" t="str">
            <v>613</v>
          </cell>
          <cell r="D451" t="str">
            <v>PRESTRESS CONCRETE STRUC</v>
          </cell>
          <cell r="E451" t="str">
            <v>4</v>
          </cell>
          <cell r="F451" t="str">
            <v xml:space="preserve">  3 1 4</v>
          </cell>
        </row>
        <row r="452">
          <cell r="B452" t="str">
            <v>CE G615</v>
          </cell>
          <cell r="C452" t="str">
            <v>108</v>
          </cell>
          <cell r="D452" t="str">
            <v>EARTHQUAKE ENGINEERING</v>
          </cell>
          <cell r="E452" t="str">
            <v>4</v>
          </cell>
          <cell r="F452" t="str">
            <v>3 1 4</v>
          </cell>
        </row>
        <row r="453">
          <cell r="B453" t="str">
            <v>CE G616</v>
          </cell>
          <cell r="C453" t="str">
            <v>346</v>
          </cell>
          <cell r="D453" t="str">
            <v>BRIDGE ENGINEERING</v>
          </cell>
          <cell r="E453" t="str">
            <v>4</v>
          </cell>
          <cell r="F453" t="str">
            <v>3 1 4</v>
          </cell>
        </row>
        <row r="454">
          <cell r="B454" t="str">
            <v>CE G617</v>
          </cell>
          <cell r="C454" t="str">
            <v>343</v>
          </cell>
          <cell r="D454" t="str">
            <v>ADVANCE STRUC ANALYSIS</v>
          </cell>
          <cell r="E454" t="str">
            <v>4</v>
          </cell>
          <cell r="F454" t="str">
            <v>3 1 4</v>
          </cell>
        </row>
        <row r="455">
          <cell r="B455" t="str">
            <v>CE G618</v>
          </cell>
          <cell r="C455" t="str">
            <v>621</v>
          </cell>
          <cell r="D455" t="str">
            <v>DESIGN OF MULTI-STOR STR</v>
          </cell>
          <cell r="E455" t="str">
            <v>4</v>
          </cell>
          <cell r="F455" t="str">
            <v xml:space="preserve">  3 1 4</v>
          </cell>
        </row>
        <row r="456">
          <cell r="B456" t="str">
            <v>CE G619</v>
          </cell>
          <cell r="C456" t="str">
            <v>326</v>
          </cell>
          <cell r="D456" t="str">
            <v>FINITE ELEMENT ANALYSIS</v>
          </cell>
          <cell r="E456" t="str">
            <v>5</v>
          </cell>
          <cell r="F456" t="str">
            <v>3 2 5</v>
          </cell>
        </row>
        <row r="457">
          <cell r="B457" t="str">
            <v>CE G620</v>
          </cell>
          <cell r="C457" t="str">
            <v>87</v>
          </cell>
          <cell r="D457" t="str">
            <v>ADV FOUNDATION ENGG</v>
          </cell>
          <cell r="E457" t="str">
            <v>4</v>
          </cell>
          <cell r="F457" t="str">
            <v>3 1 4</v>
          </cell>
        </row>
        <row r="458">
          <cell r="B458" t="str">
            <v>CE G621</v>
          </cell>
          <cell r="C458" t="str">
            <v>628</v>
          </cell>
          <cell r="D458" t="str">
            <v>FLUID DYNAMICS</v>
          </cell>
          <cell r="E458" t="str">
            <v>5</v>
          </cell>
          <cell r="F458" t="str">
            <v>2 3 5</v>
          </cell>
        </row>
        <row r="459">
          <cell r="B459" t="str">
            <v>CE G622</v>
          </cell>
          <cell r="C459" t="str">
            <v>2026</v>
          </cell>
          <cell r="D459" t="str">
            <v>SOIL-STRUC INTERACTION</v>
          </cell>
          <cell r="E459" t="str">
            <v>4</v>
          </cell>
          <cell r="F459" t="str">
            <v>3 1 4</v>
          </cell>
        </row>
        <row r="460">
          <cell r="B460" t="str">
            <v>CE G623</v>
          </cell>
          <cell r="C460" t="str">
            <v>2027</v>
          </cell>
          <cell r="D460" t="str">
            <v>GROUND IMPROVEMENT TECH</v>
          </cell>
          <cell r="E460" t="str">
            <v>4</v>
          </cell>
          <cell r="F460" t="str">
            <v>3 1 4</v>
          </cell>
        </row>
        <row r="461">
          <cell r="B461" t="str">
            <v>CE G631</v>
          </cell>
          <cell r="C461" t="str">
            <v>2028</v>
          </cell>
          <cell r="D461" t="str">
            <v>SEL TOP IN SOIL &amp; GEOTEC</v>
          </cell>
          <cell r="E461" t="str">
            <v>4</v>
          </cell>
          <cell r="F461" t="str">
            <v xml:space="preserve">  3 1 4</v>
          </cell>
        </row>
        <row r="462">
          <cell r="B462" t="str">
            <v>CE G632</v>
          </cell>
          <cell r="C462" t="str">
            <v>2119</v>
          </cell>
          <cell r="D462" t="str">
            <v>DES OF FOUN FOR DYN LOAD</v>
          </cell>
          <cell r="E462" t="str">
            <v>4</v>
          </cell>
          <cell r="F462" t="str">
            <v xml:space="preserve">  3 1 4</v>
          </cell>
        </row>
        <row r="463">
          <cell r="B463" t="str">
            <v>CE G641</v>
          </cell>
          <cell r="C463" t="str">
            <v>730</v>
          </cell>
          <cell r="D463" t="str">
            <v>THEORY OF ELAST &amp; PLAST</v>
          </cell>
          <cell r="E463" t="str">
            <v>5</v>
          </cell>
          <cell r="F463" t="str">
            <v>2 3 5</v>
          </cell>
        </row>
        <row r="464">
          <cell r="B464" t="str">
            <v>CHE C213</v>
          </cell>
          <cell r="C464" t="str">
            <v>109</v>
          </cell>
          <cell r="D464" t="str">
            <v>FLUID FLOW OPERATIONS</v>
          </cell>
          <cell r="E464" t="str">
            <v>3</v>
          </cell>
          <cell r="F464" t="str">
            <v>3 0 3</v>
          </cell>
        </row>
        <row r="465">
          <cell r="B465" t="str">
            <v>CHE C221</v>
          </cell>
          <cell r="C465" t="str">
            <v>33</v>
          </cell>
          <cell r="D465" t="str">
            <v>CHEMICAL PROCESS CALCULA</v>
          </cell>
          <cell r="E465" t="str">
            <v>3</v>
          </cell>
          <cell r="F465" t="str">
            <v>3 0 3</v>
          </cell>
        </row>
        <row r="466">
          <cell r="B466" t="str">
            <v>CHE C311</v>
          </cell>
          <cell r="C466" t="str">
            <v>654</v>
          </cell>
          <cell r="D466" t="str">
            <v>CHEM ENGG THERMODYNAMICS</v>
          </cell>
          <cell r="E466" t="str">
            <v>3</v>
          </cell>
          <cell r="F466" t="str">
            <v xml:space="preserve">  3 0 3</v>
          </cell>
        </row>
        <row r="467">
          <cell r="B467" t="str">
            <v>CHE C312</v>
          </cell>
          <cell r="C467" t="str">
            <v>26</v>
          </cell>
          <cell r="D467" t="str">
            <v>KINETICS REACTOR DESIGN</v>
          </cell>
          <cell r="E467" t="str">
            <v>3</v>
          </cell>
          <cell r="F467" t="str">
            <v>3 0 3</v>
          </cell>
        </row>
        <row r="468">
          <cell r="B468" t="str">
            <v>CHE C322</v>
          </cell>
          <cell r="C468" t="str">
            <v>31</v>
          </cell>
          <cell r="D468" t="str">
            <v>CHEMICAL PROCESS TECH</v>
          </cell>
          <cell r="E468" t="str">
            <v>3</v>
          </cell>
          <cell r="F468" t="str">
            <v>3 0 3</v>
          </cell>
        </row>
        <row r="469">
          <cell r="B469" t="str">
            <v>CHE C332</v>
          </cell>
          <cell r="C469" t="str">
            <v>32</v>
          </cell>
          <cell r="D469" t="str">
            <v>PROCESS DESIGN DECISIONS</v>
          </cell>
          <cell r="E469" t="str">
            <v>3</v>
          </cell>
          <cell r="F469" t="str">
            <v xml:space="preserve">  3 0 3</v>
          </cell>
        </row>
        <row r="470">
          <cell r="B470" t="str">
            <v>CHE C351</v>
          </cell>
          <cell r="C470" t="str">
            <v>420</v>
          </cell>
          <cell r="D470" t="str">
            <v>HEAT TRANSFER OPERATIONS</v>
          </cell>
          <cell r="E470" t="str">
            <v>4</v>
          </cell>
          <cell r="F470" t="str">
            <v xml:space="preserve">  3 3 4</v>
          </cell>
        </row>
        <row r="471">
          <cell r="B471" t="str">
            <v>CHE C361</v>
          </cell>
          <cell r="C471" t="str">
            <v>394</v>
          </cell>
          <cell r="D471" t="str">
            <v>MASS TRANSFER OPERATIONS</v>
          </cell>
          <cell r="E471" t="str">
            <v>3</v>
          </cell>
          <cell r="F471" t="str">
            <v xml:space="preserve">  3 0 3</v>
          </cell>
        </row>
        <row r="472">
          <cell r="B472" t="str">
            <v>CHE C411</v>
          </cell>
          <cell r="C472" t="str">
            <v>173</v>
          </cell>
          <cell r="D472" t="str">
            <v>ENVIR POLLUTION CONTROL</v>
          </cell>
          <cell r="E472" t="str">
            <v>3</v>
          </cell>
          <cell r="F472" t="str">
            <v>3 0 3</v>
          </cell>
        </row>
        <row r="473">
          <cell r="B473" t="str">
            <v>CHE C412</v>
          </cell>
          <cell r="C473" t="str">
            <v>616</v>
          </cell>
          <cell r="D473" t="str">
            <v>PROCSS EQUIPMENT DESIGN</v>
          </cell>
          <cell r="E473" t="str">
            <v>3</v>
          </cell>
          <cell r="F473" t="str">
            <v>3 0 3</v>
          </cell>
        </row>
        <row r="474">
          <cell r="B474" t="str">
            <v>CHE C413</v>
          </cell>
          <cell r="C474" t="str">
            <v>342</v>
          </cell>
          <cell r="D474" t="str">
            <v>PROCESS PLANT SAFETY</v>
          </cell>
          <cell r="E474" t="str">
            <v>3</v>
          </cell>
          <cell r="F474" t="str">
            <v>3 0 3</v>
          </cell>
        </row>
        <row r="475">
          <cell r="B475" t="str">
            <v>CHE C414</v>
          </cell>
          <cell r="C475" t="str">
            <v>912</v>
          </cell>
          <cell r="D475" t="str">
            <v>TRANSPORT PHENOMENON</v>
          </cell>
          <cell r="E475" t="str">
            <v>3</v>
          </cell>
          <cell r="F475" t="str">
            <v>3 0 3</v>
          </cell>
        </row>
        <row r="476">
          <cell r="B476" t="str">
            <v>CHE C421</v>
          </cell>
          <cell r="C476" t="str">
            <v>174</v>
          </cell>
          <cell r="D476" t="str">
            <v>BIOCHEMICAL ENGG</v>
          </cell>
          <cell r="E476" t="str">
            <v>3</v>
          </cell>
          <cell r="F476" t="str">
            <v>3 0 3</v>
          </cell>
        </row>
        <row r="477">
          <cell r="B477" t="str">
            <v>CHE C422</v>
          </cell>
          <cell r="C477" t="str">
            <v>617</v>
          </cell>
          <cell r="D477" t="str">
            <v>COMBUSTION ENGINEERING</v>
          </cell>
          <cell r="E477" t="str">
            <v>3</v>
          </cell>
          <cell r="F477" t="str">
            <v>3 0 3</v>
          </cell>
        </row>
        <row r="478">
          <cell r="B478" t="str">
            <v>CHE C431</v>
          </cell>
          <cell r="C478" t="str">
            <v>175</v>
          </cell>
          <cell r="D478" t="str">
            <v>SELECT CHEMICAL ENGG OP</v>
          </cell>
          <cell r="E478" t="str">
            <v>4</v>
          </cell>
          <cell r="F478" t="str">
            <v>3 3 4</v>
          </cell>
        </row>
        <row r="479">
          <cell r="B479" t="str">
            <v>CHE C432</v>
          </cell>
          <cell r="C479" t="str">
            <v>413</v>
          </cell>
          <cell r="D479" t="str">
            <v>COMP AID PROC PLANT DESG</v>
          </cell>
          <cell r="E479" t="str">
            <v>3</v>
          </cell>
          <cell r="F479" t="str">
            <v xml:space="preserve">  3 0 3</v>
          </cell>
        </row>
        <row r="480">
          <cell r="B480" t="str">
            <v>CHE C433</v>
          </cell>
          <cell r="C480" t="str">
            <v>651</v>
          </cell>
          <cell r="D480" t="str">
            <v>CORROSION ENGINEERING</v>
          </cell>
          <cell r="E480" t="str">
            <v>3</v>
          </cell>
          <cell r="F480" t="str">
            <v>3 0 3</v>
          </cell>
        </row>
        <row r="481">
          <cell r="B481" t="str">
            <v>CHE C441</v>
          </cell>
          <cell r="C481" t="str">
            <v>835</v>
          </cell>
          <cell r="D481" t="str">
            <v>PROCESS CONTROL</v>
          </cell>
          <cell r="E481" t="str">
            <v>3</v>
          </cell>
          <cell r="F481" t="str">
            <v>3 0 3</v>
          </cell>
        </row>
        <row r="482">
          <cell r="B482" t="str">
            <v>CHE C471</v>
          </cell>
          <cell r="C482" t="str">
            <v>3</v>
          </cell>
          <cell r="D482" t="str">
            <v>REFRIGERATION &amp; AIRCOND</v>
          </cell>
          <cell r="E482" t="str">
            <v>3</v>
          </cell>
          <cell r="F482" t="str">
            <v>3 0 3</v>
          </cell>
        </row>
        <row r="483">
          <cell r="B483" t="str">
            <v>CHE C473</v>
          </cell>
          <cell r="C483" t="str">
            <v>838</v>
          </cell>
          <cell r="D483" t="str">
            <v>ADVANCED PROCESS CONTROL</v>
          </cell>
          <cell r="E483" t="str">
            <v>4</v>
          </cell>
          <cell r="F483" t="str">
            <v xml:space="preserve"> 3 1 4</v>
          </cell>
        </row>
        <row r="484">
          <cell r="B484" t="str">
            <v>CHE C491</v>
          </cell>
          <cell r="C484" t="str">
            <v>861</v>
          </cell>
          <cell r="D484" t="str">
            <v>SPECIAL PROJECTS</v>
          </cell>
          <cell r="E484" t="str">
            <v>3</v>
          </cell>
          <cell r="F484">
            <v>3</v>
          </cell>
        </row>
        <row r="485">
          <cell r="B485" t="str">
            <v>CHE F211</v>
          </cell>
          <cell r="C485" t="str">
            <v>1069</v>
          </cell>
          <cell r="D485" t="str">
            <v>CHEMICAL PROCESS CALCULA</v>
          </cell>
          <cell r="E485" t="str">
            <v>3</v>
          </cell>
          <cell r="F485" t="str">
            <v>3 0 3</v>
          </cell>
        </row>
        <row r="486">
          <cell r="B486" t="str">
            <v>CHE F212</v>
          </cell>
          <cell r="C486" t="str">
            <v>1072</v>
          </cell>
          <cell r="D486" t="str">
            <v>FLUID MECHANICS</v>
          </cell>
          <cell r="E486" t="str">
            <v>3</v>
          </cell>
          <cell r="F486" t="str">
            <v>3 0 3</v>
          </cell>
        </row>
        <row r="487">
          <cell r="B487" t="str">
            <v>CHE F213</v>
          </cell>
          <cell r="C487" t="str">
            <v>1071</v>
          </cell>
          <cell r="D487" t="str">
            <v>CHEM ENGG THERMODYNAMICS</v>
          </cell>
          <cell r="E487" t="str">
            <v>3</v>
          </cell>
          <cell r="F487" t="str">
            <v xml:space="preserve">  3 0 3</v>
          </cell>
        </row>
        <row r="488">
          <cell r="B488" t="str">
            <v>CHE F214</v>
          </cell>
          <cell r="C488" t="str">
            <v>1070</v>
          </cell>
          <cell r="D488" t="str">
            <v>ENGINEERING CHEMISTRY</v>
          </cell>
          <cell r="E488" t="str">
            <v>3</v>
          </cell>
          <cell r="F488" t="str">
            <v>3 0 3</v>
          </cell>
        </row>
        <row r="489">
          <cell r="B489" t="str">
            <v>CHE F241</v>
          </cell>
          <cell r="C489" t="str">
            <v>1180</v>
          </cell>
          <cell r="D489" t="str">
            <v>HEAT TRANSFER</v>
          </cell>
          <cell r="E489" t="str">
            <v>3</v>
          </cell>
          <cell r="F489" t="str">
            <v>3 0 3</v>
          </cell>
        </row>
        <row r="490">
          <cell r="B490" t="str">
            <v>CHE F242</v>
          </cell>
          <cell r="C490" t="str">
            <v>1181</v>
          </cell>
          <cell r="D490" t="str">
            <v>NUM METHOD FOR CHEM ENGG</v>
          </cell>
          <cell r="E490" t="str">
            <v>3</v>
          </cell>
          <cell r="F490" t="str">
            <v xml:space="preserve">  3 0 3</v>
          </cell>
        </row>
        <row r="491">
          <cell r="B491" t="str">
            <v>CHE F243</v>
          </cell>
          <cell r="C491" t="str">
            <v>1182</v>
          </cell>
          <cell r="D491" t="str">
            <v>MATERIAL SCIENCE &amp; ENGG</v>
          </cell>
          <cell r="E491" t="str">
            <v>3</v>
          </cell>
          <cell r="F491" t="str">
            <v>3 0 3</v>
          </cell>
        </row>
        <row r="492">
          <cell r="B492" t="str">
            <v>CHE F244</v>
          </cell>
          <cell r="C492" t="str">
            <v>1183</v>
          </cell>
          <cell r="D492" t="str">
            <v>SEPARATION PROCESSES I</v>
          </cell>
          <cell r="E492" t="str">
            <v>3</v>
          </cell>
          <cell r="F492" t="str">
            <v>3 0 3</v>
          </cell>
        </row>
        <row r="493">
          <cell r="B493" t="str">
            <v>CHE F266</v>
          </cell>
          <cell r="C493" t="str">
            <v>1653</v>
          </cell>
          <cell r="D493" t="str">
            <v>STUDY PROJECT</v>
          </cell>
          <cell r="E493" t="str">
            <v>3</v>
          </cell>
          <cell r="F493">
            <v>3</v>
          </cell>
        </row>
        <row r="494">
          <cell r="B494" t="str">
            <v>CHE F311</v>
          </cell>
          <cell r="C494" t="str">
            <v>1184</v>
          </cell>
          <cell r="D494" t="str">
            <v>KINETICS &amp; REACTOR DESIG</v>
          </cell>
          <cell r="E494" t="str">
            <v>3</v>
          </cell>
          <cell r="F494" t="str">
            <v xml:space="preserve">  3 0 3</v>
          </cell>
        </row>
        <row r="495">
          <cell r="B495" t="str">
            <v>CHE F312</v>
          </cell>
          <cell r="C495" t="str">
            <v>1185</v>
          </cell>
          <cell r="D495" t="str">
            <v>CHEMICAL ENGG LAB I</v>
          </cell>
          <cell r="E495" t="str">
            <v>3</v>
          </cell>
          <cell r="F495" t="str">
            <v>3 3</v>
          </cell>
        </row>
        <row r="496">
          <cell r="B496" t="str">
            <v>CHE F313</v>
          </cell>
          <cell r="C496" t="str">
            <v>1186</v>
          </cell>
          <cell r="D496" t="str">
            <v>SEPARATION PROCESSES II</v>
          </cell>
          <cell r="E496" t="str">
            <v>3</v>
          </cell>
          <cell r="F496" t="str">
            <v>3 0 3</v>
          </cell>
        </row>
        <row r="497">
          <cell r="B497" t="str">
            <v>CHE F314</v>
          </cell>
          <cell r="C497" t="str">
            <v>1187</v>
          </cell>
          <cell r="D497" t="str">
            <v>PROCESS DES PRINCIPLESI</v>
          </cell>
          <cell r="E497" t="str">
            <v>3</v>
          </cell>
          <cell r="F497" t="str">
            <v xml:space="preserve"> 3 0 3</v>
          </cell>
        </row>
        <row r="498">
          <cell r="B498" t="str">
            <v>CHE F341</v>
          </cell>
          <cell r="C498" t="str">
            <v>1188</v>
          </cell>
          <cell r="D498" t="str">
            <v>CHEMICAL ENGG LAB II</v>
          </cell>
          <cell r="E498" t="str">
            <v>3</v>
          </cell>
          <cell r="F498" t="str">
            <v>3 3</v>
          </cell>
        </row>
        <row r="499">
          <cell r="B499" t="str">
            <v>CHE F342</v>
          </cell>
          <cell r="C499" t="str">
            <v>1189</v>
          </cell>
          <cell r="D499" t="str">
            <v>PROCESS DYN &amp; CONTROL</v>
          </cell>
          <cell r="E499" t="str">
            <v>3</v>
          </cell>
          <cell r="F499" t="str">
            <v>3 0 3</v>
          </cell>
        </row>
        <row r="500">
          <cell r="B500" t="str">
            <v>CHE F343</v>
          </cell>
          <cell r="C500" t="str">
            <v>1190</v>
          </cell>
          <cell r="D500" t="str">
            <v>PROCESS DES PRINCIPLE II</v>
          </cell>
          <cell r="E500" t="str">
            <v>3</v>
          </cell>
          <cell r="F500" t="str">
            <v xml:space="preserve">  3 0 3</v>
          </cell>
        </row>
        <row r="501">
          <cell r="B501" t="str">
            <v>CHE F366</v>
          </cell>
          <cell r="C501" t="str">
            <v>1668</v>
          </cell>
          <cell r="D501" t="str">
            <v>LABORATORY PROJECT</v>
          </cell>
          <cell r="E501" t="str">
            <v>3</v>
          </cell>
          <cell r="F501">
            <v>3</v>
          </cell>
        </row>
        <row r="502">
          <cell r="B502" t="str">
            <v>CHE F367</v>
          </cell>
          <cell r="C502" t="str">
            <v>1738</v>
          </cell>
          <cell r="D502" t="str">
            <v>LABORATORY PROJECT</v>
          </cell>
          <cell r="E502" t="str">
            <v>3</v>
          </cell>
          <cell r="F502">
            <v>3</v>
          </cell>
        </row>
        <row r="503">
          <cell r="B503" t="str">
            <v>CHE F376</v>
          </cell>
          <cell r="C503" t="str">
            <v>1687</v>
          </cell>
          <cell r="D503" t="str">
            <v>DESIGN PROJECT</v>
          </cell>
          <cell r="E503" t="str">
            <v>3</v>
          </cell>
          <cell r="F503">
            <v>3</v>
          </cell>
        </row>
        <row r="504">
          <cell r="B504" t="str">
            <v>CHE F377</v>
          </cell>
          <cell r="C504" t="str">
            <v>1754</v>
          </cell>
          <cell r="D504" t="str">
            <v>DESIGN PROJECT</v>
          </cell>
          <cell r="E504" t="str">
            <v>3</v>
          </cell>
          <cell r="F504">
            <v>3</v>
          </cell>
        </row>
        <row r="505">
          <cell r="B505" t="str">
            <v>CHE F411</v>
          </cell>
          <cell r="C505" t="str">
            <v>1206</v>
          </cell>
          <cell r="D505" t="str">
            <v>ENVIR POLLUTION CONTROL</v>
          </cell>
          <cell r="E505" t="str">
            <v>3</v>
          </cell>
          <cell r="F505" t="str">
            <v>3 0 3</v>
          </cell>
        </row>
        <row r="506">
          <cell r="B506" t="str">
            <v>CHE F412</v>
          </cell>
          <cell r="C506" t="str">
            <v>1207</v>
          </cell>
          <cell r="D506" t="str">
            <v>PROCESS EQUIPMENT DESIGN</v>
          </cell>
          <cell r="E506" t="str">
            <v>3</v>
          </cell>
          <cell r="F506" t="str">
            <v xml:space="preserve">  3 0 3</v>
          </cell>
        </row>
        <row r="507">
          <cell r="B507" t="str">
            <v>CHE F413</v>
          </cell>
          <cell r="C507" t="str">
            <v>1204</v>
          </cell>
          <cell r="D507" t="str">
            <v>PROCESS PLANT SAFETY</v>
          </cell>
          <cell r="E507" t="str">
            <v>3</v>
          </cell>
          <cell r="F507" t="str">
            <v>3 0 3</v>
          </cell>
        </row>
        <row r="508">
          <cell r="B508" t="str">
            <v>CHE F414</v>
          </cell>
          <cell r="C508" t="str">
            <v>1201</v>
          </cell>
          <cell r="D508" t="str">
            <v>TRANSPORT PHENOMENA</v>
          </cell>
          <cell r="E508" t="str">
            <v>3</v>
          </cell>
          <cell r="F508" t="str">
            <v>3 0 3</v>
          </cell>
        </row>
        <row r="509">
          <cell r="B509" t="str">
            <v>CHE F415</v>
          </cell>
          <cell r="C509" t="str">
            <v>1210</v>
          </cell>
          <cell r="D509" t="str">
            <v>MOLEC &amp; STAT THERMODYN</v>
          </cell>
          <cell r="E509" t="str">
            <v>3</v>
          </cell>
          <cell r="F509" t="str">
            <v>3 0 3</v>
          </cell>
        </row>
        <row r="510">
          <cell r="B510" t="str">
            <v>CHE F416</v>
          </cell>
          <cell r="C510" t="str">
            <v>1211</v>
          </cell>
          <cell r="D510" t="str">
            <v>PROCESS PLANT DES PRO I</v>
          </cell>
          <cell r="E510" t="str">
            <v>3</v>
          </cell>
          <cell r="F510">
            <v>3</v>
          </cell>
        </row>
        <row r="511">
          <cell r="B511" t="str">
            <v>CHE F417</v>
          </cell>
          <cell r="C511" t="str">
            <v>1212</v>
          </cell>
          <cell r="D511" t="str">
            <v>PROCESS PLANT DES PRO II</v>
          </cell>
          <cell r="E511" t="str">
            <v>3</v>
          </cell>
          <cell r="F511">
            <v>3</v>
          </cell>
        </row>
        <row r="512">
          <cell r="B512" t="str">
            <v>CHE F418</v>
          </cell>
          <cell r="C512" t="str">
            <v>1213</v>
          </cell>
          <cell r="D512" t="str">
            <v>MODEL &amp; SIMU IN CHE ENGG</v>
          </cell>
          <cell r="E512" t="str">
            <v>3</v>
          </cell>
          <cell r="F512" t="str">
            <v xml:space="preserve">  3 0 3</v>
          </cell>
        </row>
        <row r="513">
          <cell r="B513" t="str">
            <v>CHE F419</v>
          </cell>
          <cell r="C513" t="str">
            <v>1203</v>
          </cell>
          <cell r="D513" t="str">
            <v>CHEMICAL PROCESS TECH</v>
          </cell>
          <cell r="E513" t="str">
            <v>3</v>
          </cell>
          <cell r="F513" t="str">
            <v>3 0 3</v>
          </cell>
        </row>
        <row r="514">
          <cell r="B514" t="str">
            <v>CHE F421</v>
          </cell>
          <cell r="C514" t="str">
            <v>1205</v>
          </cell>
          <cell r="D514" t="str">
            <v>BIOCHEMICAL ENGINEERING</v>
          </cell>
          <cell r="E514" t="str">
            <v>3</v>
          </cell>
          <cell r="F514" t="str">
            <v>3 0 3</v>
          </cell>
        </row>
        <row r="515">
          <cell r="B515" t="str">
            <v>CHE F433</v>
          </cell>
          <cell r="C515" t="str">
            <v>1202</v>
          </cell>
          <cell r="D515" t="str">
            <v>CORROSION ENGINEERING</v>
          </cell>
          <cell r="E515" t="str">
            <v>3</v>
          </cell>
          <cell r="F515" t="str">
            <v>3 0 3</v>
          </cell>
        </row>
        <row r="516">
          <cell r="B516" t="str">
            <v>CHE F471</v>
          </cell>
          <cell r="C516" t="str">
            <v>1208</v>
          </cell>
          <cell r="D516" t="str">
            <v>ADVANCE PROCESS CONTROL</v>
          </cell>
          <cell r="E516" t="str">
            <v>3</v>
          </cell>
          <cell r="F516" t="str">
            <v>3 0 3</v>
          </cell>
        </row>
        <row r="517">
          <cell r="B517" t="str">
            <v>CHE F491</v>
          </cell>
          <cell r="C517" t="str">
            <v>1209</v>
          </cell>
          <cell r="D517" t="str">
            <v>SPECIAL PROJECTS</v>
          </cell>
          <cell r="E517" t="str">
            <v>3</v>
          </cell>
          <cell r="F517">
            <v>3</v>
          </cell>
        </row>
        <row r="518">
          <cell r="B518" t="str">
            <v>CHE G511</v>
          </cell>
          <cell r="C518" t="str">
            <v>821</v>
          </cell>
          <cell r="D518" t="str">
            <v>FLUIDISATION ENGINEERING</v>
          </cell>
          <cell r="E518" t="str">
            <v>4</v>
          </cell>
          <cell r="F518" t="str">
            <v xml:space="preserve">  2 2 4</v>
          </cell>
        </row>
        <row r="519">
          <cell r="B519" t="str">
            <v>CHE G512</v>
          </cell>
          <cell r="C519" t="str">
            <v>270</v>
          </cell>
          <cell r="D519" t="str">
            <v>PETRO REFIN &amp; PETROCHEM</v>
          </cell>
          <cell r="E519" t="str">
            <v>4</v>
          </cell>
          <cell r="F519" t="str">
            <v>2 2 4</v>
          </cell>
        </row>
        <row r="520">
          <cell r="B520" t="str">
            <v>CHE G513</v>
          </cell>
          <cell r="C520" t="str">
            <v>279</v>
          </cell>
          <cell r="D520" t="str">
            <v>ENVIR MANAGEMENT SYSTEMS</v>
          </cell>
          <cell r="E520" t="str">
            <v>5</v>
          </cell>
          <cell r="F520">
            <v>5</v>
          </cell>
        </row>
        <row r="521">
          <cell r="B521" t="str">
            <v>CHE G514</v>
          </cell>
          <cell r="C521" t="str">
            <v>260</v>
          </cell>
          <cell r="D521" t="str">
            <v>EVOLUTIONARY COMPUTATION</v>
          </cell>
          <cell r="E521" t="str">
            <v>5</v>
          </cell>
          <cell r="F521">
            <v>5</v>
          </cell>
        </row>
        <row r="522">
          <cell r="B522" t="str">
            <v>CHE G521</v>
          </cell>
          <cell r="C522" t="str">
            <v>323</v>
          </cell>
          <cell r="D522" t="str">
            <v>CHEMICAL ENGG ANALYSIS</v>
          </cell>
          <cell r="E522" t="str">
            <v>4</v>
          </cell>
          <cell r="F522" t="str">
            <v>2 2 4</v>
          </cell>
        </row>
        <row r="523">
          <cell r="B523" t="str">
            <v>CHE G522</v>
          </cell>
          <cell r="C523" t="str">
            <v>847</v>
          </cell>
          <cell r="D523" t="str">
            <v>POLYMER TECHNOLOGY</v>
          </cell>
          <cell r="E523" t="str">
            <v>4</v>
          </cell>
          <cell r="F523" t="str">
            <v>2 2 4</v>
          </cell>
        </row>
        <row r="524">
          <cell r="B524" t="str">
            <v>CHE G523</v>
          </cell>
          <cell r="C524" t="str">
            <v>2002</v>
          </cell>
          <cell r="D524" t="str">
            <v>MATH METHODS IN CHEM ENG</v>
          </cell>
          <cell r="E524" t="str">
            <v>5</v>
          </cell>
          <cell r="F524" t="str">
            <v xml:space="preserve"> 3 2 5</v>
          </cell>
        </row>
        <row r="525">
          <cell r="B525" t="str">
            <v>CHE G524</v>
          </cell>
          <cell r="C525" t="str">
            <v>2080</v>
          </cell>
          <cell r="D525" t="str">
            <v>INTRO TO MULTIPHASE FLOW</v>
          </cell>
          <cell r="E525" t="str">
            <v>4</v>
          </cell>
          <cell r="F525" t="str">
            <v xml:space="preserve">  3 1 4</v>
          </cell>
        </row>
        <row r="526">
          <cell r="B526" t="str">
            <v>CHE G525</v>
          </cell>
          <cell r="C526" t="str">
            <v>2081</v>
          </cell>
          <cell r="D526" t="str">
            <v>CHEMICAL PRO &amp; EQUIP DEG</v>
          </cell>
          <cell r="E526" t="str">
            <v>4</v>
          </cell>
          <cell r="F526" t="str">
            <v xml:space="preserve">  3 1 4</v>
          </cell>
        </row>
        <row r="527">
          <cell r="B527" t="str">
            <v>CHE G526</v>
          </cell>
          <cell r="C527">
            <v>2082</v>
          </cell>
          <cell r="D527" t="str">
            <v>NUCLEAR ENGINEERING</v>
          </cell>
          <cell r="E527">
            <v>4</v>
          </cell>
          <cell r="F527" t="str">
            <v xml:space="preserve">3 1 4 </v>
          </cell>
        </row>
        <row r="528">
          <cell r="B528" t="str">
            <v>CHE G527</v>
          </cell>
          <cell r="C528">
            <v>2083</v>
          </cell>
          <cell r="D528" t="str">
            <v>ENERGY CONSERV &amp; MGMT</v>
          </cell>
          <cell r="E528">
            <v>4</v>
          </cell>
          <cell r="F528" t="str">
            <v>3 1 4</v>
          </cell>
        </row>
        <row r="529">
          <cell r="B529" t="str">
            <v>CHE G528</v>
          </cell>
          <cell r="C529" t="str">
            <v>2084</v>
          </cell>
          <cell r="D529" t="str">
            <v>INTRO TO NANO SCI &amp; TECH</v>
          </cell>
          <cell r="E529" t="str">
            <v>4</v>
          </cell>
          <cell r="F529" t="str">
            <v xml:space="preserve">  3 1 4</v>
          </cell>
        </row>
        <row r="530">
          <cell r="B530" t="str">
            <v>CHE G529</v>
          </cell>
          <cell r="C530">
            <v>2085</v>
          </cell>
          <cell r="D530" t="str">
            <v>PULP &amp; PAPER TECHNOLOGY</v>
          </cell>
          <cell r="E530">
            <v>4</v>
          </cell>
          <cell r="F530" t="str">
            <v>3 1 4</v>
          </cell>
        </row>
        <row r="531">
          <cell r="B531" t="str">
            <v>CHE G531</v>
          </cell>
          <cell r="C531" t="str">
            <v>2030</v>
          </cell>
          <cell r="D531" t="str">
            <v>PROJECT ENGINEERING</v>
          </cell>
          <cell r="E531" t="str">
            <v>4</v>
          </cell>
          <cell r="F531" t="str">
            <v>2 2 4</v>
          </cell>
        </row>
        <row r="532">
          <cell r="B532" t="str">
            <v>CHE G532</v>
          </cell>
          <cell r="C532" t="str">
            <v>2031</v>
          </cell>
          <cell r="D532" t="str">
            <v>ALTERNATE ENER RESOURCES</v>
          </cell>
          <cell r="E532" t="str">
            <v>4</v>
          </cell>
          <cell r="F532" t="str">
            <v xml:space="preserve">  2 2 4</v>
          </cell>
        </row>
        <row r="533">
          <cell r="B533" t="str">
            <v>CHE G533</v>
          </cell>
          <cell r="C533" t="str">
            <v>2140</v>
          </cell>
          <cell r="D533" t="str">
            <v>PETROLEUM PROJECT CHARAC</v>
          </cell>
          <cell r="E533" t="str">
            <v>5</v>
          </cell>
          <cell r="F533" t="str">
            <v xml:space="preserve">  3 2 5</v>
          </cell>
        </row>
        <row r="534">
          <cell r="B534" t="str">
            <v>CHE G541</v>
          </cell>
          <cell r="C534" t="str">
            <v>61</v>
          </cell>
          <cell r="D534" t="str">
            <v>PROCESS PLANT SIMULATION</v>
          </cell>
          <cell r="E534" t="str">
            <v>4</v>
          </cell>
          <cell r="F534" t="str">
            <v xml:space="preserve">  2 2 4</v>
          </cell>
        </row>
        <row r="535">
          <cell r="B535" t="str">
            <v>CHE G542</v>
          </cell>
          <cell r="C535" t="str">
            <v>94</v>
          </cell>
          <cell r="D535" t="str">
            <v>COMPUTATIONAL TRANS PHEN</v>
          </cell>
          <cell r="E535" t="str">
            <v>5</v>
          </cell>
          <cell r="F535" t="str">
            <v xml:space="preserve">  3 2 5</v>
          </cell>
        </row>
        <row r="536">
          <cell r="B536" t="str">
            <v>CHE G551</v>
          </cell>
          <cell r="C536" t="str">
            <v>49</v>
          </cell>
          <cell r="D536" t="str">
            <v>ADVANCE SEPERATION TECH</v>
          </cell>
          <cell r="E536" t="str">
            <v>5</v>
          </cell>
          <cell r="F536" t="str">
            <v>3 2 5</v>
          </cell>
        </row>
        <row r="537">
          <cell r="B537" t="str">
            <v>CHE G611</v>
          </cell>
          <cell r="C537" t="str">
            <v>783</v>
          </cell>
          <cell r="D537" t="str">
            <v>COMP AIDED ANAL &amp; DESIGN</v>
          </cell>
          <cell r="E537" t="str">
            <v>5</v>
          </cell>
          <cell r="F537" t="str">
            <v xml:space="preserve">  2 3 5</v>
          </cell>
        </row>
        <row r="538">
          <cell r="B538" t="str">
            <v>CHE G612</v>
          </cell>
          <cell r="C538" t="str">
            <v>727</v>
          </cell>
          <cell r="D538" t="str">
            <v>MASS TRANFER OPERATIONS</v>
          </cell>
          <cell r="E538" t="str">
            <v>5</v>
          </cell>
          <cell r="F538" t="str">
            <v>3 2 5</v>
          </cell>
        </row>
        <row r="539">
          <cell r="B539" t="str">
            <v>CHE G613</v>
          </cell>
          <cell r="C539" t="str">
            <v>618</v>
          </cell>
          <cell r="D539" t="str">
            <v>ADVANCED MASS TRANSFER</v>
          </cell>
          <cell r="E539" t="str">
            <v>5</v>
          </cell>
          <cell r="F539" t="str">
            <v>3 2 5</v>
          </cell>
        </row>
        <row r="540">
          <cell r="B540" t="str">
            <v>CHE G614</v>
          </cell>
          <cell r="C540" t="str">
            <v>841</v>
          </cell>
          <cell r="D540" t="str">
            <v>ADVANCED HEAT TRANSFER</v>
          </cell>
          <cell r="E540" t="str">
            <v>5</v>
          </cell>
          <cell r="F540">
            <v>5</v>
          </cell>
        </row>
        <row r="541">
          <cell r="B541" t="str">
            <v>CHE G615</v>
          </cell>
          <cell r="C541" t="str">
            <v>605</v>
          </cell>
          <cell r="D541" t="str">
            <v>ADVANCED SEPARATION PROC</v>
          </cell>
          <cell r="E541" t="str">
            <v>5</v>
          </cell>
          <cell r="F541" t="str">
            <v xml:space="preserve">  3 2 5</v>
          </cell>
        </row>
        <row r="542">
          <cell r="B542" t="str">
            <v>CHE G616</v>
          </cell>
          <cell r="C542" t="str">
            <v>823</v>
          </cell>
          <cell r="D542" t="str">
            <v>PETROLEUM RESERVOIR ENGG</v>
          </cell>
          <cell r="E542" t="str">
            <v>5</v>
          </cell>
          <cell r="F542" t="str">
            <v xml:space="preserve">  3 2 5</v>
          </cell>
        </row>
        <row r="543">
          <cell r="B543" t="str">
            <v>CHE G617</v>
          </cell>
          <cell r="C543" t="str">
            <v>10</v>
          </cell>
          <cell r="D543" t="str">
            <v>PETRO REFINERY ENGG</v>
          </cell>
          <cell r="E543" t="str">
            <v>5</v>
          </cell>
          <cell r="F543" t="str">
            <v>3 2 5</v>
          </cell>
        </row>
        <row r="544">
          <cell r="B544" t="str">
            <v>CHE G618</v>
          </cell>
          <cell r="C544" t="str">
            <v>891</v>
          </cell>
          <cell r="D544" t="str">
            <v>PETRO DOWNSTREAM PROCESS</v>
          </cell>
          <cell r="E544" t="str">
            <v>5</v>
          </cell>
          <cell r="F544" t="str">
            <v xml:space="preserve">  3 2 5</v>
          </cell>
        </row>
        <row r="545">
          <cell r="B545" t="str">
            <v>CHE G619</v>
          </cell>
          <cell r="C545" t="str">
            <v>337</v>
          </cell>
          <cell r="D545" t="str">
            <v>PROCESS INTENSIFICATION</v>
          </cell>
          <cell r="E545" t="str">
            <v>5</v>
          </cell>
          <cell r="F545" t="str">
            <v>3 2 5</v>
          </cell>
        </row>
        <row r="546">
          <cell r="B546" t="str">
            <v>CHE G620</v>
          </cell>
          <cell r="C546" t="str">
            <v>760</v>
          </cell>
          <cell r="D546" t="str">
            <v>ENERGY INTEGRATION ANALY</v>
          </cell>
          <cell r="E546" t="str">
            <v>5</v>
          </cell>
          <cell r="F546" t="str">
            <v xml:space="preserve">  3 2 5</v>
          </cell>
        </row>
        <row r="547">
          <cell r="B547" t="str">
            <v>CHE G621</v>
          </cell>
          <cell r="C547" t="str">
            <v>784</v>
          </cell>
          <cell r="D547" t="str">
            <v>FLUID DYNAMICS</v>
          </cell>
          <cell r="E547" t="str">
            <v>5</v>
          </cell>
          <cell r="F547" t="str">
            <v>2 3 5</v>
          </cell>
        </row>
        <row r="548">
          <cell r="B548" t="str">
            <v>CHE G622</v>
          </cell>
          <cell r="C548" t="str">
            <v>2032</v>
          </cell>
          <cell r="D548" t="str">
            <v>ADV CHEMICAL ENGG THERMO</v>
          </cell>
          <cell r="E548" t="str">
            <v>5</v>
          </cell>
          <cell r="F548" t="str">
            <v xml:space="preserve">  3 2 5</v>
          </cell>
        </row>
        <row r="549">
          <cell r="B549" t="str">
            <v>CHE G631</v>
          </cell>
          <cell r="C549" t="str">
            <v>728</v>
          </cell>
          <cell r="D549" t="str">
            <v>HEAT TRANSFER</v>
          </cell>
          <cell r="E549" t="str">
            <v>5</v>
          </cell>
          <cell r="F549" t="str">
            <v>2 3 5</v>
          </cell>
        </row>
        <row r="550">
          <cell r="B550" t="str">
            <v>CHE G641</v>
          </cell>
          <cell r="C550" t="str">
            <v>729</v>
          </cell>
          <cell r="D550" t="str">
            <v>REACTION ENGINEERING</v>
          </cell>
          <cell r="E550" t="str">
            <v>5</v>
          </cell>
          <cell r="F550" t="str">
            <v>3 2 5</v>
          </cell>
        </row>
        <row r="551">
          <cell r="B551" t="str">
            <v>CHEM C121</v>
          </cell>
          <cell r="C551" t="str">
            <v>441</v>
          </cell>
          <cell r="D551" t="str">
            <v>ORGANIC CHEMISTRY</v>
          </cell>
          <cell r="E551" t="str">
            <v>2</v>
          </cell>
          <cell r="F551" t="str">
            <v>2 0 2</v>
          </cell>
        </row>
        <row r="552">
          <cell r="B552" t="str">
            <v>CHEM C122</v>
          </cell>
          <cell r="C552" t="str">
            <v>442</v>
          </cell>
          <cell r="D552" t="str">
            <v>INORGANIC CHEMISTRY</v>
          </cell>
          <cell r="E552" t="str">
            <v>2</v>
          </cell>
          <cell r="F552" t="str">
            <v>2 0 2</v>
          </cell>
        </row>
        <row r="553">
          <cell r="B553" t="str">
            <v>CHEM C131</v>
          </cell>
          <cell r="C553" t="str">
            <v>443</v>
          </cell>
          <cell r="D553" t="str">
            <v>PHYSICAL CHEMISTRY</v>
          </cell>
          <cell r="E553" t="str">
            <v>2</v>
          </cell>
          <cell r="F553" t="str">
            <v>2 0 2</v>
          </cell>
        </row>
        <row r="554">
          <cell r="B554" t="str">
            <v>CHEM C141</v>
          </cell>
          <cell r="C554" t="str">
            <v>358</v>
          </cell>
          <cell r="D554" t="str">
            <v>CHEMISTRY I</v>
          </cell>
          <cell r="E554" t="str">
            <v>3</v>
          </cell>
          <cell r="F554" t="str">
            <v>3 0 3</v>
          </cell>
        </row>
        <row r="555">
          <cell r="B555" t="str">
            <v>CHEM C142</v>
          </cell>
          <cell r="C555" t="str">
            <v>375</v>
          </cell>
          <cell r="D555" t="str">
            <v>CHEMISTRY II</v>
          </cell>
          <cell r="E555" t="str">
            <v>3</v>
          </cell>
          <cell r="F555" t="str">
            <v>3 0 3</v>
          </cell>
        </row>
        <row r="556">
          <cell r="B556" t="str">
            <v>CHEM C211</v>
          </cell>
          <cell r="C556" t="str">
            <v>75</v>
          </cell>
          <cell r="D556" t="str">
            <v>ATOMIC &amp; MOLE STRUCTURE</v>
          </cell>
          <cell r="E556" t="str">
            <v>3</v>
          </cell>
          <cell r="F556" t="str">
            <v>3 0 3</v>
          </cell>
        </row>
        <row r="557">
          <cell r="B557" t="str">
            <v>CHEM C212</v>
          </cell>
          <cell r="C557" t="str">
            <v>393</v>
          </cell>
          <cell r="D557" t="str">
            <v>COLLOID &amp; SURFACE CHEM</v>
          </cell>
          <cell r="E557" t="str">
            <v>3</v>
          </cell>
          <cell r="F557" t="str">
            <v>3 0 3</v>
          </cell>
        </row>
        <row r="558">
          <cell r="B558" t="str">
            <v>CHEM C221</v>
          </cell>
          <cell r="C558" t="str">
            <v>157</v>
          </cell>
          <cell r="D558" t="str">
            <v>GENERAL CHEMISTRY</v>
          </cell>
          <cell r="E558" t="str">
            <v>3</v>
          </cell>
          <cell r="F558" t="str">
            <v>3 0 3</v>
          </cell>
        </row>
        <row r="559">
          <cell r="B559" t="str">
            <v>CHEM C222</v>
          </cell>
          <cell r="C559" t="str">
            <v>390</v>
          </cell>
          <cell r="D559" t="str">
            <v>MODERN ANALYTICAL CHEM</v>
          </cell>
          <cell r="E559" t="str">
            <v>3</v>
          </cell>
          <cell r="F559" t="str">
            <v>3 0 3</v>
          </cell>
        </row>
        <row r="560">
          <cell r="B560" t="str">
            <v>CHEM C231</v>
          </cell>
          <cell r="C560" t="str">
            <v>548</v>
          </cell>
          <cell r="D560" t="str">
            <v>CHEMISTRY PROJECT LAB</v>
          </cell>
          <cell r="E560" t="str">
            <v>3</v>
          </cell>
          <cell r="F560">
            <v>3</v>
          </cell>
        </row>
        <row r="561">
          <cell r="B561" t="str">
            <v>CHEM C232</v>
          </cell>
          <cell r="C561" t="str">
            <v>619</v>
          </cell>
          <cell r="D561" t="str">
            <v>CHEM OF ORGANIC COMPOUND</v>
          </cell>
          <cell r="E561" t="str">
            <v>3</v>
          </cell>
          <cell r="F561" t="str">
            <v xml:space="preserve">  3 0 3</v>
          </cell>
        </row>
        <row r="562">
          <cell r="B562" t="str">
            <v>CHEM C311</v>
          </cell>
          <cell r="C562" t="str">
            <v>657</v>
          </cell>
          <cell r="D562" t="str">
            <v>CHEMICAL KINETICS</v>
          </cell>
          <cell r="E562" t="str">
            <v>3</v>
          </cell>
          <cell r="F562" t="str">
            <v>3 0 3</v>
          </cell>
        </row>
        <row r="563">
          <cell r="B563" t="str">
            <v>CHEM C312</v>
          </cell>
          <cell r="C563" t="str">
            <v>39</v>
          </cell>
          <cell r="D563" t="str">
            <v>CHEM OF NONTRANS ELEMNTS</v>
          </cell>
          <cell r="E563" t="str">
            <v>3</v>
          </cell>
          <cell r="F563" t="str">
            <v xml:space="preserve">  3 0 3</v>
          </cell>
        </row>
        <row r="564">
          <cell r="B564" t="str">
            <v>CHEM C321</v>
          </cell>
          <cell r="C564" t="str">
            <v>658</v>
          </cell>
          <cell r="D564" t="str">
            <v>CHEMICAL THERMODYNAMICS</v>
          </cell>
          <cell r="E564" t="str">
            <v>3</v>
          </cell>
          <cell r="F564" t="str">
            <v>3 0 3</v>
          </cell>
        </row>
        <row r="565">
          <cell r="B565" t="str">
            <v>CHEM C322</v>
          </cell>
          <cell r="C565" t="str">
            <v>40</v>
          </cell>
          <cell r="D565" t="str">
            <v>QUANTUM CHEMISTRY</v>
          </cell>
          <cell r="E565" t="str">
            <v>3</v>
          </cell>
          <cell r="F565" t="str">
            <v>3 0 3</v>
          </cell>
        </row>
        <row r="566">
          <cell r="B566" t="str">
            <v>CHEM C331</v>
          </cell>
          <cell r="C566" t="str">
            <v>659</v>
          </cell>
          <cell r="D566" t="str">
            <v>STR &amp; REA OF ORG COMP</v>
          </cell>
          <cell r="E566" t="str">
            <v>3</v>
          </cell>
          <cell r="F566" t="str">
            <v>3 0 3</v>
          </cell>
        </row>
        <row r="567">
          <cell r="B567" t="str">
            <v>CHEM C332</v>
          </cell>
          <cell r="C567" t="str">
            <v>41</v>
          </cell>
          <cell r="D567" t="str">
            <v>SYNTHETIC ORGANIC CHEM</v>
          </cell>
          <cell r="E567" t="str">
            <v>3</v>
          </cell>
          <cell r="F567" t="str">
            <v>3 0 3</v>
          </cell>
        </row>
        <row r="568">
          <cell r="B568" t="str">
            <v>CHEM C341</v>
          </cell>
          <cell r="C568" t="str">
            <v>773</v>
          </cell>
          <cell r="D568" t="str">
            <v>BIOPHYSICAL CHEMISTRY</v>
          </cell>
          <cell r="E568" t="str">
            <v>3</v>
          </cell>
          <cell r="F568" t="str">
            <v>3 0 3</v>
          </cell>
        </row>
        <row r="569">
          <cell r="B569" t="str">
            <v>CHEM C342</v>
          </cell>
          <cell r="C569" t="str">
            <v>42</v>
          </cell>
          <cell r="D569" t="str">
            <v>COORDINATION CHEMISTRY</v>
          </cell>
          <cell r="E569" t="str">
            <v>3</v>
          </cell>
          <cell r="F569" t="str">
            <v>3 0 3</v>
          </cell>
        </row>
        <row r="570">
          <cell r="B570" t="str">
            <v>CHEM C351</v>
          </cell>
          <cell r="C570" t="str">
            <v>523</v>
          </cell>
          <cell r="D570" t="str">
            <v>COMPUTATIONAL CHEMISTRY</v>
          </cell>
          <cell r="E570" t="str">
            <v>4</v>
          </cell>
          <cell r="F570" t="str">
            <v>3 3 4</v>
          </cell>
        </row>
        <row r="571">
          <cell r="B571" t="str">
            <v>CHEM C352</v>
          </cell>
          <cell r="C571" t="str">
            <v>73</v>
          </cell>
          <cell r="D571" t="str">
            <v>BONDING IN INORG COMPOUN</v>
          </cell>
          <cell r="E571" t="str">
            <v>3</v>
          </cell>
          <cell r="F571" t="str">
            <v xml:space="preserve">  3 0 3</v>
          </cell>
        </row>
        <row r="572">
          <cell r="B572" t="str">
            <v>CHEM C361</v>
          </cell>
          <cell r="C572" t="str">
            <v>587</v>
          </cell>
          <cell r="D572" t="str">
            <v>POLYMER CHEMISTRY</v>
          </cell>
          <cell r="E572" t="str">
            <v>3</v>
          </cell>
          <cell r="F572" t="str">
            <v>3 0 3</v>
          </cell>
        </row>
        <row r="573">
          <cell r="B573" t="str">
            <v>CHEM C362</v>
          </cell>
          <cell r="C573" t="str">
            <v>74</v>
          </cell>
          <cell r="D573" t="str">
            <v>CHEM OF INORGANIC COMPOU</v>
          </cell>
          <cell r="E573" t="str">
            <v>3</v>
          </cell>
          <cell r="F573" t="str">
            <v xml:space="preserve">  3 0 3</v>
          </cell>
        </row>
        <row r="574">
          <cell r="B574" t="str">
            <v>CHEM C391</v>
          </cell>
          <cell r="C574" t="str">
            <v>128</v>
          </cell>
          <cell r="D574" t="str">
            <v>INSTRU METHODS OF ANAL</v>
          </cell>
          <cell r="E574" t="str">
            <v>4</v>
          </cell>
          <cell r="F574">
            <v>4</v>
          </cell>
        </row>
        <row r="575">
          <cell r="B575" t="str">
            <v>CHEM C411</v>
          </cell>
          <cell r="C575" t="str">
            <v>176</v>
          </cell>
          <cell r="D575" t="str">
            <v>CHEMICAL EXPERIMENTATION</v>
          </cell>
          <cell r="E575" t="str">
            <v>3</v>
          </cell>
          <cell r="F575" t="str">
            <v xml:space="preserve">    9 3</v>
          </cell>
        </row>
        <row r="576">
          <cell r="B576" t="str">
            <v>CHEM C412</v>
          </cell>
          <cell r="C576" t="str">
            <v>139</v>
          </cell>
          <cell r="D576" t="str">
            <v>PHOTOCHEM &amp; LASER SPECTR</v>
          </cell>
          <cell r="E576" t="str">
            <v>3</v>
          </cell>
          <cell r="F576" t="str">
            <v xml:space="preserve"> 3 0 3</v>
          </cell>
        </row>
        <row r="577">
          <cell r="B577" t="str">
            <v>CHEM C421</v>
          </cell>
          <cell r="C577" t="str">
            <v>177</v>
          </cell>
          <cell r="D577" t="str">
            <v>THEORETICAL INORG CHEM</v>
          </cell>
          <cell r="E577" t="str">
            <v>3</v>
          </cell>
          <cell r="F577" t="str">
            <v>3 0 3</v>
          </cell>
        </row>
        <row r="578">
          <cell r="B578" t="str">
            <v>CHEM C422</v>
          </cell>
          <cell r="C578" t="str">
            <v>635</v>
          </cell>
          <cell r="D578" t="str">
            <v>STATIST THERMODYNAMICS</v>
          </cell>
          <cell r="E578" t="str">
            <v>3</v>
          </cell>
          <cell r="F578" t="str">
            <v>3 0 3</v>
          </cell>
        </row>
        <row r="579">
          <cell r="B579" t="str">
            <v>CHEM C431</v>
          </cell>
          <cell r="C579" t="str">
            <v>181</v>
          </cell>
          <cell r="D579" t="str">
            <v>STEREOCHEM &amp; REACT MECH</v>
          </cell>
          <cell r="E579" t="str">
            <v>3</v>
          </cell>
          <cell r="F579" t="str">
            <v>3 0 3</v>
          </cell>
        </row>
        <row r="580">
          <cell r="B580" t="str">
            <v>CHEM C441</v>
          </cell>
          <cell r="C580" t="str">
            <v>4</v>
          </cell>
          <cell r="D580" t="str">
            <v>BIOCHEMICAL ENGG</v>
          </cell>
          <cell r="E580" t="str">
            <v>3</v>
          </cell>
          <cell r="F580" t="str">
            <v>3 0 3</v>
          </cell>
        </row>
        <row r="581">
          <cell r="B581" t="str">
            <v>CHEM C451</v>
          </cell>
          <cell r="C581" t="str">
            <v>5</v>
          </cell>
          <cell r="D581" t="str">
            <v>PHYSICAL PHARMACY</v>
          </cell>
          <cell r="E581" t="str">
            <v>3</v>
          </cell>
          <cell r="F581" t="str">
            <v>2 3 3</v>
          </cell>
        </row>
        <row r="582">
          <cell r="B582" t="str">
            <v>CHEM C461</v>
          </cell>
          <cell r="C582" t="str">
            <v>640</v>
          </cell>
          <cell r="D582" t="str">
            <v>NUCLEAR &amp; RADIOCHEMISTRY</v>
          </cell>
          <cell r="E582" t="str">
            <v>3</v>
          </cell>
          <cell r="F582" t="str">
            <v xml:space="preserve">  3 0 3</v>
          </cell>
        </row>
        <row r="583">
          <cell r="B583" t="str">
            <v>CHEM C491</v>
          </cell>
          <cell r="C583" t="str">
            <v>862</v>
          </cell>
          <cell r="D583" t="str">
            <v>SPECIAL PROJECTS</v>
          </cell>
          <cell r="E583" t="str">
            <v>3</v>
          </cell>
          <cell r="F583">
            <v>3</v>
          </cell>
        </row>
        <row r="584">
          <cell r="B584" t="str">
            <v>CHEM F110</v>
          </cell>
          <cell r="C584" t="str">
            <v>1006</v>
          </cell>
          <cell r="D584" t="str">
            <v>CHEMISTRY LABORATORY</v>
          </cell>
          <cell r="E584" t="str">
            <v>1</v>
          </cell>
          <cell r="F584" t="str">
            <v>2 1</v>
          </cell>
        </row>
        <row r="585">
          <cell r="B585" t="str">
            <v>CHEM F111</v>
          </cell>
          <cell r="C585" t="str">
            <v>1007</v>
          </cell>
          <cell r="D585" t="str">
            <v>GENERAL CHEMISTRY</v>
          </cell>
          <cell r="E585" t="str">
            <v>3</v>
          </cell>
          <cell r="F585" t="str">
            <v>3 0 3</v>
          </cell>
        </row>
        <row r="586">
          <cell r="B586" t="str">
            <v>CHEM F211</v>
          </cell>
          <cell r="C586" t="str">
            <v>1116</v>
          </cell>
          <cell r="D586" t="str">
            <v>PHYSICAL CHEMISTRY I</v>
          </cell>
          <cell r="E586" t="str">
            <v>3</v>
          </cell>
          <cell r="F586" t="str">
            <v>3 0 3</v>
          </cell>
        </row>
        <row r="587">
          <cell r="B587" t="str">
            <v>CHEM F212</v>
          </cell>
          <cell r="C587" t="str">
            <v>1117</v>
          </cell>
          <cell r="D587" t="str">
            <v>ORGANIC CHEMISTRY I</v>
          </cell>
          <cell r="E587" t="str">
            <v>3</v>
          </cell>
          <cell r="F587" t="str">
            <v>3 0 3</v>
          </cell>
        </row>
        <row r="588">
          <cell r="B588" t="str">
            <v>CHEM F213</v>
          </cell>
          <cell r="C588" t="str">
            <v>1118</v>
          </cell>
          <cell r="D588" t="str">
            <v>PHYSICAL CHEMISTRY II</v>
          </cell>
          <cell r="E588" t="str">
            <v>3</v>
          </cell>
          <cell r="F588" t="str">
            <v>3 0 3</v>
          </cell>
        </row>
        <row r="589">
          <cell r="B589" t="str">
            <v>CHEM F214</v>
          </cell>
          <cell r="C589" t="str">
            <v>1119</v>
          </cell>
          <cell r="D589" t="str">
            <v>INORGANIC CHEMISTRY I</v>
          </cell>
          <cell r="E589" t="str">
            <v>3</v>
          </cell>
          <cell r="F589" t="str">
            <v>3 0 3</v>
          </cell>
        </row>
        <row r="590">
          <cell r="B590" t="str">
            <v>CHEM F223</v>
          </cell>
          <cell r="C590" t="str">
            <v>1569</v>
          </cell>
          <cell r="D590" t="str">
            <v>COLLOID &amp; SURFACE CHEM</v>
          </cell>
          <cell r="E590" t="str">
            <v>3</v>
          </cell>
          <cell r="F590" t="str">
            <v>3 0 3</v>
          </cell>
        </row>
        <row r="591">
          <cell r="B591" t="str">
            <v>CHEM F241</v>
          </cell>
          <cell r="C591" t="str">
            <v>1554</v>
          </cell>
          <cell r="D591" t="str">
            <v>INORGANIC CHEMISTRY II</v>
          </cell>
          <cell r="E591" t="str">
            <v>3</v>
          </cell>
          <cell r="F591" t="str">
            <v>3 0 3</v>
          </cell>
        </row>
        <row r="592">
          <cell r="B592" t="str">
            <v>CHEM F242</v>
          </cell>
          <cell r="C592" t="str">
            <v>1555</v>
          </cell>
          <cell r="D592" t="str">
            <v>CHEMICAL EXPER I</v>
          </cell>
          <cell r="E592" t="str">
            <v>3</v>
          </cell>
          <cell r="F592" t="str">
            <v>3 3</v>
          </cell>
        </row>
        <row r="593">
          <cell r="B593" t="str">
            <v>CHEM F243</v>
          </cell>
          <cell r="C593" t="str">
            <v>1556</v>
          </cell>
          <cell r="D593" t="str">
            <v>ORGANIC CHEMISTRY II</v>
          </cell>
          <cell r="E593" t="str">
            <v>3</v>
          </cell>
          <cell r="F593" t="str">
            <v>3 0 3</v>
          </cell>
        </row>
        <row r="594">
          <cell r="B594" t="str">
            <v>CHEM F244</v>
          </cell>
          <cell r="C594" t="str">
            <v>1557</v>
          </cell>
          <cell r="D594" t="str">
            <v>PHYSICAL CHEMISTRY III</v>
          </cell>
          <cell r="E594" t="str">
            <v>3</v>
          </cell>
          <cell r="F594" t="str">
            <v>3 0 3</v>
          </cell>
        </row>
        <row r="595">
          <cell r="B595" t="str">
            <v>CHEM F266</v>
          </cell>
          <cell r="C595" t="str">
            <v>1654</v>
          </cell>
          <cell r="D595" t="str">
            <v>STUDY PROJECT</v>
          </cell>
          <cell r="E595" t="str">
            <v>3</v>
          </cell>
          <cell r="F595">
            <v>3</v>
          </cell>
        </row>
        <row r="596">
          <cell r="B596" t="str">
            <v>CHEM F311</v>
          </cell>
          <cell r="C596" t="str">
            <v>1559</v>
          </cell>
          <cell r="D596" t="str">
            <v>ORGANIC CHEMISTRY III</v>
          </cell>
          <cell r="E596" t="str">
            <v>3</v>
          </cell>
          <cell r="F596" t="str">
            <v>3 0 3</v>
          </cell>
        </row>
        <row r="597">
          <cell r="B597" t="str">
            <v>CHEM F312</v>
          </cell>
          <cell r="C597" t="str">
            <v>1560</v>
          </cell>
          <cell r="D597" t="str">
            <v>PHYSICAL CHEMISTRY IV</v>
          </cell>
          <cell r="E597" t="str">
            <v>3</v>
          </cell>
          <cell r="F597" t="str">
            <v>3 0 3</v>
          </cell>
        </row>
        <row r="598">
          <cell r="B598" t="str">
            <v>CHEM F313</v>
          </cell>
          <cell r="C598" t="str">
            <v>1558</v>
          </cell>
          <cell r="D598" t="str">
            <v>INSTRU METHODS OF ANAL</v>
          </cell>
          <cell r="E598" t="str">
            <v>4</v>
          </cell>
          <cell r="F598" t="str">
            <v>3 1 4</v>
          </cell>
        </row>
        <row r="599">
          <cell r="B599" t="str">
            <v>CHEM F323</v>
          </cell>
          <cell r="C599" t="str">
            <v>1570</v>
          </cell>
          <cell r="D599" t="str">
            <v>BIOPHYSICAL CHEMISTRY</v>
          </cell>
          <cell r="E599" t="str">
            <v>3</v>
          </cell>
          <cell r="F599" t="str">
            <v>3 0 3</v>
          </cell>
        </row>
        <row r="600">
          <cell r="B600" t="str">
            <v>CHEM F324</v>
          </cell>
          <cell r="C600" t="str">
            <v>1571</v>
          </cell>
          <cell r="D600" t="str">
            <v>NUMERICAL METHOD IN CHEM</v>
          </cell>
          <cell r="E600" t="str">
            <v>4</v>
          </cell>
          <cell r="F600" t="str">
            <v xml:space="preserve">  3 1 4</v>
          </cell>
        </row>
        <row r="601">
          <cell r="B601" t="str">
            <v>CHEM F325</v>
          </cell>
          <cell r="C601" t="str">
            <v>1572</v>
          </cell>
          <cell r="D601" t="str">
            <v>POLYMER CHEMISTRY</v>
          </cell>
          <cell r="E601" t="str">
            <v>3</v>
          </cell>
          <cell r="F601" t="str">
            <v>3 0 3</v>
          </cell>
        </row>
        <row r="602">
          <cell r="B602" t="str">
            <v>CHEM F326</v>
          </cell>
          <cell r="C602" t="str">
            <v>1575</v>
          </cell>
          <cell r="D602" t="str">
            <v>SOLID STATE CHEMISTRY</v>
          </cell>
          <cell r="E602" t="str">
            <v>3</v>
          </cell>
          <cell r="F602" t="str">
            <v>3 0 3</v>
          </cell>
        </row>
        <row r="603">
          <cell r="B603" t="str">
            <v>CHEM F327</v>
          </cell>
          <cell r="C603" t="str">
            <v>1577</v>
          </cell>
          <cell r="D603" t="str">
            <v>ELECTROCHEM FUNDA &amp; APPL</v>
          </cell>
          <cell r="E603" t="str">
            <v>3</v>
          </cell>
          <cell r="F603" t="str">
            <v xml:space="preserve"> 3 0 3</v>
          </cell>
        </row>
        <row r="604">
          <cell r="B604" t="str">
            <v>CHEM F328</v>
          </cell>
          <cell r="C604" t="str">
            <v>1579</v>
          </cell>
          <cell r="D604" t="str">
            <v>SUPRAMOLECULAR CHEMISTRY</v>
          </cell>
          <cell r="E604" t="str">
            <v>3</v>
          </cell>
          <cell r="F604" t="str">
            <v xml:space="preserve">  3 0 3</v>
          </cell>
        </row>
        <row r="605">
          <cell r="B605" t="str">
            <v>CHEM F329</v>
          </cell>
          <cell r="C605" t="str">
            <v>1580</v>
          </cell>
          <cell r="D605" t="str">
            <v>ANALYTICAL CHEMISTRY</v>
          </cell>
          <cell r="E605" t="str">
            <v>4</v>
          </cell>
          <cell r="F605" t="str">
            <v>3 1 4</v>
          </cell>
        </row>
        <row r="606">
          <cell r="B606" t="str">
            <v>CHEM F330</v>
          </cell>
          <cell r="C606" t="str">
            <v>1582</v>
          </cell>
          <cell r="D606" t="str">
            <v>PHOTOPHYSICAL CHEMISTRY</v>
          </cell>
          <cell r="E606" t="str">
            <v>4</v>
          </cell>
          <cell r="F606" t="str">
            <v>3 1 4</v>
          </cell>
        </row>
        <row r="607">
          <cell r="B607" t="str">
            <v>CHEM F333</v>
          </cell>
          <cell r="C607" t="str">
            <v>1583</v>
          </cell>
          <cell r="D607" t="str">
            <v>CHEMISTRY OF MATERIALS</v>
          </cell>
          <cell r="E607" t="str">
            <v>3</v>
          </cell>
          <cell r="F607" t="str">
            <v>3 0 3</v>
          </cell>
        </row>
        <row r="608">
          <cell r="B608" t="str">
            <v>CHEM F334</v>
          </cell>
          <cell r="C608" t="str">
            <v>1584</v>
          </cell>
          <cell r="D608" t="str">
            <v>MAGNETIC RESONANCE</v>
          </cell>
          <cell r="E608" t="str">
            <v>3</v>
          </cell>
          <cell r="F608" t="str">
            <v>3 0 3</v>
          </cell>
        </row>
        <row r="609">
          <cell r="B609" t="str">
            <v>CHEM F335</v>
          </cell>
          <cell r="C609" t="str">
            <v>1585</v>
          </cell>
          <cell r="D609" t="str">
            <v>ORGANIC CHEM &amp; DRUG DES</v>
          </cell>
          <cell r="E609" t="str">
            <v>3</v>
          </cell>
          <cell r="F609" t="str">
            <v>3 0 3</v>
          </cell>
        </row>
        <row r="610">
          <cell r="B610" t="str">
            <v>CHEM F336</v>
          </cell>
          <cell r="C610" t="str">
            <v>1586</v>
          </cell>
          <cell r="D610" t="str">
            <v>NANOCHEMISTRY</v>
          </cell>
          <cell r="E610" t="str">
            <v>4</v>
          </cell>
          <cell r="F610" t="str">
            <v>3 1 4</v>
          </cell>
        </row>
        <row r="611">
          <cell r="B611" t="str">
            <v>CHEM F337</v>
          </cell>
          <cell r="C611" t="str">
            <v>1587</v>
          </cell>
          <cell r="D611" t="str">
            <v>GREEN CHEM &amp; CATALYSIS</v>
          </cell>
          <cell r="E611" t="str">
            <v>3</v>
          </cell>
          <cell r="F611" t="str">
            <v>3 0 3</v>
          </cell>
        </row>
        <row r="612">
          <cell r="B612" t="str">
            <v>CHEM F341</v>
          </cell>
          <cell r="C612" t="str">
            <v>1561</v>
          </cell>
          <cell r="D612" t="str">
            <v>CHEMICAL EXPER II</v>
          </cell>
          <cell r="E612" t="str">
            <v>4</v>
          </cell>
          <cell r="F612" t="str">
            <v>4 4</v>
          </cell>
        </row>
        <row r="613">
          <cell r="B613" t="str">
            <v>CHEM F342</v>
          </cell>
          <cell r="C613" t="str">
            <v>1562</v>
          </cell>
          <cell r="D613" t="str">
            <v>ORGANIC CHEMISTRY IV</v>
          </cell>
          <cell r="E613" t="str">
            <v>3</v>
          </cell>
          <cell r="F613" t="str">
            <v>3 0 3</v>
          </cell>
        </row>
        <row r="614">
          <cell r="B614" t="str">
            <v>CHEM F343</v>
          </cell>
          <cell r="C614" t="str">
            <v>1563</v>
          </cell>
          <cell r="D614" t="str">
            <v>INGORANIC CHEMISTYR III</v>
          </cell>
          <cell r="E614" t="str">
            <v>3</v>
          </cell>
          <cell r="F614" t="str">
            <v>3 0 3</v>
          </cell>
        </row>
        <row r="615">
          <cell r="B615" t="str">
            <v>CHEM F366</v>
          </cell>
          <cell r="C615" t="str">
            <v>1669</v>
          </cell>
          <cell r="D615" t="str">
            <v>LABORATORY PROJECT</v>
          </cell>
          <cell r="E615" t="str">
            <v>3</v>
          </cell>
          <cell r="F615">
            <v>3</v>
          </cell>
        </row>
        <row r="616">
          <cell r="B616" t="str">
            <v>CHEM F367</v>
          </cell>
          <cell r="C616" t="str">
            <v>1739</v>
          </cell>
          <cell r="D616" t="str">
            <v>LABORATORY PROJECT</v>
          </cell>
          <cell r="E616" t="str">
            <v>3</v>
          </cell>
          <cell r="F616">
            <v>3</v>
          </cell>
        </row>
        <row r="617">
          <cell r="B617" t="str">
            <v>CHEM F376</v>
          </cell>
          <cell r="C617" t="str">
            <v>1688</v>
          </cell>
          <cell r="D617" t="str">
            <v>DESIGN PROJECT</v>
          </cell>
          <cell r="E617" t="str">
            <v>3</v>
          </cell>
          <cell r="F617">
            <v>3</v>
          </cell>
        </row>
        <row r="618">
          <cell r="B618" t="str">
            <v>CHEM F377</v>
          </cell>
          <cell r="C618" t="str">
            <v>1755</v>
          </cell>
          <cell r="D618" t="str">
            <v>DESIGN PROJECT</v>
          </cell>
          <cell r="E618" t="str">
            <v>3</v>
          </cell>
          <cell r="F618">
            <v>3</v>
          </cell>
        </row>
        <row r="619">
          <cell r="B619" t="str">
            <v>CHEM F412</v>
          </cell>
          <cell r="C619" t="str">
            <v>1573</v>
          </cell>
          <cell r="D619" t="str">
            <v>PHOTOCHEM &amp; LASER SPECTR</v>
          </cell>
          <cell r="E619" t="str">
            <v>3</v>
          </cell>
          <cell r="F619" t="str">
            <v xml:space="preserve"> 3 0 3</v>
          </cell>
        </row>
        <row r="620">
          <cell r="B620" t="str">
            <v>CHEM F413</v>
          </cell>
          <cell r="C620">
            <v>1576</v>
          </cell>
          <cell r="D620" t="str">
            <v>ELEC COREL IN ATOM &amp; MOL</v>
          </cell>
          <cell r="E620">
            <v>4</v>
          </cell>
          <cell r="F620" t="str">
            <v>3 1 4</v>
          </cell>
        </row>
        <row r="621">
          <cell r="B621" t="str">
            <v>CHEM F414</v>
          </cell>
          <cell r="C621" t="str">
            <v>1578</v>
          </cell>
          <cell r="D621" t="str">
            <v>BIO &amp; CHEMICAL SENSORS</v>
          </cell>
          <cell r="E621" t="str">
            <v>3</v>
          </cell>
          <cell r="F621" t="str">
            <v>3 0 3</v>
          </cell>
        </row>
        <row r="622">
          <cell r="B622" t="str">
            <v>CHEM F415</v>
          </cell>
          <cell r="C622" t="str">
            <v>1581</v>
          </cell>
          <cell r="D622" t="str">
            <v>FRONTIERS IN ORGANIC SYN</v>
          </cell>
          <cell r="E622" t="str">
            <v>3</v>
          </cell>
          <cell r="F622" t="str">
            <v xml:space="preserve">  3 0 3</v>
          </cell>
        </row>
        <row r="623">
          <cell r="B623" t="str">
            <v>CHEM F422</v>
          </cell>
          <cell r="C623" t="str">
            <v>1574</v>
          </cell>
          <cell r="D623" t="str">
            <v>STATISTICAL THERMODYNAM</v>
          </cell>
          <cell r="E623" t="str">
            <v>3</v>
          </cell>
          <cell r="F623" t="str">
            <v>3 0 3</v>
          </cell>
        </row>
        <row r="624">
          <cell r="B624" t="str">
            <v>CHEM F491</v>
          </cell>
          <cell r="C624" t="str">
            <v>1713</v>
          </cell>
          <cell r="D624" t="str">
            <v>SPECIAL PROJECT</v>
          </cell>
          <cell r="E624" t="str">
            <v>3</v>
          </cell>
          <cell r="F624">
            <v>3</v>
          </cell>
        </row>
        <row r="625">
          <cell r="B625" t="str">
            <v>CHEM G513</v>
          </cell>
          <cell r="C625">
            <v>2033</v>
          </cell>
          <cell r="D625" t="str">
            <v>ADV NUCLEAR &amp; RADIOCHEM</v>
          </cell>
          <cell r="E625">
            <v>5</v>
          </cell>
          <cell r="F625">
            <v>5</v>
          </cell>
        </row>
        <row r="626">
          <cell r="B626" t="str">
            <v>CHEM G521</v>
          </cell>
          <cell r="C626">
            <v>2034</v>
          </cell>
          <cell r="D626" t="str">
            <v>ENVIRONMENTAL CHEMISTRY</v>
          </cell>
          <cell r="E626">
            <v>5</v>
          </cell>
          <cell r="F626">
            <v>5</v>
          </cell>
        </row>
        <row r="627">
          <cell r="B627" t="str">
            <v>CHEM G531</v>
          </cell>
          <cell r="C627" t="str">
            <v>274</v>
          </cell>
          <cell r="D627" t="str">
            <v>RECENT ADVANCES IN CHEM</v>
          </cell>
          <cell r="E627" t="str">
            <v>5</v>
          </cell>
          <cell r="F627">
            <v>5</v>
          </cell>
        </row>
        <row r="628">
          <cell r="B628" t="str">
            <v>CHEM G531</v>
          </cell>
          <cell r="C628" t="str">
            <v>2099</v>
          </cell>
          <cell r="D628" t="str">
            <v>RECENT ADV IN CHEMISTRY</v>
          </cell>
          <cell r="E628" t="str">
            <v>5</v>
          </cell>
          <cell r="F628">
            <v>5</v>
          </cell>
        </row>
        <row r="629">
          <cell r="B629" t="str">
            <v>CHEM G541</v>
          </cell>
          <cell r="C629" t="str">
            <v>2035</v>
          </cell>
          <cell r="D629" t="str">
            <v>CHEM APP OF GROUP THEORY</v>
          </cell>
          <cell r="E629" t="str">
            <v>5</v>
          </cell>
          <cell r="F629">
            <v>5</v>
          </cell>
        </row>
        <row r="630">
          <cell r="B630" t="str">
            <v>CHEM G551</v>
          </cell>
          <cell r="C630" t="str">
            <v>736</v>
          </cell>
          <cell r="D630" t="str">
            <v>ADV ORGANIC CHEMISTRY</v>
          </cell>
          <cell r="E630" t="str">
            <v>5</v>
          </cell>
          <cell r="F630">
            <v>5</v>
          </cell>
        </row>
        <row r="631">
          <cell r="B631" t="str">
            <v>CHEM G552</v>
          </cell>
          <cell r="C631" t="str">
            <v>7</v>
          </cell>
          <cell r="D631" t="str">
            <v>ADV INORGANIC CHEMISTRY</v>
          </cell>
          <cell r="E631" t="str">
            <v>5</v>
          </cell>
          <cell r="F631">
            <v>5</v>
          </cell>
        </row>
        <row r="632">
          <cell r="B632" t="str">
            <v>CHEM G553</v>
          </cell>
          <cell r="C632" t="str">
            <v>937</v>
          </cell>
          <cell r="D632" t="str">
            <v>ADV PHYSICAL CHEMISTRY</v>
          </cell>
          <cell r="E632" t="str">
            <v>5</v>
          </cell>
          <cell r="F632">
            <v>5</v>
          </cell>
        </row>
        <row r="633">
          <cell r="B633" t="str">
            <v>CHEM G554</v>
          </cell>
          <cell r="C633" t="str">
            <v>242</v>
          </cell>
          <cell r="D633" t="str">
            <v>PHY METHODS IN CHEMISTRY</v>
          </cell>
          <cell r="E633" t="str">
            <v>5</v>
          </cell>
          <cell r="F633">
            <v>5</v>
          </cell>
        </row>
        <row r="634">
          <cell r="B634" t="str">
            <v>CHEM G555</v>
          </cell>
          <cell r="C634" t="str">
            <v>947</v>
          </cell>
          <cell r="D634" t="str">
            <v>CHEM OF LIFE PROCESSES</v>
          </cell>
          <cell r="E634" t="str">
            <v>4</v>
          </cell>
          <cell r="F634">
            <v>4</v>
          </cell>
        </row>
        <row r="635">
          <cell r="B635" t="str">
            <v>CHEM G556</v>
          </cell>
          <cell r="C635">
            <v>2036</v>
          </cell>
          <cell r="D635" t="str">
            <v>CATALYSIS</v>
          </cell>
          <cell r="E635">
            <v>4</v>
          </cell>
          <cell r="F635">
            <v>4</v>
          </cell>
        </row>
        <row r="636">
          <cell r="B636" t="str">
            <v>CHEM G557</v>
          </cell>
          <cell r="C636" t="str">
            <v>178</v>
          </cell>
          <cell r="D636" t="str">
            <v>SOLID PHASE SYN&amp;COM CHEM</v>
          </cell>
          <cell r="E636" t="str">
            <v>4</v>
          </cell>
          <cell r="F636">
            <v>4</v>
          </cell>
        </row>
        <row r="637">
          <cell r="B637" t="str">
            <v>CHEM G558</v>
          </cell>
          <cell r="C637" t="str">
            <v>2037</v>
          </cell>
          <cell r="D637" t="str">
            <v>ELEC STRUCTURE THEORY</v>
          </cell>
          <cell r="E637" t="str">
            <v>5</v>
          </cell>
          <cell r="F637">
            <v>5</v>
          </cell>
        </row>
        <row r="638">
          <cell r="B638" t="str">
            <v>CHEM G559</v>
          </cell>
          <cell r="C638">
            <v>2038</v>
          </cell>
          <cell r="D638" t="str">
            <v>BIOINORG CHEMISTRY</v>
          </cell>
          <cell r="E638">
            <v>4</v>
          </cell>
          <cell r="F638">
            <v>4</v>
          </cell>
        </row>
        <row r="639">
          <cell r="B639" t="str">
            <v>CHEM G561</v>
          </cell>
          <cell r="C639" t="str">
            <v>849</v>
          </cell>
          <cell r="D639" t="str">
            <v>HETROCYCLIC CHEMISTRY</v>
          </cell>
          <cell r="E639" t="str">
            <v>5</v>
          </cell>
          <cell r="F639">
            <v>5</v>
          </cell>
        </row>
        <row r="640">
          <cell r="B640" t="str">
            <v>CHEM G562</v>
          </cell>
          <cell r="C640">
            <v>2039</v>
          </cell>
          <cell r="D640" t="str">
            <v>SOLID STATE CHEM</v>
          </cell>
          <cell r="E640">
            <v>4</v>
          </cell>
          <cell r="F640">
            <v>4</v>
          </cell>
        </row>
        <row r="641">
          <cell r="B641" t="str">
            <v>CHEM G563</v>
          </cell>
          <cell r="C641">
            <v>2040</v>
          </cell>
          <cell r="D641" t="str">
            <v>ADV STATS MECHANICS</v>
          </cell>
          <cell r="E641">
            <v>5</v>
          </cell>
          <cell r="F641">
            <v>5</v>
          </cell>
        </row>
        <row r="642">
          <cell r="B642" t="str">
            <v>CHI N101T</v>
          </cell>
          <cell r="C642" t="str">
            <v>724</v>
          </cell>
          <cell r="D642" t="str">
            <v>BEGINNING CHINESE</v>
          </cell>
          <cell r="E642" t="str">
            <v>3</v>
          </cell>
          <cell r="F642" t="str">
            <v>3 0 3</v>
          </cell>
        </row>
        <row r="643">
          <cell r="B643" t="str">
            <v>CS C311</v>
          </cell>
          <cell r="C643" t="str">
            <v>660</v>
          </cell>
          <cell r="D643" t="str">
            <v>DATA STRUCTURES</v>
          </cell>
          <cell r="E643" t="str">
            <v>3</v>
          </cell>
          <cell r="F643" t="str">
            <v>3 0 3</v>
          </cell>
        </row>
        <row r="644">
          <cell r="B644" t="str">
            <v>CS C313</v>
          </cell>
          <cell r="C644" t="str">
            <v>925</v>
          </cell>
          <cell r="D644" t="str">
            <v>OBJ ORIEN PROG &amp; DESIGN</v>
          </cell>
          <cell r="E644" t="str">
            <v>4</v>
          </cell>
          <cell r="F644" t="str">
            <v>3 2 4</v>
          </cell>
        </row>
        <row r="645">
          <cell r="B645" t="str">
            <v>CS C314</v>
          </cell>
          <cell r="C645" t="str">
            <v>703</v>
          </cell>
          <cell r="D645" t="str">
            <v>SOFT DEV FOR PORT DEVICE</v>
          </cell>
          <cell r="E645" t="str">
            <v>3</v>
          </cell>
          <cell r="F645" t="str">
            <v xml:space="preserve">  2 2 3</v>
          </cell>
        </row>
        <row r="646">
          <cell r="B646" t="str">
            <v>CS C321</v>
          </cell>
          <cell r="C646" t="str">
            <v>661</v>
          </cell>
          <cell r="D646" t="str">
            <v>COMPUTERS &amp; PROGRAMMING</v>
          </cell>
          <cell r="E646" t="str">
            <v>4</v>
          </cell>
          <cell r="F646" t="str">
            <v>3 2 4</v>
          </cell>
        </row>
        <row r="647">
          <cell r="B647" t="str">
            <v>CS C332</v>
          </cell>
          <cell r="C647" t="str">
            <v>59</v>
          </cell>
          <cell r="D647" t="str">
            <v>SYSTEMS PROGRAMMING</v>
          </cell>
          <cell r="E647" t="str">
            <v>3</v>
          </cell>
          <cell r="F647" t="str">
            <v>3 0 3</v>
          </cell>
        </row>
        <row r="648">
          <cell r="B648" t="str">
            <v>CS C341</v>
          </cell>
          <cell r="C648" t="str">
            <v>53</v>
          </cell>
          <cell r="D648" t="str">
            <v>DATA STRUCTURES AND ALGO</v>
          </cell>
          <cell r="E648" t="str">
            <v>3</v>
          </cell>
          <cell r="F648" t="str">
            <v xml:space="preserve">  3 0 3</v>
          </cell>
        </row>
        <row r="649">
          <cell r="B649" t="str">
            <v>CS C342</v>
          </cell>
          <cell r="C649" t="str">
            <v>64</v>
          </cell>
          <cell r="D649" t="str">
            <v>ADV COMP ORGANIZATION</v>
          </cell>
          <cell r="E649" t="str">
            <v>3</v>
          </cell>
          <cell r="F649" t="str">
            <v>3 0 3</v>
          </cell>
        </row>
        <row r="650">
          <cell r="B650" t="str">
            <v>CS C351</v>
          </cell>
          <cell r="C650" t="str">
            <v>457</v>
          </cell>
          <cell r="D650" t="str">
            <v>THEORY OF COMPUTATION</v>
          </cell>
          <cell r="E650" t="str">
            <v>3</v>
          </cell>
          <cell r="F650" t="str">
            <v>3 0 3</v>
          </cell>
        </row>
        <row r="651">
          <cell r="B651" t="str">
            <v>CS C352</v>
          </cell>
          <cell r="C651" t="str">
            <v>863</v>
          </cell>
          <cell r="D651" t="str">
            <v>DATA BASE SYSTEMS</v>
          </cell>
          <cell r="E651" t="str">
            <v>3</v>
          </cell>
          <cell r="F651" t="str">
            <v>3 0 3</v>
          </cell>
        </row>
        <row r="652">
          <cell r="B652" t="str">
            <v>CS C362</v>
          </cell>
          <cell r="C652" t="str">
            <v>565</v>
          </cell>
          <cell r="D652" t="str">
            <v>PROGRAM LANG &amp; COMP CONS</v>
          </cell>
          <cell r="E652" t="str">
            <v>3</v>
          </cell>
          <cell r="F652" t="str">
            <v xml:space="preserve">  3 0 3</v>
          </cell>
        </row>
        <row r="653">
          <cell r="B653" t="str">
            <v>CS C363</v>
          </cell>
          <cell r="C653" t="str">
            <v>765</v>
          </cell>
          <cell r="D653" t="str">
            <v>DATA STRUCTURES &amp; ALGO</v>
          </cell>
          <cell r="E653" t="str">
            <v>4</v>
          </cell>
          <cell r="F653" t="str">
            <v>3 2 4</v>
          </cell>
        </row>
        <row r="654">
          <cell r="B654" t="str">
            <v>CS C372</v>
          </cell>
          <cell r="C654" t="str">
            <v>368</v>
          </cell>
          <cell r="D654" t="str">
            <v>OPERATING SYSTEMS</v>
          </cell>
          <cell r="E654" t="str">
            <v>3</v>
          </cell>
          <cell r="F654" t="str">
            <v>3 0 3</v>
          </cell>
        </row>
        <row r="655">
          <cell r="B655" t="str">
            <v>CS C391</v>
          </cell>
          <cell r="C655" t="str">
            <v>780</v>
          </cell>
          <cell r="D655" t="str">
            <v>DIGITAL ELECTRO COMP ORG</v>
          </cell>
          <cell r="E655" t="str">
            <v>4</v>
          </cell>
          <cell r="F655" t="str">
            <v xml:space="preserve">  3 3 4</v>
          </cell>
        </row>
        <row r="656">
          <cell r="B656" t="str">
            <v>CS C414</v>
          </cell>
          <cell r="C656" t="str">
            <v>852</v>
          </cell>
          <cell r="D656" t="str">
            <v>TELECOM SWIT SYS &amp; NETWK</v>
          </cell>
          <cell r="E656" t="str">
            <v>3</v>
          </cell>
          <cell r="F656" t="str">
            <v xml:space="preserve">  3 0 3</v>
          </cell>
        </row>
        <row r="657">
          <cell r="B657" t="str">
            <v>CS C415</v>
          </cell>
          <cell r="C657">
            <v>940</v>
          </cell>
          <cell r="D657" t="str">
            <v>DATA MINING</v>
          </cell>
          <cell r="E657" t="str">
            <v>3</v>
          </cell>
          <cell r="F657" t="str">
            <v>3 0 3</v>
          </cell>
        </row>
        <row r="658">
          <cell r="B658" t="str">
            <v>CS C422</v>
          </cell>
          <cell r="C658" t="str">
            <v>150</v>
          </cell>
          <cell r="D658" t="str">
            <v>PARALLEL COMPUTING</v>
          </cell>
          <cell r="E658" t="str">
            <v>3</v>
          </cell>
          <cell r="F658" t="str">
            <v>3 0 3</v>
          </cell>
        </row>
        <row r="659">
          <cell r="B659" t="str">
            <v>CS C424</v>
          </cell>
          <cell r="C659" t="str">
            <v>581</v>
          </cell>
          <cell r="D659" t="str">
            <v>SOFTWARE FOR EMBEDED SYS</v>
          </cell>
          <cell r="E659" t="str">
            <v>3</v>
          </cell>
          <cell r="F659" t="str">
            <v xml:space="preserve">  3 0 3</v>
          </cell>
        </row>
        <row r="660">
          <cell r="B660" t="str">
            <v>CS C441</v>
          </cell>
          <cell r="C660" t="str">
            <v>864</v>
          </cell>
          <cell r="D660" t="str">
            <v>SEL TOPICS FROM COMP SC</v>
          </cell>
          <cell r="E660" t="str">
            <v>3</v>
          </cell>
          <cell r="F660">
            <v>3</v>
          </cell>
        </row>
        <row r="661">
          <cell r="B661" t="str">
            <v>CS C442</v>
          </cell>
          <cell r="C661" t="str">
            <v>524</v>
          </cell>
          <cell r="D661" t="str">
            <v>ADVANCE ALGORITHM &amp; COMP</v>
          </cell>
          <cell r="E661" t="str">
            <v>3</v>
          </cell>
          <cell r="F661" t="str">
            <v xml:space="preserve">  3 0 3</v>
          </cell>
        </row>
        <row r="662">
          <cell r="B662" t="str">
            <v>CS C444</v>
          </cell>
          <cell r="C662" t="str">
            <v>361</v>
          </cell>
          <cell r="D662" t="str">
            <v>REAL TIME SYSTEMS</v>
          </cell>
          <cell r="E662" t="str">
            <v>3</v>
          </cell>
          <cell r="F662" t="str">
            <v>3 0 3</v>
          </cell>
        </row>
        <row r="663">
          <cell r="B663" t="str">
            <v>CS C446</v>
          </cell>
          <cell r="C663" t="str">
            <v>926</v>
          </cell>
          <cell r="D663" t="str">
            <v>DATA STORAGE TECH &amp; NETW</v>
          </cell>
          <cell r="E663" t="str">
            <v>3</v>
          </cell>
          <cell r="F663" t="str">
            <v xml:space="preserve">  3 0 3</v>
          </cell>
        </row>
        <row r="664">
          <cell r="B664" t="str">
            <v>CS C451</v>
          </cell>
          <cell r="C664" t="str">
            <v>6</v>
          </cell>
          <cell r="D664" t="str">
            <v>COMBINATORIAL MATHS</v>
          </cell>
          <cell r="E664" t="str">
            <v>3</v>
          </cell>
          <cell r="F664" t="str">
            <v>3 0 3</v>
          </cell>
        </row>
        <row r="665">
          <cell r="B665" t="str">
            <v>CS C453</v>
          </cell>
          <cell r="C665" t="str">
            <v>84</v>
          </cell>
          <cell r="D665" t="str">
            <v>DISCRETE MATHS STRUC</v>
          </cell>
          <cell r="E665" t="str">
            <v>3</v>
          </cell>
          <cell r="F665" t="str">
            <v>3 0 3</v>
          </cell>
        </row>
        <row r="666">
          <cell r="B666" t="str">
            <v>CS C461</v>
          </cell>
          <cell r="C666" t="str">
            <v>335</v>
          </cell>
          <cell r="D666" t="str">
            <v>COMPUTER NETWORKS</v>
          </cell>
          <cell r="E666" t="str">
            <v>3</v>
          </cell>
          <cell r="F666" t="str">
            <v>2 2 3</v>
          </cell>
        </row>
        <row r="667">
          <cell r="B667" t="str">
            <v>CS C471</v>
          </cell>
          <cell r="C667" t="str">
            <v>336</v>
          </cell>
          <cell r="D667" t="str">
            <v>COMPUTER GRAPHICS</v>
          </cell>
          <cell r="E667" t="str">
            <v>3</v>
          </cell>
          <cell r="F667" t="str">
            <v>2 2 3</v>
          </cell>
        </row>
        <row r="668">
          <cell r="B668" t="str">
            <v>CS C481</v>
          </cell>
          <cell r="C668" t="str">
            <v>208</v>
          </cell>
          <cell r="D668" t="str">
            <v>GRAPHICAL USER INTERFACE</v>
          </cell>
          <cell r="E668" t="str">
            <v>3</v>
          </cell>
          <cell r="F668" t="str">
            <v xml:space="preserve">  3 0 3</v>
          </cell>
        </row>
        <row r="669">
          <cell r="B669" t="str">
            <v>CS C491</v>
          </cell>
          <cell r="C669" t="str">
            <v>865</v>
          </cell>
          <cell r="D669" t="str">
            <v>SPECIAL PROJECTS</v>
          </cell>
          <cell r="E669" t="str">
            <v>3</v>
          </cell>
          <cell r="F669">
            <v>3</v>
          </cell>
        </row>
        <row r="670">
          <cell r="B670" t="str">
            <v>CS F111</v>
          </cell>
          <cell r="C670" t="str">
            <v>1008</v>
          </cell>
          <cell r="D670" t="str">
            <v>COMPUTER PROGRAMMING</v>
          </cell>
          <cell r="E670" t="str">
            <v>4</v>
          </cell>
          <cell r="F670" t="str">
            <v>3 2 4</v>
          </cell>
        </row>
        <row r="671">
          <cell r="B671" t="str">
            <v>CS F211</v>
          </cell>
          <cell r="C671" t="str">
            <v>1094</v>
          </cell>
          <cell r="D671" t="str">
            <v>DATA STRUCTURES &amp; ALGO</v>
          </cell>
          <cell r="E671" t="str">
            <v>4</v>
          </cell>
          <cell r="F671" t="str">
            <v>3 1 4</v>
          </cell>
        </row>
        <row r="672">
          <cell r="B672" t="str">
            <v>CS F212</v>
          </cell>
          <cell r="C672" t="str">
            <v>1095</v>
          </cell>
          <cell r="D672" t="str">
            <v>DATABASE SYSTEMS</v>
          </cell>
          <cell r="E672" t="str">
            <v>4</v>
          </cell>
          <cell r="F672" t="str">
            <v>3 1 4</v>
          </cell>
        </row>
        <row r="673">
          <cell r="B673" t="str">
            <v>CS F213</v>
          </cell>
          <cell r="C673" t="str">
            <v>1092</v>
          </cell>
          <cell r="D673" t="str">
            <v>OBJECT ORIENTED PROG</v>
          </cell>
          <cell r="E673" t="str">
            <v>4</v>
          </cell>
          <cell r="F673" t="str">
            <v>3 1 4</v>
          </cell>
        </row>
        <row r="674">
          <cell r="B674" t="str">
            <v>CS F214</v>
          </cell>
          <cell r="C674" t="str">
            <v>1090</v>
          </cell>
          <cell r="D674" t="str">
            <v>LOGIC IN COMPUTER SC</v>
          </cell>
          <cell r="E674" t="str">
            <v>3</v>
          </cell>
          <cell r="F674" t="str">
            <v>3 0 3</v>
          </cell>
        </row>
        <row r="675">
          <cell r="B675" t="str">
            <v>CS F215</v>
          </cell>
          <cell r="C675" t="str">
            <v>1093</v>
          </cell>
          <cell r="D675" t="str">
            <v>DIGITAL DESIGN</v>
          </cell>
          <cell r="E675" t="str">
            <v>4</v>
          </cell>
          <cell r="F675" t="str">
            <v>3 1 4</v>
          </cell>
        </row>
        <row r="676">
          <cell r="B676" t="str">
            <v>CS F222</v>
          </cell>
          <cell r="C676" t="str">
            <v>1091</v>
          </cell>
          <cell r="D676" t="str">
            <v>DISCR STRUC FOR COMP SCI</v>
          </cell>
          <cell r="E676" t="str">
            <v>3</v>
          </cell>
          <cell r="F676" t="str">
            <v xml:space="preserve">  3 0 3</v>
          </cell>
        </row>
        <row r="677">
          <cell r="B677" t="str">
            <v>CS F241</v>
          </cell>
          <cell r="C677" t="str">
            <v>1313</v>
          </cell>
          <cell r="D677" t="str">
            <v>MICROPROC &amp; INTERFACING</v>
          </cell>
          <cell r="E677" t="str">
            <v>4</v>
          </cell>
          <cell r="F677" t="str">
            <v>3 1 4</v>
          </cell>
        </row>
        <row r="678">
          <cell r="B678" t="str">
            <v>CS F266</v>
          </cell>
          <cell r="C678" t="str">
            <v>1655</v>
          </cell>
          <cell r="D678" t="str">
            <v>STUDY PROJECT</v>
          </cell>
          <cell r="E678" t="str">
            <v>3</v>
          </cell>
          <cell r="F678">
            <v>3</v>
          </cell>
        </row>
        <row r="679">
          <cell r="B679" t="str">
            <v>CS F301</v>
          </cell>
          <cell r="C679" t="str">
            <v>1316</v>
          </cell>
          <cell r="D679" t="str">
            <v>PRINCIPLES OF PROGG LANG</v>
          </cell>
          <cell r="E679" t="str">
            <v>2</v>
          </cell>
          <cell r="F679" t="str">
            <v xml:space="preserve">  2 0 2</v>
          </cell>
        </row>
        <row r="680">
          <cell r="B680" t="str">
            <v>CS F303</v>
          </cell>
          <cell r="C680" t="str">
            <v>1320</v>
          </cell>
          <cell r="D680" t="str">
            <v>COMPUTER NETWORKS</v>
          </cell>
          <cell r="E680" t="str">
            <v>4</v>
          </cell>
          <cell r="F680" t="str">
            <v>3 1 4</v>
          </cell>
        </row>
        <row r="681">
          <cell r="B681" t="str">
            <v>CS F314</v>
          </cell>
          <cell r="C681" t="str">
            <v>1321</v>
          </cell>
          <cell r="D681" t="str">
            <v>SOFT DEV FOR PROT DEVICE</v>
          </cell>
          <cell r="E681" t="str">
            <v>3</v>
          </cell>
          <cell r="F681" t="str">
            <v xml:space="preserve">  2 1 3</v>
          </cell>
        </row>
        <row r="682">
          <cell r="B682" t="str">
            <v>CS F342</v>
          </cell>
          <cell r="C682" t="str">
            <v>1317</v>
          </cell>
          <cell r="D682" t="str">
            <v>COMPUTER ARCHITECTURE</v>
          </cell>
          <cell r="E682" t="str">
            <v>4</v>
          </cell>
          <cell r="F682" t="str">
            <v>3 1 4</v>
          </cell>
        </row>
        <row r="683">
          <cell r="B683" t="str">
            <v>CS F351</v>
          </cell>
          <cell r="C683" t="str">
            <v>1314</v>
          </cell>
          <cell r="D683" t="str">
            <v>THEORY OF COMPUTATION</v>
          </cell>
          <cell r="E683" t="str">
            <v>3</v>
          </cell>
          <cell r="F683" t="str">
            <v>3 0 3</v>
          </cell>
        </row>
        <row r="684">
          <cell r="B684" t="str">
            <v>CS F363</v>
          </cell>
          <cell r="C684" t="str">
            <v>1318</v>
          </cell>
          <cell r="D684" t="str">
            <v>COMPILER CONSTRUCTION</v>
          </cell>
          <cell r="E684" t="str">
            <v>3</v>
          </cell>
          <cell r="F684" t="str">
            <v>2 1 3</v>
          </cell>
        </row>
        <row r="685">
          <cell r="B685" t="str">
            <v>CS F364</v>
          </cell>
          <cell r="C685" t="str">
            <v>1319</v>
          </cell>
          <cell r="D685" t="str">
            <v>DESIGN &amp; ANAL OF ALGO</v>
          </cell>
          <cell r="E685" t="str">
            <v>3</v>
          </cell>
          <cell r="F685" t="str">
            <v>3 0 3</v>
          </cell>
        </row>
        <row r="686">
          <cell r="B686" t="str">
            <v>CS F366</v>
          </cell>
          <cell r="C686" t="str">
            <v>1670</v>
          </cell>
          <cell r="D686" t="str">
            <v>LABORATORY PROJECT</v>
          </cell>
          <cell r="E686" t="str">
            <v>3</v>
          </cell>
          <cell r="F686">
            <v>3</v>
          </cell>
        </row>
        <row r="687">
          <cell r="B687" t="str">
            <v>CS F367</v>
          </cell>
          <cell r="C687" t="str">
            <v>1740</v>
          </cell>
          <cell r="D687" t="str">
            <v>LABORATORY PROJECT</v>
          </cell>
          <cell r="E687" t="str">
            <v>3</v>
          </cell>
          <cell r="F687">
            <v>3</v>
          </cell>
        </row>
        <row r="688">
          <cell r="B688" t="str">
            <v>CS F372</v>
          </cell>
          <cell r="C688" t="str">
            <v>1315</v>
          </cell>
          <cell r="D688" t="str">
            <v>OPERATING SYSTEMS</v>
          </cell>
          <cell r="E688" t="str">
            <v>3</v>
          </cell>
          <cell r="F688" t="str">
            <v>3 0 3</v>
          </cell>
        </row>
        <row r="689">
          <cell r="B689" t="str">
            <v>CS F376</v>
          </cell>
          <cell r="C689" t="str">
            <v>1689</v>
          </cell>
          <cell r="D689" t="str">
            <v>DESIGN PROJECT</v>
          </cell>
          <cell r="E689" t="str">
            <v>3</v>
          </cell>
          <cell r="F689">
            <v>3</v>
          </cell>
        </row>
        <row r="690">
          <cell r="B690" t="str">
            <v>CS F377</v>
          </cell>
          <cell r="C690" t="str">
            <v>1756</v>
          </cell>
          <cell r="D690" t="str">
            <v>DESIGN PROJECT</v>
          </cell>
          <cell r="E690" t="str">
            <v>3</v>
          </cell>
          <cell r="F690">
            <v>3</v>
          </cell>
        </row>
        <row r="691">
          <cell r="B691" t="str">
            <v>CS F401</v>
          </cell>
          <cell r="C691" t="str">
            <v>1327</v>
          </cell>
          <cell r="D691" t="str">
            <v>MULTIMEDIA COMPUTING</v>
          </cell>
          <cell r="E691" t="str">
            <v>3</v>
          </cell>
          <cell r="F691" t="str">
            <v>3 0 3</v>
          </cell>
        </row>
        <row r="692">
          <cell r="B692" t="str">
            <v>CS F407</v>
          </cell>
          <cell r="C692" t="str">
            <v>1333</v>
          </cell>
          <cell r="D692" t="str">
            <v>ARTIFICIAL INTELLIGENCE</v>
          </cell>
          <cell r="E692" t="str">
            <v>3</v>
          </cell>
          <cell r="F692" t="str">
            <v>3 0 3</v>
          </cell>
        </row>
        <row r="693">
          <cell r="B693" t="str">
            <v>CS F413</v>
          </cell>
          <cell r="C693" t="str">
            <v>1328</v>
          </cell>
          <cell r="D693" t="str">
            <v>INTERNETWORKING TECH</v>
          </cell>
          <cell r="E693" t="str">
            <v>3</v>
          </cell>
          <cell r="F693" t="str">
            <v>3 0 3</v>
          </cell>
        </row>
        <row r="694">
          <cell r="B694" t="str">
            <v>CS F415</v>
          </cell>
          <cell r="C694" t="str">
            <v>1322</v>
          </cell>
          <cell r="D694" t="str">
            <v>DATA MINING</v>
          </cell>
          <cell r="E694" t="str">
            <v>3</v>
          </cell>
          <cell r="F694" t="str">
            <v>3 0 3</v>
          </cell>
        </row>
        <row r="695">
          <cell r="B695" t="str">
            <v>CS F422</v>
          </cell>
          <cell r="C695" t="str">
            <v>1323</v>
          </cell>
          <cell r="D695" t="str">
            <v>PARALLEL COMPUTING</v>
          </cell>
          <cell r="E695" t="str">
            <v>3</v>
          </cell>
          <cell r="F695" t="str">
            <v>3 0 3</v>
          </cell>
        </row>
        <row r="696">
          <cell r="B696" t="str">
            <v>CS F424</v>
          </cell>
          <cell r="C696" t="str">
            <v>1324</v>
          </cell>
          <cell r="D696" t="str">
            <v>SOFTWARE FOR EMBEDED SYS</v>
          </cell>
          <cell r="E696" t="str">
            <v>4</v>
          </cell>
          <cell r="F696" t="str">
            <v xml:space="preserve">  3 1 4</v>
          </cell>
        </row>
        <row r="697">
          <cell r="B697" t="str">
            <v>CS F441</v>
          </cell>
          <cell r="C697" t="str">
            <v>1325</v>
          </cell>
          <cell r="D697" t="str">
            <v>SEL TOPICS FROM COMP SC</v>
          </cell>
          <cell r="E697" t="str">
            <v>3</v>
          </cell>
          <cell r="F697">
            <v>3</v>
          </cell>
        </row>
        <row r="698">
          <cell r="B698" t="str">
            <v>CS F446</v>
          </cell>
          <cell r="C698" t="str">
            <v>1326</v>
          </cell>
          <cell r="D698" t="str">
            <v>DATA STORAGE TECH &amp; NETW</v>
          </cell>
          <cell r="E698" t="str">
            <v>3</v>
          </cell>
          <cell r="F698" t="str">
            <v xml:space="preserve">  3 0 3</v>
          </cell>
        </row>
        <row r="699">
          <cell r="B699" t="str">
            <v>CS F491</v>
          </cell>
          <cell r="C699" t="str">
            <v>1714</v>
          </cell>
          <cell r="D699" t="str">
            <v>SPECIAL PROJECT</v>
          </cell>
          <cell r="E699" t="str">
            <v>3</v>
          </cell>
          <cell r="F699">
            <v>3</v>
          </cell>
        </row>
        <row r="700">
          <cell r="B700" t="str">
            <v>CS G511</v>
          </cell>
          <cell r="C700" t="str">
            <v>785</v>
          </cell>
          <cell r="D700" t="str">
            <v>DESIGN &amp; ANAL OF ALGO</v>
          </cell>
          <cell r="E700" t="str">
            <v>5</v>
          </cell>
          <cell r="F700" t="str">
            <v>3 2 5</v>
          </cell>
        </row>
        <row r="701">
          <cell r="B701" t="str">
            <v>CS G512</v>
          </cell>
          <cell r="C701">
            <v>2089</v>
          </cell>
          <cell r="D701" t="str">
            <v>INTRO TO AUTHORING SYS</v>
          </cell>
          <cell r="E701">
            <v>4</v>
          </cell>
          <cell r="F701">
            <v>4</v>
          </cell>
        </row>
        <row r="702">
          <cell r="B702" t="str">
            <v>CS G513</v>
          </cell>
          <cell r="C702" t="str">
            <v>507</v>
          </cell>
          <cell r="D702" t="str">
            <v>NETWORK SECURITY</v>
          </cell>
          <cell r="E702" t="str">
            <v>4</v>
          </cell>
          <cell r="F702" t="str">
            <v>3 1 4</v>
          </cell>
        </row>
        <row r="703">
          <cell r="B703" t="str">
            <v>CS G514</v>
          </cell>
          <cell r="C703" t="str">
            <v>356</v>
          </cell>
          <cell r="D703" t="str">
            <v>OBJ ORI ANALYS &amp; DESIGN</v>
          </cell>
          <cell r="E703" t="str">
            <v>4</v>
          </cell>
          <cell r="F703" t="str">
            <v>2 2 4</v>
          </cell>
        </row>
        <row r="704">
          <cell r="B704" t="str">
            <v>CS G515</v>
          </cell>
          <cell r="C704" t="str">
            <v>802</v>
          </cell>
          <cell r="D704" t="str">
            <v>QUEUEING SYSTEM THEORY</v>
          </cell>
          <cell r="E704" t="str">
            <v>5</v>
          </cell>
          <cell r="F704">
            <v>5</v>
          </cell>
        </row>
        <row r="705">
          <cell r="B705" t="str">
            <v>CS G520</v>
          </cell>
          <cell r="C705" t="str">
            <v>2106</v>
          </cell>
          <cell r="D705" t="str">
            <v>ADVANCED DATA MINING</v>
          </cell>
          <cell r="E705" t="str">
            <v>4</v>
          </cell>
          <cell r="F705" t="str">
            <v>3 1 4</v>
          </cell>
        </row>
        <row r="706">
          <cell r="B706" t="str">
            <v>CS G521</v>
          </cell>
          <cell r="C706" t="str">
            <v>807</v>
          </cell>
          <cell r="D706" t="str">
            <v>OBJECT ORIENTED PROGRAM</v>
          </cell>
          <cell r="E706" t="str">
            <v>4</v>
          </cell>
          <cell r="F706" t="str">
            <v>2 2 4</v>
          </cell>
        </row>
        <row r="707">
          <cell r="B707" t="str">
            <v>CS G523</v>
          </cell>
          <cell r="C707" t="str">
            <v>2052</v>
          </cell>
          <cell r="D707" t="str">
            <v>SOFTWARE FOR EMBEDDE SYS</v>
          </cell>
          <cell r="E707" t="str">
            <v>5</v>
          </cell>
          <cell r="F707" t="str">
            <v xml:space="preserve"> 3 2 5</v>
          </cell>
        </row>
        <row r="708">
          <cell r="B708" t="str">
            <v>CS G524</v>
          </cell>
          <cell r="C708" t="str">
            <v>2006</v>
          </cell>
          <cell r="D708" t="str">
            <v>ADV COMPUTER ARCHITECTUR</v>
          </cell>
          <cell r="E708" t="str">
            <v>5</v>
          </cell>
          <cell r="F708" t="str">
            <v xml:space="preserve">  3 2 5</v>
          </cell>
        </row>
        <row r="709">
          <cell r="B709" t="str">
            <v>CS G525</v>
          </cell>
          <cell r="C709" t="str">
            <v>2004</v>
          </cell>
          <cell r="D709" t="str">
            <v>ADV COMPUTER NETWORKS</v>
          </cell>
          <cell r="E709" t="str">
            <v>5</v>
          </cell>
          <cell r="F709" t="str">
            <v>3 2 5</v>
          </cell>
        </row>
        <row r="710">
          <cell r="B710" t="str">
            <v>CS G526</v>
          </cell>
          <cell r="C710" t="str">
            <v>2005</v>
          </cell>
          <cell r="D710" t="str">
            <v>ADV ALGO &amp; COMPLEXITY</v>
          </cell>
          <cell r="E710" t="str">
            <v>5</v>
          </cell>
          <cell r="F710" t="str">
            <v>3 2 5</v>
          </cell>
        </row>
        <row r="711">
          <cell r="B711" t="str">
            <v>CS G527</v>
          </cell>
          <cell r="C711" t="str">
            <v>2108</v>
          </cell>
          <cell r="D711" t="str">
            <v>CLOUD COMPUTING</v>
          </cell>
          <cell r="E711" t="str">
            <v>5</v>
          </cell>
          <cell r="F711">
            <v>5</v>
          </cell>
        </row>
        <row r="712">
          <cell r="B712" t="str">
            <v>CS G531</v>
          </cell>
          <cell r="C712" t="str">
            <v>540</v>
          </cell>
          <cell r="D712" t="str">
            <v>TESTABLE D&amp;F TOLERA COMP</v>
          </cell>
          <cell r="E712" t="str">
            <v>5</v>
          </cell>
          <cell r="F712" t="str">
            <v xml:space="preserve">  3 2 5</v>
          </cell>
        </row>
        <row r="713">
          <cell r="B713" t="str">
            <v>CS G541</v>
          </cell>
          <cell r="C713" t="str">
            <v>300</v>
          </cell>
          <cell r="D713" t="str">
            <v>PERVASIVE COMPUTING</v>
          </cell>
          <cell r="E713" t="str">
            <v>4</v>
          </cell>
          <cell r="F713">
            <v>4</v>
          </cell>
        </row>
        <row r="714">
          <cell r="B714" t="str">
            <v>CS G551</v>
          </cell>
          <cell r="C714" t="str">
            <v>652</v>
          </cell>
          <cell r="D714" t="str">
            <v>ADVANCE COMPILATION TECH</v>
          </cell>
          <cell r="E714" t="str">
            <v>5</v>
          </cell>
          <cell r="F714">
            <v>5</v>
          </cell>
        </row>
        <row r="715">
          <cell r="B715" t="str">
            <v>CS G553</v>
          </cell>
          <cell r="C715" t="str">
            <v>918</v>
          </cell>
          <cell r="D715" t="str">
            <v>RECONFIGURABLE COMPUTING</v>
          </cell>
          <cell r="E715" t="str">
            <v>5</v>
          </cell>
          <cell r="F715">
            <v>5</v>
          </cell>
        </row>
        <row r="716">
          <cell r="B716" t="str">
            <v>CS G554</v>
          </cell>
          <cell r="C716" t="str">
            <v>533</v>
          </cell>
          <cell r="D716" t="str">
            <v>DISTRIBUTED DATA SYSTEMS</v>
          </cell>
          <cell r="E716" t="str">
            <v>5</v>
          </cell>
          <cell r="F716" t="str">
            <v xml:space="preserve">  3 2 5</v>
          </cell>
        </row>
        <row r="717">
          <cell r="B717" t="str">
            <v>CS G555</v>
          </cell>
          <cell r="C717" t="str">
            <v>8</v>
          </cell>
          <cell r="D717" t="str">
            <v>SYSTEM SPECIFIC &amp; MODEL</v>
          </cell>
          <cell r="E717" t="str">
            <v>4</v>
          </cell>
          <cell r="F717" t="str">
            <v>3 3 4</v>
          </cell>
        </row>
        <row r="718">
          <cell r="B718" t="str">
            <v>CS G562</v>
          </cell>
          <cell r="C718" t="str">
            <v>187</v>
          </cell>
          <cell r="D718" t="str">
            <v>ADV ARCH &amp; PERFORM EVAL</v>
          </cell>
          <cell r="E718" t="str">
            <v>5</v>
          </cell>
          <cell r="F718" t="str">
            <v>3 2 5</v>
          </cell>
        </row>
        <row r="719">
          <cell r="B719" t="str">
            <v>CS G611</v>
          </cell>
          <cell r="C719" t="str">
            <v>539</v>
          </cell>
          <cell r="D719" t="str">
            <v>DISTRIBUTED PROCESS SYST</v>
          </cell>
          <cell r="E719" t="str">
            <v>4</v>
          </cell>
          <cell r="F719" t="str">
            <v xml:space="preserve">  2 2 4</v>
          </cell>
        </row>
        <row r="720">
          <cell r="B720" t="str">
            <v>CS G612</v>
          </cell>
          <cell r="C720" t="str">
            <v>200</v>
          </cell>
          <cell r="D720" t="str">
            <v>FAULT TOLER SYST DESIGN</v>
          </cell>
          <cell r="E720" t="str">
            <v>5</v>
          </cell>
          <cell r="F720" t="str">
            <v>2 3 5</v>
          </cell>
        </row>
        <row r="721">
          <cell r="B721" t="str">
            <v>CS G622</v>
          </cell>
          <cell r="C721" t="str">
            <v>735</v>
          </cell>
          <cell r="D721" t="str">
            <v>LOC AR NETWORKS DES &amp; IM</v>
          </cell>
          <cell r="E721" t="str">
            <v>5</v>
          </cell>
          <cell r="F721" t="str">
            <v xml:space="preserve">  2 3 5</v>
          </cell>
        </row>
        <row r="722">
          <cell r="B722" t="str">
            <v>CS G623</v>
          </cell>
          <cell r="C722" t="str">
            <v>782</v>
          </cell>
          <cell r="D722" t="str">
            <v>ADVANCED OPERAT SYSTEMS</v>
          </cell>
          <cell r="E722" t="str">
            <v>5</v>
          </cell>
          <cell r="F722" t="str">
            <v>3 2 5</v>
          </cell>
        </row>
        <row r="723">
          <cell r="B723" t="str">
            <v>CS G631</v>
          </cell>
          <cell r="C723">
            <v>2041</v>
          </cell>
          <cell r="D723" t="str">
            <v>DEV, DATA COMM &amp; CONTROL</v>
          </cell>
          <cell r="E723">
            <v>5</v>
          </cell>
          <cell r="F723" t="str">
            <v>3 2 5</v>
          </cell>
        </row>
        <row r="724">
          <cell r="B724" t="str">
            <v>CS G632</v>
          </cell>
          <cell r="C724">
            <v>2042</v>
          </cell>
          <cell r="D724" t="str">
            <v>APP DRIVEN SYS DESIGN</v>
          </cell>
          <cell r="E724">
            <v>4</v>
          </cell>
          <cell r="F724" t="str">
            <v>0 4 4</v>
          </cell>
        </row>
        <row r="725">
          <cell r="B725" t="str">
            <v>CS G641</v>
          </cell>
          <cell r="C725" t="str">
            <v>444</v>
          </cell>
          <cell r="D725" t="str">
            <v>MICRO BASED SYST DESIGN</v>
          </cell>
          <cell r="E725" t="str">
            <v>5</v>
          </cell>
          <cell r="F725" t="str">
            <v>2 3 5</v>
          </cell>
        </row>
        <row r="726">
          <cell r="B726" t="str">
            <v>CS G642</v>
          </cell>
          <cell r="C726">
            <v>2043</v>
          </cell>
          <cell r="D726" t="str">
            <v>RECENT ADV IN COMPUTING</v>
          </cell>
          <cell r="E726">
            <v>4</v>
          </cell>
          <cell r="F726" t="str">
            <v>2 2 4</v>
          </cell>
        </row>
        <row r="727">
          <cell r="B727" t="str">
            <v>CS G651</v>
          </cell>
          <cell r="C727">
            <v>2044</v>
          </cell>
          <cell r="D727" t="str">
            <v>SYMBO COMPUT &amp; COMP ALGE</v>
          </cell>
          <cell r="E727">
            <v>4</v>
          </cell>
          <cell r="F727" t="str">
            <v>2 2 4</v>
          </cell>
        </row>
        <row r="728">
          <cell r="B728" t="str">
            <v>CS G652</v>
          </cell>
          <cell r="C728">
            <v>2045</v>
          </cell>
          <cell r="D728" t="str">
            <v>DIGI COMM &amp; MSG SWITCH</v>
          </cell>
          <cell r="E728">
            <v>5</v>
          </cell>
          <cell r="F728" t="str">
            <v>3 2 5</v>
          </cell>
        </row>
        <row r="729">
          <cell r="B729" t="str">
            <v>CS G653</v>
          </cell>
          <cell r="C729" t="str">
            <v>331</v>
          </cell>
          <cell r="D729" t="str">
            <v>SOFTWARE ARCHITECHTURES</v>
          </cell>
          <cell r="E729" t="str">
            <v>5</v>
          </cell>
          <cell r="F729" t="str">
            <v>3 2 5</v>
          </cell>
        </row>
        <row r="730">
          <cell r="B730" t="str">
            <v>CS G671</v>
          </cell>
          <cell r="C730" t="str">
            <v>229</v>
          </cell>
          <cell r="D730" t="str">
            <v>ADV COMPUTER GRAPHICS</v>
          </cell>
          <cell r="E730" t="str">
            <v>5</v>
          </cell>
          <cell r="F730" t="str">
            <v>3 2 5</v>
          </cell>
        </row>
        <row r="731">
          <cell r="B731" t="str">
            <v>DE G513</v>
          </cell>
          <cell r="C731" t="str">
            <v>2116</v>
          </cell>
          <cell r="D731" t="str">
            <v>TRIBOLOGY</v>
          </cell>
          <cell r="E731" t="str">
            <v>5</v>
          </cell>
          <cell r="F731">
            <v>5</v>
          </cell>
        </row>
        <row r="732">
          <cell r="B732" t="str">
            <v>DE G514</v>
          </cell>
          <cell r="C732" t="str">
            <v>436</v>
          </cell>
          <cell r="D732" t="str">
            <v>FRACTURE MECHANICS</v>
          </cell>
          <cell r="E732" t="str">
            <v>5</v>
          </cell>
          <cell r="F732">
            <v>5</v>
          </cell>
        </row>
        <row r="733">
          <cell r="B733" t="str">
            <v>DE G521</v>
          </cell>
          <cell r="C733">
            <v>2047</v>
          </cell>
          <cell r="D733" t="str">
            <v>INSTRU &amp; APP ELEC</v>
          </cell>
          <cell r="E733">
            <v>5</v>
          </cell>
          <cell r="F733">
            <v>5</v>
          </cell>
        </row>
        <row r="734">
          <cell r="B734" t="str">
            <v>DE G522</v>
          </cell>
          <cell r="C734" t="str">
            <v>144</v>
          </cell>
          <cell r="D734" t="str">
            <v>DESIGN PROJECTS</v>
          </cell>
          <cell r="E734" t="str">
            <v>5</v>
          </cell>
          <cell r="F734">
            <v>5</v>
          </cell>
        </row>
        <row r="735">
          <cell r="B735" t="str">
            <v>DE G531</v>
          </cell>
          <cell r="C735" t="str">
            <v>362</v>
          </cell>
          <cell r="D735" t="str">
            <v>PRODUCT DESIGN</v>
          </cell>
          <cell r="E735" t="str">
            <v>5</v>
          </cell>
          <cell r="F735" t="str">
            <v>3 2 5</v>
          </cell>
        </row>
        <row r="736">
          <cell r="B736" t="str">
            <v>DE G611</v>
          </cell>
          <cell r="C736" t="str">
            <v>678</v>
          </cell>
          <cell r="D736" t="str">
            <v>DYNAMICS &amp; VIBRATION</v>
          </cell>
          <cell r="E736" t="str">
            <v>5</v>
          </cell>
          <cell r="F736" t="str">
            <v>3 0 5</v>
          </cell>
        </row>
        <row r="737">
          <cell r="B737" t="str">
            <v>DE G631</v>
          </cell>
          <cell r="C737" t="str">
            <v>625</v>
          </cell>
          <cell r="D737" t="str">
            <v>MATERIALS TECH &amp; TESTING</v>
          </cell>
          <cell r="E737" t="str">
            <v>5</v>
          </cell>
          <cell r="F737" t="str">
            <v xml:space="preserve">  3 0 5</v>
          </cell>
        </row>
        <row r="738">
          <cell r="B738" t="str">
            <v>EA C342</v>
          </cell>
          <cell r="C738" t="str">
            <v>152</v>
          </cell>
          <cell r="D738" t="str">
            <v>COMPUTER AIDED DESIGN</v>
          </cell>
          <cell r="E738" t="str">
            <v>3</v>
          </cell>
          <cell r="F738">
            <v>3</v>
          </cell>
        </row>
        <row r="739">
          <cell r="B739" t="str">
            <v>EA C411</v>
          </cell>
          <cell r="C739" t="str">
            <v>445</v>
          </cell>
          <cell r="D739" t="str">
            <v>MICROPROCESSORS</v>
          </cell>
          <cell r="E739" t="str">
            <v>3</v>
          </cell>
          <cell r="F739" t="str">
            <v>3 0 3</v>
          </cell>
        </row>
        <row r="740">
          <cell r="B740" t="str">
            <v>EA C412</v>
          </cell>
          <cell r="C740" t="str">
            <v>603</v>
          </cell>
          <cell r="D740" t="str">
            <v>FLEXIBLE MANUFAC SYST</v>
          </cell>
          <cell r="E740" t="str">
            <v>4</v>
          </cell>
          <cell r="F740" t="str">
            <v>3 2 4</v>
          </cell>
        </row>
        <row r="741">
          <cell r="B741" t="str">
            <v>EA C414</v>
          </cell>
          <cell r="C741" t="str">
            <v>168</v>
          </cell>
          <cell r="D741" t="str">
            <v>INTRO TO BIOINFORMATICS</v>
          </cell>
          <cell r="E741" t="str">
            <v>3</v>
          </cell>
          <cell r="F741" t="str">
            <v>3 0 3</v>
          </cell>
        </row>
        <row r="742">
          <cell r="B742" t="str">
            <v>EA C415</v>
          </cell>
          <cell r="C742" t="str">
            <v>530</v>
          </cell>
          <cell r="D742" t="str">
            <v>INTRODUCTION TO MEMS</v>
          </cell>
          <cell r="E742" t="str">
            <v>4</v>
          </cell>
          <cell r="F742">
            <v>4</v>
          </cell>
        </row>
        <row r="743">
          <cell r="B743" t="str">
            <v>EA C416</v>
          </cell>
          <cell r="C743" t="str">
            <v>919</v>
          </cell>
          <cell r="D743" t="str">
            <v>INTRO TO NANOSCIENCE</v>
          </cell>
          <cell r="E743" t="str">
            <v>3</v>
          </cell>
          <cell r="F743" t="str">
            <v>3 0 3</v>
          </cell>
        </row>
        <row r="744">
          <cell r="B744" t="str">
            <v>EA C417</v>
          </cell>
          <cell r="C744" t="str">
            <v>1025</v>
          </cell>
          <cell r="D744" t="str">
            <v>MICRO FLUIDICS &amp; ITS APP</v>
          </cell>
          <cell r="E744" t="str">
            <v>4</v>
          </cell>
          <cell r="F744">
            <v>4</v>
          </cell>
        </row>
        <row r="745">
          <cell r="B745" t="str">
            <v>EA C422</v>
          </cell>
          <cell r="C745" t="str">
            <v>455</v>
          </cell>
          <cell r="D745" t="str">
            <v>FIBRE OPTICS &amp; OPTOELECT</v>
          </cell>
          <cell r="E745" t="str">
            <v>3</v>
          </cell>
          <cell r="F745">
            <v>3</v>
          </cell>
        </row>
        <row r="746">
          <cell r="B746" t="str">
            <v>EA C441</v>
          </cell>
          <cell r="C746" t="str">
            <v>456</v>
          </cell>
          <cell r="D746" t="str">
            <v>ROBOTICS</v>
          </cell>
          <cell r="E746" t="str">
            <v>3</v>
          </cell>
          <cell r="F746">
            <v>3</v>
          </cell>
        </row>
        <row r="747">
          <cell r="B747" t="str">
            <v>EA C442</v>
          </cell>
          <cell r="C747" t="str">
            <v>1017</v>
          </cell>
          <cell r="D747" t="str">
            <v>REMOTE SENS &amp; IMAGE PROC</v>
          </cell>
          <cell r="E747" t="str">
            <v>3</v>
          </cell>
          <cell r="F747" t="str">
            <v xml:space="preserve">  3 0 3</v>
          </cell>
        </row>
        <row r="748">
          <cell r="B748" t="str">
            <v>EA C443</v>
          </cell>
          <cell r="C748" t="str">
            <v>330</v>
          </cell>
          <cell r="D748" t="str">
            <v>IMAGE PROCESSING</v>
          </cell>
          <cell r="E748" t="str">
            <v>3</v>
          </cell>
          <cell r="F748">
            <v>3</v>
          </cell>
        </row>
        <row r="749">
          <cell r="B749" t="str">
            <v>EA C451</v>
          </cell>
          <cell r="C749" t="str">
            <v>264</v>
          </cell>
          <cell r="D749" t="str">
            <v>INTERNETWORKING TECNOLOG</v>
          </cell>
          <cell r="E749" t="str">
            <v>3</v>
          </cell>
          <cell r="F749" t="str">
            <v xml:space="preserve">  3 0 3</v>
          </cell>
        </row>
        <row r="750">
          <cell r="B750" t="str">
            <v>EA C452</v>
          </cell>
          <cell r="C750" t="str">
            <v>399</v>
          </cell>
          <cell r="D750" t="str">
            <v>MOBILE TELECOM NETWORKS</v>
          </cell>
          <cell r="E750" t="str">
            <v>3</v>
          </cell>
          <cell r="F750" t="str">
            <v>3 0 3</v>
          </cell>
        </row>
        <row r="751">
          <cell r="B751" t="str">
            <v>EA C461</v>
          </cell>
          <cell r="C751" t="str">
            <v>458</v>
          </cell>
          <cell r="D751" t="str">
            <v>ARTIFICIAL INTELLIGENCE</v>
          </cell>
          <cell r="E751" t="str">
            <v>3</v>
          </cell>
          <cell r="F751">
            <v>3</v>
          </cell>
        </row>
        <row r="752">
          <cell r="B752" t="str">
            <v>EA C462</v>
          </cell>
          <cell r="C752" t="str">
            <v>237</v>
          </cell>
          <cell r="D752" t="str">
            <v>SUPERCOND THEORY &amp; APPL</v>
          </cell>
          <cell r="E752" t="str">
            <v>3</v>
          </cell>
          <cell r="F752" t="str">
            <v>3 0 3</v>
          </cell>
        </row>
        <row r="753">
          <cell r="B753" t="str">
            <v>EA C463</v>
          </cell>
          <cell r="C753" t="str">
            <v>271</v>
          </cell>
          <cell r="D753" t="str">
            <v>NEURAL NETWORKS &amp; APPLI</v>
          </cell>
          <cell r="E753" t="str">
            <v>3</v>
          </cell>
          <cell r="F753" t="str">
            <v>3 0 3</v>
          </cell>
        </row>
        <row r="754">
          <cell r="B754" t="str">
            <v>EA C471</v>
          </cell>
          <cell r="C754" t="str">
            <v>459</v>
          </cell>
          <cell r="D754" t="str">
            <v>PATTERN RECOGNITION</v>
          </cell>
          <cell r="E754" t="str">
            <v>3</v>
          </cell>
          <cell r="F754">
            <v>3</v>
          </cell>
        </row>
        <row r="755">
          <cell r="B755" t="str">
            <v>EA C472</v>
          </cell>
          <cell r="C755" t="str">
            <v>238</v>
          </cell>
          <cell r="D755" t="str">
            <v>PHOTOVOLTAIC DEVICES</v>
          </cell>
          <cell r="E755" t="str">
            <v>3</v>
          </cell>
          <cell r="F755" t="str">
            <v>3 0 3</v>
          </cell>
        </row>
        <row r="756">
          <cell r="B756" t="str">
            <v>EA C473</v>
          </cell>
          <cell r="C756" t="str">
            <v>267</v>
          </cell>
          <cell r="D756" t="str">
            <v>MULTIMEDIA COMPUTING</v>
          </cell>
          <cell r="E756" t="str">
            <v>3</v>
          </cell>
          <cell r="F756" t="str">
            <v>3 0 3</v>
          </cell>
        </row>
        <row r="757">
          <cell r="B757" t="str">
            <v>EA C474</v>
          </cell>
          <cell r="C757" t="str">
            <v>949</v>
          </cell>
          <cell r="D757" t="str">
            <v>RETAIL MGMT SYSTEMS</v>
          </cell>
          <cell r="E757" t="str">
            <v>3</v>
          </cell>
          <cell r="F757" t="str">
            <v>3 0 3</v>
          </cell>
        </row>
        <row r="758">
          <cell r="B758" t="str">
            <v>EA C475</v>
          </cell>
          <cell r="C758" t="str">
            <v>824</v>
          </cell>
          <cell r="D758" t="str">
            <v>FINANCIAL ENGINEERING</v>
          </cell>
          <cell r="E758" t="str">
            <v>3</v>
          </cell>
          <cell r="F758" t="str">
            <v>3 0 3</v>
          </cell>
        </row>
        <row r="759">
          <cell r="B759" t="str">
            <v>EA C476</v>
          </cell>
          <cell r="C759" t="str">
            <v>610</v>
          </cell>
          <cell r="D759" t="str">
            <v>POWER APPARATUS &amp; NETWK</v>
          </cell>
          <cell r="E759" t="str">
            <v>4</v>
          </cell>
          <cell r="F759" t="str">
            <v>3 2 4</v>
          </cell>
        </row>
        <row r="760">
          <cell r="B760" t="str">
            <v>EA C481</v>
          </cell>
          <cell r="C760" t="str">
            <v>460</v>
          </cell>
          <cell r="D760" t="str">
            <v>EXPERT SYSTEMS</v>
          </cell>
          <cell r="E760" t="str">
            <v>3</v>
          </cell>
          <cell r="F760">
            <v>3</v>
          </cell>
        </row>
        <row r="761">
          <cell r="B761" t="str">
            <v>EA C482</v>
          </cell>
          <cell r="C761" t="str">
            <v>239</v>
          </cell>
          <cell r="D761" t="str">
            <v>FUZZY LOGIC &amp; APPL</v>
          </cell>
          <cell r="E761" t="str">
            <v>3</v>
          </cell>
          <cell r="F761" t="str">
            <v>3 0 3</v>
          </cell>
        </row>
        <row r="762">
          <cell r="B762" t="str">
            <v>EA C485</v>
          </cell>
          <cell r="C762" t="str">
            <v>1179</v>
          </cell>
          <cell r="D762" t="str">
            <v>SUSTAINABLE MANUFACT</v>
          </cell>
          <cell r="E762" t="str">
            <v>4</v>
          </cell>
          <cell r="F762" t="str">
            <v>3 1 4</v>
          </cell>
        </row>
        <row r="763">
          <cell r="B763" t="str">
            <v>ECE C272</v>
          </cell>
          <cell r="C763" t="str">
            <v>643</v>
          </cell>
          <cell r="D763" t="str">
            <v>CIRCUITS AND SIGNALS</v>
          </cell>
          <cell r="E763" t="str">
            <v>3</v>
          </cell>
          <cell r="F763" t="str">
            <v>3 0 3</v>
          </cell>
        </row>
        <row r="764">
          <cell r="B764" t="str">
            <v>ECE C313</v>
          </cell>
          <cell r="C764" t="str">
            <v>121</v>
          </cell>
          <cell r="D764" t="str">
            <v>MICROELECTRONIC CIRCUITS</v>
          </cell>
          <cell r="E764" t="str">
            <v>3</v>
          </cell>
          <cell r="F764" t="str">
            <v xml:space="preserve">  3 0 3</v>
          </cell>
        </row>
        <row r="765">
          <cell r="B765" t="str">
            <v>ECE C364</v>
          </cell>
          <cell r="C765" t="str">
            <v>132</v>
          </cell>
          <cell r="D765" t="str">
            <v>ANALOG ELECTRONICS</v>
          </cell>
          <cell r="E765" t="str">
            <v>4</v>
          </cell>
          <cell r="F765" t="str">
            <v>3 3 4</v>
          </cell>
        </row>
        <row r="766">
          <cell r="B766" t="str">
            <v>ECE C383</v>
          </cell>
          <cell r="C766" t="str">
            <v>136</v>
          </cell>
          <cell r="D766" t="str">
            <v>COMMUNICATION SYSTEMS</v>
          </cell>
          <cell r="E766" t="str">
            <v>4</v>
          </cell>
          <cell r="F766" t="str">
            <v>3 3 4</v>
          </cell>
        </row>
        <row r="767">
          <cell r="B767" t="str">
            <v>ECE C391</v>
          </cell>
          <cell r="C767" t="str">
            <v>186</v>
          </cell>
          <cell r="D767" t="str">
            <v>DIGITAL ELECTRO COMP ORG</v>
          </cell>
          <cell r="E767" t="str">
            <v>4</v>
          </cell>
          <cell r="F767" t="str">
            <v xml:space="preserve">  3 3 4</v>
          </cell>
        </row>
        <row r="768">
          <cell r="B768" t="str">
            <v>ECE C392</v>
          </cell>
          <cell r="C768" t="str">
            <v>454</v>
          </cell>
          <cell r="D768" t="str">
            <v>MOD COMMUNICATION TECH</v>
          </cell>
          <cell r="E768" t="str">
            <v>3</v>
          </cell>
          <cell r="F768" t="str">
            <v>3 0 3</v>
          </cell>
        </row>
        <row r="769">
          <cell r="B769" t="str">
            <v>ECE C393</v>
          </cell>
          <cell r="C769" t="str">
            <v>214</v>
          </cell>
          <cell r="D769" t="str">
            <v>INFO THEORY &amp; CODING</v>
          </cell>
          <cell r="E769" t="str">
            <v>3</v>
          </cell>
          <cell r="F769" t="str">
            <v>3 0 3</v>
          </cell>
        </row>
        <row r="770">
          <cell r="B770" t="str">
            <v>ECE C394</v>
          </cell>
          <cell r="C770" t="str">
            <v>241</v>
          </cell>
          <cell r="D770" t="str">
            <v>COMMUNICATION NETWORKS</v>
          </cell>
          <cell r="E770" t="str">
            <v>3</v>
          </cell>
          <cell r="F770" t="str">
            <v>3 0 3</v>
          </cell>
        </row>
        <row r="771">
          <cell r="B771" t="str">
            <v>ECE C452</v>
          </cell>
          <cell r="C771" t="str">
            <v>400</v>
          </cell>
          <cell r="D771" t="str">
            <v>EM FILEDS &amp; MICRO ENGG</v>
          </cell>
          <cell r="E771" t="str">
            <v>3</v>
          </cell>
          <cell r="F771" t="str">
            <v>3 0 3</v>
          </cell>
        </row>
        <row r="772">
          <cell r="B772" t="str">
            <v>ECE C491</v>
          </cell>
          <cell r="C772" t="str">
            <v>1032</v>
          </cell>
          <cell r="D772" t="str">
            <v>SPECIAL PROJECTS</v>
          </cell>
          <cell r="E772" t="str">
            <v>3</v>
          </cell>
          <cell r="F772">
            <v>3</v>
          </cell>
        </row>
        <row r="773">
          <cell r="B773" t="str">
            <v>ECE F211</v>
          </cell>
          <cell r="C773" t="str">
            <v>1380</v>
          </cell>
          <cell r="D773" t="str">
            <v>ELECTRICAL MACHINES</v>
          </cell>
          <cell r="E773" t="str">
            <v>4</v>
          </cell>
          <cell r="F773" t="str">
            <v>3 1 4</v>
          </cell>
        </row>
        <row r="774">
          <cell r="B774" t="str">
            <v>ECE F212</v>
          </cell>
          <cell r="C774" t="str">
            <v>1381</v>
          </cell>
          <cell r="D774" t="str">
            <v>ELECTROMAGNETIC THEORY</v>
          </cell>
          <cell r="E774" t="str">
            <v>3</v>
          </cell>
          <cell r="F774" t="str">
            <v>3 0 3</v>
          </cell>
        </row>
        <row r="775">
          <cell r="B775" t="str">
            <v>ECE F214</v>
          </cell>
          <cell r="C775" t="str">
            <v>1383</v>
          </cell>
          <cell r="D775" t="str">
            <v>ELECTRONIC DEVICES</v>
          </cell>
          <cell r="E775" t="str">
            <v>3</v>
          </cell>
          <cell r="F775" t="str">
            <v>3 0 3</v>
          </cell>
        </row>
        <row r="776">
          <cell r="B776" t="str">
            <v>ECE F215</v>
          </cell>
          <cell r="C776" t="str">
            <v>1382</v>
          </cell>
          <cell r="D776" t="str">
            <v>DIGITAL DESIGN</v>
          </cell>
          <cell r="E776" t="str">
            <v>4</v>
          </cell>
          <cell r="F776" t="str">
            <v>3 1 4</v>
          </cell>
        </row>
        <row r="777">
          <cell r="B777" t="str">
            <v>ECE F241</v>
          </cell>
          <cell r="C777" t="str">
            <v>1384</v>
          </cell>
          <cell r="D777" t="str">
            <v>MICROPROC &amp; INTERFACING</v>
          </cell>
          <cell r="E777" t="str">
            <v>4</v>
          </cell>
          <cell r="F777" t="str">
            <v>3 1 4</v>
          </cell>
        </row>
        <row r="778">
          <cell r="B778" t="str">
            <v>ECE F242</v>
          </cell>
          <cell r="C778" t="str">
            <v>1385</v>
          </cell>
          <cell r="D778" t="str">
            <v>CONTROL SYSTEMS</v>
          </cell>
          <cell r="E778" t="str">
            <v>3</v>
          </cell>
          <cell r="F778" t="str">
            <v>3 0 3</v>
          </cell>
        </row>
        <row r="779">
          <cell r="B779" t="str">
            <v>ECE F243</v>
          </cell>
          <cell r="C779" t="str">
            <v>1386</v>
          </cell>
          <cell r="D779" t="str">
            <v>SIGNAL &amp; SYSTEMS</v>
          </cell>
          <cell r="E779" t="str">
            <v>3</v>
          </cell>
          <cell r="F779" t="str">
            <v>3 0 3</v>
          </cell>
        </row>
        <row r="780">
          <cell r="B780" t="str">
            <v>ECE F244</v>
          </cell>
          <cell r="C780" t="str">
            <v>1387</v>
          </cell>
          <cell r="D780" t="str">
            <v>MICROELECTRONIC CIRCUITS</v>
          </cell>
          <cell r="E780" t="str">
            <v>3</v>
          </cell>
          <cell r="F780" t="str">
            <v xml:space="preserve">  3 0 3</v>
          </cell>
        </row>
        <row r="781">
          <cell r="B781" t="str">
            <v>ECE F266</v>
          </cell>
          <cell r="C781" t="str">
            <v>1701</v>
          </cell>
          <cell r="D781" t="str">
            <v>STUDY PROJECT</v>
          </cell>
          <cell r="E781" t="str">
            <v>3</v>
          </cell>
          <cell r="F781">
            <v>3</v>
          </cell>
        </row>
        <row r="782">
          <cell r="B782" t="str">
            <v>ECE F311</v>
          </cell>
          <cell r="C782" t="str">
            <v>1389</v>
          </cell>
          <cell r="D782" t="str">
            <v>COMMUNICATION SYSTEMS</v>
          </cell>
          <cell r="E782" t="str">
            <v>4</v>
          </cell>
          <cell r="F782" t="str">
            <v>3 1 4</v>
          </cell>
        </row>
        <row r="783">
          <cell r="B783" t="str">
            <v>ECE F314</v>
          </cell>
          <cell r="C783" t="str">
            <v>1388</v>
          </cell>
          <cell r="D783" t="str">
            <v>EM FILEDS &amp; MICRO ENGG</v>
          </cell>
          <cell r="E783" t="str">
            <v>3</v>
          </cell>
          <cell r="F783" t="str">
            <v>3 0 3</v>
          </cell>
        </row>
        <row r="784">
          <cell r="B784" t="str">
            <v>ECE F315</v>
          </cell>
          <cell r="C784">
            <v>1594</v>
          </cell>
          <cell r="D784" t="str">
            <v>DIGITAL SIGNAL PROCESS</v>
          </cell>
          <cell r="E784">
            <v>4</v>
          </cell>
          <cell r="F784">
            <v>4</v>
          </cell>
        </row>
        <row r="785">
          <cell r="B785" t="str">
            <v>ECE F341</v>
          </cell>
          <cell r="C785" t="str">
            <v>1391</v>
          </cell>
          <cell r="D785" t="str">
            <v>ANALOG ELECTRONICS</v>
          </cell>
          <cell r="E785" t="str">
            <v>4</v>
          </cell>
          <cell r="F785" t="str">
            <v>3 1 4</v>
          </cell>
        </row>
        <row r="786">
          <cell r="B786" t="str">
            <v>ECE F343</v>
          </cell>
          <cell r="C786">
            <v>1595</v>
          </cell>
          <cell r="D786" t="str">
            <v>COMMUNICATION NETWORKS</v>
          </cell>
          <cell r="E786">
            <v>3</v>
          </cell>
          <cell r="F786">
            <v>3</v>
          </cell>
        </row>
        <row r="787">
          <cell r="B787" t="str">
            <v>ECE F344</v>
          </cell>
          <cell r="C787" t="str">
            <v>1390</v>
          </cell>
          <cell r="D787" t="str">
            <v>INFO THEORY &amp; CODING</v>
          </cell>
          <cell r="E787" t="str">
            <v>3</v>
          </cell>
          <cell r="F787" t="str">
            <v>3 0 3</v>
          </cell>
        </row>
        <row r="788">
          <cell r="B788" t="str">
            <v>ECE F366</v>
          </cell>
          <cell r="C788" t="str">
            <v>1702</v>
          </cell>
          <cell r="D788" t="str">
            <v>LABORATORY PROJECT</v>
          </cell>
          <cell r="E788" t="str">
            <v>3</v>
          </cell>
          <cell r="F788">
            <v>3</v>
          </cell>
        </row>
        <row r="789">
          <cell r="B789" t="str">
            <v>ECE F367</v>
          </cell>
          <cell r="C789" t="str">
            <v>1705</v>
          </cell>
          <cell r="D789" t="str">
            <v>LABORATORY PROJECT</v>
          </cell>
          <cell r="E789" t="str">
            <v>3</v>
          </cell>
          <cell r="F789">
            <v>3</v>
          </cell>
        </row>
        <row r="790">
          <cell r="B790" t="str">
            <v>ECE F376</v>
          </cell>
          <cell r="C790" t="str">
            <v>1703</v>
          </cell>
          <cell r="D790" t="str">
            <v>DESIGN PROJECT</v>
          </cell>
          <cell r="E790" t="str">
            <v>3</v>
          </cell>
          <cell r="F790">
            <v>3</v>
          </cell>
        </row>
        <row r="791">
          <cell r="B791" t="str">
            <v>ECE F377</v>
          </cell>
          <cell r="C791" t="str">
            <v>1706</v>
          </cell>
          <cell r="D791" t="str">
            <v>DESIGN PROJECT</v>
          </cell>
          <cell r="E791" t="str">
            <v>3</v>
          </cell>
          <cell r="F791">
            <v>3</v>
          </cell>
        </row>
        <row r="792">
          <cell r="B792" t="str">
            <v>ECE F414</v>
          </cell>
          <cell r="C792" t="str">
            <v>1395</v>
          </cell>
          <cell r="D792" t="str">
            <v>TELECOM SWIT SYS &amp; NETWK</v>
          </cell>
          <cell r="E792" t="str">
            <v>3</v>
          </cell>
          <cell r="F792" t="str">
            <v xml:space="preserve">  3 0 3</v>
          </cell>
        </row>
        <row r="793">
          <cell r="B793" t="str">
            <v>ECE F416</v>
          </cell>
          <cell r="C793" t="str">
            <v>1396</v>
          </cell>
          <cell r="D793" t="str">
            <v>DIGITAL COMMUNICATION</v>
          </cell>
          <cell r="E793" t="str">
            <v>3</v>
          </cell>
          <cell r="F793" t="str">
            <v>3 0 3</v>
          </cell>
        </row>
        <row r="794">
          <cell r="B794" t="str">
            <v>ECE F418</v>
          </cell>
          <cell r="C794" t="str">
            <v>1397</v>
          </cell>
          <cell r="D794" t="str">
            <v>MOD COMMUNICATION TECH</v>
          </cell>
          <cell r="E794" t="str">
            <v>3</v>
          </cell>
          <cell r="F794" t="str">
            <v>3 0 3</v>
          </cell>
        </row>
        <row r="795">
          <cell r="B795" t="str">
            <v>ECE F431</v>
          </cell>
          <cell r="C795" t="str">
            <v>1394</v>
          </cell>
          <cell r="D795" t="str">
            <v>MOBILE TELECOM NETWORKS</v>
          </cell>
          <cell r="E795" t="str">
            <v>3</v>
          </cell>
          <cell r="F795" t="str">
            <v>3 0 3</v>
          </cell>
        </row>
        <row r="796">
          <cell r="B796" t="str">
            <v>ECE F434</v>
          </cell>
          <cell r="C796" t="str">
            <v>1392</v>
          </cell>
          <cell r="D796" t="str">
            <v>DIGITAL SIGNAL PROCESS</v>
          </cell>
          <cell r="E796" t="str">
            <v>4</v>
          </cell>
          <cell r="F796" t="str">
            <v>3 1 4</v>
          </cell>
        </row>
        <row r="797">
          <cell r="B797" t="str">
            <v>ECE F472</v>
          </cell>
          <cell r="C797" t="str">
            <v>1393</v>
          </cell>
          <cell r="D797" t="str">
            <v>SATELLITE COMMUNICATION</v>
          </cell>
          <cell r="E797" t="str">
            <v>3</v>
          </cell>
          <cell r="F797" t="str">
            <v>3 0 3</v>
          </cell>
        </row>
        <row r="798">
          <cell r="B798" t="str">
            <v>ECE F491</v>
          </cell>
          <cell r="C798" t="str">
            <v>1704</v>
          </cell>
          <cell r="D798" t="str">
            <v>SPECIAL PROJECT</v>
          </cell>
          <cell r="E798" t="str">
            <v>3</v>
          </cell>
          <cell r="F798">
            <v>3</v>
          </cell>
        </row>
        <row r="799">
          <cell r="B799" t="str">
            <v>ECON C211</v>
          </cell>
          <cell r="C799" t="str">
            <v>52</v>
          </cell>
          <cell r="D799" t="str">
            <v>FUNDA OF FIN AND ACCOUNT</v>
          </cell>
          <cell r="E799" t="str">
            <v>3</v>
          </cell>
          <cell r="F799" t="str">
            <v xml:space="preserve">  3 0 3</v>
          </cell>
        </row>
        <row r="800">
          <cell r="B800" t="str">
            <v>ECON C212</v>
          </cell>
          <cell r="C800" t="str">
            <v>295</v>
          </cell>
          <cell r="D800" t="str">
            <v>PRINCIPLES OF ECONOMICS</v>
          </cell>
          <cell r="E800" t="str">
            <v>3</v>
          </cell>
          <cell r="F800" t="str">
            <v>3 0 3</v>
          </cell>
        </row>
        <row r="801">
          <cell r="B801" t="str">
            <v>ECON C311</v>
          </cell>
          <cell r="C801" t="str">
            <v>663</v>
          </cell>
          <cell r="D801" t="str">
            <v>MICROECONOMICS</v>
          </cell>
          <cell r="E801" t="str">
            <v>3</v>
          </cell>
          <cell r="F801" t="str">
            <v>3 0 3</v>
          </cell>
        </row>
        <row r="802">
          <cell r="B802" t="str">
            <v>ECON C321</v>
          </cell>
          <cell r="C802" t="str">
            <v>664</v>
          </cell>
          <cell r="D802" t="str">
            <v>MACROECONOMICS</v>
          </cell>
          <cell r="E802" t="str">
            <v>3</v>
          </cell>
          <cell r="F802" t="str">
            <v>3 0 3</v>
          </cell>
        </row>
        <row r="803">
          <cell r="B803" t="str">
            <v>ECON C322</v>
          </cell>
          <cell r="C803" t="str">
            <v>69</v>
          </cell>
          <cell r="D803" t="str">
            <v>PUBLIC FIN THEOR &amp; PRACT</v>
          </cell>
          <cell r="E803" t="str">
            <v>3</v>
          </cell>
          <cell r="F803" t="str">
            <v xml:space="preserve">  3 0 3</v>
          </cell>
        </row>
        <row r="804">
          <cell r="B804" t="str">
            <v>ECON C341</v>
          </cell>
          <cell r="C804" t="str">
            <v>391</v>
          </cell>
          <cell r="D804" t="str">
            <v>ECONOMIC GROWTH &amp; PLAN</v>
          </cell>
          <cell r="E804" t="str">
            <v>3</v>
          </cell>
          <cell r="F804" t="str">
            <v>3 0 3</v>
          </cell>
        </row>
        <row r="805">
          <cell r="B805" t="str">
            <v>ECON C342</v>
          </cell>
          <cell r="C805" t="str">
            <v>76</v>
          </cell>
          <cell r="D805" t="str">
            <v>ECONOMETRICS</v>
          </cell>
          <cell r="E805" t="str">
            <v>3</v>
          </cell>
          <cell r="F805" t="str">
            <v>3 0 3</v>
          </cell>
        </row>
        <row r="806">
          <cell r="B806" t="str">
            <v>ECON C362</v>
          </cell>
          <cell r="C806" t="str">
            <v>395</v>
          </cell>
          <cell r="D806" t="str">
            <v>MONEY BANK &amp; FIN MARKETS</v>
          </cell>
          <cell r="E806" t="str">
            <v>3</v>
          </cell>
          <cell r="F806" t="str">
            <v xml:space="preserve">  3 0 3</v>
          </cell>
        </row>
        <row r="807">
          <cell r="B807" t="str">
            <v>ECON C372</v>
          </cell>
          <cell r="C807" t="str">
            <v>397</v>
          </cell>
          <cell r="D807" t="str">
            <v>INTER TRADE &amp; BAL PAYMTS</v>
          </cell>
          <cell r="E807" t="str">
            <v>3</v>
          </cell>
          <cell r="F807" t="str">
            <v xml:space="preserve">  3 0 3</v>
          </cell>
        </row>
        <row r="808">
          <cell r="B808" t="str">
            <v>ECON C411</v>
          </cell>
          <cell r="C808" t="str">
            <v>210</v>
          </cell>
          <cell r="D808" t="str">
            <v>PROJECT APPRAISAL</v>
          </cell>
          <cell r="E808" t="str">
            <v>3</v>
          </cell>
          <cell r="F808" t="str">
            <v>3 0 3</v>
          </cell>
        </row>
        <row r="809">
          <cell r="B809" t="str">
            <v>ECON C412</v>
          </cell>
          <cell r="C809" t="str">
            <v>99</v>
          </cell>
          <cell r="D809" t="str">
            <v>SECUR ANAL &amp; PORTFOL MGT</v>
          </cell>
          <cell r="E809" t="str">
            <v>3</v>
          </cell>
          <cell r="F809" t="str">
            <v xml:space="preserve">  3 0 3</v>
          </cell>
        </row>
        <row r="810">
          <cell r="B810" t="str">
            <v>ECON C421</v>
          </cell>
          <cell r="C810" t="str">
            <v>211</v>
          </cell>
          <cell r="D810" t="str">
            <v>ISSUES IN INDIAN ECONOMY</v>
          </cell>
          <cell r="E810" t="str">
            <v>3</v>
          </cell>
          <cell r="F810" t="str">
            <v xml:space="preserve">  3 0 3</v>
          </cell>
        </row>
        <row r="811">
          <cell r="B811" t="str">
            <v>ECON C422</v>
          </cell>
          <cell r="C811" t="str">
            <v>234</v>
          </cell>
          <cell r="D811" t="str">
            <v>FUNT &amp; WORK STOCK EXCHAN</v>
          </cell>
          <cell r="E811" t="str">
            <v>3</v>
          </cell>
          <cell r="F811" t="str">
            <v xml:space="preserve">  3 0 3</v>
          </cell>
        </row>
        <row r="812">
          <cell r="B812" t="str">
            <v>ECON C431</v>
          </cell>
          <cell r="C812" t="str">
            <v>212</v>
          </cell>
          <cell r="D812" t="str">
            <v>REGIONAL ECONOMICS</v>
          </cell>
          <cell r="E812" t="str">
            <v>3</v>
          </cell>
          <cell r="F812" t="str">
            <v>3 0 3</v>
          </cell>
        </row>
        <row r="813">
          <cell r="B813" t="str">
            <v>ECON C436</v>
          </cell>
          <cell r="C813" t="str">
            <v>777</v>
          </cell>
          <cell r="D813" t="str">
            <v>STRATEGIC FINANCIAL MGMT</v>
          </cell>
          <cell r="E813" t="str">
            <v>3</v>
          </cell>
          <cell r="F813" t="str">
            <v xml:space="preserve">  3 0 3</v>
          </cell>
        </row>
        <row r="814">
          <cell r="B814" t="str">
            <v>ECON C451</v>
          </cell>
          <cell r="C814" t="str">
            <v>13</v>
          </cell>
          <cell r="D814" t="str">
            <v>TECHNOLOGY FORECASTING</v>
          </cell>
          <cell r="E814" t="str">
            <v>3</v>
          </cell>
          <cell r="F814" t="str">
            <v>3 0 3</v>
          </cell>
        </row>
        <row r="815">
          <cell r="B815" t="str">
            <v>ECON C461</v>
          </cell>
          <cell r="C815" t="str">
            <v>412</v>
          </cell>
          <cell r="D815" t="str">
            <v>ANALYS OF INDIAN ECONOMY</v>
          </cell>
          <cell r="E815" t="str">
            <v>3</v>
          </cell>
          <cell r="F815" t="str">
            <v xml:space="preserve">  3 0 3</v>
          </cell>
        </row>
        <row r="816">
          <cell r="B816" t="str">
            <v>ECON C471</v>
          </cell>
          <cell r="C816" t="str">
            <v>352</v>
          </cell>
          <cell r="D816" t="str">
            <v>RESOURCES &amp; ENVIR ECON</v>
          </cell>
          <cell r="E816" t="str">
            <v>3</v>
          </cell>
          <cell r="F816" t="str">
            <v>3 0 3</v>
          </cell>
        </row>
        <row r="817">
          <cell r="B817" t="str">
            <v>ECON C481</v>
          </cell>
          <cell r="C817" t="str">
            <v>461</v>
          </cell>
          <cell r="D817" t="str">
            <v>FINANCIAL MANAGEMENT</v>
          </cell>
          <cell r="E817" t="str">
            <v>3</v>
          </cell>
          <cell r="F817" t="str">
            <v>3 0 3</v>
          </cell>
        </row>
        <row r="818">
          <cell r="B818" t="str">
            <v>ECON C491</v>
          </cell>
          <cell r="C818" t="str">
            <v>866</v>
          </cell>
          <cell r="D818" t="str">
            <v>SPECIAL PROJECTS</v>
          </cell>
          <cell r="E818" t="str">
            <v>3</v>
          </cell>
          <cell r="F818">
            <v>3</v>
          </cell>
        </row>
        <row r="819">
          <cell r="B819" t="str">
            <v>ECON F211</v>
          </cell>
          <cell r="C819" t="str">
            <v>1023</v>
          </cell>
          <cell r="D819" t="str">
            <v>PRINCIPLES OF ECONOMICS</v>
          </cell>
          <cell r="E819" t="str">
            <v>3</v>
          </cell>
          <cell r="F819" t="str">
            <v>3 0 3</v>
          </cell>
        </row>
        <row r="820">
          <cell r="B820" t="str">
            <v>ECON F212</v>
          </cell>
          <cell r="C820" t="str">
            <v>1120</v>
          </cell>
          <cell r="D820" t="str">
            <v>FUNDA OF FIN AND ACCOUNT</v>
          </cell>
          <cell r="E820" t="str">
            <v>3</v>
          </cell>
          <cell r="F820" t="str">
            <v xml:space="preserve">  3 0 3</v>
          </cell>
        </row>
        <row r="821">
          <cell r="B821" t="str">
            <v>ECON F213</v>
          </cell>
          <cell r="C821" t="str">
            <v>1121</v>
          </cell>
          <cell r="D821" t="str">
            <v>MATHEMATIC &amp; STAT METHOD</v>
          </cell>
          <cell r="E821" t="str">
            <v>3</v>
          </cell>
          <cell r="F821" t="str">
            <v xml:space="preserve">  3 0 3</v>
          </cell>
        </row>
        <row r="822">
          <cell r="B822" t="str">
            <v>ECON F214</v>
          </cell>
          <cell r="C822" t="str">
            <v>1145</v>
          </cell>
          <cell r="D822" t="str">
            <v>ECONOMIC ENV OF BUSINES</v>
          </cell>
          <cell r="E822" t="str">
            <v>3</v>
          </cell>
          <cell r="F822" t="str">
            <v xml:space="preserve">  3 0 3</v>
          </cell>
        </row>
        <row r="823">
          <cell r="B823" t="str">
            <v>ECON F241</v>
          </cell>
          <cell r="C823" t="str">
            <v>1442</v>
          </cell>
          <cell r="D823" t="str">
            <v>ECONOMETRIC METHODS</v>
          </cell>
          <cell r="E823" t="str">
            <v>3</v>
          </cell>
          <cell r="F823" t="str">
            <v>3 0 3</v>
          </cell>
        </row>
        <row r="824">
          <cell r="B824" t="str">
            <v>ECON F242</v>
          </cell>
          <cell r="C824" t="str">
            <v>1443</v>
          </cell>
          <cell r="D824" t="str">
            <v>MICROECONOMICS</v>
          </cell>
          <cell r="E824" t="str">
            <v>3</v>
          </cell>
          <cell r="F824" t="str">
            <v>3 0 3</v>
          </cell>
        </row>
        <row r="825">
          <cell r="B825" t="str">
            <v>ECON F243</v>
          </cell>
          <cell r="C825" t="str">
            <v>1444</v>
          </cell>
          <cell r="D825" t="str">
            <v>MACROECONOMICS</v>
          </cell>
          <cell r="E825" t="str">
            <v>3</v>
          </cell>
          <cell r="F825" t="str">
            <v>3 0 3</v>
          </cell>
        </row>
        <row r="826">
          <cell r="B826" t="str">
            <v>ECON F244</v>
          </cell>
          <cell r="C826" t="str">
            <v>1445</v>
          </cell>
          <cell r="D826" t="str">
            <v>ECONOMIC OF GROWTH &amp; DEV</v>
          </cell>
          <cell r="E826" t="str">
            <v>3</v>
          </cell>
          <cell r="F826" t="str">
            <v xml:space="preserve">  3 0 3</v>
          </cell>
        </row>
        <row r="827">
          <cell r="B827" t="str">
            <v>ECON F266</v>
          </cell>
          <cell r="C827" t="str">
            <v>1656</v>
          </cell>
          <cell r="D827" t="str">
            <v>STUDY PROJECT</v>
          </cell>
          <cell r="E827" t="str">
            <v>3</v>
          </cell>
          <cell r="F827">
            <v>3</v>
          </cell>
        </row>
        <row r="828">
          <cell r="B828" t="str">
            <v>ECON F311</v>
          </cell>
          <cell r="C828" t="str">
            <v>1446</v>
          </cell>
          <cell r="D828" t="str">
            <v>INTERNATIONAL ECONOMICS</v>
          </cell>
          <cell r="E828" t="str">
            <v>3</v>
          </cell>
          <cell r="F828" t="str">
            <v>3 0 3</v>
          </cell>
        </row>
        <row r="829">
          <cell r="B829" t="str">
            <v>ECON F312</v>
          </cell>
          <cell r="C829" t="str">
            <v>1447</v>
          </cell>
          <cell r="D829" t="str">
            <v>MONEY BANK &amp; FIN MARKETS</v>
          </cell>
          <cell r="E829" t="str">
            <v>3</v>
          </cell>
          <cell r="F829" t="str">
            <v xml:space="preserve">  3 0 3</v>
          </cell>
        </row>
        <row r="830">
          <cell r="B830" t="str">
            <v>ECON F313</v>
          </cell>
          <cell r="C830" t="str">
            <v>1448</v>
          </cell>
          <cell r="D830" t="str">
            <v>ISSUES IN ECONOMIC DEV</v>
          </cell>
          <cell r="E830" t="str">
            <v>3</v>
          </cell>
          <cell r="F830" t="str">
            <v>3 0 3</v>
          </cell>
        </row>
        <row r="831">
          <cell r="B831" t="str">
            <v>ECON F314</v>
          </cell>
          <cell r="C831" t="str">
            <v>1773</v>
          </cell>
          <cell r="D831" t="str">
            <v>INDUSTRIAL ECONOMICS</v>
          </cell>
          <cell r="E831" t="str">
            <v>3</v>
          </cell>
          <cell r="F831" t="str">
            <v>3 0 3</v>
          </cell>
        </row>
        <row r="832">
          <cell r="B832" t="str">
            <v>ECON F341</v>
          </cell>
          <cell r="C832" t="str">
            <v>1449</v>
          </cell>
          <cell r="D832" t="str">
            <v>PUBLIC FIN THEO &amp; POLICY</v>
          </cell>
          <cell r="E832" t="str">
            <v>3</v>
          </cell>
          <cell r="F832" t="str">
            <v xml:space="preserve">  3 0 3</v>
          </cell>
        </row>
        <row r="833">
          <cell r="B833" t="str">
            <v>ECON F342</v>
          </cell>
          <cell r="C833" t="str">
            <v>1450</v>
          </cell>
          <cell r="D833" t="str">
            <v>APPLIED ECONOMETRICS</v>
          </cell>
          <cell r="E833" t="str">
            <v>3</v>
          </cell>
          <cell r="F833" t="str">
            <v>3 0 3</v>
          </cell>
        </row>
        <row r="834">
          <cell r="B834" t="str">
            <v>ECON F343</v>
          </cell>
          <cell r="C834" t="str">
            <v>1451</v>
          </cell>
          <cell r="D834" t="str">
            <v>ECONOMIC ANAL OF PUB POL</v>
          </cell>
          <cell r="E834" t="str">
            <v>3</v>
          </cell>
          <cell r="F834" t="str">
            <v xml:space="preserve"> 3 0 3</v>
          </cell>
        </row>
        <row r="835">
          <cell r="B835" t="str">
            <v>ECON F351</v>
          </cell>
          <cell r="C835" t="str">
            <v>1452</v>
          </cell>
          <cell r="D835" t="str">
            <v>INDIAN ECONOMIC DEV</v>
          </cell>
          <cell r="E835" t="str">
            <v>3</v>
          </cell>
          <cell r="F835" t="str">
            <v>3 0 3</v>
          </cell>
        </row>
        <row r="836">
          <cell r="B836" t="str">
            <v>ECON F352</v>
          </cell>
          <cell r="C836" t="str">
            <v>1546</v>
          </cell>
          <cell r="D836" t="str">
            <v>MGMT OF BANKS &amp; FIN INST</v>
          </cell>
          <cell r="E836" t="str">
            <v>3</v>
          </cell>
          <cell r="F836" t="str">
            <v xml:space="preserve">  3 0 3</v>
          </cell>
        </row>
        <row r="837">
          <cell r="B837" t="str">
            <v>ECON F353</v>
          </cell>
          <cell r="C837" t="str">
            <v>1564</v>
          </cell>
          <cell r="D837" t="str">
            <v>ENERGY ECONOMIC &amp; POLICY</v>
          </cell>
          <cell r="E837" t="str">
            <v>3</v>
          </cell>
          <cell r="F837" t="str">
            <v xml:space="preserve">  3 0 3</v>
          </cell>
        </row>
        <row r="838">
          <cell r="B838" t="str">
            <v>ECON F354</v>
          </cell>
          <cell r="C838" t="str">
            <v>1565</v>
          </cell>
          <cell r="D838" t="str">
            <v>DERIVATIVES &amp; RISK MGMT</v>
          </cell>
          <cell r="E838" t="str">
            <v>3</v>
          </cell>
          <cell r="F838" t="str">
            <v>3 0 3</v>
          </cell>
        </row>
        <row r="839">
          <cell r="B839" t="str">
            <v>ECON F355</v>
          </cell>
          <cell r="C839" t="str">
            <v>1547</v>
          </cell>
          <cell r="D839" t="str">
            <v>BUSS ANAL &amp; VALUATION</v>
          </cell>
          <cell r="E839" t="str">
            <v>3</v>
          </cell>
          <cell r="F839" t="str">
            <v>3 0 3</v>
          </cell>
        </row>
        <row r="840">
          <cell r="B840" t="str">
            <v>ECON F356</v>
          </cell>
          <cell r="C840" t="str">
            <v>1548</v>
          </cell>
          <cell r="D840" t="str">
            <v>STRATEGIC FINANCIAL MGMT</v>
          </cell>
          <cell r="E840" t="str">
            <v>3</v>
          </cell>
          <cell r="F840" t="str">
            <v xml:space="preserve">  3 0 3</v>
          </cell>
        </row>
        <row r="841">
          <cell r="B841" t="str">
            <v>ECON F357</v>
          </cell>
          <cell r="C841" t="str">
            <v>1549</v>
          </cell>
          <cell r="D841" t="str">
            <v>MGMT CONTROL SYSTEM</v>
          </cell>
          <cell r="E841" t="str">
            <v>3</v>
          </cell>
          <cell r="F841" t="str">
            <v>3 0 3</v>
          </cell>
        </row>
        <row r="842">
          <cell r="B842" t="str">
            <v>ECON F366</v>
          </cell>
          <cell r="C842">
            <v>1684</v>
          </cell>
          <cell r="D842" t="str">
            <v>LABORATORY PROJECT</v>
          </cell>
          <cell r="E842" t="str">
            <v>3</v>
          </cell>
          <cell r="F842">
            <v>3</v>
          </cell>
        </row>
        <row r="843">
          <cell r="B843" t="str">
            <v>ECON F367</v>
          </cell>
          <cell r="C843" t="str">
            <v>1741</v>
          </cell>
          <cell r="D843" t="str">
            <v>LABORATORY PROJECT</v>
          </cell>
          <cell r="E843" t="str">
            <v>3</v>
          </cell>
          <cell r="F843">
            <v>3</v>
          </cell>
        </row>
        <row r="844">
          <cell r="B844" t="str">
            <v>ECON F376</v>
          </cell>
          <cell r="C844" t="str">
            <v>1690</v>
          </cell>
          <cell r="D844" t="str">
            <v>DESIGN PROJECT</v>
          </cell>
          <cell r="E844" t="str">
            <v>3</v>
          </cell>
          <cell r="F844">
            <v>3</v>
          </cell>
        </row>
        <row r="845">
          <cell r="B845" t="str">
            <v>ECON F377</v>
          </cell>
          <cell r="C845" t="str">
            <v>1757</v>
          </cell>
          <cell r="D845" t="str">
            <v>DESIGN PROJECT</v>
          </cell>
          <cell r="E845" t="str">
            <v>3</v>
          </cell>
          <cell r="F845">
            <v>3</v>
          </cell>
        </row>
        <row r="846">
          <cell r="B846" t="str">
            <v>ECON F411</v>
          </cell>
          <cell r="C846" t="str">
            <v>1550</v>
          </cell>
          <cell r="D846" t="str">
            <v>PROJECT APPRAISAL</v>
          </cell>
          <cell r="E846" t="str">
            <v>3</v>
          </cell>
          <cell r="F846" t="str">
            <v>3 0 3</v>
          </cell>
        </row>
        <row r="847">
          <cell r="B847" t="str">
            <v>ECON F412</v>
          </cell>
          <cell r="C847" t="str">
            <v>1566</v>
          </cell>
          <cell r="D847" t="str">
            <v>SECUR ANAL &amp; PORTFOL MGT</v>
          </cell>
          <cell r="E847" t="str">
            <v>3</v>
          </cell>
          <cell r="F847" t="str">
            <v xml:space="preserve">  3 0 3</v>
          </cell>
        </row>
        <row r="848">
          <cell r="B848" t="str">
            <v>ECON F413</v>
          </cell>
          <cell r="C848" t="str">
            <v>1551</v>
          </cell>
          <cell r="D848" t="str">
            <v>FINANCIAL ENGINEERING</v>
          </cell>
          <cell r="E848" t="str">
            <v>3</v>
          </cell>
          <cell r="F848" t="str">
            <v>3 0 3</v>
          </cell>
        </row>
        <row r="849">
          <cell r="B849" t="str">
            <v>ECON F414</v>
          </cell>
          <cell r="C849" t="str">
            <v>1552</v>
          </cell>
          <cell r="D849" t="str">
            <v>CREAT &amp; LEAD ENTREP ORGN</v>
          </cell>
          <cell r="E849" t="str">
            <v>3</v>
          </cell>
          <cell r="F849" t="str">
            <v xml:space="preserve">  3 0 3</v>
          </cell>
        </row>
        <row r="850">
          <cell r="B850" t="str">
            <v>ECON F415</v>
          </cell>
          <cell r="C850" t="str">
            <v>1553</v>
          </cell>
          <cell r="D850" t="str">
            <v>NEW VENTRURE CREATION</v>
          </cell>
          <cell r="E850" t="str">
            <v>3</v>
          </cell>
          <cell r="F850" t="str">
            <v>3 0 3</v>
          </cell>
        </row>
        <row r="851">
          <cell r="B851" t="str">
            <v>ECON F416</v>
          </cell>
          <cell r="C851">
            <v>1590</v>
          </cell>
          <cell r="D851" t="str">
            <v>REGIONAL ECONOMICS</v>
          </cell>
          <cell r="E851">
            <v>3</v>
          </cell>
          <cell r="F851" t="str">
            <v>3 0 3</v>
          </cell>
        </row>
        <row r="852">
          <cell r="B852" t="str">
            <v>ECON F422</v>
          </cell>
          <cell r="C852" t="str">
            <v>1567</v>
          </cell>
          <cell r="D852" t="str">
            <v>FUNT &amp; WORK STOCK EXCHAN</v>
          </cell>
          <cell r="E852" t="str">
            <v>3</v>
          </cell>
          <cell r="F852" t="str">
            <v xml:space="preserve">  3 0 3</v>
          </cell>
        </row>
        <row r="853">
          <cell r="B853" t="str">
            <v>ECON F471</v>
          </cell>
          <cell r="C853" t="str">
            <v>1568</v>
          </cell>
          <cell r="D853" t="str">
            <v>RESOURCES &amp; ENVIR ECON</v>
          </cell>
          <cell r="E853" t="str">
            <v>3</v>
          </cell>
          <cell r="F853" t="str">
            <v>3 0 3</v>
          </cell>
        </row>
        <row r="854">
          <cell r="B854" t="str">
            <v>ECON F491</v>
          </cell>
          <cell r="C854" t="str">
            <v>1726</v>
          </cell>
          <cell r="D854" t="str">
            <v>SPECIAL PROJECT</v>
          </cell>
          <cell r="E854" t="str">
            <v>3</v>
          </cell>
          <cell r="F854">
            <v>3</v>
          </cell>
        </row>
        <row r="855">
          <cell r="B855" t="str">
            <v>ECON G531</v>
          </cell>
          <cell r="C855" t="str">
            <v>407</v>
          </cell>
          <cell r="D855" t="str">
            <v>THEO OF MACROECON POLICY</v>
          </cell>
          <cell r="E855" t="str">
            <v>5</v>
          </cell>
          <cell r="F855">
            <v>5</v>
          </cell>
        </row>
        <row r="856">
          <cell r="B856" t="str">
            <v>ECON G531</v>
          </cell>
          <cell r="C856" t="str">
            <v>2127</v>
          </cell>
          <cell r="D856" t="str">
            <v>THEO OF MACROECO POLICY</v>
          </cell>
          <cell r="E856" t="str">
            <v>5</v>
          </cell>
          <cell r="F856">
            <v>5</v>
          </cell>
        </row>
        <row r="857">
          <cell r="B857" t="str">
            <v>EEE C272</v>
          </cell>
          <cell r="C857" t="str">
            <v>35</v>
          </cell>
          <cell r="D857" t="str">
            <v>CIRCUITS AND SIGNALS</v>
          </cell>
          <cell r="E857" t="str">
            <v>3</v>
          </cell>
          <cell r="F857" t="str">
            <v>3 0 3</v>
          </cell>
        </row>
        <row r="858">
          <cell r="B858" t="str">
            <v>EEE C364</v>
          </cell>
          <cell r="C858" t="str">
            <v>570</v>
          </cell>
          <cell r="D858" t="str">
            <v>ANALOG ELECTRONICS</v>
          </cell>
          <cell r="E858" t="str">
            <v>4</v>
          </cell>
          <cell r="F858" t="str">
            <v>3 3 4</v>
          </cell>
        </row>
        <row r="859">
          <cell r="B859" t="str">
            <v>EEE C371</v>
          </cell>
          <cell r="C859" t="str">
            <v>472</v>
          </cell>
          <cell r="D859" t="str">
            <v>E M ENERGY CONVERSION</v>
          </cell>
          <cell r="E859" t="str">
            <v>4</v>
          </cell>
          <cell r="F859" t="str">
            <v>3 3 4</v>
          </cell>
        </row>
        <row r="860">
          <cell r="B860" t="str">
            <v>EEE C374</v>
          </cell>
          <cell r="C860" t="str">
            <v>571</v>
          </cell>
          <cell r="D860" t="str">
            <v>POWER SYSTEMS</v>
          </cell>
          <cell r="E860" t="str">
            <v>3</v>
          </cell>
          <cell r="F860" t="str">
            <v>3 0 3</v>
          </cell>
        </row>
        <row r="861">
          <cell r="B861" t="str">
            <v>EEE C381</v>
          </cell>
          <cell r="C861" t="str">
            <v>496</v>
          </cell>
          <cell r="D861" t="str">
            <v>ELECTRO DEV &amp; INTE CIRC</v>
          </cell>
          <cell r="E861" t="str">
            <v>3</v>
          </cell>
          <cell r="F861" t="str">
            <v>3 0 3</v>
          </cell>
        </row>
        <row r="862">
          <cell r="B862" t="str">
            <v>EEE C382</v>
          </cell>
          <cell r="C862" t="str">
            <v>568</v>
          </cell>
          <cell r="D862" t="str">
            <v>COMMUNICATION SYSTEMS</v>
          </cell>
          <cell r="E862" t="str">
            <v>3</v>
          </cell>
          <cell r="F862" t="str">
            <v>3 0 3</v>
          </cell>
        </row>
        <row r="863">
          <cell r="B863" t="str">
            <v>EEE C383</v>
          </cell>
          <cell r="C863" t="str">
            <v>637</v>
          </cell>
          <cell r="D863" t="str">
            <v>COMMUNICATION SYSTEMS</v>
          </cell>
          <cell r="E863" t="str">
            <v>4</v>
          </cell>
          <cell r="F863" t="str">
            <v>3 3 4</v>
          </cell>
        </row>
        <row r="864">
          <cell r="B864" t="str">
            <v>EEE C391</v>
          </cell>
          <cell r="C864" t="str">
            <v>781</v>
          </cell>
          <cell r="D864" t="str">
            <v>DIGITAL ELECTRO COMP ORG</v>
          </cell>
          <cell r="E864" t="str">
            <v>4</v>
          </cell>
          <cell r="F864" t="str">
            <v xml:space="preserve">  3 3 4</v>
          </cell>
        </row>
        <row r="865">
          <cell r="B865" t="str">
            <v>EEE C414</v>
          </cell>
          <cell r="C865" t="str">
            <v>851</v>
          </cell>
          <cell r="D865" t="str">
            <v>TELECOM SWIT SYS &amp; NETWK</v>
          </cell>
          <cell r="E865" t="str">
            <v>3</v>
          </cell>
          <cell r="F865" t="str">
            <v xml:space="preserve">  3 0 3</v>
          </cell>
        </row>
        <row r="866">
          <cell r="B866" t="str">
            <v>EEE C415</v>
          </cell>
          <cell r="C866" t="str">
            <v>65</v>
          </cell>
          <cell r="D866" t="str">
            <v>DIGITAL SIGNAL PROCESS</v>
          </cell>
          <cell r="E866" t="str">
            <v>3</v>
          </cell>
          <cell r="F866" t="str">
            <v>3 0 3</v>
          </cell>
        </row>
        <row r="867">
          <cell r="B867" t="str">
            <v>EEE C416</v>
          </cell>
          <cell r="C867" t="str">
            <v>560</v>
          </cell>
          <cell r="D867" t="str">
            <v>DIGITAL COMMUNICATION</v>
          </cell>
          <cell r="E867" t="str">
            <v>3</v>
          </cell>
          <cell r="F867" t="str">
            <v>3 0 3</v>
          </cell>
        </row>
        <row r="868">
          <cell r="B868" t="str">
            <v>EEE C417</v>
          </cell>
          <cell r="C868" t="str">
            <v>537</v>
          </cell>
          <cell r="D868" t="str">
            <v>COMP BASED CONTROL SYS</v>
          </cell>
          <cell r="E868" t="str">
            <v>3</v>
          </cell>
          <cell r="F868">
            <v>3</v>
          </cell>
        </row>
        <row r="869">
          <cell r="B869" t="str">
            <v>EEE C418</v>
          </cell>
          <cell r="C869">
            <v>1033</v>
          </cell>
          <cell r="D869" t="str">
            <v>DIGITAL SYSTEMS</v>
          </cell>
          <cell r="E869">
            <v>3</v>
          </cell>
          <cell r="F869" t="str">
            <v>3 0 3</v>
          </cell>
        </row>
        <row r="870">
          <cell r="B870" t="str">
            <v>EEE C422</v>
          </cell>
          <cell r="C870" t="str">
            <v>583</v>
          </cell>
          <cell r="D870" t="str">
            <v>MODERN CONTROL SYSTEMS</v>
          </cell>
          <cell r="E870" t="str">
            <v>3</v>
          </cell>
          <cell r="F870" t="str">
            <v>3 0 3</v>
          </cell>
        </row>
        <row r="871">
          <cell r="B871" t="str">
            <v>EEE C423</v>
          </cell>
          <cell r="C871">
            <v>1034</v>
          </cell>
          <cell r="D871" t="str">
            <v>COMBINATORIAL MATHS</v>
          </cell>
          <cell r="E871">
            <v>3</v>
          </cell>
          <cell r="F871" t="str">
            <v>3 0 3</v>
          </cell>
        </row>
        <row r="872">
          <cell r="B872" t="str">
            <v>EEE C424</v>
          </cell>
          <cell r="C872" t="str">
            <v>36</v>
          </cell>
          <cell r="D872" t="str">
            <v>MICROELECTRONIC CIRCUITS</v>
          </cell>
          <cell r="E872" t="str">
            <v>3</v>
          </cell>
          <cell r="F872" t="str">
            <v xml:space="preserve">  3 0 3</v>
          </cell>
        </row>
        <row r="873">
          <cell r="B873" t="str">
            <v>EEE C432</v>
          </cell>
          <cell r="C873" t="str">
            <v>497</v>
          </cell>
          <cell r="D873" t="str">
            <v>MEDICAL INSTRUMENTATION</v>
          </cell>
          <cell r="E873" t="str">
            <v>3</v>
          </cell>
          <cell r="F873" t="str">
            <v>3 0 3</v>
          </cell>
        </row>
        <row r="874">
          <cell r="B874" t="str">
            <v>EEE C433</v>
          </cell>
          <cell r="C874" t="str">
            <v>381</v>
          </cell>
          <cell r="D874" t="str">
            <v>ELECTR MAG FIELD &amp; WAVES</v>
          </cell>
          <cell r="E874" t="str">
            <v>3</v>
          </cell>
          <cell r="F874" t="str">
            <v xml:space="preserve">  3 0 3</v>
          </cell>
        </row>
        <row r="875">
          <cell r="B875" t="str">
            <v>EEE C434</v>
          </cell>
          <cell r="C875" t="str">
            <v>1671</v>
          </cell>
          <cell r="D875" t="str">
            <v>DIGITAL SIGNAL PROCESS</v>
          </cell>
          <cell r="E875" t="str">
            <v>4</v>
          </cell>
          <cell r="F875" t="str">
            <v>3 1 4</v>
          </cell>
        </row>
        <row r="876">
          <cell r="B876" t="str">
            <v>EEE C441</v>
          </cell>
          <cell r="C876" t="str">
            <v>219</v>
          </cell>
          <cell r="D876" t="str">
            <v>TELEVISION ENGINEERING</v>
          </cell>
          <cell r="E876" t="str">
            <v>3</v>
          </cell>
          <cell r="F876" t="str">
            <v>3 0 3</v>
          </cell>
        </row>
        <row r="877">
          <cell r="B877" t="str">
            <v>EEE C443</v>
          </cell>
          <cell r="C877" t="str">
            <v>726</v>
          </cell>
          <cell r="D877" t="str">
            <v>ANALOG &amp; DIGIT VLSI DES</v>
          </cell>
          <cell r="E877" t="str">
            <v>3</v>
          </cell>
          <cell r="F877" t="str">
            <v>3 0 3</v>
          </cell>
        </row>
        <row r="878">
          <cell r="B878" t="str">
            <v>EEE C444</v>
          </cell>
          <cell r="C878" t="str">
            <v>372</v>
          </cell>
          <cell r="D878" t="str">
            <v>REAL TIME SYSTEMS</v>
          </cell>
          <cell r="E878" t="str">
            <v>3</v>
          </cell>
          <cell r="F878" t="str">
            <v>3 0 3</v>
          </cell>
        </row>
        <row r="879">
          <cell r="B879" t="str">
            <v>EEE C452</v>
          </cell>
          <cell r="C879" t="str">
            <v>498</v>
          </cell>
          <cell r="D879" t="str">
            <v>E M FIELDS &amp; MICRO ENGG</v>
          </cell>
          <cell r="E879" t="str">
            <v>3</v>
          </cell>
          <cell r="F879" t="str">
            <v>3 0 3</v>
          </cell>
        </row>
        <row r="880">
          <cell r="B880" t="str">
            <v>EEE C453</v>
          </cell>
          <cell r="C880" t="str">
            <v>85</v>
          </cell>
          <cell r="D880" t="str">
            <v>DISCRETE MATHS STRUC</v>
          </cell>
          <cell r="E880" t="str">
            <v>3</v>
          </cell>
          <cell r="F880" t="str">
            <v>3 0 3</v>
          </cell>
        </row>
        <row r="881">
          <cell r="B881" t="str">
            <v>EEE C461</v>
          </cell>
          <cell r="C881" t="str">
            <v>843</v>
          </cell>
          <cell r="D881" t="str">
            <v>POWER ELECTRONICS</v>
          </cell>
          <cell r="E881" t="str">
            <v>3</v>
          </cell>
          <cell r="F881" t="str">
            <v>3 0 3</v>
          </cell>
        </row>
        <row r="882">
          <cell r="B882" t="str">
            <v>EEE C462</v>
          </cell>
          <cell r="C882" t="str">
            <v>46</v>
          </cell>
          <cell r="D882" t="str">
            <v>ADVANCED POWER SYSTEMS</v>
          </cell>
          <cell r="E882" t="str">
            <v>3</v>
          </cell>
          <cell r="F882" t="str">
            <v>3 0 3</v>
          </cell>
        </row>
        <row r="883">
          <cell r="B883" t="str">
            <v>EEE C471</v>
          </cell>
          <cell r="C883" t="str">
            <v>916</v>
          </cell>
          <cell r="D883" t="str">
            <v>ELECTRO MEAS &amp; INSTRU</v>
          </cell>
          <cell r="E883" t="str">
            <v>3</v>
          </cell>
          <cell r="F883" t="str">
            <v>3 0 3</v>
          </cell>
        </row>
        <row r="884">
          <cell r="B884" t="str">
            <v>EEE C472</v>
          </cell>
          <cell r="C884" t="str">
            <v>265</v>
          </cell>
          <cell r="D884" t="str">
            <v>SATELLITE COMMUNICATION</v>
          </cell>
          <cell r="E884" t="str">
            <v>3</v>
          </cell>
          <cell r="F884" t="str">
            <v>3 0 3</v>
          </cell>
        </row>
        <row r="885">
          <cell r="B885" t="str">
            <v>EEE C491</v>
          </cell>
          <cell r="C885" t="str">
            <v>867</v>
          </cell>
          <cell r="D885" t="str">
            <v>SPECIAL PROJECTS</v>
          </cell>
          <cell r="E885" t="str">
            <v>3</v>
          </cell>
          <cell r="F885">
            <v>3</v>
          </cell>
        </row>
        <row r="886">
          <cell r="B886" t="str">
            <v>EEE F111</v>
          </cell>
          <cell r="C886" t="str">
            <v>1009</v>
          </cell>
          <cell r="D886" t="str">
            <v>ELECTRICAL SCIENCES</v>
          </cell>
          <cell r="E886" t="str">
            <v>3</v>
          </cell>
          <cell r="F886" t="str">
            <v>3 0 3</v>
          </cell>
        </row>
        <row r="887">
          <cell r="B887" t="str">
            <v>EEE F211</v>
          </cell>
          <cell r="C887" t="str">
            <v>1077</v>
          </cell>
          <cell r="D887" t="str">
            <v>ELECTRICAL MACHINES</v>
          </cell>
          <cell r="E887" t="str">
            <v>4</v>
          </cell>
          <cell r="F887" t="str">
            <v>3 1 4</v>
          </cell>
        </row>
        <row r="888">
          <cell r="B888" t="str">
            <v>EEE F212</v>
          </cell>
          <cell r="C888" t="str">
            <v>1078</v>
          </cell>
          <cell r="D888" t="str">
            <v>ELECTROMAGNETIC THEO</v>
          </cell>
          <cell r="E888" t="str">
            <v>3</v>
          </cell>
          <cell r="F888" t="str">
            <v>3 0 3</v>
          </cell>
        </row>
        <row r="889">
          <cell r="B889" t="str">
            <v>EEE F214</v>
          </cell>
          <cell r="C889" t="str">
            <v>1080</v>
          </cell>
          <cell r="D889" t="str">
            <v>ELECTRONIC DEVICES</v>
          </cell>
          <cell r="E889" t="str">
            <v>3</v>
          </cell>
          <cell r="F889" t="str">
            <v>3 0 3</v>
          </cell>
        </row>
        <row r="890">
          <cell r="B890" t="str">
            <v>EEE F215</v>
          </cell>
          <cell r="C890" t="str">
            <v>1079</v>
          </cell>
          <cell r="D890" t="str">
            <v>DIGITAL DESIGN</v>
          </cell>
          <cell r="E890" t="str">
            <v>4</v>
          </cell>
          <cell r="F890" t="str">
            <v>3 1 4</v>
          </cell>
        </row>
        <row r="891">
          <cell r="B891" t="str">
            <v>EEE F241</v>
          </cell>
          <cell r="C891" t="str">
            <v>1238</v>
          </cell>
          <cell r="D891" t="str">
            <v>MICROPROC &amp; INTERFACING</v>
          </cell>
          <cell r="E891" t="str">
            <v>4</v>
          </cell>
          <cell r="F891" t="str">
            <v>3 1 4</v>
          </cell>
        </row>
        <row r="892">
          <cell r="B892" t="str">
            <v>EEE F242</v>
          </cell>
          <cell r="C892" t="str">
            <v>1239</v>
          </cell>
          <cell r="D892" t="str">
            <v>CONTROL SYSTEMS</v>
          </cell>
          <cell r="E892" t="str">
            <v>3</v>
          </cell>
          <cell r="F892" t="str">
            <v>3 0 3</v>
          </cell>
        </row>
        <row r="893">
          <cell r="B893" t="str">
            <v>EEE F243</v>
          </cell>
          <cell r="C893" t="str">
            <v>1240</v>
          </cell>
          <cell r="D893" t="str">
            <v>SIGNALS &amp; SYSTEMS</v>
          </cell>
          <cell r="E893" t="str">
            <v>3</v>
          </cell>
          <cell r="F893" t="str">
            <v>3 0 3</v>
          </cell>
        </row>
        <row r="894">
          <cell r="B894" t="str">
            <v>EEE F244</v>
          </cell>
          <cell r="C894" t="str">
            <v>1241</v>
          </cell>
          <cell r="D894" t="str">
            <v>MICROELECTRONIC CIRCUITS</v>
          </cell>
          <cell r="E894" t="str">
            <v>3</v>
          </cell>
          <cell r="F894" t="str">
            <v xml:space="preserve">  3 0 3</v>
          </cell>
        </row>
        <row r="895">
          <cell r="B895" t="str">
            <v>EEE F266</v>
          </cell>
          <cell r="C895" t="str">
            <v>1657</v>
          </cell>
          <cell r="D895" t="str">
            <v>STUDY PROJECT</v>
          </cell>
          <cell r="E895" t="str">
            <v>3</v>
          </cell>
          <cell r="F895">
            <v>3</v>
          </cell>
        </row>
        <row r="896">
          <cell r="B896" t="str">
            <v>EEE F311</v>
          </cell>
          <cell r="C896" t="str">
            <v>1242</v>
          </cell>
          <cell r="D896" t="str">
            <v>COMMUNICATION SYSTEMS</v>
          </cell>
          <cell r="E896" t="str">
            <v>4</v>
          </cell>
          <cell r="F896" t="str">
            <v>3 1 4</v>
          </cell>
        </row>
        <row r="897">
          <cell r="B897" t="str">
            <v>EEE F312</v>
          </cell>
          <cell r="C897" t="str">
            <v>1244</v>
          </cell>
          <cell r="D897" t="str">
            <v>POWER SYSTEMS</v>
          </cell>
          <cell r="E897" t="str">
            <v>3</v>
          </cell>
          <cell r="F897" t="str">
            <v>3 0 3</v>
          </cell>
        </row>
        <row r="898">
          <cell r="B898" t="str">
            <v>EEE F313</v>
          </cell>
          <cell r="C898" t="str">
            <v>1243</v>
          </cell>
          <cell r="D898" t="str">
            <v>ANALOG &amp; DISIT VLSI DES</v>
          </cell>
          <cell r="E898" t="str">
            <v>3</v>
          </cell>
          <cell r="F898" t="str">
            <v>3 0 3</v>
          </cell>
        </row>
        <row r="899">
          <cell r="B899" t="str">
            <v>EEE F341</v>
          </cell>
          <cell r="C899" t="str">
            <v>1245</v>
          </cell>
          <cell r="D899" t="str">
            <v>ANALOG ELECTRONICS</v>
          </cell>
          <cell r="E899" t="str">
            <v>4</v>
          </cell>
          <cell r="F899" t="str">
            <v>3 1 4</v>
          </cell>
        </row>
        <row r="900">
          <cell r="B900" t="str">
            <v>EEE F342</v>
          </cell>
          <cell r="C900" t="str">
            <v>1246</v>
          </cell>
          <cell r="D900" t="str">
            <v>POWER ELECTRONICS</v>
          </cell>
          <cell r="E900" t="str">
            <v>4</v>
          </cell>
          <cell r="F900" t="str">
            <v>3 1 4</v>
          </cell>
        </row>
        <row r="901">
          <cell r="B901" t="str">
            <v>EEE F345</v>
          </cell>
          <cell r="C901" t="str">
            <v>1251</v>
          </cell>
          <cell r="D901" t="str">
            <v>POWER APPARATUS &amp; NETWK</v>
          </cell>
          <cell r="E901" t="str">
            <v>3</v>
          </cell>
          <cell r="F901" t="str">
            <v>3 0 3</v>
          </cell>
        </row>
        <row r="902">
          <cell r="B902" t="str">
            <v>EEE F346</v>
          </cell>
          <cell r="C902" t="str">
            <v>1255</v>
          </cell>
          <cell r="D902" t="str">
            <v>DATA COMMUNIC &amp; NETWORKS</v>
          </cell>
          <cell r="E902" t="str">
            <v>2</v>
          </cell>
          <cell r="F902" t="str">
            <v xml:space="preserve">  2 0 2</v>
          </cell>
        </row>
        <row r="903">
          <cell r="B903" t="str">
            <v>EEE F366</v>
          </cell>
          <cell r="C903" t="str">
            <v>1731</v>
          </cell>
          <cell r="D903" t="str">
            <v>LABORATORY PROJECT</v>
          </cell>
          <cell r="E903" t="str">
            <v>3</v>
          </cell>
          <cell r="F903">
            <v>3</v>
          </cell>
        </row>
        <row r="904">
          <cell r="B904" t="str">
            <v>EEE F367</v>
          </cell>
          <cell r="C904" t="str">
            <v>1742</v>
          </cell>
          <cell r="D904" t="str">
            <v>LABORATORY PROJECT</v>
          </cell>
          <cell r="E904" t="str">
            <v>3</v>
          </cell>
          <cell r="F904">
            <v>3</v>
          </cell>
        </row>
        <row r="905">
          <cell r="B905" t="str">
            <v>EEE F376</v>
          </cell>
          <cell r="C905" t="str">
            <v>1691</v>
          </cell>
          <cell r="D905" t="str">
            <v>DESIGN PROJECT</v>
          </cell>
          <cell r="E905" t="str">
            <v>3</v>
          </cell>
          <cell r="F905">
            <v>3</v>
          </cell>
        </row>
        <row r="906">
          <cell r="B906" t="str">
            <v>EEE F377</v>
          </cell>
          <cell r="C906" t="str">
            <v>1758</v>
          </cell>
          <cell r="D906" t="str">
            <v>DESIGN PROJECT</v>
          </cell>
          <cell r="E906" t="str">
            <v>3</v>
          </cell>
          <cell r="F906">
            <v>3</v>
          </cell>
        </row>
        <row r="907">
          <cell r="B907" t="str">
            <v>EEE F414</v>
          </cell>
          <cell r="C907" t="str">
            <v>1252</v>
          </cell>
          <cell r="D907" t="str">
            <v>TELECOM SWIT SYS &amp; NETWK</v>
          </cell>
          <cell r="E907" t="str">
            <v>3</v>
          </cell>
          <cell r="F907" t="str">
            <v xml:space="preserve">  3 0 3</v>
          </cell>
        </row>
        <row r="908">
          <cell r="B908" t="str">
            <v>EEE F416</v>
          </cell>
          <cell r="C908" t="str">
            <v>1260</v>
          </cell>
          <cell r="D908" t="str">
            <v>DIGITAL COMMUNICATION</v>
          </cell>
          <cell r="E908" t="str">
            <v>3</v>
          </cell>
          <cell r="F908" t="str">
            <v>3 0 3</v>
          </cell>
        </row>
        <row r="909">
          <cell r="B909" t="str">
            <v>EEE F418</v>
          </cell>
          <cell r="C909" t="str">
            <v>1261</v>
          </cell>
          <cell r="D909" t="str">
            <v>MOD COMMUNICATION TECH</v>
          </cell>
          <cell r="E909" t="str">
            <v>3</v>
          </cell>
          <cell r="F909" t="str">
            <v>3 0 3</v>
          </cell>
        </row>
        <row r="910">
          <cell r="B910" t="str">
            <v>EEE F422</v>
          </cell>
          <cell r="C910" t="str">
            <v>1254</v>
          </cell>
          <cell r="D910" t="str">
            <v>MODERN CONTROL SYSTEMS</v>
          </cell>
          <cell r="E910" t="str">
            <v>3</v>
          </cell>
          <cell r="F910" t="str">
            <v>3 0 3</v>
          </cell>
        </row>
        <row r="911">
          <cell r="B911" t="str">
            <v>EEE F425</v>
          </cell>
          <cell r="C911" t="str">
            <v>1258</v>
          </cell>
          <cell r="D911" t="str">
            <v>POEWR SYS ANAL &amp; CONTROL</v>
          </cell>
          <cell r="E911" t="str">
            <v>3</v>
          </cell>
          <cell r="F911" t="str">
            <v xml:space="preserve"> 3 0 3</v>
          </cell>
        </row>
        <row r="912">
          <cell r="B912" t="str">
            <v>EEE F426</v>
          </cell>
          <cell r="C912" t="str">
            <v>1259</v>
          </cell>
          <cell r="D912" t="str">
            <v>FIBRE OPTICS &amp; OPTOELECT</v>
          </cell>
          <cell r="E912" t="str">
            <v>3</v>
          </cell>
          <cell r="F912" t="str">
            <v xml:space="preserve">  3 0 3</v>
          </cell>
        </row>
        <row r="913">
          <cell r="B913" t="str">
            <v>EEE F427</v>
          </cell>
          <cell r="C913" t="str">
            <v>1262</v>
          </cell>
          <cell r="D913" t="str">
            <v>ELEC POWER UTIL &amp; ILLUM</v>
          </cell>
          <cell r="E913" t="str">
            <v>3</v>
          </cell>
          <cell r="F913" t="str">
            <v>3 0 3</v>
          </cell>
        </row>
        <row r="914">
          <cell r="B914" t="str">
            <v>EEE F431</v>
          </cell>
          <cell r="C914" t="str">
            <v>1250</v>
          </cell>
          <cell r="D914" t="str">
            <v>MOBILE TELECOM NETWORKS</v>
          </cell>
          <cell r="E914" t="str">
            <v>3</v>
          </cell>
          <cell r="F914" t="str">
            <v>3 0 3</v>
          </cell>
        </row>
        <row r="915">
          <cell r="B915" t="str">
            <v>EEE F432</v>
          </cell>
          <cell r="C915" t="str">
            <v>1247</v>
          </cell>
          <cell r="D915" t="str">
            <v>MEDICAL INSTRUMENTATION</v>
          </cell>
          <cell r="E915" t="str">
            <v>3</v>
          </cell>
          <cell r="F915" t="str">
            <v>3 0 3</v>
          </cell>
        </row>
        <row r="916">
          <cell r="B916" t="str">
            <v>EEE F433</v>
          </cell>
          <cell r="C916" t="str">
            <v>1253</v>
          </cell>
          <cell r="D916" t="str">
            <v>ELECTR MAG FILED &amp; WAVES</v>
          </cell>
          <cell r="E916" t="str">
            <v>3</v>
          </cell>
          <cell r="F916" t="str">
            <v xml:space="preserve">  3 0 3</v>
          </cell>
        </row>
        <row r="917">
          <cell r="B917" t="str">
            <v>EEE F434</v>
          </cell>
          <cell r="C917" t="str">
            <v>1256</v>
          </cell>
          <cell r="D917" t="str">
            <v>DIGITAL SIGNAL PROCESS</v>
          </cell>
          <cell r="E917" t="str">
            <v>4</v>
          </cell>
          <cell r="F917" t="str">
            <v>3 1 4</v>
          </cell>
        </row>
        <row r="918">
          <cell r="B918" t="str">
            <v>EEE F435</v>
          </cell>
          <cell r="C918" t="str">
            <v>1257</v>
          </cell>
          <cell r="D918" t="str">
            <v>DIGITAL IMAGE PROCESSING</v>
          </cell>
          <cell r="E918" t="str">
            <v>3</v>
          </cell>
          <cell r="F918" t="str">
            <v xml:space="preserve">  3 0 3</v>
          </cell>
        </row>
        <row r="919">
          <cell r="B919" t="str">
            <v>EEE F472</v>
          </cell>
          <cell r="C919" t="str">
            <v>1249</v>
          </cell>
          <cell r="D919" t="str">
            <v>SATELLITE COMMUNICAITON</v>
          </cell>
          <cell r="E919" t="str">
            <v>3</v>
          </cell>
          <cell r="F919" t="str">
            <v>3 0 3</v>
          </cell>
        </row>
        <row r="920">
          <cell r="B920" t="str">
            <v>EEE F491</v>
          </cell>
          <cell r="C920" t="str">
            <v>1716</v>
          </cell>
          <cell r="D920" t="str">
            <v>SPECIAL PROJECT</v>
          </cell>
          <cell r="E920" t="str">
            <v>3</v>
          </cell>
          <cell r="F920">
            <v>3</v>
          </cell>
        </row>
        <row r="921">
          <cell r="B921" t="str">
            <v>EEE G510</v>
          </cell>
          <cell r="C921" t="str">
            <v>462</v>
          </cell>
          <cell r="D921" t="str">
            <v>RF MICROELECTRONICS</v>
          </cell>
          <cell r="E921" t="str">
            <v>5</v>
          </cell>
          <cell r="F921">
            <v>5</v>
          </cell>
        </row>
        <row r="922">
          <cell r="B922" t="str">
            <v>EEE G512</v>
          </cell>
          <cell r="C922" t="str">
            <v>324</v>
          </cell>
          <cell r="D922" t="str">
            <v>EMBEDDED SYSTEM DESIGN</v>
          </cell>
          <cell r="E922" t="str">
            <v>4</v>
          </cell>
          <cell r="F922" t="str">
            <v>3 1 4</v>
          </cell>
        </row>
        <row r="923">
          <cell r="B923" t="str">
            <v>EEE G520</v>
          </cell>
          <cell r="C923" t="str">
            <v>708</v>
          </cell>
          <cell r="D923" t="str">
            <v>WIRELESS &amp; MOBILE COMMUN</v>
          </cell>
          <cell r="E923" t="str">
            <v>5</v>
          </cell>
          <cell r="F923" t="str">
            <v xml:space="preserve"> 3 2 5</v>
          </cell>
        </row>
        <row r="924">
          <cell r="B924" t="str">
            <v>EEE G521</v>
          </cell>
          <cell r="C924" t="str">
            <v>259</v>
          </cell>
          <cell r="D924" t="str">
            <v>OPTOELECT DEV CIRC &amp; SYS</v>
          </cell>
          <cell r="E924" t="str">
            <v>5</v>
          </cell>
          <cell r="F924" t="str">
            <v xml:space="preserve"> 3 2 5</v>
          </cell>
        </row>
        <row r="925">
          <cell r="B925" t="str">
            <v>EEE G522</v>
          </cell>
          <cell r="C925" t="str">
            <v>2141</v>
          </cell>
          <cell r="D925" t="str">
            <v>ADVANCED STATELLITE COMM</v>
          </cell>
          <cell r="E925" t="str">
            <v>5</v>
          </cell>
          <cell r="F925">
            <v>5</v>
          </cell>
        </row>
        <row r="926">
          <cell r="B926" t="str">
            <v>EEE G531</v>
          </cell>
          <cell r="C926" t="str">
            <v>541</v>
          </cell>
          <cell r="D926" t="str">
            <v>TESTABLE D&amp;F TOLERA COMP</v>
          </cell>
          <cell r="E926" t="str">
            <v>5</v>
          </cell>
          <cell r="F926" t="str">
            <v xml:space="preserve">  3 2 5</v>
          </cell>
        </row>
        <row r="927">
          <cell r="B927" t="str">
            <v>EEE G541</v>
          </cell>
          <cell r="C927" t="str">
            <v>77</v>
          </cell>
          <cell r="D927" t="str">
            <v>DISTRIBUT APPARATUS &amp; CO</v>
          </cell>
          <cell r="E927" t="str">
            <v>5</v>
          </cell>
          <cell r="F927" t="str">
            <v xml:space="preserve">  3 2 5</v>
          </cell>
        </row>
        <row r="928">
          <cell r="B928" t="str">
            <v>EEE G542</v>
          </cell>
          <cell r="C928" t="str">
            <v>86</v>
          </cell>
          <cell r="D928" t="str">
            <v>POWER ELECTRONIC CONVERT</v>
          </cell>
          <cell r="E928" t="str">
            <v>5</v>
          </cell>
          <cell r="F928" t="str">
            <v xml:space="preserve">  3 2 5</v>
          </cell>
        </row>
        <row r="929">
          <cell r="B929" t="str">
            <v>EEE G543</v>
          </cell>
          <cell r="C929" t="str">
            <v>88</v>
          </cell>
          <cell r="D929" t="str">
            <v>POWER DEVICE MICROELECTR</v>
          </cell>
          <cell r="E929" t="str">
            <v>3</v>
          </cell>
          <cell r="F929" t="str">
            <v xml:space="preserve"> 3 0 3</v>
          </cell>
        </row>
        <row r="930">
          <cell r="B930" t="str">
            <v>EEE G544</v>
          </cell>
          <cell r="C930" t="str">
            <v>89</v>
          </cell>
          <cell r="D930" t="str">
            <v>STEADYSTATE &amp; DYN OF EM</v>
          </cell>
          <cell r="E930" t="str">
            <v>5</v>
          </cell>
          <cell r="F930" t="str">
            <v>3 2 5</v>
          </cell>
        </row>
        <row r="931">
          <cell r="B931" t="str">
            <v>EEE G545</v>
          </cell>
          <cell r="C931" t="str">
            <v>91</v>
          </cell>
          <cell r="D931" t="str">
            <v>CONTROL &amp; INSTRU FOR SYS</v>
          </cell>
          <cell r="E931" t="str">
            <v>3</v>
          </cell>
          <cell r="F931" t="str">
            <v xml:space="preserve">  3 0 3</v>
          </cell>
        </row>
        <row r="932">
          <cell r="B932" t="str">
            <v>EEE G546</v>
          </cell>
          <cell r="C932" t="str">
            <v>92</v>
          </cell>
          <cell r="D932" t="str">
            <v>SYSTEMS SIMULATION LAB</v>
          </cell>
          <cell r="E932" t="str">
            <v>4</v>
          </cell>
          <cell r="F932">
            <v>4</v>
          </cell>
        </row>
        <row r="933">
          <cell r="B933" t="str">
            <v>EEE G552</v>
          </cell>
          <cell r="C933" t="str">
            <v>816</v>
          </cell>
          <cell r="D933" t="str">
            <v>SOLID STATE DRIVES</v>
          </cell>
          <cell r="E933" t="str">
            <v>5</v>
          </cell>
          <cell r="F933" t="str">
            <v>3 2 5</v>
          </cell>
        </row>
        <row r="934">
          <cell r="B934" t="str">
            <v>EEE G553</v>
          </cell>
          <cell r="C934" t="str">
            <v>402</v>
          </cell>
          <cell r="D934" t="str">
            <v>UTILITY APP OF POWER ELE</v>
          </cell>
          <cell r="E934" t="str">
            <v>3</v>
          </cell>
          <cell r="F934" t="str">
            <v xml:space="preserve">  3 0 3</v>
          </cell>
        </row>
        <row r="935">
          <cell r="B935" t="str">
            <v>EEE G554</v>
          </cell>
          <cell r="C935" t="str">
            <v>2048</v>
          </cell>
          <cell r="D935" t="str">
            <v>SOFT SWITCHING CONV TECH</v>
          </cell>
          <cell r="E935" t="str">
            <v>3</v>
          </cell>
          <cell r="F935" t="str">
            <v xml:space="preserve">  3 0 3</v>
          </cell>
        </row>
        <row r="936">
          <cell r="B936" t="str">
            <v>EEE G555</v>
          </cell>
          <cell r="C936" t="str">
            <v>2049</v>
          </cell>
          <cell r="D936" t="str">
            <v>TRANSFORMER &amp; MOTOR DES</v>
          </cell>
          <cell r="E936" t="str">
            <v>3</v>
          </cell>
          <cell r="F936" t="str">
            <v>3 0 3</v>
          </cell>
        </row>
        <row r="937">
          <cell r="B937" t="str">
            <v>EEE G556</v>
          </cell>
          <cell r="C937" t="str">
            <v>371</v>
          </cell>
          <cell r="D937" t="str">
            <v>DSP BASED CONT OF EDRIVE</v>
          </cell>
          <cell r="E937" t="str">
            <v>3</v>
          </cell>
          <cell r="F937" t="str">
            <v xml:space="preserve">  3 0 3</v>
          </cell>
        </row>
        <row r="938">
          <cell r="B938" t="str">
            <v>EEE G557</v>
          </cell>
          <cell r="C938" t="str">
            <v>2050</v>
          </cell>
          <cell r="D938" t="str">
            <v>DRIVES FOR ELECTRIC TRAC</v>
          </cell>
          <cell r="E938" t="str">
            <v>3</v>
          </cell>
          <cell r="F938" t="str">
            <v xml:space="preserve">  3 0 3</v>
          </cell>
        </row>
        <row r="939">
          <cell r="B939" t="str">
            <v>EEE G558</v>
          </cell>
          <cell r="C939">
            <v>2102</v>
          </cell>
          <cell r="D939" t="str">
            <v>DSP BASED IMPLEM DRIVER</v>
          </cell>
          <cell r="E939">
            <v>3</v>
          </cell>
          <cell r="F939" t="str">
            <v>3 0 3</v>
          </cell>
        </row>
        <row r="940">
          <cell r="B940" t="str">
            <v>EEE G559</v>
          </cell>
          <cell r="C940" t="str">
            <v>2126</v>
          </cell>
          <cell r="D940" t="str">
            <v>ADV POWER ELECTRONICS</v>
          </cell>
          <cell r="E940" t="str">
            <v>5</v>
          </cell>
          <cell r="F940">
            <v>5</v>
          </cell>
        </row>
        <row r="941">
          <cell r="B941" t="str">
            <v>EEE G581</v>
          </cell>
          <cell r="C941" t="str">
            <v>698</v>
          </cell>
          <cell r="D941" t="str">
            <v>RF &amp; MICROWAVE ENGG</v>
          </cell>
          <cell r="E941" t="str">
            <v>5</v>
          </cell>
          <cell r="F941" t="str">
            <v>3 2 5</v>
          </cell>
        </row>
        <row r="942">
          <cell r="B942" t="str">
            <v>EEE G582</v>
          </cell>
          <cell r="C942" t="str">
            <v>95</v>
          </cell>
          <cell r="D942" t="str">
            <v>TELECOM NETWORK MANAGEMT</v>
          </cell>
          <cell r="E942" t="str">
            <v>5</v>
          </cell>
          <cell r="F942">
            <v>5</v>
          </cell>
        </row>
        <row r="943">
          <cell r="B943" t="str">
            <v>EEE G591</v>
          </cell>
          <cell r="C943" t="str">
            <v>712</v>
          </cell>
          <cell r="D943" t="str">
            <v>OPTICAL COMMUNICATION</v>
          </cell>
          <cell r="E943" t="str">
            <v>5</v>
          </cell>
          <cell r="F943" t="str">
            <v>3 2 5</v>
          </cell>
        </row>
        <row r="944">
          <cell r="B944" t="str">
            <v>EEE G592</v>
          </cell>
          <cell r="C944" t="str">
            <v>96</v>
          </cell>
          <cell r="D944" t="str">
            <v>MOBILE PERSONAL COMMUNIC</v>
          </cell>
          <cell r="E944" t="str">
            <v>5</v>
          </cell>
          <cell r="F944">
            <v>5</v>
          </cell>
        </row>
        <row r="945">
          <cell r="B945" t="str">
            <v>EEE G611</v>
          </cell>
          <cell r="C945">
            <v>2051</v>
          </cell>
          <cell r="D945" t="str">
            <v>COMP AIDED ANAL &amp; DESIGN</v>
          </cell>
          <cell r="E945">
            <v>5</v>
          </cell>
          <cell r="F945" t="str">
            <v>3 2 5</v>
          </cell>
        </row>
        <row r="946">
          <cell r="B946" t="str">
            <v>EEE G612</v>
          </cell>
          <cell r="C946" t="str">
            <v>707</v>
          </cell>
          <cell r="D946" t="str">
            <v>CODING THEORY &amp; PRACTICE</v>
          </cell>
          <cell r="E946" t="str">
            <v>5</v>
          </cell>
          <cell r="F946" t="str">
            <v xml:space="preserve">  3 2 5</v>
          </cell>
        </row>
        <row r="947">
          <cell r="B947" t="str">
            <v>EEE G613</v>
          </cell>
          <cell r="C947" t="str">
            <v>471</v>
          </cell>
          <cell r="D947" t="str">
            <v>ADV DIGITAL SIGNAL PROC</v>
          </cell>
          <cell r="E947" t="str">
            <v>5</v>
          </cell>
          <cell r="F947">
            <v>5</v>
          </cell>
        </row>
        <row r="948">
          <cell r="B948" t="str">
            <v>EEE G621</v>
          </cell>
          <cell r="C948" t="str">
            <v>737</v>
          </cell>
          <cell r="D948" t="str">
            <v>ADV ELECTRONIC CIRCUITS</v>
          </cell>
          <cell r="E948" t="str">
            <v>5</v>
          </cell>
          <cell r="F948" t="str">
            <v>3 2 5</v>
          </cell>
        </row>
        <row r="949">
          <cell r="B949" t="str">
            <v>EEE G622</v>
          </cell>
          <cell r="C949" t="str">
            <v>80</v>
          </cell>
          <cell r="D949" t="str">
            <v>ADVANCED DIGITAL COMMUNI</v>
          </cell>
          <cell r="E949" t="str">
            <v>5</v>
          </cell>
          <cell r="F949">
            <v>5</v>
          </cell>
        </row>
        <row r="950">
          <cell r="B950" t="str">
            <v>EEE G625</v>
          </cell>
          <cell r="C950" t="str">
            <v>70</v>
          </cell>
          <cell r="D950" t="str">
            <v>SAF CRI EMBD SYS DESIGN</v>
          </cell>
          <cell r="E950" t="str">
            <v>4</v>
          </cell>
          <cell r="F950">
            <v>4</v>
          </cell>
        </row>
        <row r="951">
          <cell r="B951" t="str">
            <v>EEE G626</v>
          </cell>
          <cell r="C951" t="str">
            <v>921</v>
          </cell>
          <cell r="D951" t="str">
            <v>HARDWARE SOFTWARE CO-DSN</v>
          </cell>
          <cell r="E951" t="str">
            <v>4</v>
          </cell>
          <cell r="F951">
            <v>4</v>
          </cell>
        </row>
        <row r="952">
          <cell r="B952" t="str">
            <v>EEE G627</v>
          </cell>
          <cell r="C952" t="str">
            <v>475</v>
          </cell>
          <cell r="D952" t="str">
            <v>NETWORK EMBEDDED APPLI</v>
          </cell>
          <cell r="E952" t="str">
            <v>4</v>
          </cell>
          <cell r="F952">
            <v>4</v>
          </cell>
        </row>
        <row r="953">
          <cell r="B953" t="str">
            <v>ENGG C111</v>
          </cell>
          <cell r="C953" t="str">
            <v>292</v>
          </cell>
          <cell r="D953" t="str">
            <v>ELEC &amp; ELECTRO TECHNO</v>
          </cell>
          <cell r="E953" t="str">
            <v>3</v>
          </cell>
          <cell r="F953" t="str">
            <v>3 0 3</v>
          </cell>
        </row>
        <row r="954">
          <cell r="B954" t="str">
            <v>ENGG C212</v>
          </cell>
          <cell r="C954" t="str">
            <v>671</v>
          </cell>
          <cell r="D954" t="str">
            <v>INTRODUCTION TO SYSTEMS</v>
          </cell>
          <cell r="E954" t="str">
            <v>3</v>
          </cell>
          <cell r="F954" t="str">
            <v>3 0 3</v>
          </cell>
        </row>
        <row r="955">
          <cell r="B955" t="str">
            <v>ENGG C232</v>
          </cell>
          <cell r="C955" t="str">
            <v>305</v>
          </cell>
          <cell r="D955" t="str">
            <v>ENGINEERING MATERIALS</v>
          </cell>
          <cell r="E955" t="str">
            <v>3</v>
          </cell>
          <cell r="F955" t="str">
            <v>3 0 3</v>
          </cell>
        </row>
        <row r="956">
          <cell r="B956" t="str">
            <v>ENGG C241</v>
          </cell>
          <cell r="C956" t="str">
            <v>306</v>
          </cell>
          <cell r="D956" t="str">
            <v>MECHANICAL TECH</v>
          </cell>
          <cell r="E956" t="str">
            <v>3</v>
          </cell>
          <cell r="F956" t="str">
            <v>3 0 3</v>
          </cell>
        </row>
        <row r="957">
          <cell r="B957" t="str">
            <v>ENGG C242</v>
          </cell>
          <cell r="C957" t="str">
            <v>307</v>
          </cell>
          <cell r="D957" t="str">
            <v>MAINTENANCE AND SAFETY</v>
          </cell>
          <cell r="E957" t="str">
            <v>3</v>
          </cell>
          <cell r="F957" t="str">
            <v>3 0 3</v>
          </cell>
        </row>
        <row r="958">
          <cell r="B958" t="str">
            <v>ENGG C264</v>
          </cell>
          <cell r="C958" t="str">
            <v>301</v>
          </cell>
          <cell r="D958" t="str">
            <v>FLUID &amp; SOLID MECHANICS</v>
          </cell>
          <cell r="E958" t="str">
            <v>3</v>
          </cell>
          <cell r="F958" t="str">
            <v>3 0 3</v>
          </cell>
        </row>
        <row r="959">
          <cell r="B959" t="str">
            <v>ENGG C272</v>
          </cell>
          <cell r="C959" t="str">
            <v>868</v>
          </cell>
          <cell r="D959" t="str">
            <v>PROCESS TECHNOLOGY</v>
          </cell>
          <cell r="E959" t="str">
            <v>3</v>
          </cell>
          <cell r="F959" t="str">
            <v>3 0 3</v>
          </cell>
        </row>
        <row r="960">
          <cell r="B960" t="str">
            <v>ENGG C282</v>
          </cell>
          <cell r="C960" t="str">
            <v>650</v>
          </cell>
          <cell r="D960" t="str">
            <v>INDUSTRIAL ENGG TECH</v>
          </cell>
          <cell r="E960" t="str">
            <v>3</v>
          </cell>
          <cell r="F960" t="str">
            <v>3 0 3</v>
          </cell>
        </row>
        <row r="961">
          <cell r="B961" t="str">
            <v>ENGG C291</v>
          </cell>
          <cell r="C961" t="str">
            <v>853</v>
          </cell>
          <cell r="D961" t="str">
            <v>ELECTRO &amp; INSTRU TECH</v>
          </cell>
          <cell r="E961" t="str">
            <v>3</v>
          </cell>
          <cell r="F961" t="str">
            <v>3 0 3</v>
          </cell>
        </row>
        <row r="962">
          <cell r="B962" t="str">
            <v>ENGL C121</v>
          </cell>
          <cell r="C962" t="str">
            <v>869</v>
          </cell>
          <cell r="D962" t="str">
            <v>ENGLISH LANG SKILLS I</v>
          </cell>
          <cell r="E962" t="str">
            <v>3</v>
          </cell>
          <cell r="F962">
            <v>3</v>
          </cell>
        </row>
        <row r="963">
          <cell r="B963" t="str">
            <v>ENGL C122</v>
          </cell>
          <cell r="C963" t="str">
            <v>870</v>
          </cell>
          <cell r="D963" t="str">
            <v>ENGLISH LANG SKILLS II</v>
          </cell>
          <cell r="E963" t="str">
            <v>3</v>
          </cell>
          <cell r="F963">
            <v>3</v>
          </cell>
        </row>
        <row r="964">
          <cell r="B964" t="str">
            <v>ENGL C123</v>
          </cell>
          <cell r="C964" t="str">
            <v>213</v>
          </cell>
          <cell r="D964" t="str">
            <v>ENGLISH LANGUAGE SKILLS</v>
          </cell>
          <cell r="E964" t="str">
            <v>3</v>
          </cell>
          <cell r="F964" t="str">
            <v>3 0 3</v>
          </cell>
        </row>
        <row r="965">
          <cell r="B965" t="str">
            <v>ENGL C222</v>
          </cell>
          <cell r="C965">
            <v>1610</v>
          </cell>
          <cell r="D965" t="str">
            <v>READINGS FROM DRAMA</v>
          </cell>
          <cell r="E965">
            <v>3</v>
          </cell>
          <cell r="F965" t="str">
            <v>3 0 3</v>
          </cell>
        </row>
        <row r="966">
          <cell r="B966" t="str">
            <v>ENGL C251</v>
          </cell>
          <cell r="C966" t="str">
            <v>544</v>
          </cell>
          <cell r="D966" t="str">
            <v>LINGUISTICS</v>
          </cell>
          <cell r="E966" t="str">
            <v>3</v>
          </cell>
          <cell r="F966" t="str">
            <v>3 0 3</v>
          </cell>
        </row>
        <row r="967">
          <cell r="B967" t="str">
            <v>ENGL C252</v>
          </cell>
          <cell r="C967" t="str">
            <v>414</v>
          </cell>
          <cell r="D967" t="str">
            <v>PHONETICS &amp; SPOKEN ENGL</v>
          </cell>
          <cell r="E967" t="str">
            <v>3</v>
          </cell>
          <cell r="F967" t="str">
            <v>3 0 3</v>
          </cell>
        </row>
        <row r="968">
          <cell r="B968" t="str">
            <v>ENGL C261</v>
          </cell>
          <cell r="C968" t="str">
            <v>538</v>
          </cell>
          <cell r="D968" t="str">
            <v>CREATIVE WRITING</v>
          </cell>
          <cell r="E968" t="str">
            <v>3</v>
          </cell>
          <cell r="F968" t="str">
            <v>3 0 3</v>
          </cell>
        </row>
        <row r="969">
          <cell r="B969" t="str">
            <v>ENGL C262</v>
          </cell>
          <cell r="C969" t="str">
            <v>415</v>
          </cell>
          <cell r="D969" t="str">
            <v>EFFECTIVE SPEAKING</v>
          </cell>
          <cell r="E969" t="str">
            <v>3</v>
          </cell>
          <cell r="F969">
            <v>3</v>
          </cell>
        </row>
        <row r="970">
          <cell r="B970" t="str">
            <v>ENGL C312</v>
          </cell>
          <cell r="C970" t="str">
            <v>608</v>
          </cell>
          <cell r="D970" t="str">
            <v>SEMANTICS</v>
          </cell>
          <cell r="E970" t="str">
            <v>3</v>
          </cell>
          <cell r="F970" t="str">
            <v>3 0 3</v>
          </cell>
        </row>
        <row r="971">
          <cell r="B971" t="str">
            <v>ENGL C321</v>
          </cell>
          <cell r="C971" t="str">
            <v>672</v>
          </cell>
          <cell r="D971" t="str">
            <v>PROSE</v>
          </cell>
          <cell r="E971" t="str">
            <v>3</v>
          </cell>
          <cell r="F971" t="str">
            <v>3 0 3</v>
          </cell>
        </row>
        <row r="972">
          <cell r="B972" t="str">
            <v>ENGL C331</v>
          </cell>
          <cell r="C972" t="str">
            <v>609</v>
          </cell>
          <cell r="D972" t="str">
            <v>LITERARY CRITICISM</v>
          </cell>
          <cell r="E972" t="str">
            <v>3</v>
          </cell>
          <cell r="F972" t="str">
            <v>3 0 3</v>
          </cell>
        </row>
        <row r="973">
          <cell r="B973" t="str">
            <v>ENGL C341</v>
          </cell>
          <cell r="C973" t="str">
            <v>675</v>
          </cell>
          <cell r="D973" t="str">
            <v>FICTION</v>
          </cell>
          <cell r="E973" t="str">
            <v>3</v>
          </cell>
          <cell r="F973" t="str">
            <v>3 0 3</v>
          </cell>
        </row>
        <row r="974">
          <cell r="B974" t="str">
            <v>ENGL C342</v>
          </cell>
          <cell r="C974" t="str">
            <v>676</v>
          </cell>
          <cell r="D974" t="str">
            <v>SCIENCE WRITINGS</v>
          </cell>
          <cell r="E974" t="str">
            <v>3</v>
          </cell>
          <cell r="F974" t="str">
            <v>3 0 3</v>
          </cell>
        </row>
        <row r="975">
          <cell r="B975" t="str">
            <v>ENGL C353</v>
          </cell>
          <cell r="C975" t="str">
            <v>385</v>
          </cell>
          <cell r="D975" t="str">
            <v>EFFECTIVE PUBLIC SPEAK</v>
          </cell>
          <cell r="E975" t="str">
            <v>3</v>
          </cell>
          <cell r="F975">
            <v>3</v>
          </cell>
        </row>
        <row r="976">
          <cell r="B976" t="str">
            <v>ENGL C361</v>
          </cell>
          <cell r="C976" t="str">
            <v>552</v>
          </cell>
          <cell r="D976" t="str">
            <v>DRAMA I</v>
          </cell>
          <cell r="E976" t="str">
            <v>3</v>
          </cell>
          <cell r="F976" t="str">
            <v>3 0 3</v>
          </cell>
        </row>
        <row r="977">
          <cell r="B977" t="str">
            <v>ENGL C362</v>
          </cell>
          <cell r="C977" t="str">
            <v>545</v>
          </cell>
          <cell r="D977" t="str">
            <v>DRAMA II-SHAKESPEARE</v>
          </cell>
          <cell r="E977" t="str">
            <v>3</v>
          </cell>
          <cell r="F977" t="str">
            <v>3 0 3</v>
          </cell>
        </row>
        <row r="978">
          <cell r="B978" t="str">
            <v>ENGL C371</v>
          </cell>
          <cell r="C978" t="str">
            <v>556</v>
          </cell>
          <cell r="D978" t="str">
            <v>POETRY I</v>
          </cell>
          <cell r="E978" t="str">
            <v>3</v>
          </cell>
          <cell r="F978" t="str">
            <v>3 0 3</v>
          </cell>
        </row>
        <row r="979">
          <cell r="B979" t="str">
            <v>ENGL C372</v>
          </cell>
          <cell r="C979" t="str">
            <v>542</v>
          </cell>
          <cell r="D979" t="str">
            <v>POETRY II</v>
          </cell>
          <cell r="E979" t="str">
            <v>3</v>
          </cell>
          <cell r="F979" t="str">
            <v>3 0 3</v>
          </cell>
        </row>
        <row r="980">
          <cell r="B980" t="str">
            <v>ENGL C441</v>
          </cell>
          <cell r="C980" t="str">
            <v>514</v>
          </cell>
          <cell r="D980" t="str">
            <v>MODERN FICTION</v>
          </cell>
          <cell r="E980" t="str">
            <v>3</v>
          </cell>
          <cell r="F980" t="str">
            <v>3 0 3</v>
          </cell>
        </row>
        <row r="981">
          <cell r="B981" t="str">
            <v>ENGL C452</v>
          </cell>
          <cell r="C981" t="str">
            <v>252</v>
          </cell>
          <cell r="D981" t="str">
            <v>AMERICAN LITERATURE II</v>
          </cell>
          <cell r="E981" t="str">
            <v>3</v>
          </cell>
          <cell r="F981" t="str">
            <v>3 0 3</v>
          </cell>
        </row>
        <row r="982">
          <cell r="B982" t="str">
            <v>ENGL C461</v>
          </cell>
          <cell r="C982" t="str">
            <v>416</v>
          </cell>
          <cell r="D982" t="str">
            <v>ENGL LITER FORMS &amp; MOVEM</v>
          </cell>
          <cell r="E982" t="str">
            <v>3</v>
          </cell>
          <cell r="F982" t="str">
            <v xml:space="preserve">  3 0 3</v>
          </cell>
        </row>
        <row r="983">
          <cell r="B983" t="str">
            <v>ENGL C491</v>
          </cell>
          <cell r="C983" t="str">
            <v>873</v>
          </cell>
          <cell r="D983" t="str">
            <v>SPECIAL PROJECTS</v>
          </cell>
          <cell r="E983" t="str">
            <v>3</v>
          </cell>
          <cell r="F983">
            <v>3</v>
          </cell>
        </row>
        <row r="984">
          <cell r="B984" t="str">
            <v>ENGL G511</v>
          </cell>
          <cell r="C984" t="str">
            <v>799</v>
          </cell>
          <cell r="D984" t="str">
            <v>GROWTH OF THE ENGL LANG</v>
          </cell>
          <cell r="E984" t="str">
            <v>5</v>
          </cell>
          <cell r="F984">
            <v>5</v>
          </cell>
        </row>
        <row r="985">
          <cell r="B985" t="str">
            <v>ENGL G512</v>
          </cell>
          <cell r="C985" t="str">
            <v>429</v>
          </cell>
          <cell r="D985" t="str">
            <v>LANGUAGE AND S&amp;T</v>
          </cell>
          <cell r="E985" t="str">
            <v>5</v>
          </cell>
          <cell r="F985">
            <v>5</v>
          </cell>
        </row>
        <row r="986">
          <cell r="B986" t="str">
            <v>ENGL G521</v>
          </cell>
          <cell r="C986" t="str">
            <v>775</v>
          </cell>
          <cell r="D986" t="str">
            <v>PRINCIPLES OF LANG TEACH</v>
          </cell>
          <cell r="E986" t="str">
            <v>5</v>
          </cell>
          <cell r="F986">
            <v>5</v>
          </cell>
        </row>
        <row r="987">
          <cell r="B987" t="str">
            <v>ENGL G531</v>
          </cell>
          <cell r="C987" t="str">
            <v>800</v>
          </cell>
          <cell r="D987" t="str">
            <v>APPLIED LINGUISTICS</v>
          </cell>
          <cell r="E987" t="str">
            <v>5</v>
          </cell>
          <cell r="F987">
            <v>5</v>
          </cell>
        </row>
        <row r="988">
          <cell r="B988" t="str">
            <v>ENGL G541</v>
          </cell>
          <cell r="C988" t="str">
            <v>758</v>
          </cell>
          <cell r="D988" t="str">
            <v>INTERPRET OF LITERATURE</v>
          </cell>
          <cell r="E988" t="str">
            <v>5</v>
          </cell>
          <cell r="F988">
            <v>5</v>
          </cell>
        </row>
        <row r="989">
          <cell r="B989" t="str">
            <v>ENGL G611</v>
          </cell>
          <cell r="C989" t="str">
            <v>236</v>
          </cell>
          <cell r="D989" t="str">
            <v>TWENTIETH CENT ENGL LITR</v>
          </cell>
          <cell r="E989" t="str">
            <v>5</v>
          </cell>
          <cell r="F989">
            <v>5</v>
          </cell>
        </row>
        <row r="990">
          <cell r="B990" t="str">
            <v>ES C112</v>
          </cell>
          <cell r="C990" t="str">
            <v>476</v>
          </cell>
          <cell r="D990" t="str">
            <v>THERMODYNAMICS</v>
          </cell>
          <cell r="E990" t="str">
            <v>3</v>
          </cell>
          <cell r="F990" t="str">
            <v>3 0 3</v>
          </cell>
        </row>
        <row r="991">
          <cell r="B991" t="str">
            <v>ES C221</v>
          </cell>
          <cell r="C991" t="str">
            <v>561</v>
          </cell>
          <cell r="D991" t="str">
            <v>MECHANICS OF SOLIDS</v>
          </cell>
          <cell r="E991" t="str">
            <v>3</v>
          </cell>
          <cell r="F991" t="str">
            <v>3 0 3</v>
          </cell>
        </row>
        <row r="992">
          <cell r="B992" t="str">
            <v>ES C222</v>
          </cell>
          <cell r="C992" t="str">
            <v>612</v>
          </cell>
          <cell r="D992" t="str">
            <v>ENERGY CONVERSION</v>
          </cell>
          <cell r="E992" t="str">
            <v>3</v>
          </cell>
          <cell r="F992" t="str">
            <v>3 0 3</v>
          </cell>
        </row>
        <row r="993">
          <cell r="B993" t="str">
            <v>ES C231</v>
          </cell>
          <cell r="C993" t="str">
            <v>509</v>
          </cell>
          <cell r="D993" t="str">
            <v>CIRCUIT THEORY</v>
          </cell>
          <cell r="E993" t="str">
            <v>3</v>
          </cell>
          <cell r="F993" t="str">
            <v>3 0 3</v>
          </cell>
        </row>
        <row r="994">
          <cell r="B994" t="str">
            <v>ES C232</v>
          </cell>
          <cell r="C994" t="str">
            <v>562</v>
          </cell>
          <cell r="D994" t="str">
            <v>TRANSPORT PHENOMENA I</v>
          </cell>
          <cell r="E994" t="str">
            <v>3</v>
          </cell>
          <cell r="F994" t="str">
            <v>3 0 3</v>
          </cell>
        </row>
        <row r="995">
          <cell r="B995" t="str">
            <v>ES C233</v>
          </cell>
          <cell r="C995" t="str">
            <v>848</v>
          </cell>
          <cell r="D995" t="str">
            <v>LOGIC IN COMPUTER SC</v>
          </cell>
          <cell r="E995" t="str">
            <v>3</v>
          </cell>
          <cell r="F995" t="str">
            <v>3 0 3</v>
          </cell>
        </row>
        <row r="996">
          <cell r="B996" t="str">
            <v>ES C241</v>
          </cell>
          <cell r="C996" t="str">
            <v>770</v>
          </cell>
          <cell r="D996" t="str">
            <v>ELECTRICAL SCIENCES I</v>
          </cell>
          <cell r="E996" t="str">
            <v>3</v>
          </cell>
          <cell r="F996" t="str">
            <v>3 0 3</v>
          </cell>
        </row>
        <row r="997">
          <cell r="B997" t="str">
            <v>ES C242</v>
          </cell>
          <cell r="C997" t="str">
            <v>563</v>
          </cell>
          <cell r="D997" t="str">
            <v>STRUC &amp; PROP OF MAT</v>
          </cell>
          <cell r="E997" t="str">
            <v>3</v>
          </cell>
          <cell r="F997" t="str">
            <v>3 0 3</v>
          </cell>
        </row>
        <row r="998">
          <cell r="B998" t="str">
            <v>ES C252</v>
          </cell>
          <cell r="C998" t="str">
            <v>634</v>
          </cell>
          <cell r="D998" t="str">
            <v>ELECTRONICS</v>
          </cell>
          <cell r="E998" t="str">
            <v>3</v>
          </cell>
          <cell r="F998" t="str">
            <v>3 0 3</v>
          </cell>
        </row>
        <row r="999">
          <cell r="B999" t="str">
            <v>ES C261</v>
          </cell>
          <cell r="C999" t="str">
            <v>78</v>
          </cell>
          <cell r="D999" t="str">
            <v>DIGITAL ELEC AND MICRO</v>
          </cell>
          <cell r="E999" t="str">
            <v>3</v>
          </cell>
          <cell r="F999" t="str">
            <v>3 0 3</v>
          </cell>
        </row>
        <row r="1000">
          <cell r="B1000" t="str">
            <v>ES C262</v>
          </cell>
          <cell r="C1000" t="str">
            <v>877</v>
          </cell>
          <cell r="D1000" t="str">
            <v>MICROPROCESSORS</v>
          </cell>
          <cell r="E1000" t="str">
            <v>3</v>
          </cell>
          <cell r="F1000" t="str">
            <v>3 0 3</v>
          </cell>
        </row>
        <row r="1001">
          <cell r="B1001" t="str">
            <v>ES C263</v>
          </cell>
          <cell r="C1001" t="str">
            <v>93</v>
          </cell>
          <cell r="D1001" t="str">
            <v>MICROPROCES PROG &amp; INTER</v>
          </cell>
          <cell r="E1001" t="str">
            <v>4</v>
          </cell>
          <cell r="F1001" t="str">
            <v xml:space="preserve">  3 2 4</v>
          </cell>
        </row>
        <row r="1002">
          <cell r="B1002" t="str">
            <v>ES C272</v>
          </cell>
          <cell r="C1002" t="str">
            <v>30</v>
          </cell>
          <cell r="D1002" t="str">
            <v>ELECTRICAL SCIENCE II</v>
          </cell>
          <cell r="E1002" t="str">
            <v>3</v>
          </cell>
          <cell r="F1002" t="str">
            <v>3 0 3</v>
          </cell>
        </row>
        <row r="1003">
          <cell r="B1003" t="str">
            <v>ET C311</v>
          </cell>
          <cell r="C1003" t="str">
            <v>786</v>
          </cell>
          <cell r="D1003" t="str">
            <v>SELECTED TECHNOLOGIES</v>
          </cell>
          <cell r="E1003" t="str">
            <v>3</v>
          </cell>
          <cell r="F1003">
            <v>3</v>
          </cell>
        </row>
        <row r="1004">
          <cell r="B1004" t="str">
            <v>ET C312</v>
          </cell>
          <cell r="C1004" t="str">
            <v>789</v>
          </cell>
          <cell r="D1004" t="str">
            <v>TECHNOLOGY &amp; ENERGY ASS</v>
          </cell>
          <cell r="E1004" t="str">
            <v>3</v>
          </cell>
          <cell r="F1004" t="str">
            <v>3 0 3</v>
          </cell>
        </row>
        <row r="1005">
          <cell r="B1005" t="str">
            <v>ET C322</v>
          </cell>
          <cell r="C1005" t="str">
            <v>790</v>
          </cell>
          <cell r="D1005" t="str">
            <v>TECH &amp; ENVIRON IMPACT</v>
          </cell>
          <cell r="E1005" t="str">
            <v>3</v>
          </cell>
          <cell r="F1005" t="str">
            <v>3 0 3</v>
          </cell>
        </row>
        <row r="1006">
          <cell r="B1006" t="str">
            <v>ET C331</v>
          </cell>
          <cell r="C1006" t="str">
            <v>788</v>
          </cell>
          <cell r="D1006" t="str">
            <v>RAW MATL &amp; PROCESS SELEC</v>
          </cell>
          <cell r="E1006" t="str">
            <v>3</v>
          </cell>
          <cell r="F1006" t="str">
            <v xml:space="preserve">  3 0 3</v>
          </cell>
        </row>
        <row r="1007">
          <cell r="B1007" t="str">
            <v>ET C332</v>
          </cell>
          <cell r="C1007" t="str">
            <v>791</v>
          </cell>
          <cell r="D1007" t="str">
            <v>PROJECT PREPARATION</v>
          </cell>
          <cell r="E1007" t="str">
            <v>3</v>
          </cell>
          <cell r="F1007">
            <v>3</v>
          </cell>
        </row>
        <row r="1008">
          <cell r="B1008" t="str">
            <v>ET C341</v>
          </cell>
          <cell r="C1008" t="str">
            <v>297</v>
          </cell>
          <cell r="D1008" t="str">
            <v>INSTRU &amp; CONTROL</v>
          </cell>
          <cell r="E1008" t="str">
            <v>3</v>
          </cell>
          <cell r="F1008" t="str">
            <v>3 0 3</v>
          </cell>
        </row>
        <row r="1009">
          <cell r="B1009" t="str">
            <v>ET C342</v>
          </cell>
          <cell r="C1009" t="str">
            <v>298</v>
          </cell>
          <cell r="D1009" t="str">
            <v>MATERIALS MANAGEMENT</v>
          </cell>
          <cell r="E1009" t="str">
            <v>3</v>
          </cell>
          <cell r="F1009" t="str">
            <v>3 0 3</v>
          </cell>
        </row>
        <row r="1010">
          <cell r="B1010" t="str">
            <v>ET C351</v>
          </cell>
          <cell r="C1010" t="str">
            <v>269</v>
          </cell>
          <cell r="D1010" t="str">
            <v>CHEMICAL PROCESS TECH</v>
          </cell>
          <cell r="E1010" t="str">
            <v>3</v>
          </cell>
          <cell r="F1010" t="str">
            <v>3 0 3</v>
          </cell>
        </row>
        <row r="1011">
          <cell r="B1011" t="str">
            <v>ET C352</v>
          </cell>
          <cell r="C1011" t="str">
            <v>382</v>
          </cell>
          <cell r="D1011" t="str">
            <v>ENERGY MANAGEMENT</v>
          </cell>
          <cell r="E1011" t="str">
            <v>3</v>
          </cell>
          <cell r="F1011" t="str">
            <v>3 0 3</v>
          </cell>
        </row>
        <row r="1012">
          <cell r="B1012" t="str">
            <v>ET C362</v>
          </cell>
          <cell r="C1012" t="str">
            <v>383</v>
          </cell>
          <cell r="D1012" t="str">
            <v>ENVIR POLLUTION CONTROL</v>
          </cell>
          <cell r="E1012" t="str">
            <v>3</v>
          </cell>
          <cell r="F1012" t="str">
            <v>3 0 3</v>
          </cell>
        </row>
        <row r="1013">
          <cell r="B1013" t="str">
            <v>ET C412</v>
          </cell>
          <cell r="C1013" t="str">
            <v>604</v>
          </cell>
          <cell r="D1013" t="str">
            <v>PRODUCT PLAN &amp; CONTROL</v>
          </cell>
          <cell r="E1013" t="str">
            <v>3</v>
          </cell>
          <cell r="F1013" t="str">
            <v>3 0 3</v>
          </cell>
        </row>
        <row r="1014">
          <cell r="B1014" t="str">
            <v>ET C413</v>
          </cell>
          <cell r="C1014" t="str">
            <v>215</v>
          </cell>
          <cell r="D1014" t="str">
            <v>ADV IN MATERIALS SCIENCE</v>
          </cell>
          <cell r="E1014" t="str">
            <v>3</v>
          </cell>
          <cell r="F1014" t="str">
            <v xml:space="preserve">  3 0 3</v>
          </cell>
        </row>
        <row r="1015">
          <cell r="B1015" t="str">
            <v>ET C414</v>
          </cell>
          <cell r="C1015" t="str">
            <v>670</v>
          </cell>
          <cell r="D1015" t="str">
            <v>PROJECT APPRAISAL</v>
          </cell>
          <cell r="E1015" t="str">
            <v>3</v>
          </cell>
          <cell r="F1015" t="str">
            <v>3 0 3</v>
          </cell>
        </row>
        <row r="1016">
          <cell r="B1016" t="str">
            <v>ET C421</v>
          </cell>
          <cell r="C1016">
            <v>1035</v>
          </cell>
          <cell r="D1016" t="str">
            <v>COMP &amp; PROJ PLAN &amp; MONITOR</v>
          </cell>
          <cell r="E1016">
            <v>3</v>
          </cell>
          <cell r="F1016">
            <v>3</v>
          </cell>
        </row>
        <row r="1017">
          <cell r="B1017" t="str">
            <v>ET C422</v>
          </cell>
          <cell r="C1017" t="str">
            <v>694</v>
          </cell>
          <cell r="D1017" t="str">
            <v>COMP AIDED MANUFACT</v>
          </cell>
          <cell r="E1017" t="str">
            <v>3</v>
          </cell>
          <cell r="F1017" t="str">
            <v>3 0 3</v>
          </cell>
        </row>
        <row r="1018">
          <cell r="B1018" t="str">
            <v>ET C431</v>
          </cell>
          <cell r="C1018">
            <v>1036</v>
          </cell>
          <cell r="D1018" t="str">
            <v>TECHNOLOGY FORECASTING</v>
          </cell>
          <cell r="E1018">
            <v>3</v>
          </cell>
          <cell r="F1018" t="str">
            <v>3 0 3</v>
          </cell>
        </row>
        <row r="1019">
          <cell r="B1019" t="str">
            <v>ET C432</v>
          </cell>
          <cell r="C1019" t="str">
            <v>488</v>
          </cell>
          <cell r="D1019" t="str">
            <v>QUALI CONTRO ASSUR &amp; REL</v>
          </cell>
          <cell r="E1019" t="str">
            <v>3</v>
          </cell>
          <cell r="F1019" t="str">
            <v xml:space="preserve"> 3 0 3</v>
          </cell>
        </row>
        <row r="1020">
          <cell r="B1020" t="str">
            <v>ET C441</v>
          </cell>
          <cell r="C1020" t="str">
            <v>713</v>
          </cell>
          <cell r="D1020" t="str">
            <v>TECHNOLOGY MANAGEMENT</v>
          </cell>
          <cell r="E1020" t="str">
            <v>3</v>
          </cell>
          <cell r="F1020" t="str">
            <v>3 0 3</v>
          </cell>
        </row>
        <row r="1021">
          <cell r="B1021" t="str">
            <v>ET C491</v>
          </cell>
          <cell r="C1021" t="str">
            <v>874</v>
          </cell>
          <cell r="D1021" t="str">
            <v>SPECIAL PROJECTS</v>
          </cell>
          <cell r="E1021" t="str">
            <v>3</v>
          </cell>
          <cell r="F1021">
            <v>3</v>
          </cell>
        </row>
        <row r="1022">
          <cell r="B1022" t="str">
            <v>FIN C311</v>
          </cell>
          <cell r="C1022" t="str">
            <v>72</v>
          </cell>
          <cell r="D1022" t="str">
            <v>MERCHANT BANKING</v>
          </cell>
          <cell r="E1022" t="str">
            <v>3</v>
          </cell>
          <cell r="F1022" t="str">
            <v>3 0 3</v>
          </cell>
        </row>
        <row r="1023">
          <cell r="B1023" t="str">
            <v>FIN C312</v>
          </cell>
          <cell r="C1023" t="str">
            <v>163</v>
          </cell>
          <cell r="D1023" t="str">
            <v>INTERN FIN MARKET &amp; SERV</v>
          </cell>
          <cell r="E1023" t="str">
            <v>3</v>
          </cell>
          <cell r="F1023" t="str">
            <v xml:space="preserve">  3 0 3</v>
          </cell>
        </row>
        <row r="1024">
          <cell r="B1024" t="str">
            <v>FIN C321</v>
          </cell>
          <cell r="C1024" t="str">
            <v>162</v>
          </cell>
          <cell r="D1024" t="str">
            <v>THEORY OF FINANCE</v>
          </cell>
          <cell r="E1024" t="str">
            <v>3</v>
          </cell>
          <cell r="F1024" t="str">
            <v>3 0 3</v>
          </cell>
        </row>
        <row r="1025">
          <cell r="B1025" t="str">
            <v>FIN C322</v>
          </cell>
          <cell r="C1025" t="str">
            <v>164</v>
          </cell>
          <cell r="D1025" t="str">
            <v>PROJECT FINANCE</v>
          </cell>
          <cell r="E1025" t="str">
            <v>3</v>
          </cell>
          <cell r="F1025" t="str">
            <v>3 0 3</v>
          </cell>
        </row>
        <row r="1026">
          <cell r="B1026" t="str">
            <v>FIN C331</v>
          </cell>
          <cell r="C1026" t="str">
            <v>170</v>
          </cell>
          <cell r="D1026" t="str">
            <v>MANAGEMENT ACCOUNTING</v>
          </cell>
          <cell r="E1026" t="str">
            <v>3</v>
          </cell>
          <cell r="F1026" t="str">
            <v>3 0 3</v>
          </cell>
        </row>
        <row r="1027">
          <cell r="B1027" t="str">
            <v>FIN C332</v>
          </cell>
          <cell r="C1027" t="str">
            <v>180</v>
          </cell>
          <cell r="D1027" t="str">
            <v>ECONOMETRICS</v>
          </cell>
          <cell r="E1027" t="str">
            <v>3</v>
          </cell>
          <cell r="F1027" t="str">
            <v>3 0 3</v>
          </cell>
        </row>
        <row r="1028">
          <cell r="B1028" t="str">
            <v>FIN C341</v>
          </cell>
          <cell r="C1028" t="str">
            <v>778</v>
          </cell>
          <cell r="D1028" t="str">
            <v>INVEST BANK &amp; FIN SERV</v>
          </cell>
          <cell r="E1028" t="str">
            <v>3</v>
          </cell>
          <cell r="F1028" t="str">
            <v>3 0 3</v>
          </cell>
        </row>
        <row r="1029">
          <cell r="B1029" t="str">
            <v>FIN C342</v>
          </cell>
          <cell r="C1029" t="str">
            <v>184</v>
          </cell>
          <cell r="D1029" t="str">
            <v>FINANCIAL MANAGEMENT</v>
          </cell>
          <cell r="E1029" t="str">
            <v>3</v>
          </cell>
          <cell r="F1029" t="str">
            <v>3 0 3</v>
          </cell>
        </row>
        <row r="1030">
          <cell r="B1030" t="str">
            <v>FIN C411</v>
          </cell>
          <cell r="C1030" t="str">
            <v>231</v>
          </cell>
          <cell r="D1030" t="str">
            <v>PROJECT APPRAISAL</v>
          </cell>
          <cell r="E1030" t="str">
            <v>3</v>
          </cell>
          <cell r="F1030" t="str">
            <v>3 0 3</v>
          </cell>
        </row>
        <row r="1031">
          <cell r="B1031" t="str">
            <v>FIN C413</v>
          </cell>
          <cell r="C1031" t="str">
            <v>845</v>
          </cell>
          <cell r="D1031" t="str">
            <v>RISK MANAGEMENT &amp; INSURA</v>
          </cell>
          <cell r="E1031" t="str">
            <v>3</v>
          </cell>
          <cell r="F1031" t="str">
            <v>3 0 3</v>
          </cell>
        </row>
        <row r="1032">
          <cell r="B1032" t="str">
            <v>FIN C421</v>
          </cell>
          <cell r="C1032">
            <v>1037</v>
          </cell>
          <cell r="D1032" t="str">
            <v>FINANCING INT TRADE</v>
          </cell>
          <cell r="E1032">
            <v>3</v>
          </cell>
          <cell r="F1032" t="str">
            <v>3 0 3</v>
          </cell>
        </row>
        <row r="1033">
          <cell r="B1033" t="str">
            <v>FIN C422</v>
          </cell>
          <cell r="C1033" t="str">
            <v>452</v>
          </cell>
          <cell r="D1033" t="str">
            <v>PUBLIC FIN THEOR &amp; PRACT</v>
          </cell>
          <cell r="E1033" t="str">
            <v>3</v>
          </cell>
          <cell r="F1033" t="str">
            <v xml:space="preserve">  3 0 3</v>
          </cell>
        </row>
        <row r="1034">
          <cell r="B1034" t="str">
            <v>FIN C424</v>
          </cell>
          <cell r="C1034" t="str">
            <v>641</v>
          </cell>
          <cell r="D1034" t="str">
            <v>MONEY BANK &amp; FIN MARKETS</v>
          </cell>
          <cell r="E1034" t="str">
            <v>3</v>
          </cell>
          <cell r="F1034" t="str">
            <v xml:space="preserve">  3 0 3</v>
          </cell>
        </row>
        <row r="1035">
          <cell r="B1035" t="str">
            <v>FIN C431</v>
          </cell>
          <cell r="C1035" t="str">
            <v>251</v>
          </cell>
          <cell r="D1035" t="str">
            <v>MARKETING</v>
          </cell>
          <cell r="E1035" t="str">
            <v>3</v>
          </cell>
          <cell r="F1035" t="str">
            <v>3 0 3</v>
          </cell>
        </row>
        <row r="1036">
          <cell r="B1036" t="str">
            <v>FIN C432</v>
          </cell>
          <cell r="C1036" t="str">
            <v>370</v>
          </cell>
          <cell r="D1036" t="str">
            <v>ISSUES IN INDIAN ECONOMY</v>
          </cell>
          <cell r="E1036" t="str">
            <v>3</v>
          </cell>
          <cell r="F1036" t="str">
            <v xml:space="preserve">  3 0 3</v>
          </cell>
        </row>
        <row r="1037">
          <cell r="B1037" t="str">
            <v>FIN C433</v>
          </cell>
          <cell r="C1037" t="str">
            <v>408</v>
          </cell>
          <cell r="D1037" t="str">
            <v>ADVERT AND SALES PROMO</v>
          </cell>
          <cell r="E1037" t="str">
            <v>3</v>
          </cell>
          <cell r="F1037" t="str">
            <v>3 0 3</v>
          </cell>
        </row>
        <row r="1038">
          <cell r="B1038" t="str">
            <v>FIN C436</v>
          </cell>
          <cell r="C1038" t="str">
            <v>706</v>
          </cell>
          <cell r="D1038" t="str">
            <v>STRATEGIC FINANCIAL MGMT</v>
          </cell>
          <cell r="E1038" t="str">
            <v>3</v>
          </cell>
          <cell r="F1038" t="str">
            <v xml:space="preserve">  3 0 3</v>
          </cell>
        </row>
        <row r="1039">
          <cell r="B1039" t="str">
            <v>FIN C441</v>
          </cell>
          <cell r="C1039" t="str">
            <v>247</v>
          </cell>
          <cell r="D1039" t="str">
            <v>ORGANISATION BEHAVIOUR</v>
          </cell>
          <cell r="E1039" t="str">
            <v>3</v>
          </cell>
          <cell r="F1039" t="str">
            <v>3 0 3</v>
          </cell>
        </row>
        <row r="1040">
          <cell r="B1040" t="str">
            <v>FIN C442</v>
          </cell>
          <cell r="C1040" t="str">
            <v>245</v>
          </cell>
          <cell r="D1040" t="str">
            <v>CORPORATE PLANNING</v>
          </cell>
          <cell r="E1040" t="str">
            <v>3</v>
          </cell>
          <cell r="F1040" t="str">
            <v>3 0 3</v>
          </cell>
        </row>
        <row r="1041">
          <cell r="B1041" t="str">
            <v>FIN C451</v>
          </cell>
          <cell r="C1041" t="str">
            <v>246</v>
          </cell>
          <cell r="D1041" t="str">
            <v>INTERNATIONAL BUSINESS</v>
          </cell>
          <cell r="E1041" t="str">
            <v>3</v>
          </cell>
          <cell r="F1041" t="str">
            <v>3 0 3</v>
          </cell>
        </row>
        <row r="1042">
          <cell r="B1042" t="str">
            <v>FIN C462</v>
          </cell>
          <cell r="C1042" t="str">
            <v>409</v>
          </cell>
          <cell r="D1042" t="str">
            <v>SERVICES MARKETING</v>
          </cell>
          <cell r="E1042" t="str">
            <v>3</v>
          </cell>
          <cell r="F1042" t="str">
            <v>3 0 3</v>
          </cell>
        </row>
        <row r="1043">
          <cell r="B1043" t="str">
            <v>FIN C491</v>
          </cell>
          <cell r="C1043" t="str">
            <v>725</v>
          </cell>
          <cell r="D1043" t="str">
            <v>SPECIAL PROJECTS</v>
          </cell>
          <cell r="E1043" t="str">
            <v>3</v>
          </cell>
          <cell r="F1043">
            <v>3</v>
          </cell>
        </row>
        <row r="1044">
          <cell r="B1044" t="str">
            <v>FIN F212</v>
          </cell>
          <cell r="C1044" t="str">
            <v>1143</v>
          </cell>
          <cell r="D1044" t="str">
            <v>FUNDA OF FIN AND ACCOUNT</v>
          </cell>
          <cell r="E1044" t="str">
            <v>3</v>
          </cell>
          <cell r="F1044">
            <v>3</v>
          </cell>
        </row>
        <row r="1045">
          <cell r="B1045" t="str">
            <v>FIN F213</v>
          </cell>
          <cell r="C1045" t="str">
            <v>1144</v>
          </cell>
          <cell r="D1045" t="str">
            <v>MATHEMATIC &amp; STAT METHOD</v>
          </cell>
          <cell r="E1045" t="str">
            <v>3</v>
          </cell>
          <cell r="F1045" t="str">
            <v xml:space="preserve">  3 0 3</v>
          </cell>
        </row>
        <row r="1046">
          <cell r="B1046" t="str">
            <v>FIN F214</v>
          </cell>
          <cell r="C1046" t="str">
            <v>1535</v>
          </cell>
          <cell r="D1046" t="str">
            <v>ECONOMIC ENV OF BUSINESS</v>
          </cell>
          <cell r="E1046" t="str">
            <v>3</v>
          </cell>
          <cell r="F1046" t="str">
            <v xml:space="preserve">  3 0 3</v>
          </cell>
        </row>
        <row r="1047">
          <cell r="B1047" t="str">
            <v>FIN F242</v>
          </cell>
          <cell r="C1047" t="str">
            <v>1537</v>
          </cell>
          <cell r="D1047" t="str">
            <v>INTRO TO FINANCIAL MATH</v>
          </cell>
          <cell r="E1047" t="str">
            <v>3</v>
          </cell>
          <cell r="F1047" t="str">
            <v>3 0 3</v>
          </cell>
        </row>
        <row r="1048">
          <cell r="B1048" t="str">
            <v>FIN F243</v>
          </cell>
          <cell r="C1048" t="str">
            <v>1538</v>
          </cell>
          <cell r="D1048" t="str">
            <v>FUNT &amp; WORK STOCK EXCHAN</v>
          </cell>
          <cell r="E1048" t="str">
            <v>3</v>
          </cell>
          <cell r="F1048" t="str">
            <v xml:space="preserve">  3 0 3</v>
          </cell>
        </row>
        <row r="1049">
          <cell r="B1049" t="str">
            <v>FIN F244</v>
          </cell>
          <cell r="C1049" t="str">
            <v>1536</v>
          </cell>
          <cell r="D1049" t="str">
            <v>INDIAN FINANCIAL SYSTEM</v>
          </cell>
          <cell r="E1049" t="str">
            <v>3</v>
          </cell>
          <cell r="F1049" t="str">
            <v>3 0 3</v>
          </cell>
        </row>
        <row r="1050">
          <cell r="B1050" t="str">
            <v>FIN F266</v>
          </cell>
          <cell r="C1050" t="str">
            <v>1658</v>
          </cell>
          <cell r="D1050" t="str">
            <v>STUDY PROJECT</v>
          </cell>
          <cell r="E1050" t="str">
            <v>3</v>
          </cell>
          <cell r="F1050">
            <v>3</v>
          </cell>
        </row>
        <row r="1051">
          <cell r="B1051" t="str">
            <v>FIN F311</v>
          </cell>
          <cell r="C1051" t="str">
            <v>1539</v>
          </cell>
          <cell r="D1051" t="str">
            <v>DERIVATIVES &amp; RISK MGMT</v>
          </cell>
          <cell r="E1051" t="str">
            <v>3</v>
          </cell>
          <cell r="F1051" t="str">
            <v>3 0 3</v>
          </cell>
        </row>
        <row r="1052">
          <cell r="B1052" t="str">
            <v>FIN F312</v>
          </cell>
          <cell r="C1052" t="str">
            <v>1540</v>
          </cell>
          <cell r="D1052" t="str">
            <v>FUND OF TAXATION &amp; AUDIT</v>
          </cell>
          <cell r="E1052" t="str">
            <v>3</v>
          </cell>
          <cell r="F1052" t="str">
            <v xml:space="preserve">  3 0 3</v>
          </cell>
        </row>
        <row r="1053">
          <cell r="B1053" t="str">
            <v>FIN F313</v>
          </cell>
          <cell r="C1053" t="str">
            <v>1545</v>
          </cell>
          <cell r="D1053" t="str">
            <v>SECUR ANAL &amp; PORTFOL MGT</v>
          </cell>
          <cell r="E1053" t="str">
            <v>3</v>
          </cell>
          <cell r="F1053" t="str">
            <v xml:space="preserve">  3 0 3</v>
          </cell>
        </row>
        <row r="1054">
          <cell r="B1054" t="str">
            <v>FIN F314</v>
          </cell>
          <cell r="C1054" t="str">
            <v>1541</v>
          </cell>
          <cell r="D1054" t="str">
            <v>INVEST BANK &amp; FIN SERV</v>
          </cell>
          <cell r="E1054" t="str">
            <v>3</v>
          </cell>
          <cell r="F1054" t="str">
            <v>3 0 3</v>
          </cell>
        </row>
        <row r="1055">
          <cell r="B1055" t="str">
            <v>FIN F315</v>
          </cell>
          <cell r="C1055" t="str">
            <v>1542</v>
          </cell>
          <cell r="D1055" t="str">
            <v>FINANCIAL MANAGEMENT</v>
          </cell>
          <cell r="E1055" t="str">
            <v>3</v>
          </cell>
          <cell r="F1055" t="str">
            <v>3 0 3</v>
          </cell>
        </row>
        <row r="1056">
          <cell r="B1056" t="str">
            <v>FIN F341</v>
          </cell>
          <cell r="C1056" t="str">
            <v>1543</v>
          </cell>
          <cell r="D1056" t="str">
            <v>INTER FIN MARKETS &amp; SER</v>
          </cell>
          <cell r="E1056" t="str">
            <v>3</v>
          </cell>
          <cell r="F1056" t="str">
            <v>3 0 3</v>
          </cell>
        </row>
        <row r="1057">
          <cell r="B1057" t="str">
            <v>FIN F342</v>
          </cell>
          <cell r="C1057" t="str">
            <v>1544</v>
          </cell>
          <cell r="D1057" t="str">
            <v>PROJECT FINANCE</v>
          </cell>
          <cell r="E1057" t="str">
            <v>3</v>
          </cell>
          <cell r="F1057" t="str">
            <v>3 0 3</v>
          </cell>
        </row>
        <row r="1058">
          <cell r="B1058" t="str">
            <v>FIN F366</v>
          </cell>
          <cell r="C1058" t="str">
            <v>1732</v>
          </cell>
          <cell r="D1058" t="str">
            <v>LABORATORY PROJECT</v>
          </cell>
          <cell r="E1058" t="str">
            <v>3</v>
          </cell>
          <cell r="F1058">
            <v>3</v>
          </cell>
        </row>
        <row r="1059">
          <cell r="B1059" t="str">
            <v>FIN F367</v>
          </cell>
          <cell r="C1059" t="str">
            <v>1743</v>
          </cell>
          <cell r="D1059" t="str">
            <v>LABORATORY PROJECT</v>
          </cell>
          <cell r="E1059" t="str">
            <v>3</v>
          </cell>
          <cell r="F1059">
            <v>3</v>
          </cell>
        </row>
        <row r="1060">
          <cell r="B1060" t="str">
            <v>FIN F376</v>
          </cell>
          <cell r="C1060" t="str">
            <v>1692</v>
          </cell>
          <cell r="D1060" t="str">
            <v>DESIGN PROJECT</v>
          </cell>
          <cell r="E1060" t="str">
            <v>3</v>
          </cell>
          <cell r="F1060">
            <v>3</v>
          </cell>
        </row>
        <row r="1061">
          <cell r="B1061" t="str">
            <v>FIN F377</v>
          </cell>
          <cell r="C1061" t="str">
            <v>1759</v>
          </cell>
          <cell r="D1061" t="str">
            <v>DESIGN PROJECT</v>
          </cell>
          <cell r="E1061" t="str">
            <v>3</v>
          </cell>
          <cell r="F1061">
            <v>3</v>
          </cell>
        </row>
        <row r="1062">
          <cell r="B1062" t="str">
            <v>FIN F491</v>
          </cell>
          <cell r="C1062" t="str">
            <v>1717</v>
          </cell>
          <cell r="D1062" t="str">
            <v>SPECIAL PROJECT</v>
          </cell>
          <cell r="E1062" t="str">
            <v>3</v>
          </cell>
          <cell r="F1062">
            <v>3</v>
          </cell>
        </row>
        <row r="1063">
          <cell r="B1063" t="str">
            <v>FRE N101T</v>
          </cell>
          <cell r="C1063" t="str">
            <v>11</v>
          </cell>
          <cell r="D1063" t="str">
            <v>BEGINNING FRENCH</v>
          </cell>
          <cell r="E1063" t="str">
            <v>3</v>
          </cell>
          <cell r="F1063">
            <v>3</v>
          </cell>
        </row>
        <row r="1064">
          <cell r="B1064" t="str">
            <v>FRE N102T</v>
          </cell>
          <cell r="C1064">
            <v>1065</v>
          </cell>
          <cell r="D1064" t="str">
            <v>TECHNICAL FRENCH</v>
          </cell>
          <cell r="E1064">
            <v>3</v>
          </cell>
          <cell r="F1064" t="str">
            <v>3 0 3</v>
          </cell>
        </row>
        <row r="1065">
          <cell r="B1065" t="str">
            <v>GER N101T</v>
          </cell>
          <cell r="C1065" t="str">
            <v>45</v>
          </cell>
          <cell r="D1065" t="str">
            <v>BEGINNING GERMAN</v>
          </cell>
          <cell r="E1065" t="str">
            <v>3</v>
          </cell>
          <cell r="F1065" t="str">
            <v>3 0 3</v>
          </cell>
        </row>
        <row r="1066">
          <cell r="B1066" t="str">
            <v>GER N102T</v>
          </cell>
          <cell r="C1066" t="str">
            <v>127</v>
          </cell>
          <cell r="D1066" t="str">
            <v>TECHNICAL GERMAN</v>
          </cell>
          <cell r="E1066" t="str">
            <v>3</v>
          </cell>
          <cell r="F1066" t="str">
            <v>3 0 3</v>
          </cell>
        </row>
        <row r="1067">
          <cell r="B1067" t="str">
            <v>GS F211</v>
          </cell>
          <cell r="C1067" t="str">
            <v>1130</v>
          </cell>
          <cell r="D1067" t="str">
            <v>MOD POLITICAL CONCEPTS</v>
          </cell>
          <cell r="E1067" t="str">
            <v>3</v>
          </cell>
          <cell r="F1067" t="str">
            <v>3 0 3</v>
          </cell>
        </row>
        <row r="1068">
          <cell r="B1068" t="str">
            <v>GS F212</v>
          </cell>
          <cell r="C1068" t="str">
            <v>1131</v>
          </cell>
          <cell r="D1068" t="str">
            <v>ENVIRON DEV &amp; CLIMATE CH</v>
          </cell>
          <cell r="E1068" t="str">
            <v>3</v>
          </cell>
          <cell r="F1068" t="str">
            <v xml:space="preserve">  3 0 3</v>
          </cell>
        </row>
        <row r="1069">
          <cell r="B1069" t="str">
            <v>GS F213</v>
          </cell>
          <cell r="C1069" t="str">
            <v>1132</v>
          </cell>
          <cell r="D1069" t="str">
            <v>DEVELOPMENT THEORIES</v>
          </cell>
          <cell r="E1069" t="str">
            <v>3</v>
          </cell>
          <cell r="F1069" t="str">
            <v>3 0 3</v>
          </cell>
        </row>
        <row r="1070">
          <cell r="B1070" t="str">
            <v>GS F221</v>
          </cell>
          <cell r="C1070" t="str">
            <v>1133</v>
          </cell>
          <cell r="D1070" t="str">
            <v>BUSINESS COMMUNICATION</v>
          </cell>
          <cell r="E1070" t="str">
            <v>3</v>
          </cell>
          <cell r="F1070" t="str">
            <v>3 0 3</v>
          </cell>
        </row>
        <row r="1071">
          <cell r="B1071" t="str">
            <v>GS F222</v>
          </cell>
          <cell r="C1071" t="str">
            <v>1134</v>
          </cell>
          <cell r="D1071" t="str">
            <v>LANGUAGE LAB PRACTICE</v>
          </cell>
          <cell r="E1071" t="str">
            <v>3</v>
          </cell>
          <cell r="F1071" t="str">
            <v>3 3</v>
          </cell>
        </row>
        <row r="1072">
          <cell r="B1072" t="str">
            <v>GS F223</v>
          </cell>
          <cell r="C1072" t="str">
            <v>1135</v>
          </cell>
          <cell r="D1072" t="str">
            <v>INTRO TO MASS COMM</v>
          </cell>
          <cell r="E1072" t="str">
            <v>3</v>
          </cell>
          <cell r="F1072" t="str">
            <v>3 0 3</v>
          </cell>
        </row>
        <row r="1073">
          <cell r="B1073" t="str">
            <v>GS F224</v>
          </cell>
          <cell r="C1073" t="str">
            <v>1136</v>
          </cell>
          <cell r="D1073" t="str">
            <v>PRINT &amp; AUDIO VISU ADVER</v>
          </cell>
          <cell r="E1073" t="str">
            <v>3</v>
          </cell>
          <cell r="F1073" t="str">
            <v xml:space="preserve">  2 1 3</v>
          </cell>
        </row>
        <row r="1074">
          <cell r="B1074" t="str">
            <v>GS F231</v>
          </cell>
          <cell r="C1074" t="str">
            <v>1169</v>
          </cell>
          <cell r="D1074" t="str">
            <v>DYN OF SOCIAL CHANGE</v>
          </cell>
          <cell r="E1074" t="str">
            <v>3</v>
          </cell>
          <cell r="F1074" t="str">
            <v>3 0 3</v>
          </cell>
        </row>
        <row r="1075">
          <cell r="B1075" t="str">
            <v>GS F232</v>
          </cell>
          <cell r="C1075" t="str">
            <v>1170</v>
          </cell>
          <cell r="D1075" t="str">
            <v>INTRODUCTORY PSYCHOLOGY</v>
          </cell>
          <cell r="E1075" t="str">
            <v>3</v>
          </cell>
          <cell r="F1075" t="str">
            <v>3 0 3</v>
          </cell>
        </row>
        <row r="1076">
          <cell r="B1076" t="str">
            <v>GS F233</v>
          </cell>
          <cell r="C1076" t="str">
            <v>1171</v>
          </cell>
          <cell r="D1076" t="str">
            <v>PUBLIC POLICY</v>
          </cell>
          <cell r="E1076" t="str">
            <v>3</v>
          </cell>
          <cell r="F1076" t="str">
            <v>3 0 3</v>
          </cell>
        </row>
        <row r="1077">
          <cell r="B1077" t="str">
            <v>GS F234</v>
          </cell>
          <cell r="C1077" t="str">
            <v>1172</v>
          </cell>
          <cell r="D1077" t="str">
            <v>DEVELOPMENT ECONOMICS</v>
          </cell>
          <cell r="E1077" t="str">
            <v>3</v>
          </cell>
          <cell r="F1077" t="str">
            <v>3 0 3</v>
          </cell>
        </row>
        <row r="1078">
          <cell r="B1078" t="str">
            <v>GS F241</v>
          </cell>
          <cell r="C1078" t="str">
            <v>1158</v>
          </cell>
          <cell r="D1078" t="str">
            <v>CREATIVE WRITING</v>
          </cell>
          <cell r="E1078" t="str">
            <v>3</v>
          </cell>
          <cell r="F1078" t="str">
            <v>2 1 3</v>
          </cell>
        </row>
        <row r="1079">
          <cell r="B1079" t="str">
            <v>GS F242</v>
          </cell>
          <cell r="C1079" t="str">
            <v>1159</v>
          </cell>
          <cell r="D1079" t="str">
            <v>CULTURAL STUDIES</v>
          </cell>
          <cell r="E1079" t="str">
            <v>3</v>
          </cell>
          <cell r="F1079" t="str">
            <v>3 0 3</v>
          </cell>
        </row>
        <row r="1080">
          <cell r="B1080" t="str">
            <v>GS F243</v>
          </cell>
          <cell r="C1080" t="str">
            <v>1160</v>
          </cell>
          <cell r="D1080" t="str">
            <v>CURRENT AFFAIRS</v>
          </cell>
          <cell r="E1080" t="str">
            <v>3</v>
          </cell>
          <cell r="F1080" t="str">
            <v>3 0 3</v>
          </cell>
        </row>
        <row r="1081">
          <cell r="B1081" t="str">
            <v>GS F244</v>
          </cell>
          <cell r="C1081" t="str">
            <v>1161</v>
          </cell>
          <cell r="D1081" t="str">
            <v>REPORT &amp; WRITE FOR MEDIA</v>
          </cell>
          <cell r="E1081" t="str">
            <v>3</v>
          </cell>
          <cell r="F1081" t="str">
            <v>2 1 3</v>
          </cell>
        </row>
        <row r="1082">
          <cell r="B1082" t="str">
            <v>GS F245</v>
          </cell>
          <cell r="C1082" t="str">
            <v>1165</v>
          </cell>
          <cell r="D1082" t="str">
            <v>EFFECTIVE PUBLIC SPEAK</v>
          </cell>
          <cell r="E1082" t="str">
            <v>3</v>
          </cell>
          <cell r="F1082" t="str">
            <v>2 1 3</v>
          </cell>
        </row>
        <row r="1083">
          <cell r="B1083" t="str">
            <v>GS F266</v>
          </cell>
          <cell r="C1083" t="str">
            <v>1659</v>
          </cell>
          <cell r="D1083" t="str">
            <v>STUDY PROJECT</v>
          </cell>
          <cell r="E1083" t="str">
            <v>3</v>
          </cell>
          <cell r="F1083">
            <v>3</v>
          </cell>
        </row>
        <row r="1084">
          <cell r="B1084" t="str">
            <v>GS F311</v>
          </cell>
          <cell r="C1084" t="str">
            <v>1173</v>
          </cell>
          <cell r="D1084" t="str">
            <v>INTRO TO CONFLICT MGMT</v>
          </cell>
          <cell r="E1084" t="str">
            <v>3</v>
          </cell>
          <cell r="F1084" t="str">
            <v>3 0 3</v>
          </cell>
        </row>
        <row r="1085">
          <cell r="B1085" t="str">
            <v>GS F312</v>
          </cell>
          <cell r="C1085" t="str">
            <v>1174</v>
          </cell>
          <cell r="D1085" t="str">
            <v>APPLIED PHILOSOPHY</v>
          </cell>
          <cell r="E1085" t="str">
            <v>3</v>
          </cell>
          <cell r="F1085" t="str">
            <v>3 0 3</v>
          </cell>
        </row>
        <row r="1086">
          <cell r="B1086" t="str">
            <v>GS F321</v>
          </cell>
          <cell r="C1086" t="str">
            <v>1163</v>
          </cell>
          <cell r="D1086" t="str">
            <v>MASS MEDIA &amp; CONTENT DES</v>
          </cell>
          <cell r="E1086" t="str">
            <v>3</v>
          </cell>
          <cell r="F1086" t="str">
            <v xml:space="preserve">  2 1 3</v>
          </cell>
        </row>
        <row r="1087">
          <cell r="B1087" t="str">
            <v>GS F322</v>
          </cell>
          <cell r="C1087" t="str">
            <v>1137</v>
          </cell>
          <cell r="D1087" t="str">
            <v>CRITI ANAL OF LIT &amp; CINE</v>
          </cell>
          <cell r="E1087" t="str">
            <v>3</v>
          </cell>
          <cell r="F1087" t="str">
            <v xml:space="preserve">  3 0 3</v>
          </cell>
        </row>
        <row r="1088">
          <cell r="B1088" t="str">
            <v>GS F325</v>
          </cell>
          <cell r="C1088" t="str">
            <v>1523</v>
          </cell>
          <cell r="D1088" t="str">
            <v>JOURNALISM</v>
          </cell>
          <cell r="E1088" t="str">
            <v>3</v>
          </cell>
          <cell r="F1088" t="str">
            <v>3 0 3</v>
          </cell>
        </row>
        <row r="1089">
          <cell r="B1089" t="str">
            <v>GS F326</v>
          </cell>
          <cell r="C1089" t="str">
            <v>1524</v>
          </cell>
          <cell r="D1089" t="str">
            <v>CREATIVE THINKING</v>
          </cell>
          <cell r="E1089" t="str">
            <v>3</v>
          </cell>
          <cell r="F1089" t="str">
            <v>2 1 3</v>
          </cell>
        </row>
        <row r="1090">
          <cell r="B1090" t="str">
            <v>GS F327</v>
          </cell>
          <cell r="C1090" t="str">
            <v>1525</v>
          </cell>
          <cell r="D1090" t="str">
            <v>SELECTED READING</v>
          </cell>
          <cell r="E1090" t="str">
            <v>3</v>
          </cell>
          <cell r="F1090" t="str">
            <v>3 0 3</v>
          </cell>
        </row>
        <row r="1091">
          <cell r="B1091" t="str">
            <v>GS F331</v>
          </cell>
          <cell r="C1091" t="str">
            <v>1175</v>
          </cell>
          <cell r="D1091" t="str">
            <v>TECH IN SOCIAL RESEARCH</v>
          </cell>
          <cell r="E1091" t="str">
            <v>3</v>
          </cell>
          <cell r="F1091" t="str">
            <v>3 0 3</v>
          </cell>
        </row>
        <row r="1092">
          <cell r="B1092" t="str">
            <v>GS F332</v>
          </cell>
          <cell r="C1092" t="str">
            <v>1176</v>
          </cell>
          <cell r="D1092" t="str">
            <v>CONTEMPORARY INDIA</v>
          </cell>
          <cell r="E1092" t="str">
            <v>3</v>
          </cell>
          <cell r="F1092" t="str">
            <v>3 0 3</v>
          </cell>
        </row>
        <row r="1093">
          <cell r="B1093" t="str">
            <v>GS F333</v>
          </cell>
          <cell r="C1093" t="str">
            <v>1177</v>
          </cell>
          <cell r="D1093" t="str">
            <v>PUBLIC ADMINISTRATION</v>
          </cell>
          <cell r="E1093" t="str">
            <v>3</v>
          </cell>
          <cell r="F1093" t="str">
            <v>3 0 3</v>
          </cell>
        </row>
        <row r="1094">
          <cell r="B1094" t="str">
            <v>GS F334</v>
          </cell>
          <cell r="C1094" t="str">
            <v>1178</v>
          </cell>
          <cell r="D1094" t="str">
            <v>GLOBAL BUSINESS TEC &amp; KS</v>
          </cell>
          <cell r="E1094" t="str">
            <v>3</v>
          </cell>
          <cell r="F1094" t="str">
            <v xml:space="preserve">  3 0 3</v>
          </cell>
        </row>
        <row r="1095">
          <cell r="B1095" t="str">
            <v>GS F341</v>
          </cell>
          <cell r="C1095" t="str">
            <v>1166</v>
          </cell>
          <cell r="D1095" t="str">
            <v>COPYWRITING</v>
          </cell>
          <cell r="E1095" t="str">
            <v>3</v>
          </cell>
          <cell r="F1095" t="str">
            <v>2 1 3</v>
          </cell>
        </row>
        <row r="1096">
          <cell r="B1096" t="str">
            <v>GS F342</v>
          </cell>
          <cell r="C1096" t="str">
            <v>1164</v>
          </cell>
          <cell r="D1096" t="str">
            <v>COMPUTER MEDIATED COMM</v>
          </cell>
          <cell r="E1096" t="str">
            <v>3</v>
          </cell>
          <cell r="F1096" t="str">
            <v>3 0 3</v>
          </cell>
        </row>
        <row r="1097">
          <cell r="B1097" t="str">
            <v>GS F343</v>
          </cell>
          <cell r="C1097" t="str">
            <v>1168</v>
          </cell>
          <cell r="D1097" t="str">
            <v>SHORT FILM &amp; VIDEO PROD</v>
          </cell>
          <cell r="E1097" t="str">
            <v>3</v>
          </cell>
          <cell r="F1097" t="str">
            <v>2 1 3</v>
          </cell>
        </row>
        <row r="1098">
          <cell r="B1098" t="str">
            <v>GS F366</v>
          </cell>
          <cell r="C1098" t="str">
            <v>1733</v>
          </cell>
          <cell r="D1098" t="str">
            <v>LABORATORY PROJECT</v>
          </cell>
          <cell r="E1098" t="str">
            <v>3</v>
          </cell>
          <cell r="F1098">
            <v>3</v>
          </cell>
        </row>
        <row r="1099">
          <cell r="B1099" t="str">
            <v>GS F367</v>
          </cell>
          <cell r="C1099" t="str">
            <v>1744</v>
          </cell>
          <cell r="D1099" t="str">
            <v>LABORATORY PROJECT</v>
          </cell>
          <cell r="E1099" t="str">
            <v>3</v>
          </cell>
          <cell r="F1099">
            <v>3</v>
          </cell>
        </row>
        <row r="1100">
          <cell r="B1100" t="str">
            <v>GS F376</v>
          </cell>
          <cell r="C1100" t="str">
            <v>1693</v>
          </cell>
          <cell r="D1100" t="str">
            <v>DESIGN PROJECT</v>
          </cell>
          <cell r="E1100" t="str">
            <v>3</v>
          </cell>
          <cell r="F1100">
            <v>3</v>
          </cell>
        </row>
        <row r="1101">
          <cell r="B1101" t="str">
            <v>GS F377</v>
          </cell>
          <cell r="C1101" t="str">
            <v>1760</v>
          </cell>
          <cell r="D1101" t="str">
            <v>DESIGN PROJECT</v>
          </cell>
          <cell r="E1101" t="str">
            <v>3</v>
          </cell>
          <cell r="F1101">
            <v>3</v>
          </cell>
        </row>
        <row r="1102">
          <cell r="B1102" t="str">
            <v>GS F491</v>
          </cell>
          <cell r="C1102" t="str">
            <v>1718</v>
          </cell>
          <cell r="D1102" t="str">
            <v>SPECIAL PROJECT</v>
          </cell>
          <cell r="E1102" t="str">
            <v>3</v>
          </cell>
          <cell r="F1102">
            <v>3</v>
          </cell>
        </row>
        <row r="1103">
          <cell r="B1103" t="str">
            <v>HIST C112</v>
          </cell>
          <cell r="C1103" t="str">
            <v>614</v>
          </cell>
          <cell r="D1103" t="str">
            <v>MAIN TRENDS IN IND HIST</v>
          </cell>
          <cell r="E1103" t="str">
            <v>3</v>
          </cell>
          <cell r="F1103" t="str">
            <v>3 0 3</v>
          </cell>
        </row>
        <row r="1104">
          <cell r="B1104" t="str">
            <v>HIST C211</v>
          </cell>
          <cell r="C1104" t="str">
            <v>477</v>
          </cell>
          <cell r="D1104" t="str">
            <v>MAIN CURRENTS OF MOD HIS</v>
          </cell>
          <cell r="E1104" t="str">
            <v>3</v>
          </cell>
          <cell r="F1104" t="str">
            <v xml:space="preserve">  3 0 3</v>
          </cell>
        </row>
        <row r="1105">
          <cell r="B1105" t="str">
            <v>HIST C213</v>
          </cell>
          <cell r="C1105" t="str">
            <v>119</v>
          </cell>
          <cell r="D1105" t="str">
            <v>GULF HISTORY AND CULTURE</v>
          </cell>
          <cell r="E1105" t="str">
            <v>3</v>
          </cell>
          <cell r="F1105" t="str">
            <v xml:space="preserve">  3 0 3</v>
          </cell>
        </row>
        <row r="1106">
          <cell r="B1106" t="str">
            <v>HIST F211</v>
          </cell>
          <cell r="C1106">
            <v>1519</v>
          </cell>
          <cell r="D1106" t="str">
            <v>MAIN CURRENT OF MOD HIST</v>
          </cell>
        </row>
        <row r="1107">
          <cell r="B1107" t="str">
            <v>HSS C212</v>
          </cell>
          <cell r="C1107" t="str">
            <v>1728</v>
          </cell>
          <cell r="D1107" t="str">
            <v>INTRO TO HUMAN RIGHTS</v>
          </cell>
          <cell r="E1107" t="str">
            <v>1</v>
          </cell>
          <cell r="F1107">
            <v>1</v>
          </cell>
        </row>
        <row r="1108">
          <cell r="B1108" t="str">
            <v>HSS C221</v>
          </cell>
          <cell r="C1108" t="str">
            <v>159</v>
          </cell>
          <cell r="D1108" t="str">
            <v>ECONOMIC LEGISLATION I</v>
          </cell>
          <cell r="E1108" t="str">
            <v>3</v>
          </cell>
          <cell r="F1108" t="str">
            <v>3 0 3</v>
          </cell>
        </row>
        <row r="1109">
          <cell r="B1109" t="str">
            <v>HSS C222</v>
          </cell>
          <cell r="C1109" t="str">
            <v>160</v>
          </cell>
          <cell r="D1109" t="str">
            <v>ECONOMIC LEGISLATION II</v>
          </cell>
          <cell r="E1109" t="str">
            <v>3</v>
          </cell>
          <cell r="F1109" t="str">
            <v>3 0 3</v>
          </cell>
        </row>
        <row r="1110">
          <cell r="B1110" t="str">
            <v>HSS C231</v>
          </cell>
          <cell r="C1110" t="str">
            <v>364</v>
          </cell>
          <cell r="D1110" t="str">
            <v>ECONOMIC LEGISLATION</v>
          </cell>
          <cell r="E1110" t="str">
            <v>3</v>
          </cell>
          <cell r="F1110" t="str">
            <v>3 0 3</v>
          </cell>
        </row>
        <row r="1111">
          <cell r="B1111" t="str">
            <v>HSS C232</v>
          </cell>
          <cell r="C1111" t="str">
            <v>161</v>
          </cell>
          <cell r="D1111" t="str">
            <v>INDIAN FINANCIAL SYSTEMS</v>
          </cell>
          <cell r="E1111" t="str">
            <v>3</v>
          </cell>
          <cell r="F1111" t="str">
            <v xml:space="preserve">  3 0 3</v>
          </cell>
        </row>
        <row r="1112">
          <cell r="B1112" t="str">
            <v>HSS C241</v>
          </cell>
          <cell r="C1112" t="str">
            <v>846</v>
          </cell>
          <cell r="D1112" t="str">
            <v>LEGAL ENVIR OF BUSINESS</v>
          </cell>
          <cell r="E1112" t="str">
            <v>3</v>
          </cell>
          <cell r="F1112" t="str">
            <v>3 0 3</v>
          </cell>
        </row>
        <row r="1113">
          <cell r="B1113" t="str">
            <v>HSS C313</v>
          </cell>
          <cell r="C1113" t="str">
            <v>386</v>
          </cell>
          <cell r="D1113" t="str">
            <v>CRITI ANAL OF LIT &amp; CINE</v>
          </cell>
          <cell r="E1113" t="str">
            <v>3</v>
          </cell>
          <cell r="F1113" t="str">
            <v xml:space="preserve">  3 0 3</v>
          </cell>
        </row>
        <row r="1114">
          <cell r="B1114" t="str">
            <v>HSS C314</v>
          </cell>
          <cell r="C1114" t="str">
            <v>811</v>
          </cell>
          <cell r="D1114" t="str">
            <v>PRINT &amp; AUDIO-VISU ADVER</v>
          </cell>
          <cell r="E1114" t="str">
            <v>3</v>
          </cell>
          <cell r="F1114" t="str">
            <v xml:space="preserve"> 3 0 3</v>
          </cell>
        </row>
        <row r="1115">
          <cell r="B1115" t="str">
            <v>HSS C316</v>
          </cell>
          <cell r="C1115" t="str">
            <v>1642</v>
          </cell>
          <cell r="D1115" t="str">
            <v>POP LITER &amp; CULT S ASIA</v>
          </cell>
          <cell r="E1115" t="str">
            <v>3</v>
          </cell>
          <cell r="F1115" t="str">
            <v>3 0 3</v>
          </cell>
        </row>
        <row r="1116">
          <cell r="B1116" t="str">
            <v>HSS C317</v>
          </cell>
          <cell r="C1116" t="str">
            <v>1644</v>
          </cell>
          <cell r="D1116" t="str">
            <v>INTRO TO GLOBALIZATION</v>
          </cell>
          <cell r="E1116" t="str">
            <v>3</v>
          </cell>
          <cell r="F1116" t="str">
            <v>3 0 3</v>
          </cell>
        </row>
        <row r="1117">
          <cell r="B1117" t="str">
            <v>HSS C318</v>
          </cell>
          <cell r="C1117" t="str">
            <v>1646</v>
          </cell>
          <cell r="D1117" t="str">
            <v>INTRO TO ANTHROPOLOGY</v>
          </cell>
          <cell r="E1117" t="str">
            <v>3</v>
          </cell>
          <cell r="F1117" t="str">
            <v>3 0 3</v>
          </cell>
        </row>
        <row r="1118">
          <cell r="B1118" t="str">
            <v>HSS C319</v>
          </cell>
          <cell r="C1118" t="str">
            <v>1648</v>
          </cell>
          <cell r="D1118" t="str">
            <v>LIGHTING THEATRE &amp; FILMS</v>
          </cell>
          <cell r="E1118" t="str">
            <v>2</v>
          </cell>
          <cell r="F1118">
            <v>2</v>
          </cell>
        </row>
        <row r="1119">
          <cell r="B1119" t="str">
            <v>HSS F212</v>
          </cell>
          <cell r="C1119" t="str">
            <v>1829</v>
          </cell>
          <cell r="D1119" t="str">
            <v>INTRO TO HUMAN RIGHTS</v>
          </cell>
          <cell r="E1119" t="str">
            <v>1</v>
          </cell>
          <cell r="F1119">
            <v>1</v>
          </cell>
        </row>
        <row r="1120">
          <cell r="B1120" t="str">
            <v>HSS F221</v>
          </cell>
          <cell r="C1120">
            <v>1602</v>
          </cell>
          <cell r="D1120" t="str">
            <v>READINGS FROM DRAMA</v>
          </cell>
          <cell r="E1120">
            <v>3</v>
          </cell>
          <cell r="F1120" t="str">
            <v>3 0 3</v>
          </cell>
        </row>
        <row r="1121">
          <cell r="B1121" t="str">
            <v>HSS F222</v>
          </cell>
          <cell r="C1121" t="str">
            <v>1603</v>
          </cell>
          <cell r="D1121" t="str">
            <v>LINGUISTICS</v>
          </cell>
          <cell r="E1121" t="str">
            <v>3</v>
          </cell>
          <cell r="F1121" t="str">
            <v>3 0 3</v>
          </cell>
        </row>
        <row r="1122">
          <cell r="B1122" t="str">
            <v>HSS F223</v>
          </cell>
          <cell r="C1122" t="str">
            <v>1596</v>
          </cell>
          <cell r="D1122" t="str">
            <v>APPR OF INDIAN MUSIC</v>
          </cell>
          <cell r="E1122" t="str">
            <v>3</v>
          </cell>
          <cell r="F1122" t="str">
            <v>3 0 3</v>
          </cell>
        </row>
        <row r="1123">
          <cell r="B1123" t="str">
            <v>HSS F226</v>
          </cell>
          <cell r="C1123" t="str">
            <v>1150</v>
          </cell>
          <cell r="D1123" t="str">
            <v>POST MODERNISM</v>
          </cell>
          <cell r="E1123" t="str">
            <v>3</v>
          </cell>
          <cell r="F1123" t="str">
            <v>3 0 3</v>
          </cell>
        </row>
        <row r="1124">
          <cell r="B1124" t="str">
            <v>HSS F227</v>
          </cell>
          <cell r="C1124" t="str">
            <v>1152</v>
          </cell>
          <cell r="D1124" t="str">
            <v>CROSS CULTURAL SKILLS</v>
          </cell>
          <cell r="E1124" t="str">
            <v>3</v>
          </cell>
          <cell r="F1124" t="str">
            <v>3 0 3</v>
          </cell>
        </row>
        <row r="1125">
          <cell r="B1125" t="str">
            <v>HSS F228</v>
          </cell>
          <cell r="C1125" t="str">
            <v>1611</v>
          </cell>
          <cell r="D1125" t="str">
            <v>PHONETICS &amp; SPOKEN ENGL</v>
          </cell>
          <cell r="E1125" t="str">
            <v>3</v>
          </cell>
          <cell r="F1125" t="str">
            <v>3 0 3</v>
          </cell>
        </row>
        <row r="1126">
          <cell r="B1126" t="str">
            <v>HSS F229</v>
          </cell>
          <cell r="C1126">
            <v>1612</v>
          </cell>
          <cell r="D1126" t="str">
            <v>INTRO TO WESTERN MUSIC</v>
          </cell>
          <cell r="E1126">
            <v>3</v>
          </cell>
          <cell r="F1126" t="str">
            <v>3 0 3</v>
          </cell>
        </row>
        <row r="1127">
          <cell r="B1127" t="str">
            <v>HSS F232</v>
          </cell>
          <cell r="C1127" t="str">
            <v>1775</v>
          </cell>
          <cell r="D1127" t="str">
            <v>INTRO TO DEV STUDIES</v>
          </cell>
          <cell r="E1127" t="str">
            <v>3</v>
          </cell>
          <cell r="F1127" t="str">
            <v>3 0 3</v>
          </cell>
        </row>
        <row r="1128">
          <cell r="B1128" t="str">
            <v>HSS F233</v>
          </cell>
          <cell r="C1128" t="str">
            <v>1621</v>
          </cell>
          <cell r="D1128" t="str">
            <v>MAIN TRENDS IN IND HIST</v>
          </cell>
          <cell r="E1128" t="str">
            <v>3</v>
          </cell>
          <cell r="F1128" t="str">
            <v>3 0 3</v>
          </cell>
        </row>
        <row r="1129">
          <cell r="B1129" t="str">
            <v>HSS F234</v>
          </cell>
          <cell r="C1129" t="str">
            <v>1622</v>
          </cell>
          <cell r="D1129" t="str">
            <v>MAIN CURRENTS OF MOD HIS</v>
          </cell>
          <cell r="E1129" t="str">
            <v>3</v>
          </cell>
          <cell r="F1129" t="str">
            <v xml:space="preserve">  3 0 3</v>
          </cell>
        </row>
        <row r="1130">
          <cell r="B1130" t="str">
            <v>HSS F235</v>
          </cell>
          <cell r="C1130" t="str">
            <v>1627</v>
          </cell>
          <cell r="D1130" t="str">
            <v>INTRODUCOTRY PHILOSOPHY</v>
          </cell>
          <cell r="E1130" t="str">
            <v>3</v>
          </cell>
          <cell r="F1130" t="str">
            <v>3 0 3</v>
          </cell>
        </row>
        <row r="1131">
          <cell r="B1131" t="str">
            <v>HSS F236</v>
          </cell>
          <cell r="C1131" t="str">
            <v>1628</v>
          </cell>
          <cell r="D1131" t="str">
            <v>SYMBOLIC LOGIC</v>
          </cell>
          <cell r="E1131" t="str">
            <v>3</v>
          </cell>
          <cell r="F1131" t="str">
            <v>3 0 3</v>
          </cell>
        </row>
        <row r="1132">
          <cell r="B1132" t="str">
            <v>HSS F266</v>
          </cell>
          <cell r="C1132" t="str">
            <v>1776</v>
          </cell>
          <cell r="D1132" t="str">
            <v>STUDY PROJECT</v>
          </cell>
          <cell r="E1132" t="str">
            <v>3</v>
          </cell>
          <cell r="F1132">
            <v>3</v>
          </cell>
        </row>
        <row r="1133">
          <cell r="B1133" t="str">
            <v>HSS F312</v>
          </cell>
          <cell r="C1133">
            <v>1520</v>
          </cell>
          <cell r="D1133" t="str">
            <v>BUREAUCRACY</v>
          </cell>
          <cell r="E1133">
            <v>3</v>
          </cell>
          <cell r="F1133" t="str">
            <v>3 0 3</v>
          </cell>
        </row>
        <row r="1134">
          <cell r="B1134" t="str">
            <v>HSS F315</v>
          </cell>
          <cell r="C1134">
            <v>1522</v>
          </cell>
          <cell r="D1134" t="str">
            <v>SOCIETY, BUS, &amp; POLITICS</v>
          </cell>
          <cell r="E1134">
            <v>3</v>
          </cell>
          <cell r="F1134" t="str">
            <v>3 0 3</v>
          </cell>
        </row>
        <row r="1135">
          <cell r="B1135" t="str">
            <v>HSS F316</v>
          </cell>
          <cell r="C1135" t="str">
            <v>1643</v>
          </cell>
          <cell r="D1135" t="str">
            <v>POP LITER &amp; CULT S ASIA</v>
          </cell>
          <cell r="E1135" t="str">
            <v>3</v>
          </cell>
          <cell r="F1135" t="str">
            <v>3 0 3</v>
          </cell>
        </row>
        <row r="1136">
          <cell r="B1136" t="str">
            <v>HSS F317</v>
          </cell>
          <cell r="C1136" t="str">
            <v>1645</v>
          </cell>
          <cell r="D1136" t="str">
            <v>INTRO TO GLOBALIZATION</v>
          </cell>
          <cell r="E1136" t="str">
            <v>3</v>
          </cell>
          <cell r="F1136" t="str">
            <v>3 0 3</v>
          </cell>
        </row>
        <row r="1137">
          <cell r="B1137" t="str">
            <v>HSS F318</v>
          </cell>
          <cell r="C1137" t="str">
            <v>1647</v>
          </cell>
          <cell r="D1137" t="str">
            <v>INTRO TO ANTHROPOLOGY</v>
          </cell>
          <cell r="E1137" t="str">
            <v>3</v>
          </cell>
          <cell r="F1137" t="str">
            <v>3 0 3</v>
          </cell>
        </row>
        <row r="1138">
          <cell r="B1138" t="str">
            <v>HSS F319</v>
          </cell>
          <cell r="C1138" t="str">
            <v>1649</v>
          </cell>
          <cell r="D1138" t="str">
            <v>LIGHTING THEATRE &amp; FILMS</v>
          </cell>
          <cell r="E1138" t="str">
            <v>2</v>
          </cell>
          <cell r="F1138">
            <v>2</v>
          </cell>
        </row>
        <row r="1139">
          <cell r="B1139" t="str">
            <v>HSS F323</v>
          </cell>
          <cell r="C1139" t="str">
            <v>1777</v>
          </cell>
          <cell r="D1139" t="str">
            <v>ORGANIZATIONAL PSYCHOLOG</v>
          </cell>
          <cell r="E1139" t="str">
            <v>3</v>
          </cell>
          <cell r="F1139" t="str">
            <v xml:space="preserve">  3 0 3</v>
          </cell>
        </row>
        <row r="1140">
          <cell r="B1140" t="str">
            <v>HSS F325</v>
          </cell>
          <cell r="C1140" t="str">
            <v>1155</v>
          </cell>
          <cell r="D1140" t="str">
            <v>CINEMATIC ADAPTATION</v>
          </cell>
          <cell r="E1140" t="str">
            <v>3</v>
          </cell>
          <cell r="F1140" t="str">
            <v>3 0 3</v>
          </cell>
        </row>
        <row r="1141">
          <cell r="B1141" t="str">
            <v>HSS F326</v>
          </cell>
          <cell r="C1141" t="str">
            <v>1153</v>
          </cell>
          <cell r="D1141" t="str">
            <v>HUMANITIES &amp; DESIGN</v>
          </cell>
          <cell r="E1141" t="str">
            <v>3</v>
          </cell>
          <cell r="F1141" t="str">
            <v>2 2 3</v>
          </cell>
        </row>
        <row r="1142">
          <cell r="B1142" t="str">
            <v>HSS F327</v>
          </cell>
          <cell r="C1142" t="str">
            <v>1154</v>
          </cell>
          <cell r="D1142" t="str">
            <v>CONTEMPORARY DRAMA</v>
          </cell>
          <cell r="E1142" t="str">
            <v>3</v>
          </cell>
          <cell r="F1142" t="str">
            <v>3 0 3</v>
          </cell>
        </row>
        <row r="1143">
          <cell r="B1143" t="str">
            <v>HSS F328</v>
          </cell>
          <cell r="C1143" t="str">
            <v>1609</v>
          </cell>
          <cell r="D1143" t="str">
            <v>HUMAN RESOURCE DEVELOP</v>
          </cell>
          <cell r="E1143" t="str">
            <v>3</v>
          </cell>
          <cell r="F1143" t="str">
            <v>3 0 3</v>
          </cell>
        </row>
        <row r="1144">
          <cell r="B1144" t="str">
            <v>HSS F329</v>
          </cell>
          <cell r="C1144" t="str">
            <v>1597</v>
          </cell>
          <cell r="D1144" t="str">
            <v>MUSICOLOGY-AN INTRODUCTN</v>
          </cell>
          <cell r="E1144" t="str">
            <v>3</v>
          </cell>
          <cell r="F1144" t="str">
            <v xml:space="preserve">  3 0 3</v>
          </cell>
        </row>
        <row r="1145">
          <cell r="B1145" t="str">
            <v>HSS F331</v>
          </cell>
          <cell r="C1145">
            <v>1598</v>
          </cell>
          <cell r="D1145" t="str">
            <v>SANKARAS THOUGHTS</v>
          </cell>
          <cell r="E1145">
            <v>3</v>
          </cell>
          <cell r="F1145" t="str">
            <v>3 0 3</v>
          </cell>
        </row>
        <row r="1146">
          <cell r="B1146" t="str">
            <v>HSS F332</v>
          </cell>
          <cell r="C1146" t="str">
            <v>1601</v>
          </cell>
          <cell r="D1146" t="str">
            <v>CINEMATIC ART</v>
          </cell>
          <cell r="E1146" t="str">
            <v>3</v>
          </cell>
          <cell r="F1146">
            <v>3</v>
          </cell>
        </row>
        <row r="1147">
          <cell r="B1147" t="str">
            <v>HSS F333</v>
          </cell>
          <cell r="C1147" t="str">
            <v>1600</v>
          </cell>
          <cell r="D1147" t="str">
            <v>COMPARATIVE RELIGION</v>
          </cell>
          <cell r="E1147" t="str">
            <v>3</v>
          </cell>
          <cell r="F1147" t="str">
            <v>3 0 3</v>
          </cell>
        </row>
        <row r="1148">
          <cell r="B1148" t="str">
            <v>HSS F334</v>
          </cell>
          <cell r="C1148" t="str">
            <v>1599</v>
          </cell>
          <cell r="D1148" t="str">
            <v>SRIMAD BHAGAVAD GITA</v>
          </cell>
          <cell r="E1148" t="str">
            <v>3</v>
          </cell>
          <cell r="F1148" t="str">
            <v>3 0 3</v>
          </cell>
        </row>
        <row r="1149">
          <cell r="B1149" t="str">
            <v>HSS F335</v>
          </cell>
          <cell r="C1149">
            <v>1604</v>
          </cell>
          <cell r="D1149" t="str">
            <v>LITERARY CRITICISM</v>
          </cell>
          <cell r="E1149">
            <v>3</v>
          </cell>
          <cell r="F1149" t="str">
            <v>3 0 3</v>
          </cell>
        </row>
        <row r="1150">
          <cell r="B1150" t="str">
            <v>HSS F336</v>
          </cell>
          <cell r="C1150">
            <v>1605</v>
          </cell>
          <cell r="D1150" t="str">
            <v>MODERN FICTION</v>
          </cell>
          <cell r="E1150">
            <v>3</v>
          </cell>
          <cell r="F1150" t="str">
            <v>3 0 3</v>
          </cell>
        </row>
        <row r="1151">
          <cell r="B1151" t="str">
            <v>HSS F337</v>
          </cell>
          <cell r="C1151">
            <v>1606</v>
          </cell>
          <cell r="D1151" t="str">
            <v>ENGL LITER FORMS &amp; MOVEM</v>
          </cell>
          <cell r="E1151">
            <v>3</v>
          </cell>
          <cell r="F1151" t="str">
            <v>3 0 3</v>
          </cell>
        </row>
        <row r="1152">
          <cell r="B1152" t="str">
            <v>HSS F338</v>
          </cell>
          <cell r="C1152" t="str">
            <v>1607</v>
          </cell>
          <cell r="D1152" t="str">
            <v>COMPARATIVE INDIAN LIT</v>
          </cell>
          <cell r="E1152" t="str">
            <v>3</v>
          </cell>
          <cell r="F1152" t="str">
            <v>3 0 3</v>
          </cell>
        </row>
        <row r="1153">
          <cell r="B1153" t="str">
            <v>HSS F338</v>
          </cell>
          <cell r="C1153" t="str">
            <v>1631</v>
          </cell>
          <cell r="D1153" t="str">
            <v>COMPARATIVE INDIAN LIT</v>
          </cell>
          <cell r="E1153" t="str">
            <v>3</v>
          </cell>
          <cell r="F1153" t="str">
            <v>3 0 3</v>
          </cell>
        </row>
        <row r="1154">
          <cell r="B1154" t="str">
            <v>HSS F339</v>
          </cell>
          <cell r="C1154" t="str">
            <v>1608</v>
          </cell>
          <cell r="D1154" t="str">
            <v>THEATRE ART-ACTING &amp; PRO</v>
          </cell>
          <cell r="E1154" t="str">
            <v>3</v>
          </cell>
          <cell r="F1154" t="str">
            <v xml:space="preserve">  3 0 3</v>
          </cell>
        </row>
        <row r="1155">
          <cell r="B1155" t="str">
            <v>HSS F343</v>
          </cell>
          <cell r="C1155">
            <v>1623</v>
          </cell>
          <cell r="D1155" t="str">
            <v>PROFESSIONAL ETHICS</v>
          </cell>
          <cell r="E1155" t="str">
            <v>3</v>
          </cell>
          <cell r="F1155" t="str">
            <v>3 0 3</v>
          </cell>
        </row>
        <row r="1156">
          <cell r="B1156" t="str">
            <v>HSS F344</v>
          </cell>
          <cell r="C1156" t="str">
            <v>1624</v>
          </cell>
          <cell r="D1156" t="str">
            <v>HERITAGE OF INDIA</v>
          </cell>
          <cell r="E1156" t="str">
            <v>3</v>
          </cell>
          <cell r="F1156" t="str">
            <v>3 0 3</v>
          </cell>
        </row>
        <row r="1157">
          <cell r="B1157" t="str">
            <v>HSS F345</v>
          </cell>
          <cell r="C1157" t="str">
            <v>1625</v>
          </cell>
          <cell r="D1157" t="str">
            <v>GANDHIAN THOUGHTS</v>
          </cell>
          <cell r="E1157" t="str">
            <v>3</v>
          </cell>
          <cell r="F1157" t="str">
            <v>3 0 3</v>
          </cell>
        </row>
        <row r="1158">
          <cell r="B1158" t="str">
            <v>HSS F346</v>
          </cell>
          <cell r="C1158">
            <v>1626</v>
          </cell>
          <cell r="D1158" t="str">
            <v>INTERNATIONAL RELATIONS</v>
          </cell>
          <cell r="E1158" t="str">
            <v>3</v>
          </cell>
          <cell r="F1158" t="str">
            <v>3 0 3</v>
          </cell>
        </row>
        <row r="1159">
          <cell r="B1159" t="str">
            <v>HSS F347</v>
          </cell>
          <cell r="C1159">
            <v>1830</v>
          </cell>
          <cell r="D1159" t="str">
            <v>INTRO TO CARNATIC MUSIC</v>
          </cell>
          <cell r="E1159">
            <v>3</v>
          </cell>
          <cell r="F1159" t="str">
            <v>3 0 3</v>
          </cell>
        </row>
        <row r="1160">
          <cell r="B1160" t="str">
            <v>HSS F348</v>
          </cell>
          <cell r="C1160">
            <v>1831</v>
          </cell>
          <cell r="D1160" t="str">
            <v>INTRO TO HINDUSTANI MUSIC</v>
          </cell>
          <cell r="E1160">
            <v>3</v>
          </cell>
          <cell r="F1160" t="str">
            <v>3 0 3</v>
          </cell>
        </row>
        <row r="1161">
          <cell r="B1161" t="str">
            <v>HSS F349</v>
          </cell>
          <cell r="C1161">
            <v>1828</v>
          </cell>
          <cell r="D1161" t="str">
            <v>ECOCRITICISM</v>
          </cell>
          <cell r="E1161">
            <v>3</v>
          </cell>
          <cell r="F1161" t="str">
            <v>3 0 3</v>
          </cell>
        </row>
        <row r="1162">
          <cell r="B1162" t="str">
            <v>HUM C121</v>
          </cell>
          <cell r="C1162" t="str">
            <v>579</v>
          </cell>
          <cell r="D1162" t="str">
            <v>ISLAMIC STUDIES</v>
          </cell>
          <cell r="E1162" t="str">
            <v>3</v>
          </cell>
          <cell r="F1162" t="str">
            <v>3 0 3</v>
          </cell>
        </row>
        <row r="1163">
          <cell r="B1163" t="str">
            <v>HUM C232</v>
          </cell>
          <cell r="C1163" t="str">
            <v>272</v>
          </cell>
          <cell r="D1163" t="str">
            <v>INDIAN FINANCIAL SYSTEMS</v>
          </cell>
          <cell r="E1163" t="str">
            <v>3</v>
          </cell>
          <cell r="F1163" t="str">
            <v xml:space="preserve">  3 0 3</v>
          </cell>
        </row>
        <row r="1164">
          <cell r="B1164" t="str">
            <v>HUM C233</v>
          </cell>
          <cell r="C1164">
            <v>1059</v>
          </cell>
          <cell r="D1164" t="str">
            <v>MUSIC OF WORD-AN INTRO</v>
          </cell>
          <cell r="E1164">
            <v>3</v>
          </cell>
          <cell r="F1164">
            <v>3</v>
          </cell>
        </row>
        <row r="1165">
          <cell r="B1165" t="str">
            <v>HUM C311</v>
          </cell>
          <cell r="C1165" t="str">
            <v>153</v>
          </cell>
          <cell r="D1165" t="str">
            <v>JOURNALISM</v>
          </cell>
          <cell r="E1165" t="str">
            <v>3</v>
          </cell>
          <cell r="F1165" t="str">
            <v>3 0 3</v>
          </cell>
        </row>
        <row r="1166">
          <cell r="B1166" t="str">
            <v>HUM C312</v>
          </cell>
          <cell r="C1166" t="str">
            <v>478</v>
          </cell>
          <cell r="D1166" t="str">
            <v>CONTEMPORARY INDIA</v>
          </cell>
          <cell r="E1166" t="str">
            <v>3</v>
          </cell>
          <cell r="F1166" t="str">
            <v>3 0 3</v>
          </cell>
        </row>
        <row r="1167">
          <cell r="B1167" t="str">
            <v>HUM C321</v>
          </cell>
          <cell r="C1167" t="str">
            <v>564</v>
          </cell>
          <cell r="D1167" t="str">
            <v>APPR OF INDIAN MUSIC</v>
          </cell>
          <cell r="E1167" t="str">
            <v>3</v>
          </cell>
          <cell r="F1167" t="str">
            <v>3 0 3</v>
          </cell>
        </row>
        <row r="1168">
          <cell r="B1168" t="str">
            <v>HUM C331</v>
          </cell>
          <cell r="C1168" t="str">
            <v>263</v>
          </cell>
          <cell r="D1168" t="str">
            <v>APPRECIATION OF ART</v>
          </cell>
          <cell r="E1168" t="str">
            <v>3</v>
          </cell>
          <cell r="F1168" t="str">
            <v>3 0 3</v>
          </cell>
        </row>
        <row r="1169">
          <cell r="B1169" t="str">
            <v>HUM C332</v>
          </cell>
          <cell r="C1169" t="str">
            <v>567</v>
          </cell>
          <cell r="D1169" t="str">
            <v>CINEMATIC ART</v>
          </cell>
          <cell r="E1169" t="str">
            <v>3</v>
          </cell>
          <cell r="F1169">
            <v>3</v>
          </cell>
        </row>
        <row r="1170">
          <cell r="B1170" t="str">
            <v>HUM C341</v>
          </cell>
          <cell r="C1170" t="str">
            <v>479</v>
          </cell>
          <cell r="D1170" t="str">
            <v>COMPARATIVE INDIAN LIT</v>
          </cell>
          <cell r="E1170" t="str">
            <v>3</v>
          </cell>
          <cell r="F1170" t="str">
            <v>3 0 3</v>
          </cell>
        </row>
        <row r="1171">
          <cell r="B1171" t="str">
            <v>HUM C342</v>
          </cell>
          <cell r="C1171" t="str">
            <v>268</v>
          </cell>
          <cell r="D1171" t="str">
            <v>GRAPHIC ART</v>
          </cell>
          <cell r="E1171" t="str">
            <v>3</v>
          </cell>
          <cell r="F1171">
            <v>3</v>
          </cell>
        </row>
        <row r="1172">
          <cell r="B1172" t="str">
            <v>HUM C351</v>
          </cell>
          <cell r="C1172" t="str">
            <v>480</v>
          </cell>
          <cell r="D1172" t="str">
            <v>PUBLIC ADMINISTRATION</v>
          </cell>
          <cell r="E1172" t="str">
            <v>3</v>
          </cell>
          <cell r="F1172" t="str">
            <v>3 0 3</v>
          </cell>
        </row>
        <row r="1173">
          <cell r="B1173" t="str">
            <v>HUM C352</v>
          </cell>
          <cell r="C1173" t="str">
            <v>282</v>
          </cell>
          <cell r="D1173" t="str">
            <v>PAINTING</v>
          </cell>
          <cell r="E1173" t="str">
            <v>3</v>
          </cell>
          <cell r="F1173">
            <v>3</v>
          </cell>
        </row>
        <row r="1174">
          <cell r="B1174" t="str">
            <v>HUM C371</v>
          </cell>
          <cell r="C1174" t="str">
            <v>794</v>
          </cell>
          <cell r="D1174" t="str">
            <v>LINGUISTICS</v>
          </cell>
          <cell r="E1174" t="str">
            <v>3</v>
          </cell>
          <cell r="F1174" t="str">
            <v>3 0 3</v>
          </cell>
        </row>
        <row r="1175">
          <cell r="B1175" t="str">
            <v>HUM C372</v>
          </cell>
          <cell r="C1175" t="str">
            <v>647</v>
          </cell>
          <cell r="D1175" t="str">
            <v>PHONETICS &amp; SPOKEN ENGL</v>
          </cell>
          <cell r="E1175" t="str">
            <v>3</v>
          </cell>
          <cell r="F1175" t="str">
            <v>3 0 3</v>
          </cell>
        </row>
        <row r="1176">
          <cell r="B1176" t="str">
            <v>HUM C381</v>
          </cell>
          <cell r="C1176" t="str">
            <v>795</v>
          </cell>
          <cell r="D1176" t="str">
            <v>MUSICOLOGY-AN INTRODUCTN</v>
          </cell>
          <cell r="E1176" t="str">
            <v>3</v>
          </cell>
          <cell r="F1176" t="str">
            <v xml:space="preserve">  3 0 3</v>
          </cell>
        </row>
        <row r="1177">
          <cell r="B1177" t="str">
            <v>HUM C382</v>
          </cell>
          <cell r="C1177" t="str">
            <v>188</v>
          </cell>
          <cell r="D1177" t="str">
            <v>SANKARA'S THOUGHTS</v>
          </cell>
          <cell r="E1177" t="str">
            <v>3</v>
          </cell>
          <cell r="F1177" t="str">
            <v>3 0 3</v>
          </cell>
        </row>
        <row r="1178">
          <cell r="B1178" t="str">
            <v>HUM C383</v>
          </cell>
          <cell r="C1178" t="str">
            <v>489</v>
          </cell>
          <cell r="D1178" t="str">
            <v>SRIMAD BHAGAVAD GITA</v>
          </cell>
          <cell r="E1178" t="str">
            <v>3</v>
          </cell>
          <cell r="F1178" t="str">
            <v>3 0 3</v>
          </cell>
        </row>
        <row r="1179">
          <cell r="B1179" t="str">
            <v>HUM C411</v>
          </cell>
          <cell r="C1179" t="str">
            <v>764</v>
          </cell>
          <cell r="D1179" t="str">
            <v>PROFESSIONAL ETHICS</v>
          </cell>
          <cell r="E1179" t="str">
            <v>3</v>
          </cell>
          <cell r="F1179" t="str">
            <v>3 0 3</v>
          </cell>
        </row>
        <row r="1180">
          <cell r="B1180" t="str">
            <v>HUM C412</v>
          </cell>
          <cell r="C1180" t="str">
            <v>481</v>
          </cell>
          <cell r="D1180" t="str">
            <v>HERITAGE OF INDIA</v>
          </cell>
          <cell r="E1180" t="str">
            <v>3</v>
          </cell>
          <cell r="F1180" t="str">
            <v>3 0 3</v>
          </cell>
        </row>
        <row r="1181">
          <cell r="B1181" t="str">
            <v>HUM C413</v>
          </cell>
          <cell r="C1181" t="str">
            <v>806</v>
          </cell>
          <cell r="D1181" t="str">
            <v>INDIAN TRAD OF SCI TECH</v>
          </cell>
          <cell r="E1181" t="str">
            <v>3</v>
          </cell>
          <cell r="F1181" t="str">
            <v>3 0 3</v>
          </cell>
        </row>
        <row r="1182">
          <cell r="B1182" t="str">
            <v>HUM C421</v>
          </cell>
          <cell r="C1182" t="str">
            <v>482</v>
          </cell>
          <cell r="D1182" t="str">
            <v>COMPARATIVE RELIGION</v>
          </cell>
          <cell r="E1182" t="str">
            <v>3</v>
          </cell>
          <cell r="F1182" t="str">
            <v>3 0 3</v>
          </cell>
        </row>
        <row r="1183">
          <cell r="B1183" t="str">
            <v>HUM C431</v>
          </cell>
          <cell r="C1183" t="str">
            <v>366</v>
          </cell>
          <cell r="D1183" t="str">
            <v>THEATRE ART-ACTING &amp; PRO</v>
          </cell>
          <cell r="E1183" t="str">
            <v>3</v>
          </cell>
          <cell r="F1183" t="str">
            <v xml:space="preserve">  3 0 3</v>
          </cell>
        </row>
        <row r="1184">
          <cell r="B1184" t="str">
            <v>HUM G511</v>
          </cell>
          <cell r="C1184" t="str">
            <v>517</v>
          </cell>
          <cell r="D1184" t="str">
            <v>INTRO TO HEALTH SYSTEMS</v>
          </cell>
          <cell r="E1184" t="str">
            <v>3</v>
          </cell>
          <cell r="F1184" t="str">
            <v>3 0 3</v>
          </cell>
        </row>
        <row r="1185">
          <cell r="B1185" t="str">
            <v>INSTR C272</v>
          </cell>
          <cell r="C1185" t="str">
            <v>57</v>
          </cell>
          <cell r="D1185" t="str">
            <v>CIRCUITS AND SIGNALS</v>
          </cell>
          <cell r="E1185" t="str">
            <v>3</v>
          </cell>
          <cell r="F1185" t="str">
            <v>3 0 3</v>
          </cell>
        </row>
        <row r="1186">
          <cell r="B1186" t="str">
            <v>INSTR C312</v>
          </cell>
          <cell r="C1186" t="str">
            <v>90</v>
          </cell>
          <cell r="D1186" t="str">
            <v>INDUS INSTRUMENT &amp; CONT</v>
          </cell>
          <cell r="E1186" t="str">
            <v>3</v>
          </cell>
          <cell r="F1186" t="str">
            <v>3 0 3</v>
          </cell>
        </row>
        <row r="1187">
          <cell r="B1187" t="str">
            <v>INSTR C313</v>
          </cell>
          <cell r="C1187" t="str">
            <v>43</v>
          </cell>
          <cell r="D1187" t="str">
            <v>MICROELECTRONIC CIRCUITS</v>
          </cell>
          <cell r="E1187" t="str">
            <v>3</v>
          </cell>
          <cell r="F1187" t="str">
            <v xml:space="preserve">  3 0 3</v>
          </cell>
        </row>
        <row r="1188">
          <cell r="B1188" t="str">
            <v>INSTR C354</v>
          </cell>
          <cell r="C1188" t="str">
            <v>572</v>
          </cell>
          <cell r="D1188" t="str">
            <v>INSTRUMENTATION TECH</v>
          </cell>
          <cell r="E1188" t="str">
            <v>3</v>
          </cell>
          <cell r="F1188" t="str">
            <v>2 2 3</v>
          </cell>
        </row>
        <row r="1189">
          <cell r="B1189" t="str">
            <v>INSTR C355</v>
          </cell>
          <cell r="C1189" t="str">
            <v>289</v>
          </cell>
          <cell r="D1189" t="str">
            <v>ELECTRO INSTR &amp; INST TEC</v>
          </cell>
          <cell r="E1189" t="str">
            <v>4</v>
          </cell>
          <cell r="F1189" t="str">
            <v xml:space="preserve">  3 3 4</v>
          </cell>
        </row>
        <row r="1190">
          <cell r="B1190" t="str">
            <v>INSTR C364</v>
          </cell>
          <cell r="C1190" t="str">
            <v>578</v>
          </cell>
          <cell r="D1190" t="str">
            <v>ANALOG ELECTRONICS</v>
          </cell>
          <cell r="E1190" t="str">
            <v>4</v>
          </cell>
          <cell r="F1190" t="str">
            <v>3 3 4</v>
          </cell>
        </row>
        <row r="1191">
          <cell r="B1191" t="str">
            <v>INSTR C371</v>
          </cell>
          <cell r="C1191" t="str">
            <v>511</v>
          </cell>
          <cell r="D1191" t="str">
            <v>E M ENERGY CONVERSION</v>
          </cell>
          <cell r="E1191" t="str">
            <v>4</v>
          </cell>
          <cell r="F1191" t="str">
            <v>3 3 4</v>
          </cell>
        </row>
        <row r="1192">
          <cell r="B1192" t="str">
            <v>INSTR C381</v>
          </cell>
          <cell r="C1192" t="str">
            <v>519</v>
          </cell>
          <cell r="D1192" t="str">
            <v>TRANSD &amp; MEASUREMENT SYS</v>
          </cell>
          <cell r="E1192" t="str">
            <v>3</v>
          </cell>
          <cell r="F1192" t="str">
            <v xml:space="preserve">  3 0 3</v>
          </cell>
        </row>
        <row r="1193">
          <cell r="B1193" t="str">
            <v>INSTR C391</v>
          </cell>
          <cell r="C1193" t="str">
            <v>779</v>
          </cell>
          <cell r="D1193" t="str">
            <v>DIGITAL ELECTRO COMP ORG</v>
          </cell>
          <cell r="E1193" t="str">
            <v>4</v>
          </cell>
          <cell r="F1193" t="str">
            <v xml:space="preserve">  3 3 4</v>
          </cell>
        </row>
        <row r="1194">
          <cell r="B1194" t="str">
            <v>INSTR C392</v>
          </cell>
          <cell r="C1194" t="str">
            <v>574</v>
          </cell>
          <cell r="D1194" t="str">
            <v>ANALYSIS INSTRUMNTATION</v>
          </cell>
          <cell r="E1194" t="str">
            <v>3</v>
          </cell>
          <cell r="F1194" t="str">
            <v>3 0 3</v>
          </cell>
        </row>
        <row r="1195">
          <cell r="B1195" t="str">
            <v>INSTR C411</v>
          </cell>
          <cell r="C1195" t="str">
            <v>221</v>
          </cell>
          <cell r="D1195" t="str">
            <v>OPTO ELECTRONIC INSTRU</v>
          </cell>
          <cell r="E1195" t="str">
            <v>3</v>
          </cell>
          <cell r="F1195" t="str">
            <v>3 0 3</v>
          </cell>
        </row>
        <row r="1196">
          <cell r="B1196" t="str">
            <v>INSTR C414</v>
          </cell>
          <cell r="C1196" t="str">
            <v>850</v>
          </cell>
          <cell r="D1196" t="str">
            <v>TELECOM SWIT SYS &amp; NETWK</v>
          </cell>
          <cell r="E1196" t="str">
            <v>3</v>
          </cell>
          <cell r="F1196" t="str">
            <v xml:space="preserve">  3 0 3</v>
          </cell>
        </row>
        <row r="1197">
          <cell r="B1197" t="str">
            <v>INSTR C421</v>
          </cell>
          <cell r="C1197" t="str">
            <v>222</v>
          </cell>
          <cell r="D1197" t="str">
            <v>DIGITAL SYSTEMS</v>
          </cell>
          <cell r="E1197" t="str">
            <v>3</v>
          </cell>
          <cell r="F1197" t="str">
            <v>3 0 3</v>
          </cell>
        </row>
        <row r="1198">
          <cell r="B1198" t="str">
            <v>INSTR C444</v>
          </cell>
          <cell r="C1198" t="str">
            <v>373</v>
          </cell>
          <cell r="D1198" t="str">
            <v>REAL TIME SYSTEMS</v>
          </cell>
          <cell r="E1198" t="str">
            <v>3</v>
          </cell>
          <cell r="F1198" t="str">
            <v>3 0 3</v>
          </cell>
        </row>
        <row r="1199">
          <cell r="B1199" t="str">
            <v>INSTR C451</v>
          </cell>
          <cell r="C1199" t="str">
            <v>822</v>
          </cell>
          <cell r="D1199" t="str">
            <v>PROCESS CONTROL</v>
          </cell>
          <cell r="E1199" t="str">
            <v>3</v>
          </cell>
          <cell r="F1199" t="str">
            <v>3 0 3</v>
          </cell>
        </row>
        <row r="1200">
          <cell r="B1200" t="str">
            <v>INSTR C461</v>
          </cell>
          <cell r="C1200" t="str">
            <v>844</v>
          </cell>
          <cell r="D1200" t="str">
            <v>POWER ELECTRONICS</v>
          </cell>
          <cell r="E1200" t="str">
            <v>3</v>
          </cell>
          <cell r="F1200" t="str">
            <v>3 0 3</v>
          </cell>
        </row>
        <row r="1201">
          <cell r="B1201" t="str">
            <v>INSTR C471</v>
          </cell>
          <cell r="C1201" t="str">
            <v>878</v>
          </cell>
          <cell r="D1201" t="str">
            <v>ELECTRO MEAS &amp; INSTRU</v>
          </cell>
          <cell r="E1201" t="str">
            <v>3</v>
          </cell>
          <cell r="F1201" t="str">
            <v>3 0 3</v>
          </cell>
        </row>
        <row r="1202">
          <cell r="B1202" t="str">
            <v>INSTR C481</v>
          </cell>
          <cell r="C1202" t="str">
            <v>521</v>
          </cell>
          <cell r="D1202" t="str">
            <v>MEDICAL INSTRUMENTATION</v>
          </cell>
          <cell r="E1202" t="str">
            <v>3</v>
          </cell>
          <cell r="F1202" t="str">
            <v>3 0 3</v>
          </cell>
        </row>
        <row r="1203">
          <cell r="B1203" t="str">
            <v>INSTR C491</v>
          </cell>
          <cell r="C1203" t="str">
            <v>879</v>
          </cell>
          <cell r="D1203" t="str">
            <v>SPECIAL PROJECTS</v>
          </cell>
          <cell r="E1203" t="str">
            <v>3</v>
          </cell>
          <cell r="F1203">
            <v>3</v>
          </cell>
        </row>
        <row r="1204">
          <cell r="B1204" t="str">
            <v>INSTR F211</v>
          </cell>
          <cell r="C1204" t="str">
            <v>1096</v>
          </cell>
          <cell r="D1204" t="str">
            <v>ELECTRICAL MACHINES</v>
          </cell>
          <cell r="E1204" t="str">
            <v>4</v>
          </cell>
          <cell r="F1204" t="str">
            <v>3 1 4</v>
          </cell>
        </row>
        <row r="1205">
          <cell r="B1205" t="str">
            <v>INSTR F212</v>
          </cell>
          <cell r="C1205" t="str">
            <v>1097</v>
          </cell>
          <cell r="D1205" t="str">
            <v>ELECTROMAGNETIC THEO</v>
          </cell>
          <cell r="E1205" t="str">
            <v>3</v>
          </cell>
          <cell r="F1205" t="str">
            <v>3 0 3</v>
          </cell>
        </row>
        <row r="1206">
          <cell r="B1206" t="str">
            <v>INSTR F214</v>
          </cell>
          <cell r="C1206" t="str">
            <v>1099</v>
          </cell>
          <cell r="D1206" t="str">
            <v>ELECTRONIC DEVICES</v>
          </cell>
          <cell r="E1206" t="str">
            <v>3</v>
          </cell>
          <cell r="F1206" t="str">
            <v>3 0 3</v>
          </cell>
        </row>
        <row r="1207">
          <cell r="B1207" t="str">
            <v>INSTR F215</v>
          </cell>
          <cell r="C1207" t="str">
            <v>1098</v>
          </cell>
          <cell r="D1207" t="str">
            <v>DIGITAL DESIGN</v>
          </cell>
          <cell r="E1207" t="str">
            <v>4</v>
          </cell>
          <cell r="F1207" t="str">
            <v>3 1 4</v>
          </cell>
        </row>
        <row r="1208">
          <cell r="B1208" t="str">
            <v>INSTR F241</v>
          </cell>
          <cell r="C1208" t="str">
            <v>1341</v>
          </cell>
          <cell r="D1208" t="str">
            <v>MICROPROC &amp; INTERFACING</v>
          </cell>
          <cell r="E1208" t="str">
            <v>4</v>
          </cell>
          <cell r="F1208" t="str">
            <v>3 1 4</v>
          </cell>
        </row>
        <row r="1209">
          <cell r="B1209" t="str">
            <v>INSTR F242</v>
          </cell>
          <cell r="C1209" t="str">
            <v>1342</v>
          </cell>
          <cell r="D1209" t="str">
            <v>CONTROL SYSTEMS</v>
          </cell>
          <cell r="E1209" t="str">
            <v>3</v>
          </cell>
          <cell r="F1209" t="str">
            <v>3 0 3</v>
          </cell>
        </row>
        <row r="1210">
          <cell r="B1210" t="str">
            <v>INSTR F243</v>
          </cell>
          <cell r="C1210" t="str">
            <v>1343</v>
          </cell>
          <cell r="D1210" t="str">
            <v>SIGNALS &amp; SYSTEMS</v>
          </cell>
          <cell r="E1210" t="str">
            <v>3</v>
          </cell>
          <cell r="F1210" t="str">
            <v>3 0 3</v>
          </cell>
        </row>
        <row r="1211">
          <cell r="B1211" t="str">
            <v>INSTR F244</v>
          </cell>
          <cell r="C1211" t="str">
            <v>1344</v>
          </cell>
          <cell r="D1211" t="str">
            <v>MICROELECTRONIC CIRCUITS</v>
          </cell>
          <cell r="E1211" t="str">
            <v>3</v>
          </cell>
          <cell r="F1211" t="str">
            <v xml:space="preserve">  3 0 3</v>
          </cell>
        </row>
        <row r="1212">
          <cell r="B1212" t="str">
            <v>INSTR F266</v>
          </cell>
          <cell r="C1212" t="str">
            <v>1660</v>
          </cell>
          <cell r="D1212" t="str">
            <v>STUDY PROJECT</v>
          </cell>
          <cell r="E1212" t="str">
            <v>3</v>
          </cell>
          <cell r="F1212">
            <v>3</v>
          </cell>
        </row>
        <row r="1213">
          <cell r="B1213" t="str">
            <v>INSTR F311</v>
          </cell>
          <cell r="C1213" t="str">
            <v>1345</v>
          </cell>
          <cell r="D1213" t="str">
            <v>ELECTRO INST &amp; INST TECH</v>
          </cell>
          <cell r="E1213" t="str">
            <v>4</v>
          </cell>
          <cell r="F1213" t="str">
            <v xml:space="preserve">  3 1 4</v>
          </cell>
        </row>
        <row r="1214">
          <cell r="B1214" t="str">
            <v>INSTR F312</v>
          </cell>
          <cell r="C1214" t="str">
            <v>1346</v>
          </cell>
          <cell r="D1214" t="str">
            <v>TRANSD &amp; MEASUREMENT TEC</v>
          </cell>
          <cell r="E1214" t="str">
            <v>3</v>
          </cell>
          <cell r="F1214" t="str">
            <v xml:space="preserve">  3 0 3</v>
          </cell>
        </row>
        <row r="1215">
          <cell r="B1215" t="str">
            <v>INSTR F313</v>
          </cell>
          <cell r="C1215" t="str">
            <v>1347</v>
          </cell>
          <cell r="D1215" t="str">
            <v>ANALOG &amp; DIGIT VLSI DES</v>
          </cell>
          <cell r="E1215" t="str">
            <v>3</v>
          </cell>
          <cell r="F1215" t="str">
            <v>3 0 3</v>
          </cell>
        </row>
        <row r="1216">
          <cell r="B1216" t="str">
            <v>INSTR F341</v>
          </cell>
          <cell r="C1216" t="str">
            <v>1348</v>
          </cell>
          <cell r="D1216" t="str">
            <v>ANALOG ELECTRONICS</v>
          </cell>
          <cell r="E1216" t="str">
            <v>4</v>
          </cell>
          <cell r="F1216" t="str">
            <v>3 1 4</v>
          </cell>
        </row>
        <row r="1217">
          <cell r="B1217" t="str">
            <v>INSTR F342</v>
          </cell>
          <cell r="C1217" t="str">
            <v>1349</v>
          </cell>
          <cell r="D1217" t="str">
            <v>POWER ELECTRONICS</v>
          </cell>
          <cell r="E1217" t="str">
            <v>4</v>
          </cell>
          <cell r="F1217" t="str">
            <v>3 1 4</v>
          </cell>
        </row>
        <row r="1218">
          <cell r="B1218" t="str">
            <v>INSTR F343</v>
          </cell>
          <cell r="C1218" t="str">
            <v>1350</v>
          </cell>
          <cell r="D1218" t="str">
            <v>INDUS INSTRUMENT &amp; CONT</v>
          </cell>
          <cell r="E1218" t="str">
            <v>3</v>
          </cell>
          <cell r="F1218" t="str">
            <v>3 0 3</v>
          </cell>
        </row>
        <row r="1219">
          <cell r="B1219" t="str">
            <v>INSTR F366</v>
          </cell>
          <cell r="C1219" t="str">
            <v>1734</v>
          </cell>
          <cell r="D1219" t="str">
            <v>LABORATORY PROJECT</v>
          </cell>
          <cell r="E1219" t="str">
            <v>3</v>
          </cell>
          <cell r="F1219">
            <v>3</v>
          </cell>
        </row>
        <row r="1220">
          <cell r="B1220" t="str">
            <v>INSTR F367</v>
          </cell>
          <cell r="C1220" t="str">
            <v>1745</v>
          </cell>
          <cell r="D1220" t="str">
            <v>LABORATORY PROJECT</v>
          </cell>
          <cell r="E1220" t="str">
            <v>3</v>
          </cell>
          <cell r="F1220">
            <v>3</v>
          </cell>
        </row>
        <row r="1221">
          <cell r="B1221" t="str">
            <v>INSTR F376</v>
          </cell>
          <cell r="C1221" t="str">
            <v>1694</v>
          </cell>
          <cell r="D1221" t="str">
            <v>DESIGN PROJECT</v>
          </cell>
          <cell r="E1221" t="str">
            <v>3</v>
          </cell>
          <cell r="F1221">
            <v>3</v>
          </cell>
        </row>
        <row r="1222">
          <cell r="B1222" t="str">
            <v>INSTR F377</v>
          </cell>
          <cell r="C1222" t="str">
            <v>1761</v>
          </cell>
          <cell r="D1222" t="str">
            <v>DESIGN PROJECT</v>
          </cell>
          <cell r="E1222" t="str">
            <v>3</v>
          </cell>
          <cell r="F1222">
            <v>3</v>
          </cell>
        </row>
        <row r="1223">
          <cell r="B1223" t="str">
            <v>INSTR F411</v>
          </cell>
          <cell r="C1223">
            <v>1589</v>
          </cell>
          <cell r="D1223" t="str">
            <v>OPTO ELECTRONIC INSTRU</v>
          </cell>
          <cell r="E1223">
            <v>3</v>
          </cell>
          <cell r="F1223" t="str">
            <v>3 0 3</v>
          </cell>
        </row>
        <row r="1224">
          <cell r="B1224" t="str">
            <v>INSTR F412</v>
          </cell>
          <cell r="C1224" t="str">
            <v>1353</v>
          </cell>
          <cell r="D1224" t="str">
            <v>ANALYSIS INSTRUMENTAITON</v>
          </cell>
          <cell r="E1224" t="str">
            <v>3</v>
          </cell>
          <cell r="F1224" t="str">
            <v xml:space="preserve">  3 0 3</v>
          </cell>
        </row>
        <row r="1225">
          <cell r="B1225" t="str">
            <v>INSTR F413</v>
          </cell>
          <cell r="C1225" t="str">
            <v>1354</v>
          </cell>
          <cell r="D1225" t="str">
            <v>ADVANCE PROCESS CONTROL</v>
          </cell>
          <cell r="E1225" t="str">
            <v>3</v>
          </cell>
          <cell r="F1225" t="str">
            <v>3 0 3</v>
          </cell>
        </row>
        <row r="1226">
          <cell r="B1226" t="str">
            <v>INSTR F414</v>
          </cell>
          <cell r="C1226" t="str">
            <v>1352</v>
          </cell>
          <cell r="D1226" t="str">
            <v>TELECOM SWIT SYS &amp; NETWK</v>
          </cell>
          <cell r="E1226" t="str">
            <v>3</v>
          </cell>
          <cell r="F1226" t="str">
            <v xml:space="preserve">  3 0 3</v>
          </cell>
        </row>
        <row r="1227">
          <cell r="B1227" t="str">
            <v>INSTR F415</v>
          </cell>
          <cell r="C1227" t="str">
            <v>1355</v>
          </cell>
          <cell r="D1227" t="str">
            <v>DIGITAL CONTROL</v>
          </cell>
          <cell r="E1227" t="str">
            <v>3</v>
          </cell>
          <cell r="F1227" t="str">
            <v>3 0 3</v>
          </cell>
        </row>
        <row r="1228">
          <cell r="B1228" t="str">
            <v>INSTR F419</v>
          </cell>
          <cell r="C1228" t="str">
            <v>1356</v>
          </cell>
          <cell r="D1228" t="str">
            <v>VIRTUAL INSTRUMENTATION</v>
          </cell>
          <cell r="E1228" t="str">
            <v>4</v>
          </cell>
          <cell r="F1228" t="str">
            <v>3 1 4</v>
          </cell>
        </row>
        <row r="1229">
          <cell r="B1229" t="str">
            <v>INSTR F420</v>
          </cell>
          <cell r="C1229" t="str">
            <v>1357</v>
          </cell>
          <cell r="D1229" t="str">
            <v>DESIGN OF INSTRU SYSTEMS</v>
          </cell>
          <cell r="E1229" t="str">
            <v>3</v>
          </cell>
          <cell r="F1229" t="str">
            <v xml:space="preserve">  3 0 3</v>
          </cell>
        </row>
        <row r="1230">
          <cell r="B1230" t="str">
            <v>INSTR F422</v>
          </cell>
          <cell r="C1230" t="str">
            <v>1358</v>
          </cell>
          <cell r="D1230" t="str">
            <v>INSTRU FOR PETROCHEM IND</v>
          </cell>
          <cell r="E1230" t="str">
            <v>3</v>
          </cell>
          <cell r="F1230" t="str">
            <v xml:space="preserve">  3 0 3</v>
          </cell>
        </row>
        <row r="1231">
          <cell r="B1231" t="str">
            <v>INSTR F432</v>
          </cell>
          <cell r="C1231" t="str">
            <v>1351</v>
          </cell>
          <cell r="D1231" t="str">
            <v>MEDICAL INSTRUMENTAITON</v>
          </cell>
          <cell r="E1231" t="str">
            <v>3</v>
          </cell>
          <cell r="F1231" t="str">
            <v>3 0 3</v>
          </cell>
        </row>
        <row r="1232">
          <cell r="B1232" t="str">
            <v>INSTR F491</v>
          </cell>
          <cell r="C1232" t="str">
            <v>1719</v>
          </cell>
          <cell r="D1232" t="str">
            <v>SPECIAL PROJECT</v>
          </cell>
          <cell r="E1232" t="str">
            <v>3</v>
          </cell>
          <cell r="F1232">
            <v>3</v>
          </cell>
        </row>
        <row r="1233">
          <cell r="B1233" t="str">
            <v>INSTR G611</v>
          </cell>
          <cell r="C1233" t="str">
            <v>810</v>
          </cell>
          <cell r="D1233" t="str">
            <v>ADVANCED CONTROL SYSTEMS</v>
          </cell>
          <cell r="E1233" t="str">
            <v>5</v>
          </cell>
          <cell r="F1233" t="str">
            <v xml:space="preserve"> 3 2 5</v>
          </cell>
        </row>
        <row r="1234">
          <cell r="B1234" t="str">
            <v>INSTR G612</v>
          </cell>
          <cell r="C1234" t="str">
            <v>738</v>
          </cell>
          <cell r="D1234" t="str">
            <v>INSTRUMENTATION SYSTEMS</v>
          </cell>
          <cell r="E1234" t="str">
            <v>5</v>
          </cell>
          <cell r="F1234" t="str">
            <v>3 2 5</v>
          </cell>
        </row>
        <row r="1235">
          <cell r="B1235" t="str">
            <v>IS C311</v>
          </cell>
          <cell r="C1235" t="str">
            <v>311</v>
          </cell>
          <cell r="D1235" t="str">
            <v>COMP CON &amp; SOFTWARE SYST</v>
          </cell>
          <cell r="E1235" t="str">
            <v>3</v>
          </cell>
          <cell r="F1235" t="str">
            <v xml:space="preserve"> 2 2 3</v>
          </cell>
        </row>
        <row r="1236">
          <cell r="B1236" t="str">
            <v>IS C312</v>
          </cell>
          <cell r="C1236" t="str">
            <v>316</v>
          </cell>
          <cell r="D1236" t="str">
            <v>INFORMATION ANALYSIS</v>
          </cell>
          <cell r="E1236" t="str">
            <v>3</v>
          </cell>
          <cell r="F1236" t="str">
            <v>3 0 3</v>
          </cell>
        </row>
        <row r="1237">
          <cell r="B1237" t="str">
            <v>IS C313</v>
          </cell>
          <cell r="C1237" t="str">
            <v>927</v>
          </cell>
          <cell r="D1237" t="str">
            <v>OBJ ORIEN PROG &amp; DESIGN</v>
          </cell>
          <cell r="E1237" t="str">
            <v>4</v>
          </cell>
          <cell r="F1237" t="str">
            <v>3 2 4</v>
          </cell>
        </row>
        <row r="1238">
          <cell r="B1238" t="str">
            <v>IS C314</v>
          </cell>
          <cell r="C1238" t="str">
            <v>624</v>
          </cell>
          <cell r="D1238" t="str">
            <v>SOFT DEV FOR PORT DEVICE</v>
          </cell>
          <cell r="E1238" t="str">
            <v>3</v>
          </cell>
          <cell r="F1238" t="str">
            <v xml:space="preserve">  2 2 3</v>
          </cell>
        </row>
        <row r="1239">
          <cell r="B1239" t="str">
            <v>IS C321</v>
          </cell>
          <cell r="C1239" t="str">
            <v>313</v>
          </cell>
          <cell r="D1239" t="str">
            <v>PROG DATA &amp; FILE STRUCT</v>
          </cell>
          <cell r="E1239" t="str">
            <v>3</v>
          </cell>
          <cell r="F1239" t="str">
            <v>2 2 3</v>
          </cell>
        </row>
        <row r="1240">
          <cell r="B1240" t="str">
            <v>IS C331</v>
          </cell>
          <cell r="C1240" t="str">
            <v>314</v>
          </cell>
          <cell r="D1240" t="str">
            <v>PC AND COMPUTING</v>
          </cell>
          <cell r="E1240" t="str">
            <v>3</v>
          </cell>
          <cell r="F1240" t="str">
            <v>1 4 3</v>
          </cell>
        </row>
        <row r="1241">
          <cell r="B1241" t="str">
            <v>IS C332</v>
          </cell>
          <cell r="C1241" t="str">
            <v>318</v>
          </cell>
          <cell r="D1241" t="str">
            <v>DATABASE SYST AND APPL</v>
          </cell>
          <cell r="E1241" t="str">
            <v>3</v>
          </cell>
          <cell r="F1241" t="str">
            <v>2 2 3</v>
          </cell>
        </row>
        <row r="1242">
          <cell r="B1242" t="str">
            <v>IS C341</v>
          </cell>
          <cell r="C1242" t="str">
            <v>293</v>
          </cell>
          <cell r="D1242" t="str">
            <v>SOFTWARE ENGINEERING</v>
          </cell>
          <cell r="E1242" t="str">
            <v>3</v>
          </cell>
          <cell r="F1242">
            <v>3</v>
          </cell>
        </row>
        <row r="1243">
          <cell r="B1243" t="str">
            <v>IS C342</v>
          </cell>
          <cell r="C1243" t="str">
            <v>58</v>
          </cell>
          <cell r="D1243" t="str">
            <v>STRUCT OF PROGRAM LANG</v>
          </cell>
          <cell r="E1243" t="str">
            <v>3</v>
          </cell>
          <cell r="F1243" t="str">
            <v>3 0 3</v>
          </cell>
        </row>
        <row r="1244">
          <cell r="B1244" t="str">
            <v>IS C351</v>
          </cell>
          <cell r="C1244" t="str">
            <v>81</v>
          </cell>
          <cell r="D1244" t="str">
            <v>COMPUTER ORGAN AND ARCH</v>
          </cell>
          <cell r="E1244" t="str">
            <v>4</v>
          </cell>
          <cell r="F1244" t="str">
            <v>3 2 4</v>
          </cell>
        </row>
        <row r="1245">
          <cell r="B1245" t="str">
            <v>IS C352</v>
          </cell>
          <cell r="C1245" t="str">
            <v>294</v>
          </cell>
          <cell r="D1245" t="str">
            <v>MANAGEMENT INFORM SYSTEM</v>
          </cell>
          <cell r="E1245" t="str">
            <v>3</v>
          </cell>
          <cell r="F1245" t="str">
            <v xml:space="preserve">  3 0 3</v>
          </cell>
        </row>
        <row r="1246">
          <cell r="B1246" t="str">
            <v>IS C361</v>
          </cell>
          <cell r="C1246" t="str">
            <v>82</v>
          </cell>
          <cell r="D1246" t="str">
            <v>DATA STRUCTURES AND ALGO</v>
          </cell>
          <cell r="E1246" t="str">
            <v>3</v>
          </cell>
          <cell r="F1246" t="str">
            <v xml:space="preserve">  3 0 3</v>
          </cell>
        </row>
        <row r="1247">
          <cell r="B1247" t="str">
            <v>IS C362</v>
          </cell>
          <cell r="C1247" t="str">
            <v>717</v>
          </cell>
          <cell r="D1247" t="str">
            <v>OPERATING SYSTEMS</v>
          </cell>
          <cell r="E1247" t="str">
            <v>3</v>
          </cell>
          <cell r="F1247" t="str">
            <v>3 0 3</v>
          </cell>
        </row>
        <row r="1248">
          <cell r="B1248" t="str">
            <v>IS C363</v>
          </cell>
          <cell r="C1248" t="str">
            <v>929</v>
          </cell>
          <cell r="D1248" t="str">
            <v>DATA STRUCTURES &amp; ALGO</v>
          </cell>
          <cell r="E1248" t="str">
            <v>4</v>
          </cell>
          <cell r="F1248" t="str">
            <v>3 2 4</v>
          </cell>
        </row>
        <row r="1249">
          <cell r="B1249" t="str">
            <v>IS C411</v>
          </cell>
          <cell r="C1249" t="str">
            <v>796</v>
          </cell>
          <cell r="D1249" t="str">
            <v>INFORMATION SYST PROJECT</v>
          </cell>
          <cell r="E1249" t="str">
            <v>3</v>
          </cell>
          <cell r="F1249">
            <v>3</v>
          </cell>
        </row>
        <row r="1250">
          <cell r="B1250" t="str">
            <v>IS C415</v>
          </cell>
          <cell r="C1250" t="str">
            <v>941</v>
          </cell>
          <cell r="D1250" t="str">
            <v>DATA MINING</v>
          </cell>
          <cell r="E1250" t="str">
            <v>3</v>
          </cell>
          <cell r="F1250" t="str">
            <v>3 0 3</v>
          </cell>
        </row>
        <row r="1251">
          <cell r="B1251" t="str">
            <v>IS C421</v>
          </cell>
          <cell r="C1251" t="str">
            <v>332</v>
          </cell>
          <cell r="D1251" t="str">
            <v>MODELLING &amp; DECIS SYST</v>
          </cell>
          <cell r="E1251" t="str">
            <v>3</v>
          </cell>
          <cell r="F1251" t="str">
            <v>3 0 3</v>
          </cell>
        </row>
        <row r="1252">
          <cell r="B1252" t="str">
            <v>IS C422</v>
          </cell>
          <cell r="C1252" t="str">
            <v>129</v>
          </cell>
          <cell r="D1252" t="str">
            <v>PARALLEL COMPUTING</v>
          </cell>
          <cell r="E1252" t="str">
            <v>3</v>
          </cell>
          <cell r="F1252" t="str">
            <v>3 0 3</v>
          </cell>
        </row>
        <row r="1253">
          <cell r="B1253" t="str">
            <v>IS C424</v>
          </cell>
          <cell r="C1253" t="str">
            <v>106</v>
          </cell>
          <cell r="D1253" t="str">
            <v>SOFTWARE FOR EMBEDED SYS</v>
          </cell>
          <cell r="E1253" t="str">
            <v>3</v>
          </cell>
          <cell r="F1253" t="str">
            <v xml:space="preserve">  3 0 3</v>
          </cell>
        </row>
        <row r="1254">
          <cell r="B1254" t="str">
            <v>IS C431</v>
          </cell>
          <cell r="C1254" t="str">
            <v>350</v>
          </cell>
          <cell r="D1254" t="str">
            <v>EDUCATIONAL SOFTWARE</v>
          </cell>
          <cell r="E1254" t="str">
            <v>3</v>
          </cell>
          <cell r="F1254" t="str">
            <v>1 4 3</v>
          </cell>
        </row>
        <row r="1255">
          <cell r="B1255" t="str">
            <v>IS C442</v>
          </cell>
          <cell r="C1255" t="str">
            <v>60</v>
          </cell>
          <cell r="D1255" t="str">
            <v>ADVANCE ALGORITHM &amp; COMP</v>
          </cell>
          <cell r="E1255" t="str">
            <v>3</v>
          </cell>
          <cell r="F1255" t="str">
            <v xml:space="preserve">  3 0 3</v>
          </cell>
        </row>
        <row r="1256">
          <cell r="B1256" t="str">
            <v>IS C444</v>
          </cell>
          <cell r="C1256" t="str">
            <v>130</v>
          </cell>
          <cell r="D1256" t="str">
            <v>REAL TIME SYSTEMS</v>
          </cell>
          <cell r="E1256" t="str">
            <v>3</v>
          </cell>
          <cell r="F1256" t="str">
            <v>3 0 3</v>
          </cell>
        </row>
        <row r="1257">
          <cell r="B1257" t="str">
            <v>IS C446</v>
          </cell>
          <cell r="C1257" t="str">
            <v>930</v>
          </cell>
          <cell r="D1257" t="str">
            <v>DATA STORAGE TECH &amp; NETW</v>
          </cell>
          <cell r="E1257" t="str">
            <v>3</v>
          </cell>
          <cell r="F1257" t="str">
            <v xml:space="preserve">  3 0 3</v>
          </cell>
        </row>
        <row r="1258">
          <cell r="B1258" t="str">
            <v>IS C461</v>
          </cell>
          <cell r="C1258" t="str">
            <v>529</v>
          </cell>
          <cell r="D1258" t="str">
            <v>COMPUTER NETWORKS</v>
          </cell>
          <cell r="E1258" t="str">
            <v>3</v>
          </cell>
          <cell r="F1258" t="str">
            <v>2 2 3</v>
          </cell>
        </row>
        <row r="1259">
          <cell r="B1259" t="str">
            <v>IS C462</v>
          </cell>
          <cell r="C1259" t="str">
            <v>365</v>
          </cell>
          <cell r="D1259" t="str">
            <v>NETWORK PROGRAMMING</v>
          </cell>
          <cell r="E1259" t="str">
            <v>3</v>
          </cell>
          <cell r="F1259" t="str">
            <v>3 0 3</v>
          </cell>
        </row>
        <row r="1260">
          <cell r="B1260" t="str">
            <v>IS C471</v>
          </cell>
          <cell r="C1260" t="str">
            <v>768</v>
          </cell>
          <cell r="D1260" t="str">
            <v>COMPUTER GRAPHICS</v>
          </cell>
          <cell r="E1260" t="str">
            <v>3</v>
          </cell>
          <cell r="F1260" t="str">
            <v>2 2 3</v>
          </cell>
        </row>
        <row r="1261">
          <cell r="B1261" t="str">
            <v>IS C472</v>
          </cell>
          <cell r="C1261" t="str">
            <v>360</v>
          </cell>
          <cell r="D1261" t="str">
            <v>GEOGRAPHICAL INFORM SYST</v>
          </cell>
          <cell r="E1261" t="str">
            <v>3</v>
          </cell>
          <cell r="F1261" t="str">
            <v xml:space="preserve">  3 0 3</v>
          </cell>
        </row>
        <row r="1262">
          <cell r="B1262" t="str">
            <v>IS C481</v>
          </cell>
          <cell r="C1262" t="str">
            <v>216</v>
          </cell>
          <cell r="D1262" t="str">
            <v>GRAPHICAL USER INTERFACE</v>
          </cell>
          <cell r="E1262" t="str">
            <v>3</v>
          </cell>
          <cell r="F1262" t="str">
            <v xml:space="preserve">  3 0 3</v>
          </cell>
        </row>
        <row r="1263">
          <cell r="B1263" t="str">
            <v>IS F211</v>
          </cell>
          <cell r="C1263" t="str">
            <v>1142</v>
          </cell>
          <cell r="D1263" t="str">
            <v>DATA STRUCTURES &amp; ALGO</v>
          </cell>
          <cell r="E1263" t="str">
            <v>4</v>
          </cell>
          <cell r="F1263" t="str">
            <v>3 1 4</v>
          </cell>
        </row>
        <row r="1264">
          <cell r="B1264" t="str">
            <v>IS F213</v>
          </cell>
          <cell r="C1264" t="str">
            <v>1140</v>
          </cell>
          <cell r="D1264" t="str">
            <v>OBJECT ORIENTED PROG</v>
          </cell>
          <cell r="E1264" t="str">
            <v>4</v>
          </cell>
          <cell r="F1264" t="str">
            <v>3 1 4</v>
          </cell>
        </row>
        <row r="1265">
          <cell r="B1265" t="str">
            <v>IS F214</v>
          </cell>
          <cell r="C1265" t="str">
            <v>1138</v>
          </cell>
          <cell r="D1265" t="str">
            <v>LOGIC IN COMPUTER SC</v>
          </cell>
          <cell r="E1265" t="str">
            <v>3</v>
          </cell>
          <cell r="F1265" t="str">
            <v>3 0 3</v>
          </cell>
        </row>
        <row r="1266">
          <cell r="B1266" t="str">
            <v>IS F222</v>
          </cell>
          <cell r="C1266" t="str">
            <v>1139</v>
          </cell>
          <cell r="D1266" t="str">
            <v>DISCR STRUC FOR COMP SCI</v>
          </cell>
          <cell r="E1266" t="str">
            <v>3</v>
          </cell>
          <cell r="F1266" t="str">
            <v xml:space="preserve">  3 0 3</v>
          </cell>
        </row>
        <row r="1267">
          <cell r="B1267" t="str">
            <v>IS F241</v>
          </cell>
          <cell r="C1267" t="str">
            <v>1526</v>
          </cell>
          <cell r="D1267" t="str">
            <v>DIGITAL ELECTRO &amp; MICRO</v>
          </cell>
          <cell r="E1267" t="str">
            <v>4</v>
          </cell>
          <cell r="F1267" t="str">
            <v>3 1 4</v>
          </cell>
        </row>
        <row r="1268">
          <cell r="B1268" t="str">
            <v>IS F242</v>
          </cell>
          <cell r="C1268" t="str">
            <v>1527</v>
          </cell>
          <cell r="D1268" t="str">
            <v>COMPUTER ORGANIZATION</v>
          </cell>
          <cell r="E1268" t="str">
            <v>4</v>
          </cell>
          <cell r="F1268" t="str">
            <v>3 1 4</v>
          </cell>
        </row>
        <row r="1269">
          <cell r="B1269" t="str">
            <v>IS F243</v>
          </cell>
          <cell r="C1269" t="str">
            <v>1528</v>
          </cell>
          <cell r="D1269" t="str">
            <v>DATABASE SYSTEMS &amp; APPL</v>
          </cell>
          <cell r="E1269" t="str">
            <v>4</v>
          </cell>
          <cell r="F1269" t="str">
            <v>3 1 4</v>
          </cell>
        </row>
        <row r="1270">
          <cell r="B1270" t="str">
            <v>IS F266</v>
          </cell>
          <cell r="C1270" t="str">
            <v>1661</v>
          </cell>
          <cell r="D1270" t="str">
            <v>STUDY PROJECT</v>
          </cell>
          <cell r="E1270" t="str">
            <v>3</v>
          </cell>
          <cell r="F1270">
            <v>3</v>
          </cell>
        </row>
        <row r="1271">
          <cell r="B1271" t="str">
            <v>IS F301</v>
          </cell>
          <cell r="C1271" t="str">
            <v>1531</v>
          </cell>
          <cell r="D1271" t="str">
            <v>PRINCIPLES OF PROGG LANG</v>
          </cell>
          <cell r="E1271" t="str">
            <v>2</v>
          </cell>
          <cell r="F1271" t="str">
            <v xml:space="preserve">  2 0 2</v>
          </cell>
        </row>
        <row r="1272">
          <cell r="B1272" t="str">
            <v>IS F303</v>
          </cell>
          <cell r="C1272" t="str">
            <v>1534</v>
          </cell>
          <cell r="D1272" t="str">
            <v>COMPUTER NETWORKS</v>
          </cell>
          <cell r="E1272" t="str">
            <v>4</v>
          </cell>
          <cell r="F1272" t="str">
            <v>3 1 4</v>
          </cell>
        </row>
        <row r="1273">
          <cell r="B1273" t="str">
            <v>IS F311</v>
          </cell>
          <cell r="C1273" t="str">
            <v>1532</v>
          </cell>
          <cell r="D1273" t="str">
            <v>COMPUTER GRAPHICS</v>
          </cell>
          <cell r="E1273" t="str">
            <v>3</v>
          </cell>
          <cell r="F1273" t="str">
            <v>3 0 3</v>
          </cell>
        </row>
        <row r="1274">
          <cell r="B1274" t="str">
            <v>IS F322</v>
          </cell>
          <cell r="C1274" t="str">
            <v>1141</v>
          </cell>
          <cell r="D1274" t="str">
            <v>SOFTWARE TESTING</v>
          </cell>
          <cell r="E1274" t="str">
            <v>3</v>
          </cell>
          <cell r="F1274" t="str">
            <v>2 1 3</v>
          </cell>
        </row>
        <row r="1275">
          <cell r="B1275" t="str">
            <v>IS F341</v>
          </cell>
          <cell r="C1275" t="str">
            <v>1529</v>
          </cell>
          <cell r="D1275" t="str">
            <v>SOFTWARE ENGINEERING</v>
          </cell>
          <cell r="E1275" t="str">
            <v>4</v>
          </cell>
          <cell r="F1275" t="str">
            <v>3 1 4</v>
          </cell>
        </row>
        <row r="1276">
          <cell r="B1276" t="str">
            <v>IS F342</v>
          </cell>
          <cell r="C1276" t="str">
            <v>1533</v>
          </cell>
          <cell r="D1276" t="str">
            <v>COMPLIER DESIGN</v>
          </cell>
          <cell r="E1276" t="str">
            <v>3</v>
          </cell>
          <cell r="F1276" t="str">
            <v>2 1 3</v>
          </cell>
        </row>
        <row r="1277">
          <cell r="B1277" t="str">
            <v>IS F366</v>
          </cell>
          <cell r="C1277" t="str">
            <v>1678</v>
          </cell>
          <cell r="D1277" t="str">
            <v>LABORATORY PROJECT</v>
          </cell>
          <cell r="E1277" t="str">
            <v>3</v>
          </cell>
          <cell r="F1277">
            <v>3</v>
          </cell>
        </row>
        <row r="1278">
          <cell r="B1278" t="str">
            <v>IS F367</v>
          </cell>
          <cell r="C1278" t="str">
            <v>1746</v>
          </cell>
          <cell r="D1278" t="str">
            <v>LABORATORY PROJECT</v>
          </cell>
          <cell r="E1278" t="str">
            <v>3</v>
          </cell>
          <cell r="F1278">
            <v>3</v>
          </cell>
        </row>
        <row r="1279">
          <cell r="B1279" t="str">
            <v>IS F372</v>
          </cell>
          <cell r="C1279" t="str">
            <v>1530</v>
          </cell>
          <cell r="D1279" t="str">
            <v>OPERATING SYSTEMS</v>
          </cell>
          <cell r="E1279" t="str">
            <v>3</v>
          </cell>
          <cell r="F1279" t="str">
            <v>3 0 3</v>
          </cell>
        </row>
        <row r="1280">
          <cell r="B1280" t="str">
            <v>IS F376</v>
          </cell>
          <cell r="C1280" t="str">
            <v>1695</v>
          </cell>
          <cell r="D1280" t="str">
            <v>DESIGN PROJECT</v>
          </cell>
          <cell r="E1280" t="str">
            <v>3</v>
          </cell>
          <cell r="F1280">
            <v>3</v>
          </cell>
        </row>
        <row r="1281">
          <cell r="B1281" t="str">
            <v>IS F377</v>
          </cell>
          <cell r="C1281" t="str">
            <v>1762</v>
          </cell>
          <cell r="D1281" t="str">
            <v>DESIGN PROJECT</v>
          </cell>
          <cell r="E1281" t="str">
            <v>3</v>
          </cell>
          <cell r="F1281">
            <v>3</v>
          </cell>
        </row>
        <row r="1282">
          <cell r="B1282" t="str">
            <v>IS F462</v>
          </cell>
          <cell r="C1282" t="str">
            <v>1331</v>
          </cell>
          <cell r="D1282" t="str">
            <v>NETWORK PROGRAMMING</v>
          </cell>
          <cell r="E1282" t="str">
            <v>3</v>
          </cell>
          <cell r="F1282" t="str">
            <v>3 0 3</v>
          </cell>
        </row>
        <row r="1283">
          <cell r="B1283" t="str">
            <v>IS F491</v>
          </cell>
          <cell r="C1283" t="str">
            <v>1720</v>
          </cell>
          <cell r="D1283" t="str">
            <v>SPECIAL PROJECT</v>
          </cell>
          <cell r="E1283" t="str">
            <v>3</v>
          </cell>
          <cell r="F1283">
            <v>3</v>
          </cell>
        </row>
        <row r="1284">
          <cell r="B1284" t="str">
            <v>ITEB G521</v>
          </cell>
          <cell r="C1284" t="str">
            <v>179</v>
          </cell>
          <cell r="D1284" t="str">
            <v>E-BUSINESS TECH I</v>
          </cell>
          <cell r="E1284" t="str">
            <v>4</v>
          </cell>
          <cell r="F1284">
            <v>4</v>
          </cell>
        </row>
        <row r="1285">
          <cell r="B1285" t="str">
            <v>ITEB G522</v>
          </cell>
          <cell r="C1285" t="str">
            <v>341</v>
          </cell>
          <cell r="D1285" t="str">
            <v>E BUSINES TECH II</v>
          </cell>
          <cell r="E1285" t="str">
            <v>4</v>
          </cell>
          <cell r="F1285">
            <v>4</v>
          </cell>
        </row>
        <row r="1286">
          <cell r="B1286" t="str">
            <v>ITEB G552</v>
          </cell>
          <cell r="C1286">
            <v>2142</v>
          </cell>
          <cell r="D1286" t="str">
            <v>CHANGE MANAGEMENT</v>
          </cell>
          <cell r="E1286">
            <v>3</v>
          </cell>
          <cell r="F1286">
            <v>3</v>
          </cell>
        </row>
        <row r="1287">
          <cell r="B1287" t="str">
            <v>ITEB G621</v>
          </cell>
          <cell r="C1287" t="str">
            <v>275</v>
          </cell>
          <cell r="D1287" t="str">
            <v>SUPPLY CHAIN MANAGEMENT</v>
          </cell>
          <cell r="E1287" t="str">
            <v>4</v>
          </cell>
          <cell r="F1287">
            <v>4</v>
          </cell>
        </row>
        <row r="1288">
          <cell r="B1288" t="str">
            <v>JAP N101T</v>
          </cell>
          <cell r="C1288" t="str">
            <v>512</v>
          </cell>
          <cell r="D1288" t="str">
            <v>BEGINING JAPANESE</v>
          </cell>
          <cell r="E1288" t="str">
            <v>3</v>
          </cell>
          <cell r="F1288" t="str">
            <v>3 0 3</v>
          </cell>
        </row>
        <row r="1289">
          <cell r="B1289" t="str">
            <v>MATH C121</v>
          </cell>
          <cell r="C1289" t="str">
            <v>709</v>
          </cell>
          <cell r="D1289" t="str">
            <v>FINITE MATH</v>
          </cell>
          <cell r="E1289" t="str">
            <v>3</v>
          </cell>
          <cell r="F1289" t="str">
            <v>3 0 3</v>
          </cell>
        </row>
        <row r="1290">
          <cell r="B1290" t="str">
            <v>MATH C131</v>
          </cell>
          <cell r="C1290" t="str">
            <v>761</v>
          </cell>
          <cell r="D1290" t="str">
            <v>CALCULUS</v>
          </cell>
          <cell r="E1290" t="str">
            <v>3</v>
          </cell>
          <cell r="F1290" t="str">
            <v>3 0 3</v>
          </cell>
        </row>
        <row r="1291">
          <cell r="B1291" t="str">
            <v>MATH C191</v>
          </cell>
          <cell r="C1291" t="str">
            <v>714</v>
          </cell>
          <cell r="D1291" t="str">
            <v>MATHEMATICS I</v>
          </cell>
          <cell r="E1291" t="str">
            <v>3</v>
          </cell>
          <cell r="F1291" t="str">
            <v>3 0 3</v>
          </cell>
        </row>
        <row r="1292">
          <cell r="B1292" t="str">
            <v>MATH C192</v>
          </cell>
          <cell r="C1292" t="str">
            <v>715</v>
          </cell>
          <cell r="D1292" t="str">
            <v>MATHEMATICS II</v>
          </cell>
          <cell r="E1292" t="str">
            <v>3</v>
          </cell>
          <cell r="F1292" t="str">
            <v>3 0 3</v>
          </cell>
        </row>
        <row r="1293">
          <cell r="B1293" t="str">
            <v>MATH C222</v>
          </cell>
          <cell r="C1293" t="str">
            <v>419</v>
          </cell>
          <cell r="D1293" t="str">
            <v>DISCR STRUC FOR COMP SCI</v>
          </cell>
          <cell r="E1293" t="str">
            <v>3</v>
          </cell>
          <cell r="F1293" t="str">
            <v xml:space="preserve">  3 0 3</v>
          </cell>
        </row>
        <row r="1294">
          <cell r="B1294" t="str">
            <v>MATH C231</v>
          </cell>
          <cell r="C1294" t="str">
            <v>453</v>
          </cell>
          <cell r="D1294" t="str">
            <v>NUMBER THEORY</v>
          </cell>
          <cell r="E1294" t="str">
            <v>3</v>
          </cell>
          <cell r="F1294" t="str">
            <v>3 0 3</v>
          </cell>
        </row>
        <row r="1295">
          <cell r="B1295" t="str">
            <v>MATH C241</v>
          </cell>
          <cell r="C1295" t="str">
            <v>718</v>
          </cell>
          <cell r="D1295" t="str">
            <v>MATHEMATICS III</v>
          </cell>
          <cell r="E1295" t="str">
            <v>3</v>
          </cell>
          <cell r="F1295" t="str">
            <v>3 0 3</v>
          </cell>
        </row>
        <row r="1296">
          <cell r="B1296" t="str">
            <v>MATH C311</v>
          </cell>
          <cell r="C1296" t="str">
            <v>681</v>
          </cell>
          <cell r="D1296" t="str">
            <v>ALGEBRA I</v>
          </cell>
          <cell r="E1296" t="str">
            <v>3</v>
          </cell>
          <cell r="F1296" t="str">
            <v>3 0 3</v>
          </cell>
        </row>
        <row r="1297">
          <cell r="B1297" t="str">
            <v>MATH C312</v>
          </cell>
          <cell r="C1297" t="str">
            <v>120</v>
          </cell>
          <cell r="D1297" t="str">
            <v>ALGEBRA II</v>
          </cell>
          <cell r="E1297" t="str">
            <v>3</v>
          </cell>
          <cell r="F1297" t="str">
            <v>3 0 3</v>
          </cell>
        </row>
        <row r="1298">
          <cell r="B1298" t="str">
            <v>MATH C321</v>
          </cell>
          <cell r="C1298" t="str">
            <v>682</v>
          </cell>
          <cell r="D1298" t="str">
            <v>ELEMENTARY REAL ANALYSIS</v>
          </cell>
          <cell r="E1298" t="str">
            <v>3</v>
          </cell>
          <cell r="F1298" t="str">
            <v xml:space="preserve">  3 0 3</v>
          </cell>
        </row>
        <row r="1299">
          <cell r="B1299" t="str">
            <v>MATH C322</v>
          </cell>
          <cell r="C1299" t="str">
            <v>131</v>
          </cell>
          <cell r="D1299" t="str">
            <v>MEASURE &amp; INTEGRATION</v>
          </cell>
          <cell r="E1299" t="str">
            <v>3</v>
          </cell>
          <cell r="F1299" t="str">
            <v>3 0 3</v>
          </cell>
        </row>
        <row r="1300">
          <cell r="B1300" t="str">
            <v>MATH C331</v>
          </cell>
          <cell r="C1300" t="str">
            <v>683</v>
          </cell>
          <cell r="D1300" t="str">
            <v>INTRODUCTION TO TOPOLOGY</v>
          </cell>
          <cell r="E1300" t="str">
            <v>3</v>
          </cell>
          <cell r="F1300" t="str">
            <v xml:space="preserve">  3 0 3</v>
          </cell>
        </row>
        <row r="1301">
          <cell r="B1301" t="str">
            <v>MATH C332</v>
          </cell>
          <cell r="C1301" t="str">
            <v>134</v>
          </cell>
          <cell r="D1301" t="str">
            <v>INTRO TO FUNCTIONAL ANAL</v>
          </cell>
          <cell r="E1301" t="str">
            <v>3</v>
          </cell>
          <cell r="F1301" t="str">
            <v xml:space="preserve"> 3 0 3</v>
          </cell>
        </row>
        <row r="1302">
          <cell r="B1302" t="str">
            <v>MATH C352</v>
          </cell>
          <cell r="C1302" t="str">
            <v>591</v>
          </cell>
          <cell r="D1302" t="str">
            <v>DIFFERENTIAL GEOMETRY</v>
          </cell>
          <cell r="E1302" t="str">
            <v>3</v>
          </cell>
          <cell r="F1302" t="str">
            <v>3 0 3</v>
          </cell>
        </row>
        <row r="1303">
          <cell r="B1303" t="str">
            <v>MATH C353</v>
          </cell>
          <cell r="C1303" t="str">
            <v>825</v>
          </cell>
          <cell r="D1303" t="str">
            <v>STATISTICAL INFER &amp; APP</v>
          </cell>
          <cell r="E1303" t="str">
            <v>3</v>
          </cell>
          <cell r="F1303" t="str">
            <v>3 0 3</v>
          </cell>
        </row>
        <row r="1304">
          <cell r="B1304" t="str">
            <v>MATH C411</v>
          </cell>
          <cell r="C1304" t="str">
            <v>228</v>
          </cell>
          <cell r="D1304" t="str">
            <v>COMPLEX ANALYSIS</v>
          </cell>
          <cell r="E1304" t="str">
            <v>3</v>
          </cell>
          <cell r="F1304" t="str">
            <v>3 0 3</v>
          </cell>
        </row>
        <row r="1305">
          <cell r="B1305" t="str">
            <v>MATH C412</v>
          </cell>
          <cell r="C1305" t="str">
            <v>1018</v>
          </cell>
          <cell r="D1305" t="str">
            <v>CONCEPTS OF GEOMETRY</v>
          </cell>
          <cell r="E1305" t="str">
            <v>3</v>
          </cell>
          <cell r="F1305" t="str">
            <v>3 0 3</v>
          </cell>
        </row>
        <row r="1306">
          <cell r="B1306" t="str">
            <v>MATH C421</v>
          </cell>
          <cell r="C1306" t="str">
            <v>615</v>
          </cell>
          <cell r="D1306" t="str">
            <v>COMBINATORIAL MATHS</v>
          </cell>
          <cell r="E1306" t="str">
            <v>3</v>
          </cell>
          <cell r="F1306" t="str">
            <v>3 0 3</v>
          </cell>
        </row>
        <row r="1307">
          <cell r="B1307" t="str">
            <v>MATH C431</v>
          </cell>
          <cell r="C1307" t="str">
            <v>1019</v>
          </cell>
          <cell r="D1307" t="str">
            <v>DISTRIBUTION THEORY</v>
          </cell>
          <cell r="E1307" t="str">
            <v>3</v>
          </cell>
          <cell r="F1307" t="str">
            <v>3 0 3</v>
          </cell>
        </row>
        <row r="1308">
          <cell r="B1308" t="str">
            <v>MATH C441</v>
          </cell>
          <cell r="C1308" t="str">
            <v>881</v>
          </cell>
          <cell r="D1308" t="str">
            <v>DISCRETE MATHS STRUC</v>
          </cell>
          <cell r="E1308" t="str">
            <v>3</v>
          </cell>
          <cell r="F1308" t="str">
            <v>3 0 3</v>
          </cell>
        </row>
        <row r="1309">
          <cell r="B1309" t="str">
            <v>MATH C451</v>
          </cell>
          <cell r="C1309" t="str">
            <v>190</v>
          </cell>
          <cell r="D1309" t="str">
            <v>ORDINARY DIFF EQUATIONS</v>
          </cell>
          <cell r="E1309" t="str">
            <v>3</v>
          </cell>
          <cell r="F1309" t="str">
            <v>3 0 3</v>
          </cell>
        </row>
        <row r="1310">
          <cell r="B1310" t="str">
            <v>MATH C452</v>
          </cell>
          <cell r="C1310" t="str">
            <v>104</v>
          </cell>
          <cell r="D1310" t="str">
            <v>PARTIAL DIFF EQUATIONS</v>
          </cell>
          <cell r="E1310" t="str">
            <v>3</v>
          </cell>
          <cell r="F1310" t="str">
            <v>3 0 3</v>
          </cell>
        </row>
        <row r="1311">
          <cell r="B1311" t="str">
            <v>MATH C461</v>
          </cell>
          <cell r="C1311">
            <v>1038</v>
          </cell>
          <cell r="D1311" t="str">
            <v>INTEGRAL EQUATIONS</v>
          </cell>
          <cell r="E1311">
            <v>3</v>
          </cell>
          <cell r="F1311" t="str">
            <v>3 0 3</v>
          </cell>
        </row>
        <row r="1312">
          <cell r="B1312" t="str">
            <v>MATH C471</v>
          </cell>
          <cell r="C1312">
            <v>1039</v>
          </cell>
          <cell r="D1312" t="str">
            <v>NON-LINEAR OPTIMIZATION</v>
          </cell>
          <cell r="E1312">
            <v>3</v>
          </cell>
          <cell r="F1312" t="str">
            <v>3 0 3</v>
          </cell>
        </row>
        <row r="1313">
          <cell r="B1313" t="str">
            <v>MATH C481</v>
          </cell>
          <cell r="C1313" t="str">
            <v>1020</v>
          </cell>
          <cell r="D1313" t="str">
            <v>COMMUTATIVE ALGEBRA</v>
          </cell>
          <cell r="E1313" t="str">
            <v>3</v>
          </cell>
          <cell r="F1313" t="str">
            <v>3 0 3</v>
          </cell>
        </row>
        <row r="1314">
          <cell r="B1314" t="str">
            <v>MATH C491</v>
          </cell>
          <cell r="C1314" t="str">
            <v>882</v>
          </cell>
          <cell r="D1314" t="str">
            <v>SPECIAL PROJECTS</v>
          </cell>
          <cell r="E1314" t="str">
            <v>3</v>
          </cell>
          <cell r="F1314">
            <v>3</v>
          </cell>
        </row>
        <row r="1315">
          <cell r="B1315" t="str">
            <v>MATH D021</v>
          </cell>
          <cell r="C1315" t="str">
            <v>905</v>
          </cell>
          <cell r="D1315" t="str">
            <v>REMEDIAL MATHEMATICS</v>
          </cell>
          <cell r="E1315" t="str">
            <v>5</v>
          </cell>
          <cell r="F1315" t="str">
            <v>5 0 5</v>
          </cell>
        </row>
        <row r="1316">
          <cell r="B1316" t="str">
            <v>MATH F111</v>
          </cell>
          <cell r="C1316" t="str">
            <v>1010</v>
          </cell>
          <cell r="D1316" t="str">
            <v>MATHEMATICS I</v>
          </cell>
          <cell r="E1316" t="str">
            <v>3</v>
          </cell>
          <cell r="F1316" t="str">
            <v>3 0 3</v>
          </cell>
        </row>
        <row r="1317">
          <cell r="B1317" t="str">
            <v>MATH F112</v>
          </cell>
          <cell r="C1317" t="str">
            <v>1011</v>
          </cell>
          <cell r="D1317" t="str">
            <v>MATHEMATICS II</v>
          </cell>
          <cell r="E1317" t="str">
            <v>3</v>
          </cell>
          <cell r="F1317" t="str">
            <v>3 0 3</v>
          </cell>
        </row>
        <row r="1318">
          <cell r="B1318" t="str">
            <v>MATH F113</v>
          </cell>
          <cell r="C1318" t="str">
            <v>1012</v>
          </cell>
          <cell r="D1318" t="str">
            <v>PROBABILITY &amp; STATISTICS</v>
          </cell>
          <cell r="E1318" t="str">
            <v>3</v>
          </cell>
          <cell r="F1318" t="str">
            <v xml:space="preserve">  3 0 3</v>
          </cell>
        </row>
        <row r="1319">
          <cell r="B1319" t="str">
            <v>MATH F211</v>
          </cell>
          <cell r="C1319" t="str">
            <v>1022</v>
          </cell>
          <cell r="D1319" t="str">
            <v>MATHEMATICS III</v>
          </cell>
          <cell r="E1319" t="str">
            <v>3</v>
          </cell>
          <cell r="F1319" t="str">
            <v>3 0 3</v>
          </cell>
        </row>
        <row r="1320">
          <cell r="B1320" t="str">
            <v>MATH F212</v>
          </cell>
          <cell r="C1320" t="str">
            <v>1122</v>
          </cell>
          <cell r="D1320" t="str">
            <v>OPTIMIZATION</v>
          </cell>
          <cell r="E1320" t="str">
            <v>3</v>
          </cell>
          <cell r="F1320" t="str">
            <v>3 0 3</v>
          </cell>
        </row>
        <row r="1321">
          <cell r="B1321" t="str">
            <v>MATH F213</v>
          </cell>
          <cell r="C1321" t="str">
            <v>1123</v>
          </cell>
          <cell r="D1321" t="str">
            <v>DISCRETE MATHEMATICS</v>
          </cell>
          <cell r="E1321" t="str">
            <v>3</v>
          </cell>
          <cell r="F1321" t="str">
            <v>3 0 3</v>
          </cell>
        </row>
        <row r="1322">
          <cell r="B1322" t="str">
            <v>MATH F214</v>
          </cell>
          <cell r="C1322" t="str">
            <v>1124</v>
          </cell>
          <cell r="D1322" t="str">
            <v>ELEMENTARY REAL ANALYSIS</v>
          </cell>
          <cell r="E1322" t="str">
            <v>3</v>
          </cell>
          <cell r="F1322" t="str">
            <v xml:space="preserve">  3 0 3</v>
          </cell>
        </row>
        <row r="1323">
          <cell r="B1323" t="str">
            <v>MATH F215</v>
          </cell>
          <cell r="C1323" t="str">
            <v>1125</v>
          </cell>
          <cell r="D1323" t="str">
            <v>ALGEBRA I</v>
          </cell>
          <cell r="E1323" t="str">
            <v>3</v>
          </cell>
          <cell r="F1323" t="str">
            <v>3 0 3</v>
          </cell>
        </row>
        <row r="1324">
          <cell r="B1324" t="str">
            <v>MATH F231</v>
          </cell>
          <cell r="C1324" t="str">
            <v>1340</v>
          </cell>
          <cell r="D1324" t="str">
            <v>NUMBER THEORY</v>
          </cell>
          <cell r="E1324" t="str">
            <v>3</v>
          </cell>
          <cell r="F1324" t="str">
            <v>3 0 3</v>
          </cell>
        </row>
        <row r="1325">
          <cell r="B1325" t="str">
            <v>MATH F241</v>
          </cell>
          <cell r="C1325" t="str">
            <v>1465</v>
          </cell>
          <cell r="D1325" t="str">
            <v>MATHEMATICAL METHODS</v>
          </cell>
          <cell r="E1325" t="str">
            <v>3</v>
          </cell>
          <cell r="F1325" t="str">
            <v>3 0 3</v>
          </cell>
        </row>
        <row r="1326">
          <cell r="B1326" t="str">
            <v>MATH F242</v>
          </cell>
          <cell r="C1326" t="str">
            <v>1466</v>
          </cell>
          <cell r="D1326" t="str">
            <v>OPERATIONS RESEARCH</v>
          </cell>
          <cell r="E1326" t="str">
            <v>3</v>
          </cell>
          <cell r="F1326" t="str">
            <v>3 0 3</v>
          </cell>
        </row>
        <row r="1327">
          <cell r="B1327" t="str">
            <v>MATH F243</v>
          </cell>
          <cell r="C1327" t="str">
            <v>1467</v>
          </cell>
          <cell r="D1327" t="str">
            <v>GRAPHS AND NETWORKS</v>
          </cell>
          <cell r="E1327" t="str">
            <v>3</v>
          </cell>
          <cell r="F1327" t="str">
            <v>3 0 3</v>
          </cell>
        </row>
        <row r="1328">
          <cell r="B1328" t="str">
            <v>MATH F244</v>
          </cell>
          <cell r="C1328" t="str">
            <v>1468</v>
          </cell>
          <cell r="D1328" t="str">
            <v>MEASURE &amp; INTEGRATION</v>
          </cell>
          <cell r="E1328" t="str">
            <v>3</v>
          </cell>
          <cell r="F1328" t="str">
            <v>3 0 3</v>
          </cell>
        </row>
        <row r="1329">
          <cell r="B1329" t="str">
            <v>MATH F266</v>
          </cell>
          <cell r="C1329" t="str">
            <v>1662</v>
          </cell>
          <cell r="D1329" t="str">
            <v>STUDY PROJECT</v>
          </cell>
          <cell r="E1329" t="str">
            <v>3</v>
          </cell>
          <cell r="F1329">
            <v>3</v>
          </cell>
        </row>
        <row r="1330">
          <cell r="B1330" t="str">
            <v>MATH F311</v>
          </cell>
          <cell r="C1330" t="str">
            <v>1469</v>
          </cell>
          <cell r="D1330" t="str">
            <v>INTRODUCTION TO TOPOLOGY</v>
          </cell>
          <cell r="E1330" t="str">
            <v>3</v>
          </cell>
          <cell r="F1330" t="str">
            <v xml:space="preserve">  3 0 3</v>
          </cell>
        </row>
        <row r="1331">
          <cell r="B1331" t="str">
            <v>MATH F312</v>
          </cell>
          <cell r="C1331" t="str">
            <v>1470</v>
          </cell>
          <cell r="D1331" t="str">
            <v>ORDINARY DIFF EQUATIONS</v>
          </cell>
          <cell r="E1331" t="str">
            <v>3</v>
          </cell>
          <cell r="F1331" t="str">
            <v>3 0 3</v>
          </cell>
        </row>
        <row r="1332">
          <cell r="B1332" t="str">
            <v>MATH F313</v>
          </cell>
          <cell r="C1332" t="str">
            <v>1471</v>
          </cell>
          <cell r="D1332" t="str">
            <v>NUMERICAL ANALYSIS</v>
          </cell>
          <cell r="E1332" t="str">
            <v>3</v>
          </cell>
          <cell r="F1332" t="str">
            <v>3 0 3</v>
          </cell>
        </row>
        <row r="1333">
          <cell r="B1333" t="str">
            <v>MATH F314</v>
          </cell>
          <cell r="C1333" t="str">
            <v>1475</v>
          </cell>
          <cell r="D1333" t="str">
            <v>ALGEBRA II</v>
          </cell>
          <cell r="E1333" t="str">
            <v>3</v>
          </cell>
          <cell r="F1333" t="str">
            <v>3 0 3</v>
          </cell>
        </row>
        <row r="1334">
          <cell r="B1334" t="str">
            <v>MATH F341</v>
          </cell>
          <cell r="C1334" t="str">
            <v>1472</v>
          </cell>
          <cell r="D1334" t="str">
            <v>INTRO TO FUNCTIONAL ANAL</v>
          </cell>
          <cell r="E1334" t="str">
            <v>3</v>
          </cell>
          <cell r="F1334" t="str">
            <v xml:space="preserve"> 3 0 3</v>
          </cell>
        </row>
        <row r="1335">
          <cell r="B1335" t="str">
            <v>MATH F342</v>
          </cell>
          <cell r="C1335" t="str">
            <v>1473</v>
          </cell>
          <cell r="D1335" t="str">
            <v>DIFFERENTIAL GEOMETRY</v>
          </cell>
          <cell r="E1335" t="str">
            <v>3</v>
          </cell>
          <cell r="F1335" t="str">
            <v>3 0 3</v>
          </cell>
        </row>
        <row r="1336">
          <cell r="B1336" t="str">
            <v>MATH F343</v>
          </cell>
          <cell r="C1336" t="str">
            <v>1474</v>
          </cell>
          <cell r="D1336" t="str">
            <v>PARTIAL DIFF EQUATIONS</v>
          </cell>
          <cell r="E1336" t="str">
            <v>3</v>
          </cell>
          <cell r="F1336" t="str">
            <v>3 0 3</v>
          </cell>
        </row>
        <row r="1337">
          <cell r="B1337" t="str">
            <v>MATH F353</v>
          </cell>
          <cell r="C1337" t="str">
            <v>1479</v>
          </cell>
          <cell r="D1337" t="str">
            <v>STATISTICAL INFER &amp; APP</v>
          </cell>
          <cell r="E1337" t="str">
            <v>3</v>
          </cell>
          <cell r="F1337" t="str">
            <v>3 0 3</v>
          </cell>
        </row>
        <row r="1338">
          <cell r="B1338" t="str">
            <v>MATH F354</v>
          </cell>
          <cell r="C1338" t="str">
            <v>1478</v>
          </cell>
          <cell r="D1338" t="str">
            <v>COMPLEX ANALYSIS</v>
          </cell>
          <cell r="E1338" t="str">
            <v>3</v>
          </cell>
          <cell r="F1338" t="str">
            <v>3 0 3</v>
          </cell>
        </row>
        <row r="1339">
          <cell r="B1339" t="str">
            <v>MATH F366</v>
          </cell>
          <cell r="C1339" t="str">
            <v>1679</v>
          </cell>
          <cell r="D1339" t="str">
            <v>LABORATORY PROJECT</v>
          </cell>
          <cell r="E1339" t="str">
            <v>3</v>
          </cell>
          <cell r="F1339">
            <v>3</v>
          </cell>
        </row>
        <row r="1340">
          <cell r="B1340" t="str">
            <v>MATH F367</v>
          </cell>
          <cell r="C1340" t="str">
            <v>1747</v>
          </cell>
          <cell r="D1340" t="str">
            <v>LABORATORY PROJECT</v>
          </cell>
          <cell r="E1340" t="str">
            <v>3</v>
          </cell>
          <cell r="F1340">
            <v>3</v>
          </cell>
        </row>
        <row r="1341">
          <cell r="B1341" t="str">
            <v>MATH F376</v>
          </cell>
          <cell r="C1341" t="str">
            <v>1696</v>
          </cell>
          <cell r="D1341" t="str">
            <v>DESIGN PROJECT</v>
          </cell>
          <cell r="E1341" t="str">
            <v>3</v>
          </cell>
          <cell r="F1341">
            <v>3</v>
          </cell>
        </row>
        <row r="1342">
          <cell r="B1342" t="str">
            <v>MATH F377</v>
          </cell>
          <cell r="C1342" t="str">
            <v>1763</v>
          </cell>
          <cell r="D1342" t="str">
            <v>DESIGN PROJECT</v>
          </cell>
          <cell r="E1342" t="str">
            <v>3</v>
          </cell>
          <cell r="F1342">
            <v>3</v>
          </cell>
        </row>
        <row r="1343">
          <cell r="B1343" t="str">
            <v>MATH F421</v>
          </cell>
          <cell r="C1343" t="str">
            <v>1480</v>
          </cell>
          <cell r="D1343" t="str">
            <v>COMBINATORIAL MATHS</v>
          </cell>
          <cell r="E1343" t="str">
            <v>3</v>
          </cell>
          <cell r="F1343" t="str">
            <v>3 0 3</v>
          </cell>
        </row>
        <row r="1344">
          <cell r="B1344" t="str">
            <v>MATH F431</v>
          </cell>
          <cell r="C1344" t="str">
            <v>1481</v>
          </cell>
          <cell r="D1344" t="str">
            <v>DISTRIBUTION THEORY</v>
          </cell>
          <cell r="E1344" t="str">
            <v>3</v>
          </cell>
          <cell r="F1344" t="str">
            <v>3 0 3</v>
          </cell>
        </row>
        <row r="1345">
          <cell r="B1345" t="str">
            <v>MATH F441</v>
          </cell>
          <cell r="C1345" t="str">
            <v>1330</v>
          </cell>
          <cell r="D1345" t="str">
            <v>DISCRETE MATHS STRUC</v>
          </cell>
          <cell r="E1345" t="str">
            <v>3</v>
          </cell>
          <cell r="F1345" t="str">
            <v>3 0 3</v>
          </cell>
        </row>
        <row r="1346">
          <cell r="B1346" t="str">
            <v>MATH F471</v>
          </cell>
          <cell r="C1346" t="str">
            <v>1476</v>
          </cell>
          <cell r="D1346" t="str">
            <v>NONLINEAR OPTIMIZATION</v>
          </cell>
          <cell r="E1346" t="str">
            <v>3</v>
          </cell>
          <cell r="F1346" t="str">
            <v>3 0 3</v>
          </cell>
        </row>
        <row r="1347">
          <cell r="B1347" t="str">
            <v>MATH F481</v>
          </cell>
          <cell r="C1347" t="str">
            <v>1477</v>
          </cell>
          <cell r="D1347" t="str">
            <v>COMMUTATIVE ALGEBRA</v>
          </cell>
          <cell r="E1347" t="str">
            <v>3</v>
          </cell>
          <cell r="F1347" t="str">
            <v>3 0 3</v>
          </cell>
        </row>
        <row r="1348">
          <cell r="B1348" t="str">
            <v>MATH F491</v>
          </cell>
          <cell r="C1348" t="str">
            <v>1721</v>
          </cell>
          <cell r="D1348" t="str">
            <v>SPECIAL PROJECT</v>
          </cell>
          <cell r="E1348" t="str">
            <v>3</v>
          </cell>
          <cell r="F1348">
            <v>3</v>
          </cell>
        </row>
        <row r="1349">
          <cell r="B1349" t="str">
            <v>MATH G521</v>
          </cell>
          <cell r="C1349">
            <v>2143</v>
          </cell>
          <cell r="D1349" t="str">
            <v>APPLIED FUNCTIONAL ANALYSIS</v>
          </cell>
          <cell r="E1349">
            <v>5</v>
          </cell>
          <cell r="F1349">
            <v>5</v>
          </cell>
        </row>
        <row r="1350">
          <cell r="B1350" t="str">
            <v>MATH G531</v>
          </cell>
          <cell r="C1350">
            <v>2054</v>
          </cell>
          <cell r="D1350" t="str">
            <v>NUMBER THEORY</v>
          </cell>
          <cell r="E1350">
            <v>5</v>
          </cell>
          <cell r="F1350">
            <v>5</v>
          </cell>
        </row>
        <row r="1351">
          <cell r="B1351" t="str">
            <v>MATH G541</v>
          </cell>
          <cell r="C1351">
            <v>2055</v>
          </cell>
          <cell r="D1351" t="str">
            <v>ADV METHODS IN DIS MATH</v>
          </cell>
          <cell r="E1351">
            <v>5</v>
          </cell>
          <cell r="F1351">
            <v>5</v>
          </cell>
        </row>
        <row r="1352">
          <cell r="B1352" t="str">
            <v>MBA C311</v>
          </cell>
          <cell r="C1352" t="str">
            <v>689</v>
          </cell>
          <cell r="D1352" t="str">
            <v>BUSINESS STRUC &amp; PROCESS</v>
          </cell>
          <cell r="E1352" t="str">
            <v>4</v>
          </cell>
          <cell r="F1352">
            <v>4</v>
          </cell>
        </row>
        <row r="1353">
          <cell r="B1353" t="str">
            <v>MBA C312</v>
          </cell>
          <cell r="C1353" t="str">
            <v>828</v>
          </cell>
          <cell r="D1353" t="str">
            <v>MANAGERIAL ECONOMICS</v>
          </cell>
          <cell r="E1353" t="str">
            <v>3</v>
          </cell>
          <cell r="F1353" t="str">
            <v>3 0 3</v>
          </cell>
        </row>
        <row r="1354">
          <cell r="B1354" t="str">
            <v>MBA C313</v>
          </cell>
          <cell r="C1354" t="str">
            <v>829</v>
          </cell>
          <cell r="D1354" t="str">
            <v>BUSINESS LAW</v>
          </cell>
          <cell r="E1354" t="str">
            <v>3</v>
          </cell>
          <cell r="F1354" t="str">
            <v>3 0 3</v>
          </cell>
        </row>
        <row r="1355">
          <cell r="B1355" t="str">
            <v>MBA C314</v>
          </cell>
          <cell r="C1355" t="str">
            <v>2010</v>
          </cell>
          <cell r="D1355" t="str">
            <v>BUSINESS STR &amp; PROCESS</v>
          </cell>
          <cell r="E1355" t="str">
            <v>3</v>
          </cell>
          <cell r="F1355">
            <v>3</v>
          </cell>
        </row>
        <row r="1356">
          <cell r="B1356" t="str">
            <v>MBA C315</v>
          </cell>
          <cell r="C1356" t="str">
            <v>1822</v>
          </cell>
          <cell r="D1356" t="str">
            <v>INTERN FIN MARKET &amp; SERV</v>
          </cell>
          <cell r="E1356" t="str">
            <v>3</v>
          </cell>
          <cell r="F1356" t="str">
            <v xml:space="preserve">  3 0 3</v>
          </cell>
        </row>
        <row r="1357">
          <cell r="B1357" t="str">
            <v>MBA C317</v>
          </cell>
          <cell r="C1357" t="str">
            <v>690</v>
          </cell>
          <cell r="D1357" t="str">
            <v>MANAGERIAL SKILLS</v>
          </cell>
          <cell r="E1357" t="str">
            <v>1</v>
          </cell>
          <cell r="F1357" t="str">
            <v>1 0 1</v>
          </cell>
        </row>
        <row r="1358">
          <cell r="B1358" t="str">
            <v>MBA C319</v>
          </cell>
          <cell r="C1358" t="str">
            <v>834</v>
          </cell>
          <cell r="D1358" t="str">
            <v>NEGOTIATION SKILL &amp; TECH</v>
          </cell>
          <cell r="E1358" t="str">
            <v>2</v>
          </cell>
          <cell r="F1358" t="str">
            <v xml:space="preserve">  2 0 2</v>
          </cell>
        </row>
        <row r="1359">
          <cell r="B1359" t="str">
            <v>MBA C320</v>
          </cell>
          <cell r="C1359" t="str">
            <v>2011</v>
          </cell>
          <cell r="D1359" t="str">
            <v>MANAGERIAL SKILLS</v>
          </cell>
          <cell r="E1359" t="str">
            <v>2</v>
          </cell>
          <cell r="F1359">
            <v>2</v>
          </cell>
        </row>
        <row r="1360">
          <cell r="B1360" t="str">
            <v>MBA C321</v>
          </cell>
          <cell r="C1360" t="str">
            <v>928</v>
          </cell>
          <cell r="D1360" t="str">
            <v>LEG &amp; ECO ENV OF BUSINES</v>
          </cell>
          <cell r="E1360" t="str">
            <v>4</v>
          </cell>
          <cell r="F1360">
            <v>4</v>
          </cell>
        </row>
        <row r="1361">
          <cell r="B1361" t="str">
            <v>MBA C322</v>
          </cell>
          <cell r="C1361" t="str">
            <v>2013</v>
          </cell>
          <cell r="D1361" t="str">
            <v>MGMT FRAMEWORK &amp; FUN</v>
          </cell>
          <cell r="E1361" t="str">
            <v>2</v>
          </cell>
          <cell r="F1361" t="str">
            <v>2 0 2</v>
          </cell>
        </row>
        <row r="1362">
          <cell r="B1362" t="str">
            <v>MBA C323</v>
          </cell>
          <cell r="C1362" t="str">
            <v>1805</v>
          </cell>
          <cell r="D1362" t="str">
            <v>FUNC &amp; WORK STOCK EXCHAN</v>
          </cell>
          <cell r="E1362" t="str">
            <v>3</v>
          </cell>
          <cell r="F1362" t="str">
            <v xml:space="preserve">  3 0 3</v>
          </cell>
        </row>
        <row r="1363">
          <cell r="B1363" t="str">
            <v>MBA C341</v>
          </cell>
          <cell r="C1363" t="str">
            <v>1824</v>
          </cell>
          <cell r="D1363" t="str">
            <v>INVEST BANK &amp; FIN SERV</v>
          </cell>
          <cell r="E1363" t="str">
            <v>3</v>
          </cell>
          <cell r="F1363" t="str">
            <v>3 0 3</v>
          </cell>
        </row>
        <row r="1364">
          <cell r="B1364" t="str">
            <v>MBA C411</v>
          </cell>
          <cell r="C1364" t="str">
            <v>830</v>
          </cell>
          <cell r="D1364" t="str">
            <v>ORGANISATIONAL BEHAVIOUR</v>
          </cell>
          <cell r="E1364" t="str">
            <v>4</v>
          </cell>
          <cell r="F1364">
            <v>4</v>
          </cell>
        </row>
        <row r="1365">
          <cell r="B1365" t="str">
            <v>MBA C412</v>
          </cell>
          <cell r="C1365" t="str">
            <v>686</v>
          </cell>
          <cell r="D1365" t="str">
            <v>HUMAN RESOURCE MGMT</v>
          </cell>
          <cell r="E1365" t="str">
            <v>4</v>
          </cell>
          <cell r="F1365">
            <v>4</v>
          </cell>
        </row>
        <row r="1366">
          <cell r="B1366" t="str">
            <v>MBA C413</v>
          </cell>
          <cell r="C1366" t="str">
            <v>831</v>
          </cell>
          <cell r="D1366" t="str">
            <v>QUANTITATIVE METHODS</v>
          </cell>
          <cell r="E1366" t="str">
            <v>4</v>
          </cell>
          <cell r="F1366">
            <v>4</v>
          </cell>
        </row>
        <row r="1367">
          <cell r="B1367" t="str">
            <v>MBA C414</v>
          </cell>
          <cell r="C1367" t="str">
            <v>655</v>
          </cell>
          <cell r="D1367" t="str">
            <v>TECHNOLOGY MANAGEMENT</v>
          </cell>
          <cell r="E1367" t="str">
            <v>3</v>
          </cell>
          <cell r="F1367" t="str">
            <v>3 0 3</v>
          </cell>
        </row>
        <row r="1368">
          <cell r="B1368" t="str">
            <v>MBA C415</v>
          </cell>
          <cell r="C1368" t="str">
            <v>832</v>
          </cell>
          <cell r="D1368" t="str">
            <v>FIN &amp; MGMT ACCOUNTING</v>
          </cell>
          <cell r="E1368" t="str">
            <v>4</v>
          </cell>
          <cell r="F1368">
            <v>4</v>
          </cell>
        </row>
        <row r="1369">
          <cell r="B1369" t="str">
            <v>MBA C416</v>
          </cell>
          <cell r="C1369" t="str">
            <v>680</v>
          </cell>
          <cell r="D1369" t="str">
            <v>CORPORATE FINANCE &amp; TAX</v>
          </cell>
          <cell r="E1369" t="str">
            <v>4</v>
          </cell>
          <cell r="F1369">
            <v>4</v>
          </cell>
        </row>
        <row r="1370">
          <cell r="B1370" t="str">
            <v>MBA C417</v>
          </cell>
          <cell r="C1370" t="str">
            <v>833</v>
          </cell>
          <cell r="D1370" t="str">
            <v>MANAGERIAL COMMUNICATION</v>
          </cell>
          <cell r="E1370" t="str">
            <v>4</v>
          </cell>
          <cell r="F1370">
            <v>4</v>
          </cell>
        </row>
        <row r="1371">
          <cell r="B1371" t="str">
            <v>MBA C418</v>
          </cell>
          <cell r="C1371" t="str">
            <v>701</v>
          </cell>
          <cell r="D1371" t="str">
            <v>MARKETING</v>
          </cell>
          <cell r="E1371" t="str">
            <v>4</v>
          </cell>
          <cell r="F1371">
            <v>4</v>
          </cell>
        </row>
        <row r="1372">
          <cell r="B1372" t="str">
            <v>MBA C419</v>
          </cell>
          <cell r="C1372" t="str">
            <v>710</v>
          </cell>
          <cell r="D1372" t="str">
            <v>PRODUCT &amp; OPERATION MGMT</v>
          </cell>
          <cell r="E1372" t="str">
            <v>4</v>
          </cell>
          <cell r="F1372">
            <v>4</v>
          </cell>
        </row>
        <row r="1373">
          <cell r="B1373" t="str">
            <v>MBA C421</v>
          </cell>
          <cell r="C1373" t="str">
            <v>123</v>
          </cell>
          <cell r="D1373" t="str">
            <v>SUPPLY CHAIN MANAGEMENT</v>
          </cell>
          <cell r="E1373" t="str">
            <v>4</v>
          </cell>
          <cell r="F1373">
            <v>4</v>
          </cell>
        </row>
        <row r="1374">
          <cell r="B1374" t="str">
            <v>MBA C422</v>
          </cell>
          <cell r="C1374" t="str">
            <v>840</v>
          </cell>
          <cell r="D1374" t="str">
            <v>BUSINESS AND SOCIETY</v>
          </cell>
          <cell r="E1374" t="str">
            <v>4</v>
          </cell>
          <cell r="F1374">
            <v>4</v>
          </cell>
        </row>
        <row r="1375">
          <cell r="B1375" t="str">
            <v>MBA C423</v>
          </cell>
          <cell r="C1375" t="str">
            <v>711</v>
          </cell>
          <cell r="D1375" t="str">
            <v>BUSINESS POLI &amp; STRA MGT</v>
          </cell>
          <cell r="E1375" t="str">
            <v>4</v>
          </cell>
          <cell r="F1375">
            <v>4</v>
          </cell>
        </row>
        <row r="1376">
          <cell r="B1376" t="str">
            <v>MBA C424</v>
          </cell>
          <cell r="C1376" t="str">
            <v>876</v>
          </cell>
          <cell r="D1376" t="str">
            <v>INTERNATIONAL BUSINESS</v>
          </cell>
          <cell r="E1376" t="str">
            <v>3</v>
          </cell>
          <cell r="F1376" t="str">
            <v>3 0 3</v>
          </cell>
        </row>
        <row r="1377">
          <cell r="B1377" t="str">
            <v>MBA C425</v>
          </cell>
          <cell r="C1377" t="str">
            <v>792</v>
          </cell>
          <cell r="D1377" t="str">
            <v>R &amp; D MANAGEMENT</v>
          </cell>
          <cell r="E1377" t="str">
            <v>3</v>
          </cell>
          <cell r="F1377" t="str">
            <v>3 0 3</v>
          </cell>
        </row>
        <row r="1378">
          <cell r="B1378" t="str">
            <v>MBA C426</v>
          </cell>
          <cell r="C1378">
            <v>441</v>
          </cell>
          <cell r="D1378" t="str">
            <v>DATABASE MGMT SYSTEMS</v>
          </cell>
          <cell r="E1378">
            <v>4</v>
          </cell>
          <cell r="F1378">
            <v>4</v>
          </cell>
        </row>
        <row r="1379">
          <cell r="B1379" t="str">
            <v>MBA C427</v>
          </cell>
          <cell r="C1379" t="str">
            <v>933</v>
          </cell>
          <cell r="D1379" t="str">
            <v>eBUSINESS &amp; INTERNET MKT</v>
          </cell>
          <cell r="E1379" t="str">
            <v>4</v>
          </cell>
          <cell r="F1379">
            <v>4</v>
          </cell>
        </row>
        <row r="1380">
          <cell r="B1380" t="str">
            <v>MBA C428</v>
          </cell>
          <cell r="C1380" t="str">
            <v>566</v>
          </cell>
          <cell r="D1380" t="str">
            <v>INTERNET SEC &amp; CYBER LAW</v>
          </cell>
          <cell r="E1380" t="str">
            <v>4</v>
          </cell>
          <cell r="F1380">
            <v>4</v>
          </cell>
        </row>
        <row r="1381">
          <cell r="B1381" t="str">
            <v>MBA C429</v>
          </cell>
          <cell r="C1381" t="str">
            <v>2056</v>
          </cell>
          <cell r="D1381" t="str">
            <v>RECENT ADVANCES IN ETM</v>
          </cell>
          <cell r="E1381" t="str">
            <v>4</v>
          </cell>
          <cell r="F1381">
            <v>4</v>
          </cell>
        </row>
        <row r="1382">
          <cell r="B1382" t="str">
            <v>MBA C431</v>
          </cell>
          <cell r="C1382" t="str">
            <v>2012</v>
          </cell>
          <cell r="D1382" t="str">
            <v>MANAGERIAL COMMUNICATION</v>
          </cell>
          <cell r="E1382" t="str">
            <v>2</v>
          </cell>
          <cell r="F1382">
            <v>2</v>
          </cell>
        </row>
        <row r="1383">
          <cell r="B1383" t="str">
            <v>MBA C432</v>
          </cell>
          <cell r="C1383" t="str">
            <v>1823</v>
          </cell>
          <cell r="D1383" t="str">
            <v>RISK MANAGEMENT &amp; INSURA</v>
          </cell>
          <cell r="E1383" t="str">
            <v>3</v>
          </cell>
          <cell r="F1383" t="str">
            <v>3 0 3</v>
          </cell>
        </row>
        <row r="1384">
          <cell r="B1384" t="str">
            <v>MBA C433</v>
          </cell>
          <cell r="C1384" t="str">
            <v>225</v>
          </cell>
          <cell r="D1384" t="str">
            <v>ADVERT AND SALES PROMO</v>
          </cell>
          <cell r="E1384" t="str">
            <v>3</v>
          </cell>
          <cell r="F1384" t="str">
            <v>3 0 3</v>
          </cell>
        </row>
        <row r="1385">
          <cell r="B1385" t="str">
            <v>MBA C436</v>
          </cell>
          <cell r="C1385" t="str">
            <v>705</v>
          </cell>
          <cell r="D1385" t="str">
            <v>STRATEGIC FINANCIAL MGMT</v>
          </cell>
          <cell r="E1385" t="str">
            <v>3</v>
          </cell>
          <cell r="F1385" t="str">
            <v xml:space="preserve">  3 0 3</v>
          </cell>
        </row>
        <row r="1386">
          <cell r="B1386" t="str">
            <v>MBA C437</v>
          </cell>
          <cell r="C1386" t="str">
            <v>182</v>
          </cell>
          <cell r="D1386" t="str">
            <v>SECUR ANAL &amp; PORTFOL MGT</v>
          </cell>
          <cell r="E1386" t="str">
            <v>3</v>
          </cell>
          <cell r="F1386" t="str">
            <v xml:space="preserve">  3 0 3</v>
          </cell>
        </row>
        <row r="1387">
          <cell r="B1387" t="str">
            <v>MBA C442</v>
          </cell>
          <cell r="C1387" t="str">
            <v>1825</v>
          </cell>
          <cell r="D1387" t="str">
            <v>CONSUMER BEHAVIOR</v>
          </cell>
          <cell r="E1387" t="str">
            <v>3</v>
          </cell>
          <cell r="F1387" t="str">
            <v>3 0 3</v>
          </cell>
        </row>
        <row r="1388">
          <cell r="B1388" t="str">
            <v>MBA C451</v>
          </cell>
          <cell r="C1388" t="str">
            <v>665</v>
          </cell>
          <cell r="D1388" t="str">
            <v>INTERNETWORKING TECNOLOG</v>
          </cell>
          <cell r="E1388" t="str">
            <v>3</v>
          </cell>
          <cell r="F1388" t="str">
            <v xml:space="preserve">  3 0 3</v>
          </cell>
        </row>
        <row r="1389">
          <cell r="B1389" t="str">
            <v>MBA C454</v>
          </cell>
          <cell r="C1389" t="str">
            <v>226</v>
          </cell>
          <cell r="D1389" t="str">
            <v>PROJECT APPRAISAL</v>
          </cell>
          <cell r="E1389" t="str">
            <v>3</v>
          </cell>
          <cell r="F1389" t="str">
            <v>3 0 3</v>
          </cell>
        </row>
        <row r="1390">
          <cell r="B1390" t="str">
            <v>MBA C462</v>
          </cell>
          <cell r="C1390" t="str">
            <v>1826</v>
          </cell>
          <cell r="D1390" t="str">
            <v>SERVICES MARKETING</v>
          </cell>
          <cell r="E1390" t="str">
            <v>3</v>
          </cell>
          <cell r="F1390" t="str">
            <v>3 0 3</v>
          </cell>
        </row>
        <row r="1391">
          <cell r="B1391" t="str">
            <v>MBA C463</v>
          </cell>
          <cell r="C1391" t="str">
            <v>1827</v>
          </cell>
          <cell r="D1391" t="str">
            <v>INDUSTRIAL MARKETING</v>
          </cell>
          <cell r="E1391" t="str">
            <v>3</v>
          </cell>
          <cell r="F1391" t="str">
            <v>3 0 3</v>
          </cell>
        </row>
        <row r="1392">
          <cell r="B1392" t="str">
            <v>MBA C471</v>
          </cell>
          <cell r="C1392" t="str">
            <v>734</v>
          </cell>
          <cell r="D1392" t="str">
            <v>MANAGEMENT INFORM SYSTEM</v>
          </cell>
          <cell r="E1392" t="str">
            <v>3</v>
          </cell>
          <cell r="F1392" t="str">
            <v xml:space="preserve">  3 0 3</v>
          </cell>
        </row>
        <row r="1393">
          <cell r="B1393" t="str">
            <v>MBA C474</v>
          </cell>
          <cell r="C1393" t="str">
            <v>1819</v>
          </cell>
          <cell r="D1393" t="str">
            <v>RETAIL MGMT SYSTEMS</v>
          </cell>
          <cell r="E1393" t="str">
            <v>3</v>
          </cell>
          <cell r="F1393" t="str">
            <v>3 0 3</v>
          </cell>
        </row>
        <row r="1394">
          <cell r="B1394" t="str">
            <v>MBA C475</v>
          </cell>
          <cell r="C1394" t="str">
            <v>1821</v>
          </cell>
          <cell r="D1394" t="str">
            <v>FINANCIAL ENGINEERING</v>
          </cell>
          <cell r="E1394" t="str">
            <v>3</v>
          </cell>
          <cell r="F1394" t="str">
            <v>3 0 3</v>
          </cell>
        </row>
        <row r="1395">
          <cell r="B1395" t="str">
            <v>MBA C481</v>
          </cell>
          <cell r="C1395" t="str">
            <v>2057</v>
          </cell>
          <cell r="D1395" t="str">
            <v>EXPERT SYSTEMS</v>
          </cell>
          <cell r="E1395" t="str">
            <v>4</v>
          </cell>
          <cell r="F1395">
            <v>4</v>
          </cell>
        </row>
        <row r="1396">
          <cell r="B1396" t="str">
            <v>MBA C482</v>
          </cell>
          <cell r="C1396" t="str">
            <v>227</v>
          </cell>
          <cell r="D1396" t="str">
            <v>CREAT &amp; LEAD ENTREP ORGN</v>
          </cell>
          <cell r="E1396" t="str">
            <v>3</v>
          </cell>
          <cell r="F1396" t="str">
            <v xml:space="preserve">  3 0 3</v>
          </cell>
        </row>
        <row r="1397">
          <cell r="B1397" t="str">
            <v>MBA C483</v>
          </cell>
          <cell r="C1397" t="str">
            <v>244</v>
          </cell>
          <cell r="D1397" t="str">
            <v>MARKETING RESEARCH</v>
          </cell>
          <cell r="E1397" t="str">
            <v>3</v>
          </cell>
          <cell r="F1397" t="str">
            <v>3 0 3</v>
          </cell>
        </row>
        <row r="1398">
          <cell r="B1398" t="str">
            <v>MBA C486</v>
          </cell>
          <cell r="C1398" t="str">
            <v>1799</v>
          </cell>
          <cell r="D1398" t="str">
            <v>PRODUCT &amp; BRAND MGMT</v>
          </cell>
          <cell r="E1398" t="str">
            <v>3</v>
          </cell>
          <cell r="F1398" t="str">
            <v>3 0 3</v>
          </cell>
        </row>
        <row r="1399">
          <cell r="B1399" t="str">
            <v>MBA C488</v>
          </cell>
          <cell r="C1399" t="str">
            <v>662</v>
          </cell>
          <cell r="D1399" t="str">
            <v>SERVICES MANAGEMENT SYS</v>
          </cell>
          <cell r="E1399" t="str">
            <v>3</v>
          </cell>
          <cell r="F1399" t="str">
            <v>3 0 3</v>
          </cell>
        </row>
        <row r="1400">
          <cell r="B1400" t="str">
            <v>MBA C489</v>
          </cell>
          <cell r="C1400" t="str">
            <v>1801</v>
          </cell>
          <cell r="D1400" t="str">
            <v>ENTERPRISE RESOURCE PLAN</v>
          </cell>
          <cell r="E1400" t="str">
            <v>3</v>
          </cell>
          <cell r="F1400" t="str">
            <v xml:space="preserve">  3 0 3</v>
          </cell>
        </row>
        <row r="1401">
          <cell r="B1401" t="str">
            <v>MBA C493</v>
          </cell>
          <cell r="C1401" t="str">
            <v>1803</v>
          </cell>
          <cell r="D1401" t="str">
            <v>BUSS ANAL &amp; VALUATION</v>
          </cell>
          <cell r="E1401" t="str">
            <v>3</v>
          </cell>
          <cell r="F1401" t="str">
            <v>3 0 3</v>
          </cell>
        </row>
        <row r="1402">
          <cell r="B1402" t="str">
            <v>MBA G512</v>
          </cell>
          <cell r="C1402" t="str">
            <v>15</v>
          </cell>
          <cell r="D1402" t="str">
            <v>MANUFACTURING STRATEGY</v>
          </cell>
          <cell r="E1402" t="str">
            <v>4</v>
          </cell>
          <cell r="F1402">
            <v>4</v>
          </cell>
        </row>
        <row r="1403">
          <cell r="B1403" t="str">
            <v>MBA G522</v>
          </cell>
          <cell r="C1403" t="str">
            <v>2100</v>
          </cell>
          <cell r="D1403" t="str">
            <v>TOTAL QUALITY MANAGEMENT</v>
          </cell>
          <cell r="E1403" t="str">
            <v>4</v>
          </cell>
          <cell r="F1403">
            <v>4</v>
          </cell>
        </row>
        <row r="1404">
          <cell r="B1404" t="str">
            <v>MBA G523</v>
          </cell>
          <cell r="C1404" t="str">
            <v>939</v>
          </cell>
          <cell r="D1404" t="str">
            <v>PROJECT MANAGEMENT</v>
          </cell>
          <cell r="E1404" t="str">
            <v>4</v>
          </cell>
          <cell r="F1404">
            <v>4</v>
          </cell>
        </row>
        <row r="1405">
          <cell r="B1405" t="str">
            <v>MBA G552</v>
          </cell>
          <cell r="C1405" t="str">
            <v>2058</v>
          </cell>
          <cell r="D1405" t="str">
            <v>TOTAL PRODUCT MAINTENANC</v>
          </cell>
          <cell r="E1405" t="str">
            <v>4</v>
          </cell>
          <cell r="F1405">
            <v>4</v>
          </cell>
        </row>
        <row r="1406">
          <cell r="B1406" t="str">
            <v>MBA G622</v>
          </cell>
          <cell r="C1406" t="str">
            <v>934</v>
          </cell>
          <cell r="D1406" t="str">
            <v>SOFTWARE PROJECT MGMT</v>
          </cell>
          <cell r="E1406" t="str">
            <v>4</v>
          </cell>
          <cell r="F1406">
            <v>4</v>
          </cell>
        </row>
        <row r="1407">
          <cell r="B1407" t="str">
            <v>ME C211</v>
          </cell>
          <cell r="C1407" t="str">
            <v>37</v>
          </cell>
          <cell r="D1407" t="str">
            <v>APPLIED THERMODYNAMICS</v>
          </cell>
          <cell r="E1407" t="str">
            <v>3</v>
          </cell>
          <cell r="F1407" t="str">
            <v>3 0 3</v>
          </cell>
        </row>
        <row r="1408">
          <cell r="B1408" t="str">
            <v>ME C212</v>
          </cell>
          <cell r="C1408" t="str">
            <v>377</v>
          </cell>
          <cell r="D1408" t="str">
            <v>TRANSPORT PHENOMENA I</v>
          </cell>
          <cell r="E1408" t="str">
            <v>3</v>
          </cell>
          <cell r="F1408" t="str">
            <v>3 0 3</v>
          </cell>
        </row>
        <row r="1409">
          <cell r="B1409" t="str">
            <v>ME C312</v>
          </cell>
          <cell r="C1409" t="str">
            <v>142</v>
          </cell>
          <cell r="D1409" t="str">
            <v>DES OF MACHINE ELEMENTS</v>
          </cell>
          <cell r="E1409" t="str">
            <v>3</v>
          </cell>
          <cell r="F1409" t="str">
            <v>3 0 3</v>
          </cell>
        </row>
        <row r="1410">
          <cell r="B1410" t="str">
            <v>ME C314</v>
          </cell>
          <cell r="C1410" t="str">
            <v>38</v>
          </cell>
          <cell r="D1410" t="str">
            <v>POWER PLANT ENGINEERING</v>
          </cell>
          <cell r="E1410" t="str">
            <v>3</v>
          </cell>
          <cell r="F1410" t="str">
            <v>3 0 3</v>
          </cell>
        </row>
        <row r="1411">
          <cell r="B1411" t="str">
            <v>ME C331</v>
          </cell>
          <cell r="C1411" t="str">
            <v>687</v>
          </cell>
          <cell r="D1411" t="str">
            <v>TRANSPORT PHENOMENA II</v>
          </cell>
          <cell r="E1411" t="str">
            <v>4</v>
          </cell>
          <cell r="F1411" t="str">
            <v>3 2 4</v>
          </cell>
        </row>
        <row r="1412">
          <cell r="B1412" t="str">
            <v>ME C332</v>
          </cell>
          <cell r="C1412" t="str">
            <v>146</v>
          </cell>
          <cell r="D1412" t="str">
            <v>PRIMEMOVERS &amp; FLUID MACH</v>
          </cell>
          <cell r="E1412" t="str">
            <v>4</v>
          </cell>
          <cell r="F1412" t="str">
            <v xml:space="preserve">  3 2 4</v>
          </cell>
        </row>
        <row r="1413">
          <cell r="B1413" t="str">
            <v>ME C342</v>
          </cell>
          <cell r="C1413" t="str">
            <v>147</v>
          </cell>
          <cell r="D1413" t="str">
            <v>PRODUCTION TECHNIQUES</v>
          </cell>
          <cell r="E1413" t="str">
            <v>4</v>
          </cell>
          <cell r="F1413" t="str">
            <v>3 2 4</v>
          </cell>
        </row>
        <row r="1414">
          <cell r="B1414" t="str">
            <v>ME C382</v>
          </cell>
          <cell r="C1414" t="str">
            <v>411</v>
          </cell>
          <cell r="D1414" t="str">
            <v>COMPUTER AIDED DESIGN</v>
          </cell>
          <cell r="E1414" t="str">
            <v>3</v>
          </cell>
          <cell r="F1414">
            <v>3</v>
          </cell>
        </row>
        <row r="1415">
          <cell r="B1415" t="str">
            <v>ME C392</v>
          </cell>
          <cell r="C1415" t="str">
            <v>592</v>
          </cell>
          <cell r="D1415" t="str">
            <v>ADV MECH OF SOLIDS &amp; KIN</v>
          </cell>
          <cell r="E1415" t="str">
            <v>3</v>
          </cell>
          <cell r="F1415" t="str">
            <v xml:space="preserve">  3 0 3</v>
          </cell>
        </row>
        <row r="1416">
          <cell r="B1416" t="str">
            <v>ME C411</v>
          </cell>
          <cell r="C1416" t="str">
            <v>233</v>
          </cell>
          <cell r="D1416" t="str">
            <v>AUTOMOTIVE VEHICLES</v>
          </cell>
          <cell r="E1416" t="str">
            <v>4</v>
          </cell>
          <cell r="F1416" t="str">
            <v>3 2 4</v>
          </cell>
        </row>
        <row r="1417">
          <cell r="B1417" t="str">
            <v>ME C412</v>
          </cell>
          <cell r="C1417" t="str">
            <v>518</v>
          </cell>
          <cell r="D1417" t="str">
            <v>PRODUCT PLAN &amp; CONTROL</v>
          </cell>
          <cell r="E1417" t="str">
            <v>3</v>
          </cell>
          <cell r="F1417" t="str">
            <v>3 0 3</v>
          </cell>
        </row>
        <row r="1418">
          <cell r="B1418" t="str">
            <v>ME C422</v>
          </cell>
          <cell r="C1418" t="str">
            <v>62</v>
          </cell>
          <cell r="D1418" t="str">
            <v>DYNAMICS OF M/C &amp; VIBRAN</v>
          </cell>
          <cell r="E1418" t="str">
            <v>3</v>
          </cell>
          <cell r="F1418" t="str">
            <v xml:space="preserve">  3 0 3</v>
          </cell>
        </row>
        <row r="1419">
          <cell r="B1419" t="str">
            <v>ME C432</v>
          </cell>
          <cell r="C1419" t="str">
            <v>722</v>
          </cell>
          <cell r="D1419" t="str">
            <v>COMP AIDED MANUFACT</v>
          </cell>
          <cell r="E1419" t="str">
            <v>3</v>
          </cell>
          <cell r="F1419" t="str">
            <v>3 0 3</v>
          </cell>
        </row>
        <row r="1420">
          <cell r="B1420" t="str">
            <v>ME C441</v>
          </cell>
          <cell r="C1420" t="str">
            <v>942</v>
          </cell>
          <cell r="D1420" t="str">
            <v>AUTOMOTIVE VEHICLES</v>
          </cell>
          <cell r="E1420" t="str">
            <v>3</v>
          </cell>
          <cell r="F1420" t="str">
            <v>3 0 3</v>
          </cell>
        </row>
        <row r="1421">
          <cell r="B1421" t="str">
            <v>ME C442</v>
          </cell>
          <cell r="C1421" t="str">
            <v>626</v>
          </cell>
          <cell r="D1421" t="str">
            <v>ADV IN MATERIALS SCIENCE</v>
          </cell>
          <cell r="E1421" t="str">
            <v>3</v>
          </cell>
          <cell r="F1421" t="str">
            <v xml:space="preserve">  3 0 3</v>
          </cell>
        </row>
        <row r="1422">
          <cell r="B1422" t="str">
            <v>ME C443</v>
          </cell>
          <cell r="C1422" t="str">
            <v>253</v>
          </cell>
          <cell r="D1422" t="str">
            <v>QUALI CONTRO ASSUR &amp; REL</v>
          </cell>
          <cell r="E1422" t="str">
            <v>3</v>
          </cell>
          <cell r="F1422" t="str">
            <v xml:space="preserve"> 3 0 3</v>
          </cell>
        </row>
        <row r="1423">
          <cell r="B1423" t="str">
            <v>ME C451</v>
          </cell>
          <cell r="C1423" t="str">
            <v>943</v>
          </cell>
          <cell r="D1423" t="str">
            <v>MECH EQUIPMENT DESIGN</v>
          </cell>
          <cell r="E1423" t="str">
            <v>3</v>
          </cell>
          <cell r="F1423" t="str">
            <v>3 0 3</v>
          </cell>
        </row>
        <row r="1424">
          <cell r="B1424" t="str">
            <v>ME C452</v>
          </cell>
          <cell r="C1424" t="str">
            <v>398</v>
          </cell>
          <cell r="D1424" t="str">
            <v>COMPOSITE MATERL &amp; DESGN</v>
          </cell>
          <cell r="E1424" t="str">
            <v>3</v>
          </cell>
          <cell r="F1424" t="str">
            <v xml:space="preserve">  3 0 3</v>
          </cell>
        </row>
        <row r="1425">
          <cell r="B1425" t="str">
            <v>ME C461</v>
          </cell>
          <cell r="C1425" t="str">
            <v>944</v>
          </cell>
          <cell r="D1425" t="str">
            <v>REFRIGERATION &amp; AIRCOND</v>
          </cell>
          <cell r="E1425" t="str">
            <v>3</v>
          </cell>
          <cell r="F1425" t="str">
            <v>3 0 3</v>
          </cell>
        </row>
        <row r="1426">
          <cell r="B1426" t="str">
            <v>ME C472</v>
          </cell>
          <cell r="C1426" t="str">
            <v>506</v>
          </cell>
          <cell r="D1426" t="str">
            <v>PRECISION ENGINEERING</v>
          </cell>
          <cell r="E1426" t="str">
            <v>3</v>
          </cell>
          <cell r="F1426" t="str">
            <v>3 0 3</v>
          </cell>
        </row>
        <row r="1427">
          <cell r="B1427" t="str">
            <v>ME C481</v>
          </cell>
          <cell r="C1427" t="str">
            <v>17</v>
          </cell>
          <cell r="D1427" t="str">
            <v>PROJECT APPRAISAL</v>
          </cell>
          <cell r="E1427" t="str">
            <v>3</v>
          </cell>
          <cell r="F1427" t="str">
            <v>3 0 3</v>
          </cell>
        </row>
        <row r="1428">
          <cell r="B1428" t="str">
            <v>ME C491</v>
          </cell>
          <cell r="C1428" t="str">
            <v>883</v>
          </cell>
          <cell r="D1428" t="str">
            <v>SPECIAL PROJECTS</v>
          </cell>
          <cell r="E1428" t="str">
            <v>3</v>
          </cell>
          <cell r="F1428">
            <v>3</v>
          </cell>
        </row>
        <row r="1429">
          <cell r="B1429" t="str">
            <v>ME F110</v>
          </cell>
          <cell r="C1429" t="str">
            <v>1013</v>
          </cell>
          <cell r="D1429" t="str">
            <v>WORKSHOP PRACTICE</v>
          </cell>
          <cell r="E1429" t="str">
            <v>2</v>
          </cell>
          <cell r="F1429" t="str">
            <v>4 2</v>
          </cell>
        </row>
        <row r="1430">
          <cell r="B1430" t="str">
            <v>ME F211</v>
          </cell>
          <cell r="C1430" t="str">
            <v>1083</v>
          </cell>
          <cell r="D1430" t="str">
            <v>MECHANICS OF SOLIDS</v>
          </cell>
          <cell r="E1430" t="str">
            <v>3</v>
          </cell>
          <cell r="F1430" t="str">
            <v>3 0 3</v>
          </cell>
        </row>
        <row r="1431">
          <cell r="B1431" t="str">
            <v>ME F212</v>
          </cell>
          <cell r="C1431" t="str">
            <v>1082</v>
          </cell>
          <cell r="D1431" t="str">
            <v>FLUID MECHANICS</v>
          </cell>
          <cell r="E1431" t="str">
            <v>3</v>
          </cell>
          <cell r="F1431" t="str">
            <v>3 0 3</v>
          </cell>
        </row>
        <row r="1432">
          <cell r="B1432" t="str">
            <v>ME F213</v>
          </cell>
          <cell r="C1432" t="str">
            <v>1081</v>
          </cell>
          <cell r="D1432" t="str">
            <v>MATERIALS SCIENCE &amp; ENGG</v>
          </cell>
          <cell r="E1432" t="str">
            <v>2</v>
          </cell>
          <cell r="F1432" t="str">
            <v xml:space="preserve">  2 0 2</v>
          </cell>
        </row>
        <row r="1433">
          <cell r="B1433" t="str">
            <v>ME F214</v>
          </cell>
          <cell r="C1433" t="str">
            <v>1084</v>
          </cell>
          <cell r="D1433" t="str">
            <v>APPLIED THERMODYANMICS</v>
          </cell>
          <cell r="E1433" t="str">
            <v>3</v>
          </cell>
          <cell r="F1433" t="str">
            <v>3 0 3</v>
          </cell>
        </row>
        <row r="1434">
          <cell r="B1434" t="str">
            <v>ME F215</v>
          </cell>
          <cell r="C1434" t="str">
            <v>1085</v>
          </cell>
          <cell r="D1434" t="str">
            <v>MECHANICAL ENGG LAB</v>
          </cell>
          <cell r="E1434" t="str">
            <v>2</v>
          </cell>
          <cell r="F1434" t="str">
            <v>2 2</v>
          </cell>
        </row>
        <row r="1435">
          <cell r="B1435" t="str">
            <v>ME F241</v>
          </cell>
          <cell r="C1435" t="str">
            <v>1263</v>
          </cell>
          <cell r="D1435" t="str">
            <v>MACHINE DESIGN &amp; DRAWING</v>
          </cell>
          <cell r="E1435" t="str">
            <v>4</v>
          </cell>
          <cell r="F1435" t="str">
            <v xml:space="preserve">  3 1 4</v>
          </cell>
        </row>
        <row r="1436">
          <cell r="B1436" t="str">
            <v>ME F242</v>
          </cell>
          <cell r="C1436" t="str">
            <v>1264</v>
          </cell>
          <cell r="D1436" t="str">
            <v>IC ENGINES</v>
          </cell>
          <cell r="E1436" t="str">
            <v>2</v>
          </cell>
          <cell r="F1436" t="str">
            <v>2 0 2</v>
          </cell>
        </row>
        <row r="1437">
          <cell r="B1437" t="str">
            <v>ME F243</v>
          </cell>
          <cell r="C1437" t="str">
            <v>1265</v>
          </cell>
          <cell r="D1437" t="str">
            <v>PRODUCTION TECHNIQUES I</v>
          </cell>
          <cell r="E1437" t="str">
            <v>3</v>
          </cell>
          <cell r="F1437" t="str">
            <v>2 1 3</v>
          </cell>
        </row>
        <row r="1438">
          <cell r="B1438" t="str">
            <v>ME F244</v>
          </cell>
          <cell r="C1438" t="str">
            <v>1266</v>
          </cell>
          <cell r="D1438" t="str">
            <v>KIN &amp; DYN OF MACHINES</v>
          </cell>
          <cell r="E1438" t="str">
            <v>3</v>
          </cell>
          <cell r="F1438" t="str">
            <v>3 0 3</v>
          </cell>
        </row>
        <row r="1439">
          <cell r="B1439" t="str">
            <v>ME F266</v>
          </cell>
          <cell r="C1439" t="str">
            <v>1663</v>
          </cell>
          <cell r="D1439" t="str">
            <v>STUDY PROJECT</v>
          </cell>
          <cell r="E1439" t="str">
            <v>3</v>
          </cell>
          <cell r="F1439">
            <v>3</v>
          </cell>
        </row>
        <row r="1440">
          <cell r="B1440" t="str">
            <v>ME F311</v>
          </cell>
          <cell r="C1440" t="str">
            <v>1267</v>
          </cell>
          <cell r="D1440" t="str">
            <v>HEAT TRANSFER</v>
          </cell>
          <cell r="E1440" t="str">
            <v>4</v>
          </cell>
          <cell r="F1440" t="str">
            <v>3 1 4</v>
          </cell>
        </row>
        <row r="1441">
          <cell r="B1441" t="str">
            <v>ME F312</v>
          </cell>
          <cell r="C1441" t="str">
            <v>1268</v>
          </cell>
          <cell r="D1441" t="str">
            <v>ADV MECHANICS OF SOLIDS</v>
          </cell>
          <cell r="E1441" t="str">
            <v>3</v>
          </cell>
          <cell r="F1441" t="str">
            <v>3 0 3</v>
          </cell>
        </row>
        <row r="1442">
          <cell r="B1442" t="str">
            <v>ME F313</v>
          </cell>
          <cell r="C1442" t="str">
            <v>1269</v>
          </cell>
          <cell r="D1442" t="str">
            <v>PRODUCTION TECHNIQUES II</v>
          </cell>
          <cell r="E1442" t="str">
            <v>4</v>
          </cell>
          <cell r="F1442" t="str">
            <v xml:space="preserve">  3 1 4</v>
          </cell>
        </row>
        <row r="1443">
          <cell r="B1443" t="str">
            <v>ME F341</v>
          </cell>
          <cell r="C1443" t="str">
            <v>1270</v>
          </cell>
          <cell r="D1443" t="str">
            <v>PRIMEMOVERS &amp; FLUID MACH</v>
          </cell>
          <cell r="E1443" t="str">
            <v>3</v>
          </cell>
          <cell r="F1443" t="str">
            <v xml:space="preserve">  2 1 3</v>
          </cell>
        </row>
        <row r="1444">
          <cell r="B1444" t="str">
            <v>ME F342</v>
          </cell>
          <cell r="C1444" t="str">
            <v>1272</v>
          </cell>
          <cell r="D1444" t="str">
            <v>COMPUTER AIDED DESIGN</v>
          </cell>
          <cell r="E1444" t="str">
            <v>4</v>
          </cell>
          <cell r="F1444" t="str">
            <v>3 1 4</v>
          </cell>
        </row>
        <row r="1445">
          <cell r="B1445" t="str">
            <v>ME F343</v>
          </cell>
          <cell r="C1445" t="str">
            <v>1271</v>
          </cell>
          <cell r="D1445" t="str">
            <v>MECHANICAL VIBRATIONS</v>
          </cell>
          <cell r="E1445" t="str">
            <v>3</v>
          </cell>
          <cell r="F1445" t="str">
            <v>3 0 3</v>
          </cell>
        </row>
        <row r="1446">
          <cell r="B1446" t="str">
            <v>ME F344</v>
          </cell>
          <cell r="C1446" t="str">
            <v>1273</v>
          </cell>
          <cell r="D1446" t="str">
            <v>ENGINEERING OPTIMIZAITON</v>
          </cell>
          <cell r="E1446" t="str">
            <v>2</v>
          </cell>
          <cell r="F1446" t="str">
            <v xml:space="preserve">  2 0 2</v>
          </cell>
        </row>
        <row r="1447">
          <cell r="B1447" t="str">
            <v>ME F366</v>
          </cell>
          <cell r="C1447" t="str">
            <v>1680</v>
          </cell>
          <cell r="D1447" t="str">
            <v>LABORATORY PROJECT</v>
          </cell>
          <cell r="E1447" t="str">
            <v>3</v>
          </cell>
          <cell r="F1447">
            <v>3</v>
          </cell>
        </row>
        <row r="1448">
          <cell r="B1448" t="str">
            <v>ME F367</v>
          </cell>
          <cell r="C1448" t="str">
            <v>1748</v>
          </cell>
          <cell r="D1448" t="str">
            <v>LABORATORY PROJECT</v>
          </cell>
          <cell r="E1448" t="str">
            <v>3</v>
          </cell>
          <cell r="F1448">
            <v>3</v>
          </cell>
        </row>
        <row r="1449">
          <cell r="B1449" t="str">
            <v>ME F376</v>
          </cell>
          <cell r="C1449" t="str">
            <v>1697</v>
          </cell>
          <cell r="D1449" t="str">
            <v>DESIGN PROJECT</v>
          </cell>
          <cell r="E1449" t="str">
            <v>3</v>
          </cell>
          <cell r="F1449">
            <v>3</v>
          </cell>
        </row>
        <row r="1450">
          <cell r="B1450" t="str">
            <v>ME F377</v>
          </cell>
          <cell r="C1450" t="str">
            <v>1764</v>
          </cell>
          <cell r="D1450" t="str">
            <v>DESIGN PROJECT</v>
          </cell>
          <cell r="E1450" t="str">
            <v>3</v>
          </cell>
          <cell r="F1450">
            <v>3</v>
          </cell>
        </row>
        <row r="1451">
          <cell r="B1451" t="str">
            <v>ME F411</v>
          </cell>
          <cell r="C1451" t="str">
            <v>1274</v>
          </cell>
          <cell r="D1451" t="str">
            <v>FLUID POWER SYSTEMS</v>
          </cell>
          <cell r="E1451" t="str">
            <v>4</v>
          </cell>
          <cell r="F1451" t="str">
            <v>3 1 4</v>
          </cell>
        </row>
        <row r="1452">
          <cell r="B1452" t="str">
            <v>ME F412</v>
          </cell>
          <cell r="C1452" t="str">
            <v>1620</v>
          </cell>
          <cell r="D1452" t="str">
            <v>PRODUCT PLAN &amp; CONTROL</v>
          </cell>
          <cell r="E1452" t="str">
            <v>3</v>
          </cell>
          <cell r="F1452" t="str">
            <v>3 0 3</v>
          </cell>
        </row>
        <row r="1453">
          <cell r="B1453" t="str">
            <v>ME F413</v>
          </cell>
          <cell r="C1453" t="str">
            <v>1275</v>
          </cell>
          <cell r="D1453" t="str">
            <v>NONLINEAR VIBRATIONS</v>
          </cell>
          <cell r="E1453" t="str">
            <v>3</v>
          </cell>
          <cell r="F1453" t="str">
            <v>3 0 3</v>
          </cell>
        </row>
        <row r="1454">
          <cell r="B1454" t="str">
            <v>ME F415</v>
          </cell>
          <cell r="C1454" t="str">
            <v>1277</v>
          </cell>
          <cell r="D1454" t="str">
            <v>GAS DYNAMICS</v>
          </cell>
          <cell r="E1454" t="str">
            <v>3</v>
          </cell>
          <cell r="F1454" t="str">
            <v>3 0 3</v>
          </cell>
        </row>
        <row r="1455">
          <cell r="B1455" t="str">
            <v>ME F416</v>
          </cell>
          <cell r="C1455" t="str">
            <v>1278</v>
          </cell>
          <cell r="D1455" t="str">
            <v>REV ENG &amp; RAPID PROTOTYP</v>
          </cell>
          <cell r="E1455" t="str">
            <v>3</v>
          </cell>
          <cell r="F1455" t="str">
            <v xml:space="preserve">  3 0 3</v>
          </cell>
        </row>
        <row r="1456">
          <cell r="B1456" t="str">
            <v>ME F417</v>
          </cell>
          <cell r="C1456" t="str">
            <v>1279</v>
          </cell>
          <cell r="D1456" t="str">
            <v>ADVANCED METAL FORMING</v>
          </cell>
          <cell r="E1456" t="str">
            <v>3</v>
          </cell>
          <cell r="F1456" t="str">
            <v>3 0 3</v>
          </cell>
        </row>
        <row r="1457">
          <cell r="B1457" t="str">
            <v>ME F418</v>
          </cell>
          <cell r="C1457" t="str">
            <v>1280</v>
          </cell>
          <cell r="D1457" t="str">
            <v>ROCKET &amp; SPACECRAFT PROP</v>
          </cell>
          <cell r="E1457" t="str">
            <v>3</v>
          </cell>
          <cell r="F1457" t="str">
            <v xml:space="preserve">  3 0 3</v>
          </cell>
        </row>
        <row r="1458">
          <cell r="B1458" t="str">
            <v>ME F419</v>
          </cell>
          <cell r="C1458" t="str">
            <v>1276</v>
          </cell>
          <cell r="D1458" t="str">
            <v>TOTAL PRODUCT INTEG ENGG</v>
          </cell>
          <cell r="E1458" t="str">
            <v>3</v>
          </cell>
          <cell r="F1458" t="str">
            <v xml:space="preserve"> 3 0 3</v>
          </cell>
        </row>
        <row r="1459">
          <cell r="B1459" t="str">
            <v>ME F420</v>
          </cell>
          <cell r="C1459" t="str">
            <v>1281</v>
          </cell>
          <cell r="D1459" t="str">
            <v>POWER PLANT ENGINEERING</v>
          </cell>
          <cell r="E1459" t="str">
            <v>3</v>
          </cell>
          <cell r="F1459" t="str">
            <v>3 0 3</v>
          </cell>
        </row>
        <row r="1460">
          <cell r="B1460" t="str">
            <v>ME F423</v>
          </cell>
          <cell r="C1460" t="str">
            <v>1810</v>
          </cell>
          <cell r="D1460" t="str">
            <v>MICRO-FLUIDICS &amp; ITS APP</v>
          </cell>
          <cell r="E1460" t="str">
            <v>4</v>
          </cell>
          <cell r="F1460">
            <v>4</v>
          </cell>
        </row>
        <row r="1461">
          <cell r="B1461" t="str">
            <v>ME F432</v>
          </cell>
          <cell r="C1461" t="str">
            <v>1282</v>
          </cell>
          <cell r="D1461" t="str">
            <v>COMPUTER AIDED MANUFACT</v>
          </cell>
          <cell r="E1461" t="str">
            <v>3</v>
          </cell>
          <cell r="F1461" t="str">
            <v>3 0 3</v>
          </cell>
        </row>
        <row r="1462">
          <cell r="B1462" t="str">
            <v>ME F433</v>
          </cell>
          <cell r="C1462" t="str">
            <v>1778</v>
          </cell>
          <cell r="D1462" t="str">
            <v>SOLAR THERMAL PROCESS EN</v>
          </cell>
          <cell r="E1462" t="str">
            <v>4</v>
          </cell>
          <cell r="F1462" t="str">
            <v xml:space="preserve"> 3 1 4</v>
          </cell>
        </row>
        <row r="1463">
          <cell r="B1463" t="str">
            <v>ME F441</v>
          </cell>
          <cell r="C1463" t="str">
            <v>1283</v>
          </cell>
          <cell r="D1463" t="str">
            <v>AUTOMOTIVE VEHICLES</v>
          </cell>
          <cell r="E1463" t="str">
            <v>3</v>
          </cell>
          <cell r="F1463" t="str">
            <v>3 0 3</v>
          </cell>
        </row>
        <row r="1464">
          <cell r="B1464" t="str">
            <v>ME F443</v>
          </cell>
          <cell r="C1464" t="str">
            <v>1284</v>
          </cell>
          <cell r="D1464" t="str">
            <v>QUALI CONTRO ASSUR &amp; REL</v>
          </cell>
          <cell r="E1464" t="str">
            <v>3</v>
          </cell>
          <cell r="F1464" t="str">
            <v xml:space="preserve"> 3 0 3</v>
          </cell>
        </row>
        <row r="1465">
          <cell r="B1465" t="str">
            <v>ME F451</v>
          </cell>
          <cell r="C1465" t="str">
            <v>1285</v>
          </cell>
          <cell r="D1465" t="str">
            <v>MECHANICAL EQUIPMENT DES</v>
          </cell>
          <cell r="E1465" t="str">
            <v>3</v>
          </cell>
          <cell r="F1465" t="str">
            <v xml:space="preserve">  3 0 3</v>
          </cell>
        </row>
        <row r="1466">
          <cell r="B1466" t="str">
            <v>ME F452</v>
          </cell>
          <cell r="C1466" t="str">
            <v>1286</v>
          </cell>
          <cell r="D1466" t="str">
            <v>COMPOSITE MATERIAL &amp; DES</v>
          </cell>
          <cell r="E1466" t="str">
            <v>3</v>
          </cell>
          <cell r="F1466" t="str">
            <v xml:space="preserve">  3 0 3</v>
          </cell>
        </row>
        <row r="1467">
          <cell r="B1467" t="str">
            <v>ME F461</v>
          </cell>
          <cell r="C1467" t="str">
            <v>1287</v>
          </cell>
          <cell r="D1467" t="str">
            <v>REFRIGERATION &amp; AIRCOND</v>
          </cell>
          <cell r="E1467" t="str">
            <v>3</v>
          </cell>
          <cell r="F1467" t="str">
            <v>3 0 3</v>
          </cell>
        </row>
        <row r="1468">
          <cell r="B1468" t="str">
            <v>ME F472</v>
          </cell>
          <cell r="C1468" t="str">
            <v>1288</v>
          </cell>
          <cell r="D1468" t="str">
            <v>PRECISION ENGINEERING</v>
          </cell>
          <cell r="E1468" t="str">
            <v>3</v>
          </cell>
          <cell r="F1468" t="str">
            <v>3 0 3</v>
          </cell>
        </row>
        <row r="1469">
          <cell r="B1469" t="str">
            <v>ME F481</v>
          </cell>
          <cell r="C1469" t="str">
            <v>1289</v>
          </cell>
          <cell r="D1469" t="str">
            <v>PROJECT APPRAISAL</v>
          </cell>
          <cell r="E1469" t="str">
            <v>3</v>
          </cell>
          <cell r="F1469" t="str">
            <v>3 0 3</v>
          </cell>
        </row>
        <row r="1470">
          <cell r="B1470" t="str">
            <v>ME F491</v>
          </cell>
          <cell r="C1470" t="str">
            <v>1290</v>
          </cell>
          <cell r="D1470" t="str">
            <v>SPECIAL PROJECTS</v>
          </cell>
          <cell r="E1470" t="str">
            <v>3</v>
          </cell>
          <cell r="F1470">
            <v>3</v>
          </cell>
        </row>
        <row r="1471">
          <cell r="B1471" t="str">
            <v>ME G511</v>
          </cell>
          <cell r="C1471" t="str">
            <v>741</v>
          </cell>
          <cell r="D1471" t="str">
            <v>MECHANISMS &amp; ROBOTICS</v>
          </cell>
          <cell r="E1471" t="str">
            <v>5</v>
          </cell>
          <cell r="F1471" t="str">
            <v>2 3 5</v>
          </cell>
        </row>
        <row r="1472">
          <cell r="B1472" t="str">
            <v>ME G512</v>
          </cell>
          <cell r="C1472" t="str">
            <v>322</v>
          </cell>
          <cell r="D1472" t="str">
            <v>FINITE ELEMENT METHOD</v>
          </cell>
          <cell r="E1472" t="str">
            <v>5</v>
          </cell>
          <cell r="F1472">
            <v>5</v>
          </cell>
        </row>
        <row r="1473">
          <cell r="B1473" t="str">
            <v>ME G513</v>
          </cell>
          <cell r="C1473" t="str">
            <v>2059</v>
          </cell>
          <cell r="D1473" t="str">
            <v>HEATING &amp; COOL OF BUILD</v>
          </cell>
          <cell r="E1473" t="str">
            <v>5</v>
          </cell>
          <cell r="F1473">
            <v>5</v>
          </cell>
        </row>
        <row r="1474">
          <cell r="B1474" t="str">
            <v>ME G514</v>
          </cell>
          <cell r="C1474" t="str">
            <v>2060</v>
          </cell>
          <cell r="D1474" t="str">
            <v>TOURBOMACHINERY</v>
          </cell>
          <cell r="E1474" t="str">
            <v>5</v>
          </cell>
          <cell r="F1474">
            <v>5</v>
          </cell>
        </row>
        <row r="1475">
          <cell r="B1475" t="str">
            <v>ME G515</v>
          </cell>
          <cell r="C1475" t="str">
            <v>410</v>
          </cell>
          <cell r="D1475" t="str">
            <v>COMPUT FLUID DYNAMICS</v>
          </cell>
          <cell r="E1475" t="str">
            <v>5</v>
          </cell>
          <cell r="F1475">
            <v>5</v>
          </cell>
        </row>
        <row r="1476">
          <cell r="B1476" t="str">
            <v>ME G516</v>
          </cell>
          <cell r="C1476" t="str">
            <v>2061</v>
          </cell>
          <cell r="D1476" t="str">
            <v>ENERGY SYST ENGINEERING</v>
          </cell>
          <cell r="E1476" t="str">
            <v>5</v>
          </cell>
          <cell r="F1476">
            <v>5</v>
          </cell>
        </row>
        <row r="1477">
          <cell r="B1477" t="str">
            <v>ME G521</v>
          </cell>
          <cell r="C1477" t="str">
            <v>189</v>
          </cell>
          <cell r="D1477" t="str">
            <v>MECHANICAL SYSTEM DESIGN</v>
          </cell>
          <cell r="E1477" t="str">
            <v>5</v>
          </cell>
          <cell r="F1477" t="str">
            <v xml:space="preserve">  2 3 5</v>
          </cell>
        </row>
        <row r="1478">
          <cell r="B1478" t="str">
            <v>ME G532</v>
          </cell>
          <cell r="C1478" t="str">
            <v>262</v>
          </cell>
          <cell r="D1478" t="str">
            <v>MACHINE TOOL ENGINEERING</v>
          </cell>
          <cell r="E1478" t="str">
            <v>5</v>
          </cell>
          <cell r="F1478" t="str">
            <v xml:space="preserve">  2 3 5</v>
          </cell>
        </row>
        <row r="1479">
          <cell r="B1479" t="str">
            <v>ME G533</v>
          </cell>
          <cell r="C1479" t="str">
            <v>2098</v>
          </cell>
          <cell r="D1479" t="str">
            <v>COND &amp; RAD HEAT TRANSFER</v>
          </cell>
          <cell r="E1479" t="str">
            <v>5</v>
          </cell>
          <cell r="F1479">
            <v>5</v>
          </cell>
        </row>
        <row r="1480">
          <cell r="B1480" t="str">
            <v>ME G534</v>
          </cell>
          <cell r="C1480" t="str">
            <v>2118</v>
          </cell>
          <cell r="D1480" t="str">
            <v>CONVECT HEAT &amp; MASS TRAN</v>
          </cell>
          <cell r="E1480" t="str">
            <v>5</v>
          </cell>
          <cell r="F1480">
            <v>5</v>
          </cell>
        </row>
        <row r="1481">
          <cell r="B1481" t="str">
            <v>ME G535</v>
          </cell>
          <cell r="C1481" t="str">
            <v>2079</v>
          </cell>
          <cell r="D1481" t="str">
            <v>ADV ENGG MATHEMATICS</v>
          </cell>
          <cell r="E1481" t="str">
            <v>5</v>
          </cell>
          <cell r="F1481" t="str">
            <v>3 2 5</v>
          </cell>
        </row>
        <row r="1482">
          <cell r="B1482" t="str">
            <v>ME G536</v>
          </cell>
          <cell r="C1482" t="str">
            <v>2096</v>
          </cell>
          <cell r="D1482" t="str">
            <v>THERMAL EQUIPMENT DESIGN</v>
          </cell>
          <cell r="E1482" t="str">
            <v>5</v>
          </cell>
          <cell r="F1482">
            <v>5</v>
          </cell>
        </row>
        <row r="1483">
          <cell r="B1483" t="str">
            <v>ME G537</v>
          </cell>
          <cell r="C1483">
            <v>2097</v>
          </cell>
          <cell r="D1483" t="str">
            <v>CRYOGENIC ENGINEERING</v>
          </cell>
          <cell r="E1483">
            <v>5</v>
          </cell>
          <cell r="F1483">
            <v>5</v>
          </cell>
        </row>
        <row r="1484">
          <cell r="B1484" t="str">
            <v>ME G538</v>
          </cell>
          <cell r="C1484" t="str">
            <v>2086</v>
          </cell>
          <cell r="D1484" t="str">
            <v>TOYOTA PRODUCTION SYSTEM</v>
          </cell>
          <cell r="E1484" t="str">
            <v>5</v>
          </cell>
          <cell r="F1484" t="str">
            <v xml:space="preserve">  3 2 5</v>
          </cell>
        </row>
        <row r="1485">
          <cell r="B1485" t="str">
            <v>ME G539</v>
          </cell>
          <cell r="C1485" t="str">
            <v>2087</v>
          </cell>
          <cell r="D1485" t="str">
            <v>COMP INTEGRATED MANUFACT</v>
          </cell>
          <cell r="E1485" t="str">
            <v>5</v>
          </cell>
          <cell r="F1485" t="str">
            <v xml:space="preserve">  3 2 5</v>
          </cell>
        </row>
        <row r="1486">
          <cell r="B1486" t="str">
            <v>ME G541</v>
          </cell>
          <cell r="C1486" t="str">
            <v>2117</v>
          </cell>
          <cell r="D1486" t="str">
            <v>COMPUTATIONAL HEAT TRANS</v>
          </cell>
          <cell r="E1486" t="str">
            <v>4</v>
          </cell>
          <cell r="F1486" t="str">
            <v xml:space="preserve">  3 1 4</v>
          </cell>
        </row>
        <row r="1487">
          <cell r="B1487" t="str">
            <v>ME G611</v>
          </cell>
          <cell r="C1487" t="str">
            <v>266</v>
          </cell>
          <cell r="D1487" t="str">
            <v>COMP AIDED ANAL &amp; DESIGN</v>
          </cell>
          <cell r="E1487" t="str">
            <v>5</v>
          </cell>
          <cell r="F1487" t="str">
            <v xml:space="preserve">  2 3 5</v>
          </cell>
        </row>
        <row r="1488">
          <cell r="B1488" t="str">
            <v>ME G621</v>
          </cell>
          <cell r="C1488" t="str">
            <v>875</v>
          </cell>
          <cell r="D1488" t="str">
            <v>FLUID DYNAMICS</v>
          </cell>
          <cell r="E1488" t="str">
            <v>5</v>
          </cell>
          <cell r="F1488" t="str">
            <v>2 3 5</v>
          </cell>
        </row>
        <row r="1489">
          <cell r="B1489" t="str">
            <v>ME G631</v>
          </cell>
          <cell r="C1489" t="str">
            <v>739</v>
          </cell>
          <cell r="D1489" t="str">
            <v>ADVANCED HEAT TRANSFER</v>
          </cell>
          <cell r="E1489" t="str">
            <v>5</v>
          </cell>
          <cell r="F1489" t="str">
            <v>2 3 5</v>
          </cell>
        </row>
        <row r="1490">
          <cell r="B1490" t="str">
            <v>ME G641</v>
          </cell>
          <cell r="C1490" t="str">
            <v>740</v>
          </cell>
          <cell r="D1490" t="str">
            <v>THEORY OF ELAST &amp; PLAST</v>
          </cell>
          <cell r="E1490" t="str">
            <v>5</v>
          </cell>
          <cell r="F1490" t="str">
            <v>2 3 5</v>
          </cell>
        </row>
        <row r="1491">
          <cell r="B1491" t="str">
            <v>MEL G512</v>
          </cell>
          <cell r="C1491" t="str">
            <v>2062</v>
          </cell>
          <cell r="D1491" t="str">
            <v>OPTOELE DEV CIRCUITS&amp;SYS</v>
          </cell>
          <cell r="E1491" t="str">
            <v>5</v>
          </cell>
          <cell r="F1491" t="str">
            <v xml:space="preserve"> 3 2 5</v>
          </cell>
        </row>
        <row r="1492">
          <cell r="B1492" t="str">
            <v>MEL G531</v>
          </cell>
          <cell r="C1492" t="str">
            <v>463</v>
          </cell>
          <cell r="D1492" t="str">
            <v>TESTABLE D&amp;F TOLERA COMP</v>
          </cell>
          <cell r="E1492" t="str">
            <v>5</v>
          </cell>
          <cell r="F1492" t="str">
            <v xml:space="preserve">  3 2 5</v>
          </cell>
        </row>
        <row r="1493">
          <cell r="B1493" t="str">
            <v>MEL G611</v>
          </cell>
          <cell r="C1493" t="str">
            <v>742</v>
          </cell>
          <cell r="D1493" t="str">
            <v>I C FABRICATION TECH</v>
          </cell>
          <cell r="E1493" t="str">
            <v>5</v>
          </cell>
          <cell r="F1493" t="str">
            <v>3 2 5</v>
          </cell>
        </row>
        <row r="1494">
          <cell r="B1494" t="str">
            <v>MEL G612</v>
          </cell>
          <cell r="C1494" t="str">
            <v>745</v>
          </cell>
          <cell r="D1494" t="str">
            <v>INT ELECTRO SYST DESIGN</v>
          </cell>
          <cell r="E1494" t="str">
            <v>4</v>
          </cell>
          <cell r="F1494" t="str">
            <v>2 2 4</v>
          </cell>
        </row>
        <row r="1495">
          <cell r="B1495" t="str">
            <v>MEL G621</v>
          </cell>
          <cell r="C1495" t="str">
            <v>743</v>
          </cell>
          <cell r="D1495" t="str">
            <v>VLSI DESIGN</v>
          </cell>
          <cell r="E1495" t="str">
            <v>5</v>
          </cell>
          <cell r="F1495" t="str">
            <v>3 2 5</v>
          </cell>
        </row>
        <row r="1496">
          <cell r="B1496" t="str">
            <v>MEL G622</v>
          </cell>
          <cell r="C1496">
            <v>2063</v>
          </cell>
          <cell r="D1496" t="str">
            <v>INTRO TO ARTIF NEURAL NET</v>
          </cell>
          <cell r="E1496">
            <v>4</v>
          </cell>
          <cell r="F1496" t="str">
            <v>2 2 4</v>
          </cell>
        </row>
        <row r="1497">
          <cell r="B1497" t="str">
            <v>MEL G623</v>
          </cell>
          <cell r="C1497" t="str">
            <v>500</v>
          </cell>
          <cell r="D1497" t="str">
            <v>ADVANCED VLSI DESIGN</v>
          </cell>
          <cell r="E1497" t="str">
            <v>5</v>
          </cell>
          <cell r="F1497">
            <v>5</v>
          </cell>
        </row>
        <row r="1498">
          <cell r="B1498" t="str">
            <v>MEL G624</v>
          </cell>
          <cell r="C1498" t="str">
            <v>2064</v>
          </cell>
          <cell r="D1498" t="str">
            <v>ADV VLSI ARCHITECTURES</v>
          </cell>
          <cell r="E1498" t="str">
            <v>5</v>
          </cell>
          <cell r="F1498">
            <v>5</v>
          </cell>
        </row>
        <row r="1499">
          <cell r="B1499" t="str">
            <v>MEL G625</v>
          </cell>
          <cell r="C1499" t="str">
            <v>932</v>
          </cell>
          <cell r="D1499" t="str">
            <v>ADV ANALOG &amp; MIX SIG DES</v>
          </cell>
          <cell r="E1499" t="str">
            <v>5</v>
          </cell>
          <cell r="F1499">
            <v>5</v>
          </cell>
        </row>
        <row r="1500">
          <cell r="B1500" t="str">
            <v>MEL G626</v>
          </cell>
          <cell r="C1500" t="str">
            <v>606</v>
          </cell>
          <cell r="D1500" t="str">
            <v>VLSI TEST &amp; TESTABILITY</v>
          </cell>
          <cell r="E1500" t="str">
            <v>5</v>
          </cell>
          <cell r="F1500">
            <v>5</v>
          </cell>
        </row>
        <row r="1501">
          <cell r="B1501" t="str">
            <v>MEL G631</v>
          </cell>
          <cell r="C1501" t="str">
            <v>744</v>
          </cell>
          <cell r="D1501" t="str">
            <v>PHY &amp; MO OF MICROEL DEV</v>
          </cell>
          <cell r="E1501" t="str">
            <v>5</v>
          </cell>
          <cell r="F1501" t="str">
            <v>3 2 5</v>
          </cell>
        </row>
        <row r="1502">
          <cell r="B1502" t="str">
            <v>MEL G632</v>
          </cell>
          <cell r="C1502" t="str">
            <v>224</v>
          </cell>
          <cell r="D1502" t="str">
            <v>ANALOG IC DESIGN</v>
          </cell>
          <cell r="E1502" t="str">
            <v>5</v>
          </cell>
          <cell r="F1502" t="str">
            <v>3 2 5</v>
          </cell>
        </row>
        <row r="1503">
          <cell r="B1503" t="str">
            <v>MEL G641</v>
          </cell>
          <cell r="C1503" t="str">
            <v>484</v>
          </cell>
          <cell r="D1503" t="str">
            <v>CAD FOR IC DESIGN</v>
          </cell>
          <cell r="E1503" t="str">
            <v>5</v>
          </cell>
          <cell r="F1503" t="str">
            <v>3 2 5</v>
          </cell>
        </row>
        <row r="1504">
          <cell r="B1504" t="str">
            <v>MEL G642</v>
          </cell>
          <cell r="C1504" t="str">
            <v>817</v>
          </cell>
          <cell r="D1504" t="str">
            <v>VLSI ARCHITECTURE</v>
          </cell>
          <cell r="E1504" t="str">
            <v>4</v>
          </cell>
          <cell r="F1504" t="str">
            <v>2 2 4</v>
          </cell>
        </row>
        <row r="1505">
          <cell r="B1505" t="str">
            <v>MF C211</v>
          </cell>
          <cell r="C1505" t="str">
            <v>892</v>
          </cell>
          <cell r="D1505" t="str">
            <v>APPLIED THERMODYNAMICS</v>
          </cell>
          <cell r="E1505" t="str">
            <v>3</v>
          </cell>
          <cell r="F1505" t="str">
            <v>3 0 3</v>
          </cell>
        </row>
        <row r="1506">
          <cell r="B1506" t="str">
            <v>MF C212</v>
          </cell>
          <cell r="C1506" t="str">
            <v>893</v>
          </cell>
          <cell r="D1506" t="str">
            <v>TRANSPORT PHENOMENA I</v>
          </cell>
          <cell r="E1506" t="str">
            <v>3</v>
          </cell>
          <cell r="F1506" t="str">
            <v>3 0 3</v>
          </cell>
        </row>
        <row r="1507">
          <cell r="B1507" t="str">
            <v>MF C312</v>
          </cell>
          <cell r="C1507" t="str">
            <v>338</v>
          </cell>
          <cell r="D1507" t="str">
            <v>DES OF MACHINE ELEMENTS</v>
          </cell>
          <cell r="E1507" t="str">
            <v>3</v>
          </cell>
          <cell r="F1507" t="str">
            <v>3 0 3</v>
          </cell>
        </row>
        <row r="1508">
          <cell r="B1508" t="str">
            <v>MF C313</v>
          </cell>
          <cell r="C1508" t="str">
            <v>528</v>
          </cell>
          <cell r="D1508" t="str">
            <v>KIN &amp; DYN OF MACHINES</v>
          </cell>
          <cell r="E1508" t="str">
            <v>3</v>
          </cell>
          <cell r="F1508" t="str">
            <v>3 0 3</v>
          </cell>
        </row>
        <row r="1509">
          <cell r="B1509" t="str">
            <v>MF C314</v>
          </cell>
          <cell r="C1509" t="str">
            <v>623</v>
          </cell>
          <cell r="D1509" t="str">
            <v>METAL FORMING &amp; MACHINE</v>
          </cell>
          <cell r="E1509" t="str">
            <v>4</v>
          </cell>
          <cell r="F1509" t="str">
            <v>3 2 4</v>
          </cell>
        </row>
        <row r="1510">
          <cell r="B1510" t="str">
            <v>MF C315</v>
          </cell>
          <cell r="C1510" t="str">
            <v>668</v>
          </cell>
          <cell r="D1510" t="str">
            <v>CASTING &amp; WELDING</v>
          </cell>
          <cell r="E1510" t="str">
            <v>4</v>
          </cell>
          <cell r="F1510" t="str">
            <v>3 2 4</v>
          </cell>
        </row>
        <row r="1511">
          <cell r="B1511" t="str">
            <v>MF C316</v>
          </cell>
          <cell r="C1511" t="str">
            <v>636</v>
          </cell>
          <cell r="D1511" t="str">
            <v>MANUFACTURING MANAGEMENT</v>
          </cell>
          <cell r="E1511" t="str">
            <v>3</v>
          </cell>
          <cell r="F1511" t="str">
            <v xml:space="preserve">  3 0 3</v>
          </cell>
        </row>
        <row r="1512">
          <cell r="B1512" t="str">
            <v>MF C318</v>
          </cell>
          <cell r="C1512">
            <v>1040</v>
          </cell>
          <cell r="D1512" t="str">
            <v>DESIGN OF MACHINE TOOLS</v>
          </cell>
          <cell r="E1512">
            <v>3</v>
          </cell>
          <cell r="F1512" t="str">
            <v>3 0 3</v>
          </cell>
        </row>
        <row r="1513">
          <cell r="B1513" t="str">
            <v>MF C319</v>
          </cell>
          <cell r="C1513" t="str">
            <v>674</v>
          </cell>
          <cell r="D1513" t="str">
            <v>MECHATRONICS &amp; AUTOMAT</v>
          </cell>
          <cell r="E1513" t="str">
            <v>3</v>
          </cell>
          <cell r="F1513" t="str">
            <v>3 0 3</v>
          </cell>
        </row>
        <row r="1514">
          <cell r="B1514" t="str">
            <v>MF C321</v>
          </cell>
          <cell r="C1514" t="str">
            <v>473</v>
          </cell>
          <cell r="D1514" t="str">
            <v>MECH ENGG DRAWING</v>
          </cell>
          <cell r="E1514" t="str">
            <v>3</v>
          </cell>
          <cell r="F1514" t="str">
            <v>3 0 3</v>
          </cell>
        </row>
        <row r="1515">
          <cell r="B1515" t="str">
            <v>MF C343</v>
          </cell>
          <cell r="C1515">
            <v>1041</v>
          </cell>
          <cell r="D1515" t="str">
            <v>MAINTENANCE &amp; SAFETY</v>
          </cell>
          <cell r="E1515">
            <v>3</v>
          </cell>
          <cell r="F1515" t="str">
            <v>3 0 3</v>
          </cell>
        </row>
        <row r="1516">
          <cell r="B1516" t="str">
            <v>MF C382</v>
          </cell>
          <cell r="C1516" t="str">
            <v>340</v>
          </cell>
          <cell r="D1516" t="str">
            <v>COMPUTER AIDED DESIGN</v>
          </cell>
          <cell r="E1516" t="str">
            <v>3</v>
          </cell>
          <cell r="F1516">
            <v>3</v>
          </cell>
        </row>
        <row r="1517">
          <cell r="B1517" t="str">
            <v>MF C411</v>
          </cell>
          <cell r="C1517" t="str">
            <v>277</v>
          </cell>
          <cell r="D1517" t="str">
            <v>TOOL &amp; FIXTURE DESIGN</v>
          </cell>
          <cell r="E1517" t="str">
            <v>3</v>
          </cell>
          <cell r="F1517" t="str">
            <v>3 0 3</v>
          </cell>
        </row>
        <row r="1518">
          <cell r="B1518" t="str">
            <v>MF C412</v>
          </cell>
          <cell r="C1518">
            <v>1042</v>
          </cell>
          <cell r="D1518" t="str">
            <v>AUTOMOTIVE SYSTEMS</v>
          </cell>
          <cell r="E1518">
            <v>3</v>
          </cell>
          <cell r="F1518" t="str">
            <v>3 0 3</v>
          </cell>
        </row>
        <row r="1519">
          <cell r="B1519" t="str">
            <v>MF C413</v>
          </cell>
          <cell r="C1519">
            <v>1043</v>
          </cell>
          <cell r="D1519" t="str">
            <v>MECH VIBRAT &amp; ACOUSTICS</v>
          </cell>
          <cell r="E1519">
            <v>3</v>
          </cell>
          <cell r="F1519" t="str">
            <v>3 0 3</v>
          </cell>
        </row>
        <row r="1520">
          <cell r="B1520" t="str">
            <v>MF C414</v>
          </cell>
          <cell r="C1520" t="str">
            <v>483</v>
          </cell>
          <cell r="D1520" t="str">
            <v>MANUFACT EXCELLANCE</v>
          </cell>
          <cell r="E1520" t="str">
            <v>3</v>
          </cell>
          <cell r="F1520" t="str">
            <v>3 0 3</v>
          </cell>
        </row>
        <row r="1521">
          <cell r="B1521" t="str">
            <v>MF C415</v>
          </cell>
          <cell r="C1521">
            <v>1044</v>
          </cell>
          <cell r="D1521" t="str">
            <v>NOISE ENGINEERING</v>
          </cell>
          <cell r="E1521">
            <v>3</v>
          </cell>
          <cell r="F1521" t="str">
            <v>3 0 3</v>
          </cell>
        </row>
        <row r="1522">
          <cell r="B1522" t="str">
            <v>MF C416</v>
          </cell>
          <cell r="C1522">
            <v>1045</v>
          </cell>
          <cell r="D1522" t="str">
            <v>WORK SYSTEM DESIGN</v>
          </cell>
          <cell r="E1522">
            <v>3</v>
          </cell>
          <cell r="F1522" t="str">
            <v>3 0 3</v>
          </cell>
        </row>
        <row r="1523">
          <cell r="B1523" t="str">
            <v>MF C417</v>
          </cell>
          <cell r="C1523">
            <v>1046</v>
          </cell>
          <cell r="D1523" t="str">
            <v>INTERNAL COMBUST ENGINES</v>
          </cell>
          <cell r="E1523">
            <v>3</v>
          </cell>
          <cell r="F1523" t="str">
            <v>3 0 3</v>
          </cell>
        </row>
        <row r="1524">
          <cell r="B1524" t="str">
            <v>MF C418</v>
          </cell>
          <cell r="C1524" t="str">
            <v>201</v>
          </cell>
          <cell r="D1524" t="str">
            <v>LEAN MANUFACTURING</v>
          </cell>
          <cell r="E1524" t="str">
            <v>3</v>
          </cell>
          <cell r="F1524" t="str">
            <v>3 0 3</v>
          </cell>
        </row>
        <row r="1525">
          <cell r="B1525" t="str">
            <v>MF C421</v>
          </cell>
          <cell r="C1525" t="str">
            <v>1047</v>
          </cell>
          <cell r="D1525" t="str">
            <v>SUPPLY CHAIN MANAGEMENT</v>
          </cell>
          <cell r="E1525" t="str">
            <v>4</v>
          </cell>
          <cell r="F1525">
            <v>4</v>
          </cell>
        </row>
        <row r="1526">
          <cell r="B1526" t="str">
            <v>MF C432</v>
          </cell>
          <cell r="C1526">
            <v>1048</v>
          </cell>
          <cell r="D1526" t="str">
            <v>COMPUTER AIDED MANUFACT</v>
          </cell>
          <cell r="E1526">
            <v>3</v>
          </cell>
          <cell r="F1526" t="str">
            <v>3 0 3</v>
          </cell>
        </row>
        <row r="1527">
          <cell r="B1527" t="str">
            <v>MF C441</v>
          </cell>
          <cell r="C1527" t="str">
            <v>1049</v>
          </cell>
          <cell r="D1527" t="str">
            <v>QUALI CONTRO ASSUR &amp; REL</v>
          </cell>
          <cell r="E1527" t="str">
            <v>3</v>
          </cell>
          <cell r="F1527" t="str">
            <v xml:space="preserve"> 3 0 3</v>
          </cell>
        </row>
        <row r="1528">
          <cell r="B1528" t="str">
            <v>MF C442</v>
          </cell>
          <cell r="C1528">
            <v>1050</v>
          </cell>
          <cell r="D1528" t="str">
            <v>ADV IN MATERIALS SCIENCE</v>
          </cell>
          <cell r="E1528">
            <v>3</v>
          </cell>
          <cell r="F1528" t="str">
            <v>3 0 3</v>
          </cell>
        </row>
        <row r="1529">
          <cell r="B1529" t="str">
            <v>MF C453</v>
          </cell>
          <cell r="C1529">
            <v>1051</v>
          </cell>
          <cell r="D1529" t="str">
            <v>INDUSTRIAL RELATIONS</v>
          </cell>
          <cell r="E1529">
            <v>3</v>
          </cell>
          <cell r="F1529" t="str">
            <v>3 0 3</v>
          </cell>
        </row>
        <row r="1530">
          <cell r="B1530" t="str">
            <v>MF C472</v>
          </cell>
          <cell r="C1530">
            <v>1052</v>
          </cell>
          <cell r="D1530" t="str">
            <v>PRECISION ENGINEERING</v>
          </cell>
          <cell r="E1530">
            <v>3</v>
          </cell>
          <cell r="F1530" t="str">
            <v>3 0 3</v>
          </cell>
        </row>
        <row r="1531">
          <cell r="B1531" t="str">
            <v>MF C473</v>
          </cell>
          <cell r="C1531">
            <v>1053</v>
          </cell>
          <cell r="D1531" t="str">
            <v>PRODUCT DESIGN &amp; DEVELOP</v>
          </cell>
          <cell r="E1531">
            <v>3</v>
          </cell>
          <cell r="F1531" t="str">
            <v>3 0 3</v>
          </cell>
        </row>
        <row r="1532">
          <cell r="B1532" t="str">
            <v>MF C474</v>
          </cell>
          <cell r="C1532">
            <v>1054</v>
          </cell>
          <cell r="D1532" t="str">
            <v>PRODUCT DES &amp; DEV PROJ</v>
          </cell>
          <cell r="E1532">
            <v>3</v>
          </cell>
          <cell r="F1532">
            <v>3</v>
          </cell>
        </row>
        <row r="1533">
          <cell r="B1533" t="str">
            <v>MF C481</v>
          </cell>
          <cell r="C1533">
            <v>1055</v>
          </cell>
          <cell r="D1533" t="str">
            <v>PROJECT APPRAISAL</v>
          </cell>
          <cell r="E1533">
            <v>3</v>
          </cell>
          <cell r="F1533" t="str">
            <v>3 0 3</v>
          </cell>
        </row>
        <row r="1534">
          <cell r="B1534" t="str">
            <v>MF C491</v>
          </cell>
          <cell r="C1534" t="str">
            <v>470</v>
          </cell>
          <cell r="D1534" t="str">
            <v>SPECIAL PROJECTS</v>
          </cell>
          <cell r="E1534" t="str">
            <v>3</v>
          </cell>
          <cell r="F1534">
            <v>3</v>
          </cell>
        </row>
        <row r="1535">
          <cell r="B1535" t="str">
            <v>MF F211</v>
          </cell>
          <cell r="C1535" t="str">
            <v>1107</v>
          </cell>
          <cell r="D1535" t="str">
            <v>MECHANICS OF SOLIDS</v>
          </cell>
          <cell r="E1535" t="str">
            <v>3</v>
          </cell>
          <cell r="F1535" t="str">
            <v>3 0 3</v>
          </cell>
        </row>
        <row r="1536">
          <cell r="B1536" t="str">
            <v>MF F212</v>
          </cell>
          <cell r="C1536" t="str">
            <v>1106</v>
          </cell>
          <cell r="D1536" t="str">
            <v>FLUID MECHANICS</v>
          </cell>
          <cell r="E1536" t="str">
            <v>3</v>
          </cell>
          <cell r="F1536" t="str">
            <v>3 0 3</v>
          </cell>
        </row>
        <row r="1537">
          <cell r="B1537" t="str">
            <v>MF F213</v>
          </cell>
          <cell r="C1537" t="str">
            <v>1105</v>
          </cell>
          <cell r="D1537" t="str">
            <v>MATERIALS SCIENCE &amp; ENGG</v>
          </cell>
          <cell r="E1537" t="str">
            <v>2</v>
          </cell>
          <cell r="F1537" t="str">
            <v xml:space="preserve">  2 0 2</v>
          </cell>
        </row>
        <row r="1538">
          <cell r="B1538" t="str">
            <v>MF F214</v>
          </cell>
          <cell r="C1538" t="str">
            <v>1108</v>
          </cell>
          <cell r="D1538" t="str">
            <v>APPLIED THERMODYNAMICS</v>
          </cell>
          <cell r="E1538" t="str">
            <v>3</v>
          </cell>
          <cell r="F1538" t="str">
            <v>3 0 3</v>
          </cell>
        </row>
        <row r="1539">
          <cell r="B1539" t="str">
            <v>MF F215</v>
          </cell>
          <cell r="C1539" t="str">
            <v>1110</v>
          </cell>
          <cell r="D1539" t="str">
            <v>MECHANICAL ENGG LAB</v>
          </cell>
          <cell r="E1539" t="str">
            <v>2</v>
          </cell>
          <cell r="F1539" t="str">
            <v>2 2</v>
          </cell>
        </row>
        <row r="1540">
          <cell r="B1540" t="str">
            <v>MF F241</v>
          </cell>
          <cell r="C1540" t="str">
            <v>1398</v>
          </cell>
          <cell r="D1540" t="str">
            <v>MACHINE DESIGN &amp; DRAWING</v>
          </cell>
          <cell r="E1540" t="str">
            <v>4</v>
          </cell>
          <cell r="F1540" t="str">
            <v xml:space="preserve">  3 1 4</v>
          </cell>
        </row>
        <row r="1541">
          <cell r="B1541" t="str">
            <v>MF F242</v>
          </cell>
          <cell r="C1541" t="str">
            <v>1399</v>
          </cell>
          <cell r="D1541" t="str">
            <v>MANUFACTURING MANAGEMENT</v>
          </cell>
          <cell r="E1541" t="str">
            <v>2</v>
          </cell>
          <cell r="F1541" t="str">
            <v xml:space="preserve">  2 0 2</v>
          </cell>
        </row>
        <row r="1542">
          <cell r="B1542" t="str">
            <v>MF F243</v>
          </cell>
          <cell r="C1542" t="str">
            <v>1400</v>
          </cell>
          <cell r="D1542" t="str">
            <v>MANUFACTURING PROCESSES</v>
          </cell>
          <cell r="E1542" t="str">
            <v>3</v>
          </cell>
          <cell r="F1542" t="str">
            <v>2 1 3</v>
          </cell>
        </row>
        <row r="1543">
          <cell r="B1543" t="str">
            <v>MF F244</v>
          </cell>
          <cell r="C1543" t="str">
            <v>1401</v>
          </cell>
          <cell r="D1543" t="str">
            <v>KIN &amp; DYN OF MACHINES</v>
          </cell>
          <cell r="E1543" t="str">
            <v>3</v>
          </cell>
          <cell r="F1543" t="str">
            <v>3 0 3</v>
          </cell>
        </row>
        <row r="1544">
          <cell r="B1544" t="str">
            <v>MF F266</v>
          </cell>
          <cell r="C1544" t="str">
            <v>1664</v>
          </cell>
          <cell r="D1544" t="str">
            <v>STUDY PROJECT</v>
          </cell>
          <cell r="E1544" t="str">
            <v>3</v>
          </cell>
          <cell r="F1544">
            <v>3</v>
          </cell>
        </row>
        <row r="1545">
          <cell r="B1545" t="str">
            <v>MF F311</v>
          </cell>
          <cell r="C1545" t="str">
            <v>1402</v>
          </cell>
          <cell r="D1545" t="str">
            <v>MECHATRONICS &amp; AUTOMAT</v>
          </cell>
          <cell r="E1545" t="str">
            <v>3</v>
          </cell>
          <cell r="F1545" t="str">
            <v>2 1 3</v>
          </cell>
        </row>
        <row r="1546">
          <cell r="B1546" t="str">
            <v>MF F312</v>
          </cell>
          <cell r="C1546" t="str">
            <v>1403</v>
          </cell>
          <cell r="D1546" t="str">
            <v>TOOL &amp; FIXTURE DESIGN</v>
          </cell>
          <cell r="E1546" t="str">
            <v>3</v>
          </cell>
          <cell r="F1546" t="str">
            <v>3 0 3</v>
          </cell>
        </row>
        <row r="1547">
          <cell r="B1547" t="str">
            <v>MF F313</v>
          </cell>
          <cell r="C1547" t="str">
            <v>1404</v>
          </cell>
          <cell r="D1547" t="str">
            <v>METAL FORMING &amp; MACHINE</v>
          </cell>
          <cell r="E1547" t="str">
            <v>4</v>
          </cell>
          <cell r="F1547" t="str">
            <v>3 1 4</v>
          </cell>
        </row>
        <row r="1548">
          <cell r="B1548" t="str">
            <v>MF F341</v>
          </cell>
          <cell r="C1548" t="str">
            <v>1405</v>
          </cell>
          <cell r="D1548" t="str">
            <v>DESIGN OF MACHINE TOOLS</v>
          </cell>
          <cell r="E1548" t="str">
            <v>3</v>
          </cell>
          <cell r="F1548" t="str">
            <v>3 0 3</v>
          </cell>
        </row>
        <row r="1549">
          <cell r="B1549" t="str">
            <v>MF F342</v>
          </cell>
          <cell r="C1549" t="str">
            <v>1407</v>
          </cell>
          <cell r="D1549" t="str">
            <v>COMPUTER AIDED DESIGN</v>
          </cell>
          <cell r="E1549" t="str">
            <v>4</v>
          </cell>
          <cell r="F1549" t="str">
            <v>3 1 4</v>
          </cell>
        </row>
        <row r="1550">
          <cell r="B1550" t="str">
            <v>MF F343</v>
          </cell>
          <cell r="C1550" t="str">
            <v>1406</v>
          </cell>
          <cell r="D1550" t="str">
            <v>CASTING &amp; WELDING</v>
          </cell>
          <cell r="E1550" t="str">
            <v>4</v>
          </cell>
          <cell r="F1550" t="str">
            <v>3 1 4</v>
          </cell>
        </row>
        <row r="1551">
          <cell r="B1551" t="str">
            <v>MF F344</v>
          </cell>
          <cell r="C1551" t="str">
            <v>1408</v>
          </cell>
          <cell r="D1551" t="str">
            <v>ENGINEERING OPTIMIZATION</v>
          </cell>
          <cell r="E1551" t="str">
            <v>2</v>
          </cell>
          <cell r="F1551" t="str">
            <v xml:space="preserve">  2 0 2</v>
          </cell>
        </row>
        <row r="1552">
          <cell r="B1552" t="str">
            <v>MF F366</v>
          </cell>
          <cell r="C1552" t="str">
            <v>1681</v>
          </cell>
          <cell r="D1552" t="str">
            <v>LABORATORY PROJECT</v>
          </cell>
          <cell r="E1552" t="str">
            <v>3</v>
          </cell>
          <cell r="F1552">
            <v>3</v>
          </cell>
        </row>
        <row r="1553">
          <cell r="B1553" t="str">
            <v>MF F367</v>
          </cell>
          <cell r="C1553" t="str">
            <v>1749</v>
          </cell>
          <cell r="D1553" t="str">
            <v>LABORATORY PROJECT</v>
          </cell>
          <cell r="E1553" t="str">
            <v>3</v>
          </cell>
          <cell r="F1553">
            <v>3</v>
          </cell>
        </row>
        <row r="1554">
          <cell r="B1554" t="str">
            <v>MF F376</v>
          </cell>
          <cell r="C1554" t="str">
            <v>1698</v>
          </cell>
          <cell r="D1554" t="str">
            <v>DESIGN PROJECT</v>
          </cell>
          <cell r="E1554" t="str">
            <v>3</v>
          </cell>
          <cell r="F1554">
            <v>3</v>
          </cell>
        </row>
        <row r="1555">
          <cell r="B1555" t="str">
            <v>MF F377</v>
          </cell>
          <cell r="C1555" t="str">
            <v>1765</v>
          </cell>
          <cell r="D1555" t="str">
            <v>DESIGN PROJECT</v>
          </cell>
          <cell r="E1555" t="str">
            <v>3</v>
          </cell>
          <cell r="F1555">
            <v>3</v>
          </cell>
        </row>
        <row r="1556">
          <cell r="B1556" t="str">
            <v>MF F411</v>
          </cell>
          <cell r="C1556" t="str">
            <v>1409</v>
          </cell>
          <cell r="D1556" t="str">
            <v>FLUID POWER SYSTEMS</v>
          </cell>
          <cell r="E1556" t="str">
            <v>4</v>
          </cell>
          <cell r="F1556" t="str">
            <v>3 1 4</v>
          </cell>
        </row>
        <row r="1557">
          <cell r="B1557" t="str">
            <v>MF F412</v>
          </cell>
          <cell r="C1557" t="str">
            <v>1412</v>
          </cell>
          <cell r="D1557" t="str">
            <v>AUTOMOTIVE SYSTEMS</v>
          </cell>
          <cell r="E1557" t="str">
            <v>3</v>
          </cell>
          <cell r="F1557" t="str">
            <v>3 0 3</v>
          </cell>
        </row>
        <row r="1558">
          <cell r="B1558" t="str">
            <v>MF F413</v>
          </cell>
          <cell r="C1558" t="str">
            <v>1413</v>
          </cell>
          <cell r="D1558" t="str">
            <v>MECH VIBRAT &amp; ACOUSTICS</v>
          </cell>
          <cell r="E1558" t="str">
            <v>3</v>
          </cell>
          <cell r="F1558" t="str">
            <v>3 0 3</v>
          </cell>
        </row>
        <row r="1559">
          <cell r="B1559" t="str">
            <v>MF F414</v>
          </cell>
          <cell r="C1559" t="str">
            <v>1414</v>
          </cell>
          <cell r="D1559" t="str">
            <v>MANUFACTURING EXCELLENCE</v>
          </cell>
          <cell r="E1559" t="str">
            <v>3</v>
          </cell>
          <cell r="F1559" t="str">
            <v xml:space="preserve">  3 0 3</v>
          </cell>
        </row>
        <row r="1560">
          <cell r="B1560" t="str">
            <v>MF F418</v>
          </cell>
          <cell r="C1560" t="str">
            <v>1417</v>
          </cell>
          <cell r="D1560" t="str">
            <v>LEAN MANUFACTURING</v>
          </cell>
          <cell r="E1560" t="str">
            <v>3</v>
          </cell>
          <cell r="F1560" t="str">
            <v>3 0 3</v>
          </cell>
        </row>
        <row r="1561">
          <cell r="B1561" t="str">
            <v>MF F421</v>
          </cell>
          <cell r="C1561" t="str">
            <v>1418</v>
          </cell>
          <cell r="D1561" t="str">
            <v>SUPPLY CHAIN MANAGEMENT</v>
          </cell>
          <cell r="E1561" t="str">
            <v>4</v>
          </cell>
          <cell r="F1561">
            <v>4</v>
          </cell>
        </row>
        <row r="1562">
          <cell r="B1562" t="str">
            <v>MF F442</v>
          </cell>
          <cell r="C1562" t="str">
            <v>1415</v>
          </cell>
          <cell r="D1562" t="str">
            <v>ADV IN MATERIALS SCIENCE</v>
          </cell>
          <cell r="E1562" t="str">
            <v>3</v>
          </cell>
          <cell r="F1562" t="str">
            <v xml:space="preserve">  3 0 3</v>
          </cell>
        </row>
        <row r="1563">
          <cell r="B1563" t="str">
            <v>MF F453</v>
          </cell>
          <cell r="C1563" t="str">
            <v>1416</v>
          </cell>
          <cell r="D1563" t="str">
            <v>INDUSTRIAL RELATIONS</v>
          </cell>
          <cell r="E1563" t="str">
            <v>3</v>
          </cell>
          <cell r="F1563" t="str">
            <v>3 0 3</v>
          </cell>
        </row>
        <row r="1564">
          <cell r="B1564" t="str">
            <v>MF F463</v>
          </cell>
          <cell r="C1564" t="str">
            <v>1411</v>
          </cell>
          <cell r="D1564" t="str">
            <v>MAINTENANCE &amp; SAFETY</v>
          </cell>
          <cell r="E1564" t="str">
            <v>3</v>
          </cell>
          <cell r="F1564" t="str">
            <v>3 0 3</v>
          </cell>
        </row>
        <row r="1565">
          <cell r="B1565" t="str">
            <v>MF F471</v>
          </cell>
          <cell r="C1565" t="str">
            <v>1410</v>
          </cell>
          <cell r="D1565" t="str">
            <v>INSTRU &amp; CONTROL</v>
          </cell>
          <cell r="E1565" t="str">
            <v>3</v>
          </cell>
          <cell r="F1565" t="str">
            <v>3 0 3</v>
          </cell>
        </row>
        <row r="1566">
          <cell r="B1566" t="str">
            <v>MF F472</v>
          </cell>
          <cell r="C1566" t="str">
            <v>1419</v>
          </cell>
          <cell r="D1566" t="str">
            <v>PRECISION ENGINEERING</v>
          </cell>
          <cell r="E1566" t="str">
            <v>3</v>
          </cell>
          <cell r="F1566" t="str">
            <v>3 0 3</v>
          </cell>
        </row>
        <row r="1567">
          <cell r="B1567" t="str">
            <v>MF F473</v>
          </cell>
          <cell r="C1567" t="str">
            <v>1420</v>
          </cell>
          <cell r="D1567" t="str">
            <v>PRODUCT DESIGN &amp; DEVELOP</v>
          </cell>
          <cell r="E1567" t="str">
            <v>3</v>
          </cell>
          <cell r="F1567" t="str">
            <v xml:space="preserve">  3 0 3</v>
          </cell>
        </row>
        <row r="1568">
          <cell r="B1568" t="str">
            <v>MF F474</v>
          </cell>
          <cell r="C1568" t="str">
            <v>1421</v>
          </cell>
          <cell r="D1568" t="str">
            <v>PRODUCT DES &amp; DEV PROJ</v>
          </cell>
          <cell r="E1568" t="str">
            <v>3</v>
          </cell>
          <cell r="F1568">
            <v>3</v>
          </cell>
        </row>
        <row r="1569">
          <cell r="B1569" t="str">
            <v>MF F491</v>
          </cell>
          <cell r="C1569" t="str">
            <v>1422</v>
          </cell>
          <cell r="D1569" t="str">
            <v>SPECIAL PROJECTS</v>
          </cell>
          <cell r="E1569" t="str">
            <v>3</v>
          </cell>
          <cell r="F1569">
            <v>3</v>
          </cell>
        </row>
        <row r="1570">
          <cell r="B1570" t="str">
            <v>MGSYS G521</v>
          </cell>
          <cell r="C1570" t="str">
            <v>191</v>
          </cell>
          <cell r="D1570" t="str">
            <v>INSTIT FINA &amp; PROJ APPRA</v>
          </cell>
          <cell r="E1570" t="str">
            <v>4</v>
          </cell>
          <cell r="F1570" t="str">
            <v>2 2 4</v>
          </cell>
        </row>
        <row r="1571">
          <cell r="B1571" t="str">
            <v>MGSYS G541</v>
          </cell>
          <cell r="C1571" t="str">
            <v>193</v>
          </cell>
          <cell r="D1571" t="str">
            <v>ECONOMIC ENVIR OF BUSINE</v>
          </cell>
          <cell r="E1571" t="str">
            <v>4</v>
          </cell>
          <cell r="F1571" t="str">
            <v xml:space="preserve">  2 2 4</v>
          </cell>
        </row>
        <row r="1572">
          <cell r="B1572" t="str">
            <v>MGSYS G551</v>
          </cell>
          <cell r="C1572" t="str">
            <v>194</v>
          </cell>
          <cell r="D1572" t="str">
            <v>INTERNATIONAL BUSINESS</v>
          </cell>
          <cell r="E1572" t="str">
            <v>4</v>
          </cell>
          <cell r="F1572" t="str">
            <v>2 2 4</v>
          </cell>
        </row>
        <row r="1573">
          <cell r="B1573" t="str">
            <v>MGSYS G611</v>
          </cell>
          <cell r="C1573" t="str">
            <v>196</v>
          </cell>
          <cell r="D1573" t="str">
            <v>STRAT MANAG &amp; BUSN POLY</v>
          </cell>
          <cell r="E1573" t="str">
            <v>4</v>
          </cell>
          <cell r="F1573" t="str">
            <v>2 2 4</v>
          </cell>
        </row>
        <row r="1574">
          <cell r="B1574" t="str">
            <v>MGSYS G621</v>
          </cell>
          <cell r="C1574" t="str">
            <v>197</v>
          </cell>
          <cell r="D1574" t="str">
            <v>ADVAND MARK THEOR &amp; ADVR</v>
          </cell>
          <cell r="E1574" t="str">
            <v>4</v>
          </cell>
          <cell r="F1574" t="str">
            <v xml:space="preserve">  2 2 4</v>
          </cell>
        </row>
        <row r="1575">
          <cell r="B1575" t="str">
            <v>MGSYS G631</v>
          </cell>
          <cell r="C1575" t="str">
            <v>198</v>
          </cell>
          <cell r="D1575" t="str">
            <v>ADVAND FINANCIAL MANAGT</v>
          </cell>
          <cell r="E1575" t="str">
            <v>4</v>
          </cell>
          <cell r="F1575" t="str">
            <v>2 2 4</v>
          </cell>
        </row>
        <row r="1576">
          <cell r="B1576" t="str">
            <v>MGSYS G641</v>
          </cell>
          <cell r="C1576" t="str">
            <v>199</v>
          </cell>
          <cell r="D1576" t="str">
            <v>MGT INF &amp; SUPPORT SYSTMS</v>
          </cell>
          <cell r="E1576" t="str">
            <v>4</v>
          </cell>
          <cell r="F1576" t="str">
            <v xml:space="preserve">  2 2 4</v>
          </cell>
        </row>
        <row r="1577">
          <cell r="B1577" t="str">
            <v>MGTS C211</v>
          </cell>
          <cell r="C1577" t="str">
            <v>288</v>
          </cell>
          <cell r="D1577" t="str">
            <v>PRINCIPLES OF MANAGEMENT</v>
          </cell>
          <cell r="E1577" t="str">
            <v>3</v>
          </cell>
          <cell r="F1577" t="str">
            <v xml:space="preserve">  3 0 3</v>
          </cell>
        </row>
        <row r="1578">
          <cell r="B1578" t="str">
            <v>MGTS C233</v>
          </cell>
          <cell r="C1578" t="str">
            <v>580</v>
          </cell>
          <cell r="D1578" t="str">
            <v>PRIN OF MARKET FOR ENGRS</v>
          </cell>
          <cell r="E1578" t="str">
            <v>3</v>
          </cell>
          <cell r="F1578" t="str">
            <v xml:space="preserve">  3 0 3</v>
          </cell>
        </row>
        <row r="1579">
          <cell r="B1579" t="str">
            <v>MGTS C322</v>
          </cell>
          <cell r="C1579" t="str">
            <v>112</v>
          </cell>
          <cell r="D1579" t="str">
            <v>MARKETING</v>
          </cell>
          <cell r="E1579" t="str">
            <v>3</v>
          </cell>
          <cell r="F1579" t="str">
            <v>3 0 3</v>
          </cell>
        </row>
        <row r="1580">
          <cell r="B1580" t="str">
            <v>MGTS C351</v>
          </cell>
          <cell r="C1580" t="str">
            <v>115</v>
          </cell>
          <cell r="D1580" t="str">
            <v>ORGANISATION BEHAVIOUR</v>
          </cell>
          <cell r="E1580" t="str">
            <v>3</v>
          </cell>
          <cell r="F1580" t="str">
            <v>3 0 3</v>
          </cell>
        </row>
        <row r="1581">
          <cell r="B1581" t="str">
            <v>MGTS C362</v>
          </cell>
          <cell r="C1581" t="str">
            <v>585</v>
          </cell>
          <cell r="D1581" t="str">
            <v>HUMAN RESOURCES DEVELOP</v>
          </cell>
          <cell r="E1581" t="str">
            <v>3</v>
          </cell>
          <cell r="F1581" t="str">
            <v>3 0 3</v>
          </cell>
        </row>
        <row r="1582">
          <cell r="B1582" t="str">
            <v>MGTS C371</v>
          </cell>
          <cell r="C1582" t="str">
            <v>355</v>
          </cell>
          <cell r="D1582" t="str">
            <v>MANAGEMENT INFORM SYSTEM</v>
          </cell>
          <cell r="E1582" t="str">
            <v>3</v>
          </cell>
          <cell r="F1582" t="str">
            <v xml:space="preserve">  3 0 3</v>
          </cell>
        </row>
        <row r="1583">
          <cell r="B1583" t="str">
            <v>MGTS C372</v>
          </cell>
          <cell r="C1583" t="str">
            <v>586</v>
          </cell>
          <cell r="D1583" t="str">
            <v>CORPORATE PLANNING</v>
          </cell>
          <cell r="E1583" t="str">
            <v>3</v>
          </cell>
          <cell r="F1583" t="str">
            <v>3 0 3</v>
          </cell>
        </row>
        <row r="1584">
          <cell r="B1584" t="str">
            <v>MGTS C381</v>
          </cell>
          <cell r="C1584" t="str">
            <v>557</v>
          </cell>
          <cell r="D1584" t="str">
            <v>MANAGEMENT ACCOUNTING</v>
          </cell>
          <cell r="E1584" t="str">
            <v>3</v>
          </cell>
          <cell r="F1584" t="str">
            <v>3 0 3</v>
          </cell>
        </row>
        <row r="1585">
          <cell r="B1585" t="str">
            <v>MGTS C382</v>
          </cell>
          <cell r="C1585" t="str">
            <v>588</v>
          </cell>
          <cell r="D1585" t="str">
            <v>FINANCIAL MANAGEMENT</v>
          </cell>
          <cell r="E1585" t="str">
            <v>3</v>
          </cell>
          <cell r="F1585" t="str">
            <v>3 0 3</v>
          </cell>
        </row>
        <row r="1586">
          <cell r="B1586" t="str">
            <v>MGTS C392</v>
          </cell>
          <cell r="C1586" t="str">
            <v>590</v>
          </cell>
          <cell r="D1586" t="str">
            <v>OPERATIONS MANAGEMENT</v>
          </cell>
          <cell r="E1586" t="str">
            <v>3</v>
          </cell>
          <cell r="F1586" t="str">
            <v>3 0 3</v>
          </cell>
        </row>
        <row r="1587">
          <cell r="B1587" t="str">
            <v>MGTS C412</v>
          </cell>
          <cell r="C1587" t="str">
            <v>98</v>
          </cell>
          <cell r="D1587" t="str">
            <v>SECUR ANAL &amp; PORTFOL MGT</v>
          </cell>
          <cell r="E1587" t="str">
            <v>3</v>
          </cell>
          <cell r="F1587" t="str">
            <v xml:space="preserve">  3 0 3</v>
          </cell>
        </row>
        <row r="1588">
          <cell r="B1588" t="str">
            <v>MGTS C414</v>
          </cell>
          <cell r="C1588" t="str">
            <v>367</v>
          </cell>
          <cell r="D1588" t="str">
            <v>TECHNOLOGY MANAGEMENT</v>
          </cell>
          <cell r="E1588" t="str">
            <v>3</v>
          </cell>
          <cell r="F1588" t="str">
            <v>3 0 3</v>
          </cell>
        </row>
        <row r="1589">
          <cell r="B1589" t="str">
            <v>MGTS C422</v>
          </cell>
          <cell r="C1589" t="str">
            <v>235</v>
          </cell>
          <cell r="D1589" t="str">
            <v>FUNT &amp; WORK STOCK EXCHAN</v>
          </cell>
          <cell r="E1589" t="str">
            <v>3</v>
          </cell>
          <cell r="F1589" t="str">
            <v xml:space="preserve">  3 0 3</v>
          </cell>
        </row>
        <row r="1590">
          <cell r="B1590" t="str">
            <v>MGTS C424</v>
          </cell>
          <cell r="C1590" t="str">
            <v>646</v>
          </cell>
          <cell r="D1590" t="str">
            <v>MONEY BANK &amp; FIN MARKETS</v>
          </cell>
          <cell r="E1590" t="str">
            <v>3</v>
          </cell>
          <cell r="F1590" t="str">
            <v xml:space="preserve">  3 0 3</v>
          </cell>
        </row>
        <row r="1591">
          <cell r="B1591" t="str">
            <v>MGTS C432</v>
          </cell>
          <cell r="C1591" t="str">
            <v>254</v>
          </cell>
          <cell r="D1591" t="str">
            <v>QUALI CONTRO ASSUR &amp; REL</v>
          </cell>
          <cell r="E1591" t="str">
            <v>3</v>
          </cell>
          <cell r="F1591" t="str">
            <v xml:space="preserve"> 3 0 3</v>
          </cell>
        </row>
        <row r="1592">
          <cell r="B1592" t="str">
            <v>MGTS C433</v>
          </cell>
          <cell r="C1592" t="str">
            <v>124</v>
          </cell>
          <cell r="D1592" t="str">
            <v>ADVERT AND SALES PROMO</v>
          </cell>
          <cell r="E1592" t="str">
            <v>3</v>
          </cell>
          <cell r="F1592" t="str">
            <v>3 0 3</v>
          </cell>
        </row>
        <row r="1593">
          <cell r="B1593" t="str">
            <v>MGTS C441</v>
          </cell>
          <cell r="C1593" t="str">
            <v>915</v>
          </cell>
          <cell r="D1593" t="str">
            <v>MARKETING NON-PROFIT ORG</v>
          </cell>
          <cell r="E1593" t="str">
            <v>3</v>
          </cell>
          <cell r="F1593" t="str">
            <v xml:space="preserve">  3 0 3</v>
          </cell>
        </row>
        <row r="1594">
          <cell r="B1594" t="str">
            <v>MGTS C442</v>
          </cell>
          <cell r="C1594" t="str">
            <v>693</v>
          </cell>
          <cell r="D1594" t="str">
            <v>CONSUMER BEHAVIOUR</v>
          </cell>
          <cell r="E1594" t="str">
            <v>3</v>
          </cell>
          <cell r="F1594" t="str">
            <v>3 0 3</v>
          </cell>
        </row>
        <row r="1595">
          <cell r="B1595" t="str">
            <v>MGTS C443</v>
          </cell>
          <cell r="C1595" t="str">
            <v>125</v>
          </cell>
          <cell r="D1595" t="str">
            <v>ECONOMETRICS</v>
          </cell>
          <cell r="E1595" t="str">
            <v>3</v>
          </cell>
          <cell r="F1595" t="str">
            <v>3 0 3</v>
          </cell>
        </row>
        <row r="1596">
          <cell r="B1596" t="str">
            <v>MGTS C451</v>
          </cell>
          <cell r="C1596" t="str">
            <v>18</v>
          </cell>
          <cell r="D1596" t="str">
            <v>PROJECT APPRAISAL</v>
          </cell>
          <cell r="E1596" t="str">
            <v>3</v>
          </cell>
          <cell r="F1596" t="str">
            <v>3 0 3</v>
          </cell>
        </row>
        <row r="1597">
          <cell r="B1597" t="str">
            <v>MGTS C452</v>
          </cell>
          <cell r="C1597" t="str">
            <v>691</v>
          </cell>
          <cell r="D1597" t="str">
            <v>MATERIALS MANAGEMENT</v>
          </cell>
          <cell r="E1597" t="str">
            <v>3</v>
          </cell>
          <cell r="F1597" t="str">
            <v>3 0 3</v>
          </cell>
        </row>
        <row r="1598">
          <cell r="B1598" t="str">
            <v>MGTS C453</v>
          </cell>
          <cell r="C1598" t="str">
            <v>421</v>
          </cell>
          <cell r="D1598" t="str">
            <v>INDUSTRIAL RELATIONS</v>
          </cell>
          <cell r="E1598" t="str">
            <v>3</v>
          </cell>
          <cell r="F1598" t="str">
            <v>3 0 3</v>
          </cell>
        </row>
        <row r="1599">
          <cell r="B1599" t="str">
            <v>MGTS C461</v>
          </cell>
          <cell r="C1599" t="str">
            <v>22</v>
          </cell>
          <cell r="D1599" t="str">
            <v>TECHNOLOGY FORECASTING</v>
          </cell>
          <cell r="E1599" t="str">
            <v>3</v>
          </cell>
          <cell r="F1599" t="str">
            <v>3 0 3</v>
          </cell>
        </row>
        <row r="1600">
          <cell r="B1600" t="str">
            <v>MGTS C462</v>
          </cell>
          <cell r="C1600" t="str">
            <v>273</v>
          </cell>
          <cell r="D1600" t="str">
            <v>SERVICES MARKETING</v>
          </cell>
          <cell r="E1600" t="str">
            <v>3</v>
          </cell>
          <cell r="F1600" t="str">
            <v>3 0 3</v>
          </cell>
        </row>
        <row r="1601">
          <cell r="B1601" t="str">
            <v>MGTS C463</v>
          </cell>
          <cell r="C1601" t="str">
            <v>558</v>
          </cell>
          <cell r="D1601" t="str">
            <v>GOVERNMENT &amp; BUSINESS</v>
          </cell>
          <cell r="E1601" t="str">
            <v>3</v>
          </cell>
          <cell r="F1601" t="str">
            <v>3 0 3</v>
          </cell>
        </row>
        <row r="1602">
          <cell r="B1602" t="str">
            <v>MGTS C472</v>
          </cell>
          <cell r="C1602" t="str">
            <v>684</v>
          </cell>
          <cell r="D1602" t="str">
            <v>INTERN FIN MARKET &amp; SERV</v>
          </cell>
          <cell r="E1602" t="str">
            <v>3</v>
          </cell>
          <cell r="F1602" t="str">
            <v xml:space="preserve">  3 0 3</v>
          </cell>
        </row>
        <row r="1603">
          <cell r="B1603" t="str">
            <v>MGTS C473</v>
          </cell>
          <cell r="C1603" t="str">
            <v>793</v>
          </cell>
          <cell r="D1603" t="str">
            <v>INTERNATIONAL BUSINESS</v>
          </cell>
          <cell r="E1603" t="str">
            <v>3</v>
          </cell>
          <cell r="F1603" t="str">
            <v>3 0 3</v>
          </cell>
        </row>
        <row r="1604">
          <cell r="B1604" t="str">
            <v>MGTS C481</v>
          </cell>
          <cell r="C1604" t="str">
            <v>422</v>
          </cell>
          <cell r="D1604" t="str">
            <v>INDUSTRIAL MARKETING</v>
          </cell>
          <cell r="E1604" t="str">
            <v>3</v>
          </cell>
          <cell r="F1604" t="str">
            <v>3 0 3</v>
          </cell>
        </row>
        <row r="1605">
          <cell r="B1605" t="str">
            <v>MGTS C482</v>
          </cell>
          <cell r="C1605" t="str">
            <v>629</v>
          </cell>
          <cell r="D1605" t="str">
            <v>FRANCHISING</v>
          </cell>
          <cell r="E1605" t="str">
            <v>3</v>
          </cell>
          <cell r="F1605" t="str">
            <v>3 0 3</v>
          </cell>
        </row>
        <row r="1606">
          <cell r="B1606" t="str">
            <v>MGTS C483</v>
          </cell>
          <cell r="C1606" t="str">
            <v>63</v>
          </cell>
          <cell r="D1606" t="str">
            <v>MARKETING RESEARCH</v>
          </cell>
          <cell r="E1606" t="str">
            <v>3</v>
          </cell>
          <cell r="F1606" t="str">
            <v>3 0 3</v>
          </cell>
        </row>
        <row r="1607">
          <cell r="B1607" t="str">
            <v>MGTS C491</v>
          </cell>
          <cell r="C1607" t="str">
            <v>884</v>
          </cell>
          <cell r="D1607" t="str">
            <v>SPECIAL PROJECTS</v>
          </cell>
          <cell r="E1607" t="str">
            <v>3</v>
          </cell>
          <cell r="F1607">
            <v>3</v>
          </cell>
        </row>
        <row r="1608">
          <cell r="B1608" t="str">
            <v>MGTS F211</v>
          </cell>
          <cell r="C1608" t="str">
            <v>1024</v>
          </cell>
          <cell r="D1608" t="str">
            <v>PRINCIPLES OF MANAGEMENT</v>
          </cell>
          <cell r="E1608" t="str">
            <v>3</v>
          </cell>
          <cell r="F1608" t="str">
            <v xml:space="preserve">  3 0 3</v>
          </cell>
        </row>
        <row r="1609">
          <cell r="B1609" t="str">
            <v>MGTS G511</v>
          </cell>
          <cell r="C1609" t="str">
            <v>431</v>
          </cell>
          <cell r="D1609" t="str">
            <v>ADV MARKETING THEO &amp; ADT</v>
          </cell>
          <cell r="E1609" t="str">
            <v>5</v>
          </cell>
          <cell r="F1609">
            <v>5</v>
          </cell>
        </row>
        <row r="1610">
          <cell r="B1610" t="str">
            <v>MGTS G521</v>
          </cell>
          <cell r="C1610" t="str">
            <v>439</v>
          </cell>
          <cell r="D1610" t="str">
            <v>BUSINESS POL- STRU &amp; ORG</v>
          </cell>
          <cell r="E1610" t="str">
            <v>5</v>
          </cell>
          <cell r="F1610">
            <v>5</v>
          </cell>
        </row>
        <row r="1611">
          <cell r="B1611" t="str">
            <v>MGTS G531</v>
          </cell>
          <cell r="C1611" t="str">
            <v>280</v>
          </cell>
          <cell r="D1611" t="str">
            <v>RECENT ADV ORGA BEHA THE</v>
          </cell>
          <cell r="E1611" t="str">
            <v>5</v>
          </cell>
          <cell r="F1611">
            <v>5</v>
          </cell>
        </row>
        <row r="1612">
          <cell r="B1612" t="str">
            <v>MGTS G561</v>
          </cell>
          <cell r="C1612" t="str">
            <v>631</v>
          </cell>
          <cell r="D1612" t="str">
            <v>INST FINANCE &amp; PROJ APPR</v>
          </cell>
          <cell r="E1612" t="str">
            <v>5</v>
          </cell>
          <cell r="F1612">
            <v>5</v>
          </cell>
        </row>
        <row r="1613">
          <cell r="B1613" t="str">
            <v>MM G522</v>
          </cell>
          <cell r="C1613" t="str">
            <v>114</v>
          </cell>
          <cell r="D1613" t="str">
            <v>TOTAL QUALITY MANAGEMENT</v>
          </cell>
          <cell r="E1613" t="str">
            <v>4</v>
          </cell>
          <cell r="F1613">
            <v>4</v>
          </cell>
        </row>
        <row r="1614">
          <cell r="B1614" t="str">
            <v>MPH C431</v>
          </cell>
          <cell r="C1614" t="str">
            <v>2074</v>
          </cell>
          <cell r="D1614" t="str">
            <v>ACCOUNTING &amp; FINANCE</v>
          </cell>
          <cell r="E1614" t="str">
            <v>4</v>
          </cell>
          <cell r="F1614">
            <v>4</v>
          </cell>
        </row>
        <row r="1615">
          <cell r="B1615" t="str">
            <v>MPH G510</v>
          </cell>
          <cell r="C1615" t="str">
            <v>56</v>
          </cell>
          <cell r="D1615" t="str">
            <v>BIOSTAT &amp; COM IN PH</v>
          </cell>
          <cell r="E1615" t="str">
            <v>5</v>
          </cell>
          <cell r="F1615">
            <v>5</v>
          </cell>
        </row>
        <row r="1616">
          <cell r="B1616" t="str">
            <v>MPH G512</v>
          </cell>
          <cell r="C1616" t="str">
            <v>137</v>
          </cell>
          <cell r="D1616" t="str">
            <v>ENV &amp; OCCUP HEALTH</v>
          </cell>
          <cell r="E1616" t="str">
            <v>4</v>
          </cell>
          <cell r="F1616">
            <v>4</v>
          </cell>
        </row>
        <row r="1617">
          <cell r="B1617" t="str">
            <v>MPH G513</v>
          </cell>
          <cell r="C1617" t="str">
            <v>299</v>
          </cell>
          <cell r="D1617" t="str">
            <v>PUBLIC HEALTH &amp; DISEASES</v>
          </cell>
          <cell r="E1617" t="str">
            <v>4</v>
          </cell>
          <cell r="F1617">
            <v>4</v>
          </cell>
        </row>
        <row r="1618">
          <cell r="B1618" t="str">
            <v>MPH G515</v>
          </cell>
          <cell r="C1618" t="str">
            <v>465</v>
          </cell>
          <cell r="D1618" t="str">
            <v>COMMUN IN HEALTH CARE</v>
          </cell>
          <cell r="E1618" t="str">
            <v>4</v>
          </cell>
          <cell r="F1618">
            <v>4</v>
          </cell>
        </row>
        <row r="1619">
          <cell r="B1619" t="str">
            <v>MPH G521</v>
          </cell>
          <cell r="C1619" t="str">
            <v>513</v>
          </cell>
          <cell r="D1619" t="str">
            <v>HEALTH CARE MANAGEMENT</v>
          </cell>
          <cell r="E1619" t="str">
            <v>4</v>
          </cell>
          <cell r="F1619">
            <v>4</v>
          </cell>
        </row>
        <row r="1620">
          <cell r="B1620" t="str">
            <v>MPH G522</v>
          </cell>
          <cell r="C1620" t="str">
            <v>522</v>
          </cell>
          <cell r="D1620" t="str">
            <v>PREV NUTR &amp; HEALTH PROMO</v>
          </cell>
          <cell r="E1620" t="str">
            <v>4</v>
          </cell>
          <cell r="F1620">
            <v>4</v>
          </cell>
        </row>
        <row r="1621">
          <cell r="B1621" t="str">
            <v>MPH G523</v>
          </cell>
          <cell r="C1621" t="str">
            <v>535</v>
          </cell>
          <cell r="D1621" t="str">
            <v>EPIDEMIC &amp; DISASTER MGMT</v>
          </cell>
          <cell r="E1621" t="str">
            <v>4</v>
          </cell>
          <cell r="F1621">
            <v>4</v>
          </cell>
        </row>
        <row r="1622">
          <cell r="B1622" t="str">
            <v>MPH G531</v>
          </cell>
          <cell r="C1622" t="str">
            <v>536</v>
          </cell>
          <cell r="D1622" t="str">
            <v>HEALTH ECON &amp; FIN MGMT</v>
          </cell>
          <cell r="E1622" t="str">
            <v>4</v>
          </cell>
          <cell r="F1622">
            <v>4</v>
          </cell>
        </row>
        <row r="1623">
          <cell r="B1623" t="str">
            <v>MPH G535</v>
          </cell>
          <cell r="C1623" t="str">
            <v>885</v>
          </cell>
          <cell r="D1623" t="str">
            <v>FAMILY &amp; COMMU HLTH MEAS</v>
          </cell>
          <cell r="E1623" t="str">
            <v>4</v>
          </cell>
          <cell r="F1623">
            <v>4</v>
          </cell>
        </row>
        <row r="1624">
          <cell r="B1624" t="str">
            <v>MPH G537</v>
          </cell>
          <cell r="C1624" t="str">
            <v>935</v>
          </cell>
          <cell r="D1624" t="str">
            <v>LAW &amp; ETHICS IN PUB HLTH</v>
          </cell>
          <cell r="E1624" t="str">
            <v>3</v>
          </cell>
          <cell r="F1624">
            <v>3</v>
          </cell>
        </row>
        <row r="1625">
          <cell r="B1625" t="str">
            <v>MPH G538</v>
          </cell>
          <cell r="C1625" t="str">
            <v>2075</v>
          </cell>
          <cell r="D1625" t="str">
            <v>TELEMEDICINE</v>
          </cell>
          <cell r="E1625" t="str">
            <v>3</v>
          </cell>
          <cell r="F1625">
            <v>3</v>
          </cell>
        </row>
        <row r="1626">
          <cell r="B1626" t="str">
            <v>MPH G539</v>
          </cell>
          <cell r="C1626" t="str">
            <v>904</v>
          </cell>
          <cell r="D1626" t="str">
            <v>INTER-SECT COORD IN H S</v>
          </cell>
          <cell r="E1626" t="str">
            <v>3</v>
          </cell>
          <cell r="F1626">
            <v>3</v>
          </cell>
        </row>
        <row r="1627">
          <cell r="B1627" t="str">
            <v>MPH G540</v>
          </cell>
          <cell r="C1627" t="str">
            <v>2076</v>
          </cell>
          <cell r="D1627" t="str">
            <v>ROLE OF VOL BODIES IN PH</v>
          </cell>
          <cell r="E1627" t="str">
            <v>3</v>
          </cell>
          <cell r="F1627">
            <v>3</v>
          </cell>
        </row>
        <row r="1628">
          <cell r="B1628" t="str">
            <v>MPH G613</v>
          </cell>
          <cell r="C1628" t="str">
            <v>303</v>
          </cell>
          <cell r="D1628" t="str">
            <v>HEALTH SYSTEMS &amp; SOCIETY</v>
          </cell>
          <cell r="E1628" t="str">
            <v>2</v>
          </cell>
          <cell r="F1628">
            <v>2</v>
          </cell>
        </row>
        <row r="1629">
          <cell r="B1629" t="str">
            <v>MPH G661</v>
          </cell>
          <cell r="C1629" t="str">
            <v>2077</v>
          </cell>
          <cell r="D1629" t="str">
            <v>RESEARCH METHODOLOGY I</v>
          </cell>
          <cell r="E1629" t="str">
            <v>5</v>
          </cell>
          <cell r="F1629">
            <v>5</v>
          </cell>
        </row>
        <row r="1630">
          <cell r="B1630" t="str">
            <v>MPH G665</v>
          </cell>
          <cell r="C1630" t="str">
            <v>2078</v>
          </cell>
          <cell r="D1630" t="str">
            <v>HOSPITAL OPER MANAGEMENT</v>
          </cell>
          <cell r="E1630" t="str">
            <v>3</v>
          </cell>
          <cell r="F1630">
            <v>3</v>
          </cell>
        </row>
        <row r="1631">
          <cell r="B1631" t="str">
            <v>MPH G681</v>
          </cell>
          <cell r="C1631" t="str">
            <v>428</v>
          </cell>
          <cell r="D1631" t="str">
            <v>STRATEGIC MANAGEMENT</v>
          </cell>
          <cell r="E1631" t="str">
            <v>3</v>
          </cell>
          <cell r="F1631">
            <v>3</v>
          </cell>
        </row>
        <row r="1632">
          <cell r="B1632" t="str">
            <v>MPH G692</v>
          </cell>
          <cell r="C1632" t="str">
            <v>466</v>
          </cell>
          <cell r="D1632" t="str">
            <v>EPIDEMIOLOGY</v>
          </cell>
          <cell r="E1632" t="str">
            <v>2</v>
          </cell>
          <cell r="F1632">
            <v>2</v>
          </cell>
        </row>
        <row r="1633">
          <cell r="B1633" t="str">
            <v>MSE G511</v>
          </cell>
          <cell r="C1633" t="str">
            <v>369</v>
          </cell>
          <cell r="D1633" t="str">
            <v>MECHATRONICS</v>
          </cell>
          <cell r="E1633" t="str">
            <v>5</v>
          </cell>
          <cell r="F1633" t="str">
            <v>3 2 5</v>
          </cell>
        </row>
        <row r="1634">
          <cell r="B1634" t="str">
            <v>MSE G512</v>
          </cell>
          <cell r="C1634" t="str">
            <v>389</v>
          </cell>
          <cell r="D1634" t="str">
            <v>MANUFACT PLANNING &amp; CONT</v>
          </cell>
          <cell r="E1634" t="str">
            <v>4</v>
          </cell>
          <cell r="F1634">
            <v>4</v>
          </cell>
        </row>
        <row r="1635">
          <cell r="B1635" t="str">
            <v>MSE G513</v>
          </cell>
          <cell r="C1635" t="str">
            <v>917</v>
          </cell>
          <cell r="D1635" t="str">
            <v>MAINTENANCE ENGINEERING</v>
          </cell>
          <cell r="E1635" t="str">
            <v>5</v>
          </cell>
          <cell r="F1635">
            <v>5</v>
          </cell>
        </row>
        <row r="1636">
          <cell r="B1636" t="str">
            <v>MSE G514</v>
          </cell>
          <cell r="C1636" t="str">
            <v>2065</v>
          </cell>
          <cell r="D1636" t="str">
            <v>LEADERSHIP &amp; MANAG CHANG</v>
          </cell>
          <cell r="E1636" t="str">
            <v>4</v>
          </cell>
          <cell r="F1636">
            <v>4</v>
          </cell>
        </row>
        <row r="1637">
          <cell r="B1637" t="str">
            <v>MSE G521</v>
          </cell>
          <cell r="C1637" t="str">
            <v>649</v>
          </cell>
          <cell r="D1637" t="str">
            <v>WORLD-CLASS MANUFACTUR</v>
          </cell>
          <cell r="E1637" t="str">
            <v>5</v>
          </cell>
          <cell r="F1637" t="str">
            <v>3 2 5</v>
          </cell>
        </row>
        <row r="1638">
          <cell r="B1638" t="str">
            <v>MSE G531</v>
          </cell>
          <cell r="C1638" t="str">
            <v>719</v>
          </cell>
          <cell r="D1638" t="str">
            <v>CONCURRENT ENGINEERING</v>
          </cell>
          <cell r="E1638" t="str">
            <v>5</v>
          </cell>
          <cell r="F1638" t="str">
            <v>3 2 5</v>
          </cell>
        </row>
        <row r="1639">
          <cell r="B1639" t="str">
            <v>MST G511</v>
          </cell>
          <cell r="C1639" t="str">
            <v>766</v>
          </cell>
          <cell r="D1639" t="str">
            <v>NONDESTRUCT TESTING TECH</v>
          </cell>
          <cell r="E1639" t="str">
            <v>5</v>
          </cell>
          <cell r="F1639" t="str">
            <v xml:space="preserve">  3 2 5</v>
          </cell>
        </row>
        <row r="1640">
          <cell r="B1640" t="str">
            <v>MST G522</v>
          </cell>
          <cell r="C1640" t="str">
            <v>2066</v>
          </cell>
          <cell r="D1640" t="str">
            <v>ADVANCED COMPOSITES</v>
          </cell>
          <cell r="E1640" t="str">
            <v>5</v>
          </cell>
          <cell r="F1640" t="str">
            <v>3 2 5</v>
          </cell>
        </row>
        <row r="1641">
          <cell r="B1641" t="str">
            <v>MST G531</v>
          </cell>
          <cell r="C1641" t="str">
            <v>2067</v>
          </cell>
          <cell r="D1641" t="str">
            <v>EXPER STRESS ANALYS TECH</v>
          </cell>
          <cell r="E1641" t="str">
            <v>5</v>
          </cell>
          <cell r="F1641" t="str">
            <v xml:space="preserve">  3 2 5</v>
          </cell>
        </row>
        <row r="1642">
          <cell r="B1642" t="str">
            <v>MUSIC N103T</v>
          </cell>
          <cell r="C1642" t="str">
            <v>217</v>
          </cell>
          <cell r="D1642" t="str">
            <v>INDIAN CLASS MUSIC VOCI</v>
          </cell>
          <cell r="E1642" t="str">
            <v>3</v>
          </cell>
          <cell r="F1642">
            <v>3</v>
          </cell>
        </row>
        <row r="1643">
          <cell r="B1643" t="str">
            <v>MUSIC N104T</v>
          </cell>
          <cell r="C1643" t="str">
            <v>218</v>
          </cell>
          <cell r="D1643" t="str">
            <v>INDIA CLASS MUSIC(VOC)II</v>
          </cell>
          <cell r="E1643" t="str">
            <v>3</v>
          </cell>
          <cell r="F1643">
            <v>3</v>
          </cell>
        </row>
        <row r="1644">
          <cell r="B1644" t="str">
            <v>MUSIC N105T</v>
          </cell>
          <cell r="C1644" t="str">
            <v>1060</v>
          </cell>
          <cell r="D1644" t="str">
            <v>WESTERN CLASS MUSIC I</v>
          </cell>
          <cell r="E1644" t="str">
            <v>3</v>
          </cell>
          <cell r="F1644">
            <v>3</v>
          </cell>
        </row>
        <row r="1645">
          <cell r="B1645" t="str">
            <v>MUSIC N106T</v>
          </cell>
          <cell r="C1645">
            <v>1061</v>
          </cell>
          <cell r="D1645" t="str">
            <v>WESTERN CLASS MUSIC II</v>
          </cell>
          <cell r="F1645" t="str">
            <v>3*</v>
          </cell>
        </row>
        <row r="1646">
          <cell r="B1646" t="str">
            <v>MUSIC N111T</v>
          </cell>
          <cell r="C1646" t="str">
            <v>24</v>
          </cell>
          <cell r="D1646" t="str">
            <v>HIND CLASS MUSIC (INST)I</v>
          </cell>
          <cell r="E1646" t="str">
            <v>3</v>
          </cell>
          <cell r="F1646">
            <v>3</v>
          </cell>
        </row>
        <row r="1647">
          <cell r="B1647" t="str">
            <v>MUSIC N112T</v>
          </cell>
          <cell r="C1647" t="str">
            <v>118</v>
          </cell>
          <cell r="D1647" t="str">
            <v>HIND CLASS MUSIC(INST)II</v>
          </cell>
          <cell r="E1647" t="str">
            <v>3</v>
          </cell>
          <cell r="F1647">
            <v>3</v>
          </cell>
        </row>
        <row r="1648">
          <cell r="B1648" t="str">
            <v>MUSIC N113T</v>
          </cell>
          <cell r="C1648" t="str">
            <v>667</v>
          </cell>
          <cell r="D1648" t="str">
            <v>INDIA CLASS MUSIC(INS)I</v>
          </cell>
          <cell r="E1648" t="str">
            <v>3</v>
          </cell>
          <cell r="F1648">
            <v>3</v>
          </cell>
        </row>
        <row r="1649">
          <cell r="B1649" t="str">
            <v>MUSIC N114T</v>
          </cell>
          <cell r="C1649" t="str">
            <v>673</v>
          </cell>
          <cell r="D1649" t="str">
            <v>INDIA CLASS MUSIC(INS)II</v>
          </cell>
          <cell r="E1649" t="str">
            <v>3</v>
          </cell>
          <cell r="F1649">
            <v>3</v>
          </cell>
        </row>
        <row r="1650">
          <cell r="B1650" t="str">
            <v>MUSIC N203T</v>
          </cell>
          <cell r="C1650" t="str">
            <v>220</v>
          </cell>
          <cell r="D1650" t="str">
            <v>INDIA CLASS MUSIC(VO)III</v>
          </cell>
          <cell r="E1650" t="str">
            <v>3</v>
          </cell>
          <cell r="F1650">
            <v>3</v>
          </cell>
        </row>
        <row r="1651">
          <cell r="B1651" t="str">
            <v>MUSIC N204T</v>
          </cell>
          <cell r="C1651" t="str">
            <v>685</v>
          </cell>
          <cell r="D1651" t="str">
            <v>IND CLASS MUSIC(VOL) IV</v>
          </cell>
          <cell r="E1651" t="str">
            <v>3</v>
          </cell>
          <cell r="F1651">
            <v>3</v>
          </cell>
        </row>
        <row r="1652">
          <cell r="B1652" t="str">
            <v>MUSIC N205T</v>
          </cell>
          <cell r="C1652">
            <v>1062</v>
          </cell>
          <cell r="D1652" t="str">
            <v>WESTERN CLASS MUSIC III</v>
          </cell>
          <cell r="F1652" t="str">
            <v>3*</v>
          </cell>
        </row>
        <row r="1653">
          <cell r="B1653" t="str">
            <v>MUSIC N206T</v>
          </cell>
          <cell r="C1653">
            <v>1063</v>
          </cell>
          <cell r="D1653" t="str">
            <v>WESTERN CLASS MUSIC IV</v>
          </cell>
          <cell r="F1653" t="str">
            <v>3*</v>
          </cell>
        </row>
        <row r="1654">
          <cell r="B1654" t="str">
            <v>MUSIC N213T</v>
          </cell>
          <cell r="C1654" t="str">
            <v>704</v>
          </cell>
          <cell r="D1654" t="str">
            <v>IND CLASS MUSIC(INST)III</v>
          </cell>
          <cell r="E1654" t="str">
            <v>3</v>
          </cell>
          <cell r="F1654">
            <v>3</v>
          </cell>
        </row>
        <row r="1655">
          <cell r="B1655" t="str">
            <v>MUSIC N214T</v>
          </cell>
          <cell r="C1655">
            <v>1066</v>
          </cell>
          <cell r="D1655" t="str">
            <v>IND CLASS MUSIC(INST)IV</v>
          </cell>
          <cell r="F1655" t="str">
            <v>3*</v>
          </cell>
        </row>
        <row r="1656">
          <cell r="B1656" t="str">
            <v>MUSIC N303T</v>
          </cell>
          <cell r="C1656">
            <v>1067</v>
          </cell>
          <cell r="D1656" t="str">
            <v>ADV IND MUSIC PRA(VOCAL)</v>
          </cell>
          <cell r="F1656">
            <v>0</v>
          </cell>
        </row>
        <row r="1657">
          <cell r="B1657" t="str">
            <v>MUSIC N313T</v>
          </cell>
          <cell r="C1657">
            <v>1068</v>
          </cell>
          <cell r="D1657" t="str">
            <v>ADV IND MUSIC PRA (INST)</v>
          </cell>
          <cell r="F1657">
            <v>0</v>
          </cell>
        </row>
        <row r="1658">
          <cell r="B1658" t="str">
            <v>PHA C211</v>
          </cell>
          <cell r="C1658" t="str">
            <v>435</v>
          </cell>
          <cell r="D1658" t="str">
            <v>BIOLOGICAL CHEMISTRY</v>
          </cell>
          <cell r="E1658" t="str">
            <v>3</v>
          </cell>
          <cell r="F1658" t="str">
            <v>3 0 3</v>
          </cell>
        </row>
        <row r="1659">
          <cell r="B1659" t="str">
            <v>PHA C212</v>
          </cell>
          <cell r="C1659" t="str">
            <v>50</v>
          </cell>
          <cell r="D1659" t="str">
            <v>PHARMACUTICAL ANALYSIS</v>
          </cell>
          <cell r="E1659" t="str">
            <v>3</v>
          </cell>
          <cell r="F1659" t="str">
            <v>2 3 3</v>
          </cell>
        </row>
        <row r="1660">
          <cell r="B1660" t="str">
            <v>PHA C213</v>
          </cell>
          <cell r="C1660" t="str">
            <v>344</v>
          </cell>
          <cell r="D1660" t="str">
            <v>INTRO TO PHYSICAL PHARMA</v>
          </cell>
          <cell r="E1660" t="str">
            <v>3</v>
          </cell>
          <cell r="F1660" t="str">
            <v>2 1 3</v>
          </cell>
        </row>
        <row r="1661">
          <cell r="B1661" t="str">
            <v>PHA C241</v>
          </cell>
          <cell r="C1661" t="str">
            <v>102</v>
          </cell>
          <cell r="D1661" t="str">
            <v>MICROBIOLOGY</v>
          </cell>
          <cell r="E1661" t="str">
            <v>3</v>
          </cell>
          <cell r="F1661" t="str">
            <v>2 3 3</v>
          </cell>
        </row>
        <row r="1662">
          <cell r="B1662" t="str">
            <v>PHA C311</v>
          </cell>
          <cell r="C1662" t="str">
            <v>695</v>
          </cell>
          <cell r="D1662" t="str">
            <v>NATURAL DRUGS</v>
          </cell>
          <cell r="E1662" t="str">
            <v>3</v>
          </cell>
          <cell r="F1662" t="str">
            <v>2 3 3</v>
          </cell>
        </row>
        <row r="1663">
          <cell r="B1663" t="str">
            <v>PHA C312</v>
          </cell>
          <cell r="C1663" t="str">
            <v>148</v>
          </cell>
          <cell r="D1663" t="str">
            <v>FORENSIC PHARMACY</v>
          </cell>
          <cell r="E1663" t="str">
            <v>3</v>
          </cell>
          <cell r="F1663" t="str">
            <v>3 0 3</v>
          </cell>
        </row>
        <row r="1664">
          <cell r="B1664" t="str">
            <v>PHA C321</v>
          </cell>
          <cell r="C1664" t="str">
            <v>696</v>
          </cell>
          <cell r="D1664" t="str">
            <v>ANATOMY PHYSIO &amp; HYGIENE</v>
          </cell>
          <cell r="E1664" t="str">
            <v>3</v>
          </cell>
          <cell r="F1664" t="str">
            <v xml:space="preserve">  2 3 3</v>
          </cell>
        </row>
        <row r="1665">
          <cell r="B1665" t="str">
            <v>PHA C322</v>
          </cell>
          <cell r="C1665" t="str">
            <v>149</v>
          </cell>
          <cell r="D1665" t="str">
            <v>DISPENSING PHARMACY</v>
          </cell>
          <cell r="E1665" t="str">
            <v>3</v>
          </cell>
          <cell r="F1665" t="str">
            <v>2 3 3</v>
          </cell>
        </row>
        <row r="1666">
          <cell r="B1666" t="str">
            <v>PHA C331</v>
          </cell>
          <cell r="C1666" t="str">
            <v>697</v>
          </cell>
          <cell r="D1666" t="str">
            <v>INDUSTRIAL PHARMACY</v>
          </cell>
          <cell r="E1666" t="str">
            <v>3</v>
          </cell>
          <cell r="F1666" t="str">
            <v>2 3 3</v>
          </cell>
        </row>
        <row r="1667">
          <cell r="B1667" t="str">
            <v>PHA C332</v>
          </cell>
          <cell r="C1667" t="str">
            <v>155</v>
          </cell>
          <cell r="D1667" t="str">
            <v>PHARMACOLOGY &amp; TOXICOLOG</v>
          </cell>
          <cell r="E1667" t="str">
            <v>3</v>
          </cell>
          <cell r="F1667" t="str">
            <v xml:space="preserve">  2 3 3</v>
          </cell>
        </row>
        <row r="1668">
          <cell r="B1668" t="str">
            <v>PHA C342</v>
          </cell>
          <cell r="C1668" t="str">
            <v>158</v>
          </cell>
          <cell r="D1668" t="str">
            <v>MEDICINAL CHEMISTRY</v>
          </cell>
          <cell r="E1668" t="str">
            <v>3</v>
          </cell>
          <cell r="F1668" t="str">
            <v>2 3 3</v>
          </cell>
        </row>
        <row r="1669">
          <cell r="B1669" t="str">
            <v>PHA C391</v>
          </cell>
          <cell r="C1669" t="str">
            <v>321</v>
          </cell>
          <cell r="D1669" t="str">
            <v>INSTRU METHODS OF ANAL</v>
          </cell>
          <cell r="E1669" t="str">
            <v>4</v>
          </cell>
          <cell r="F1669" t="str">
            <v>1 6 4</v>
          </cell>
        </row>
        <row r="1670">
          <cell r="B1670" t="str">
            <v>PHA C411</v>
          </cell>
          <cell r="C1670" t="str">
            <v>243</v>
          </cell>
          <cell r="D1670" t="str">
            <v>PHYSICAL PHARMACY</v>
          </cell>
          <cell r="E1670" t="str">
            <v>3</v>
          </cell>
          <cell r="F1670" t="str">
            <v>2 3 3</v>
          </cell>
        </row>
        <row r="1671">
          <cell r="B1671" t="str">
            <v>PHA C412</v>
          </cell>
          <cell r="C1671">
            <v>1056</v>
          </cell>
          <cell r="D1671" t="str">
            <v>VETERINARY PHARMACY</v>
          </cell>
          <cell r="E1671">
            <v>3</v>
          </cell>
          <cell r="F1671" t="str">
            <v>3 0 3</v>
          </cell>
        </row>
        <row r="1672">
          <cell r="B1672" t="str">
            <v>PHA C413</v>
          </cell>
          <cell r="C1672" t="str">
            <v>951</v>
          </cell>
          <cell r="D1672" t="str">
            <v>PHARMA MANG &amp; QUAL CONTR</v>
          </cell>
          <cell r="E1672" t="str">
            <v>3</v>
          </cell>
          <cell r="F1672" t="str">
            <v xml:space="preserve"> 3 0 3</v>
          </cell>
        </row>
        <row r="1673">
          <cell r="B1673" t="str">
            <v>PHA C414</v>
          </cell>
          <cell r="C1673" t="str">
            <v>952</v>
          </cell>
          <cell r="D1673" t="str">
            <v>BIOPHARMACEUTICS</v>
          </cell>
          <cell r="E1673" t="str">
            <v>3</v>
          </cell>
          <cell r="F1673" t="str">
            <v>3 0 3</v>
          </cell>
        </row>
        <row r="1674">
          <cell r="B1674" t="str">
            <v>PHA C415</v>
          </cell>
          <cell r="C1674" t="str">
            <v>384</v>
          </cell>
          <cell r="D1674" t="str">
            <v>PATHOPHYSIOLOGY</v>
          </cell>
          <cell r="E1674" t="str">
            <v>3</v>
          </cell>
          <cell r="F1674" t="str">
            <v>3 0 3</v>
          </cell>
        </row>
        <row r="1675">
          <cell r="B1675" t="str">
            <v>PHA C416</v>
          </cell>
          <cell r="C1675" t="str">
            <v>48</v>
          </cell>
          <cell r="D1675" t="str">
            <v>CHEM OF SYNTHETIC DRUGS</v>
          </cell>
          <cell r="E1675" t="str">
            <v>3</v>
          </cell>
          <cell r="F1675" t="str">
            <v>3 0 3</v>
          </cell>
        </row>
        <row r="1676">
          <cell r="B1676" t="str">
            <v>PHA C417</v>
          </cell>
          <cell r="C1676" t="str">
            <v>503</v>
          </cell>
          <cell r="D1676" t="str">
            <v>PHARMACOECONOMICS</v>
          </cell>
          <cell r="E1676" t="str">
            <v>3</v>
          </cell>
          <cell r="F1676" t="str">
            <v>3 0 3</v>
          </cell>
        </row>
        <row r="1677">
          <cell r="B1677" t="str">
            <v>PHA C421</v>
          </cell>
          <cell r="C1677" t="str">
            <v>248</v>
          </cell>
          <cell r="D1677" t="str">
            <v>PHARMA FORMUL &amp; BIOPHARM</v>
          </cell>
          <cell r="E1677" t="str">
            <v>3</v>
          </cell>
          <cell r="F1677" t="str">
            <v xml:space="preserve">  2 3 3</v>
          </cell>
        </row>
        <row r="1678">
          <cell r="B1678" t="str">
            <v>PHA C422</v>
          </cell>
          <cell r="C1678" t="str">
            <v>354</v>
          </cell>
          <cell r="D1678" t="str">
            <v>COSMETIC SCIENCE</v>
          </cell>
          <cell r="E1678" t="str">
            <v>3</v>
          </cell>
          <cell r="F1678" t="str">
            <v>2 3 3</v>
          </cell>
        </row>
        <row r="1679">
          <cell r="B1679" t="str">
            <v>PHA C431</v>
          </cell>
          <cell r="C1679" t="str">
            <v>249</v>
          </cell>
          <cell r="D1679" t="str">
            <v>PHARMACOGNOSY</v>
          </cell>
          <cell r="E1679" t="str">
            <v>3</v>
          </cell>
          <cell r="F1679" t="str">
            <v>2 3 3</v>
          </cell>
        </row>
        <row r="1680">
          <cell r="B1680" t="str">
            <v>PHA C432</v>
          </cell>
          <cell r="C1680">
            <v>1057</v>
          </cell>
          <cell r="D1680" t="str">
            <v>HOSPITAL PHARMACY</v>
          </cell>
          <cell r="E1680">
            <v>3</v>
          </cell>
          <cell r="F1680" t="str">
            <v>3 0 3</v>
          </cell>
        </row>
        <row r="1681">
          <cell r="B1681" t="str">
            <v>PHA C441</v>
          </cell>
          <cell r="C1681" t="str">
            <v>23</v>
          </cell>
          <cell r="D1681" t="str">
            <v>BIOCHEMICAL ENGG</v>
          </cell>
          <cell r="E1681" t="str">
            <v>3</v>
          </cell>
          <cell r="F1681" t="str">
            <v>3 0 3</v>
          </cell>
        </row>
        <row r="1682">
          <cell r="B1682" t="str">
            <v>PHA C442</v>
          </cell>
          <cell r="C1682" t="str">
            <v>692</v>
          </cell>
          <cell r="D1682" t="str">
            <v>APPLIED PHARMA CHEMISTRY</v>
          </cell>
          <cell r="E1682" t="str">
            <v>3</v>
          </cell>
          <cell r="F1682" t="str">
            <v xml:space="preserve">  3 0 3</v>
          </cell>
        </row>
        <row r="1683">
          <cell r="B1683" t="str">
            <v>PHA C461</v>
          </cell>
          <cell r="C1683" t="str">
            <v>348</v>
          </cell>
          <cell r="D1683" t="str">
            <v>PHYTOCHEMISTRY</v>
          </cell>
          <cell r="E1683" t="str">
            <v>3</v>
          </cell>
          <cell r="F1683" t="str">
            <v>2 3 3</v>
          </cell>
        </row>
        <row r="1684">
          <cell r="B1684" t="str">
            <v>PHA C491</v>
          </cell>
          <cell r="C1684" t="str">
            <v>886</v>
          </cell>
          <cell r="D1684" t="str">
            <v>SPECIAL PROJECTS</v>
          </cell>
          <cell r="E1684" t="str">
            <v>3</v>
          </cell>
          <cell r="F1684">
            <v>3</v>
          </cell>
        </row>
        <row r="1685">
          <cell r="B1685" t="str">
            <v>PHA F211</v>
          </cell>
          <cell r="C1685" t="str">
            <v>1086</v>
          </cell>
          <cell r="D1685" t="str">
            <v>PHARMACEUTICAL ANALYSIS</v>
          </cell>
          <cell r="E1685" t="str">
            <v>3</v>
          </cell>
          <cell r="F1685" t="str">
            <v>2 1 3</v>
          </cell>
        </row>
        <row r="1686">
          <cell r="B1686" t="str">
            <v>PHA F212</v>
          </cell>
          <cell r="C1686" t="str">
            <v>1089</v>
          </cell>
          <cell r="D1686" t="str">
            <v>DISPENSING PHARMACY</v>
          </cell>
          <cell r="E1686" t="str">
            <v>3</v>
          </cell>
          <cell r="F1686" t="str">
            <v>2 1 3</v>
          </cell>
        </row>
        <row r="1687">
          <cell r="B1687" t="str">
            <v>PHA F213</v>
          </cell>
          <cell r="C1687" t="str">
            <v>1088</v>
          </cell>
          <cell r="D1687" t="str">
            <v>MICROBIOLOGY</v>
          </cell>
          <cell r="E1687" t="str">
            <v>3</v>
          </cell>
          <cell r="F1687" t="str">
            <v>2 1 3</v>
          </cell>
        </row>
        <row r="1688">
          <cell r="B1688" t="str">
            <v>PHA F214</v>
          </cell>
          <cell r="C1688" t="str">
            <v>1087</v>
          </cell>
          <cell r="D1688" t="str">
            <v>ANATOMY PHYSIO &amp; HYGIENE</v>
          </cell>
          <cell r="E1688" t="str">
            <v>3</v>
          </cell>
          <cell r="F1688" t="str">
            <v xml:space="preserve">  2 1 3</v>
          </cell>
        </row>
        <row r="1689">
          <cell r="B1689" t="str">
            <v>PHA F241</v>
          </cell>
          <cell r="C1689" t="str">
            <v>1291</v>
          </cell>
          <cell r="D1689" t="str">
            <v>PHARMACEUTICAL CHEMISTRY</v>
          </cell>
          <cell r="E1689" t="str">
            <v>3</v>
          </cell>
          <cell r="F1689" t="str">
            <v xml:space="preserve">  2 1 3</v>
          </cell>
        </row>
        <row r="1690">
          <cell r="B1690" t="str">
            <v>PHA F242</v>
          </cell>
          <cell r="C1690" t="str">
            <v>1292</v>
          </cell>
          <cell r="D1690" t="str">
            <v>BIOLOGICAL CHEMISTRY</v>
          </cell>
          <cell r="E1690" t="str">
            <v>3</v>
          </cell>
          <cell r="F1690" t="str">
            <v>2 1 3</v>
          </cell>
        </row>
        <row r="1691">
          <cell r="B1691" t="str">
            <v>PHA F243</v>
          </cell>
          <cell r="C1691" t="str">
            <v>1293</v>
          </cell>
          <cell r="D1691" t="str">
            <v>INDUSTRIAL PHARMACY</v>
          </cell>
          <cell r="E1691" t="str">
            <v>3</v>
          </cell>
          <cell r="F1691" t="str">
            <v>2 1 3</v>
          </cell>
        </row>
        <row r="1692">
          <cell r="B1692" t="str">
            <v>PHA F244</v>
          </cell>
          <cell r="C1692" t="str">
            <v>1294</v>
          </cell>
          <cell r="D1692" t="str">
            <v>PHYSICAL PHARMACY</v>
          </cell>
          <cell r="E1692" t="str">
            <v>3</v>
          </cell>
          <cell r="F1692" t="str">
            <v>2 1 3</v>
          </cell>
        </row>
        <row r="1693">
          <cell r="B1693" t="str">
            <v>PHA F266</v>
          </cell>
          <cell r="C1693" t="str">
            <v>1665</v>
          </cell>
          <cell r="D1693" t="str">
            <v>STUDY PROJECT</v>
          </cell>
          <cell r="E1693" t="str">
            <v>3</v>
          </cell>
          <cell r="F1693">
            <v>3</v>
          </cell>
        </row>
        <row r="1694">
          <cell r="B1694" t="str">
            <v>PHA F311</v>
          </cell>
          <cell r="C1694" t="str">
            <v>1295</v>
          </cell>
          <cell r="D1694" t="str">
            <v>PHARMACOLOGY I</v>
          </cell>
          <cell r="E1694" t="str">
            <v>3</v>
          </cell>
          <cell r="F1694" t="str">
            <v>2 1 3</v>
          </cell>
        </row>
        <row r="1695">
          <cell r="B1695" t="str">
            <v>PHA F312</v>
          </cell>
          <cell r="C1695" t="str">
            <v>1297</v>
          </cell>
          <cell r="D1695" t="str">
            <v>MEDICINAL CHEMISTRY I</v>
          </cell>
          <cell r="E1695" t="str">
            <v>3</v>
          </cell>
          <cell r="F1695" t="str">
            <v>2 1 3</v>
          </cell>
        </row>
        <row r="1696">
          <cell r="B1696" t="str">
            <v>PHA F313</v>
          </cell>
          <cell r="C1696" t="str">
            <v>1299</v>
          </cell>
          <cell r="D1696" t="str">
            <v>INSTRU METHODS OF ANAL</v>
          </cell>
          <cell r="E1696" t="str">
            <v>4</v>
          </cell>
          <cell r="F1696" t="str">
            <v>2 1 4</v>
          </cell>
        </row>
        <row r="1697">
          <cell r="B1697" t="str">
            <v>PHA F314</v>
          </cell>
          <cell r="C1697" t="str">
            <v>1300</v>
          </cell>
          <cell r="D1697" t="str">
            <v>PHARMA FORMUL &amp; BIOPHARM</v>
          </cell>
          <cell r="E1697" t="str">
            <v>3</v>
          </cell>
          <cell r="F1697" t="str">
            <v xml:space="preserve">  2 1 3</v>
          </cell>
        </row>
        <row r="1698">
          <cell r="B1698" t="str">
            <v>PHA F341</v>
          </cell>
          <cell r="C1698" t="str">
            <v>1296</v>
          </cell>
          <cell r="D1698" t="str">
            <v>PHARMACOLOGY II</v>
          </cell>
          <cell r="E1698" t="str">
            <v>3</v>
          </cell>
          <cell r="F1698" t="str">
            <v>2 1 3</v>
          </cell>
        </row>
        <row r="1699">
          <cell r="B1699" t="str">
            <v>PHA F342</v>
          </cell>
          <cell r="C1699" t="str">
            <v>1298</v>
          </cell>
          <cell r="D1699" t="str">
            <v>MEDICINAL CHEMISTRY II</v>
          </cell>
          <cell r="E1699" t="str">
            <v>3</v>
          </cell>
          <cell r="F1699" t="str">
            <v>2 1 3</v>
          </cell>
        </row>
        <row r="1700">
          <cell r="B1700" t="str">
            <v>PHA F343</v>
          </cell>
          <cell r="C1700" t="str">
            <v>1301</v>
          </cell>
          <cell r="D1700" t="str">
            <v>FORENSIC PHARMACY</v>
          </cell>
          <cell r="E1700" t="str">
            <v>2</v>
          </cell>
          <cell r="F1700" t="str">
            <v>2 0 2</v>
          </cell>
        </row>
        <row r="1701">
          <cell r="B1701" t="str">
            <v>PHA F344</v>
          </cell>
          <cell r="C1701" t="str">
            <v>1302</v>
          </cell>
          <cell r="D1701" t="str">
            <v>NATURAL DRUGS</v>
          </cell>
          <cell r="E1701" t="str">
            <v>3</v>
          </cell>
          <cell r="F1701" t="str">
            <v>2 1 3</v>
          </cell>
        </row>
        <row r="1702">
          <cell r="B1702" t="str">
            <v>PHA F366</v>
          </cell>
          <cell r="C1702" t="str">
            <v>1682</v>
          </cell>
          <cell r="D1702" t="str">
            <v>LABORATORY PROJECT</v>
          </cell>
          <cell r="E1702" t="str">
            <v>3</v>
          </cell>
          <cell r="F1702">
            <v>3</v>
          </cell>
        </row>
        <row r="1703">
          <cell r="B1703" t="str">
            <v>PHA F367</v>
          </cell>
          <cell r="C1703" t="str">
            <v>1750</v>
          </cell>
          <cell r="D1703" t="str">
            <v>LABORATORY PROJECT</v>
          </cell>
          <cell r="E1703" t="str">
            <v>3</v>
          </cell>
          <cell r="F1703">
            <v>3</v>
          </cell>
        </row>
        <row r="1704">
          <cell r="B1704" t="str">
            <v>PHA F376</v>
          </cell>
          <cell r="C1704" t="str">
            <v>1699</v>
          </cell>
          <cell r="D1704" t="str">
            <v>DESIGN PROJECT</v>
          </cell>
          <cell r="E1704" t="str">
            <v>3</v>
          </cell>
          <cell r="F1704">
            <v>3</v>
          </cell>
        </row>
        <row r="1705">
          <cell r="B1705" t="str">
            <v>PHA F377</v>
          </cell>
          <cell r="C1705" t="str">
            <v>1766</v>
          </cell>
          <cell r="D1705" t="str">
            <v>DESIGN PROJECT</v>
          </cell>
          <cell r="E1705" t="str">
            <v>3</v>
          </cell>
          <cell r="F1705">
            <v>3</v>
          </cell>
        </row>
        <row r="1706">
          <cell r="B1706" t="str">
            <v>PHA F413</v>
          </cell>
          <cell r="C1706" t="str">
            <v>1303</v>
          </cell>
          <cell r="D1706" t="str">
            <v>PHARMA MANG &amp; QUAL CONTR</v>
          </cell>
          <cell r="E1706" t="str">
            <v>3</v>
          </cell>
          <cell r="F1706" t="str">
            <v xml:space="preserve"> 3 0 3</v>
          </cell>
        </row>
        <row r="1707">
          <cell r="B1707" t="str">
            <v>PHA F414</v>
          </cell>
          <cell r="C1707" t="str">
            <v>1304</v>
          </cell>
          <cell r="D1707" t="str">
            <v>BIOPHARMACEUTICS</v>
          </cell>
          <cell r="E1707" t="str">
            <v>3</v>
          </cell>
          <cell r="F1707" t="str">
            <v>3 0 3</v>
          </cell>
        </row>
        <row r="1708">
          <cell r="B1708" t="str">
            <v>PHA F415</v>
          </cell>
          <cell r="C1708" t="str">
            <v>1305</v>
          </cell>
          <cell r="D1708" t="str">
            <v>PATHOPHYSIOLOGY</v>
          </cell>
          <cell r="E1708" t="str">
            <v>3</v>
          </cell>
          <cell r="F1708" t="str">
            <v>3 0 3</v>
          </cell>
        </row>
        <row r="1709">
          <cell r="B1709" t="str">
            <v>PHA F416</v>
          </cell>
          <cell r="C1709" t="str">
            <v>1306</v>
          </cell>
          <cell r="D1709" t="str">
            <v>CHEM OF SYNTHETIC DRUGS</v>
          </cell>
          <cell r="E1709" t="str">
            <v>3</v>
          </cell>
          <cell r="F1709" t="str">
            <v>3 0 3</v>
          </cell>
        </row>
        <row r="1710">
          <cell r="B1710" t="str">
            <v>PHA F417</v>
          </cell>
          <cell r="C1710" t="str">
            <v>1307</v>
          </cell>
          <cell r="D1710" t="str">
            <v>PHARMACOECONOMICS</v>
          </cell>
          <cell r="E1710" t="str">
            <v>3</v>
          </cell>
          <cell r="F1710" t="str">
            <v>3 0 3</v>
          </cell>
        </row>
        <row r="1711">
          <cell r="B1711" t="str">
            <v>PHA F422</v>
          </cell>
          <cell r="C1711" t="str">
            <v>1308</v>
          </cell>
          <cell r="D1711" t="str">
            <v>COSMETICS SCIENCE</v>
          </cell>
          <cell r="E1711" t="str">
            <v>3</v>
          </cell>
          <cell r="F1711" t="str">
            <v>2 1 3</v>
          </cell>
        </row>
        <row r="1712">
          <cell r="B1712" t="str">
            <v>PHA F432</v>
          </cell>
          <cell r="C1712" t="str">
            <v>1309</v>
          </cell>
          <cell r="D1712" t="str">
            <v>HOSPITAL PHARMACY</v>
          </cell>
          <cell r="E1712" t="str">
            <v>3</v>
          </cell>
          <cell r="F1712" t="str">
            <v>3 0 3</v>
          </cell>
        </row>
        <row r="1713">
          <cell r="B1713" t="str">
            <v>PHA F441</v>
          </cell>
          <cell r="C1713" t="str">
            <v>1310</v>
          </cell>
          <cell r="D1713" t="str">
            <v>BIOCHEMICAL ENGINEERING</v>
          </cell>
          <cell r="E1713" t="str">
            <v>3</v>
          </cell>
          <cell r="F1713" t="str">
            <v>3 0 3</v>
          </cell>
        </row>
        <row r="1714">
          <cell r="B1714" t="str">
            <v>PHA F442</v>
          </cell>
          <cell r="C1714" t="str">
            <v>1311</v>
          </cell>
          <cell r="D1714" t="str">
            <v>APPLIED PHARMA CHEMISTRY</v>
          </cell>
          <cell r="E1714" t="str">
            <v>3</v>
          </cell>
          <cell r="F1714" t="str">
            <v xml:space="preserve">  3 0 3</v>
          </cell>
        </row>
        <row r="1715">
          <cell r="B1715" t="str">
            <v>PHA F461</v>
          </cell>
          <cell r="C1715" t="str">
            <v>1312</v>
          </cell>
          <cell r="D1715" t="str">
            <v>PHYTOCHEMISTRY</v>
          </cell>
          <cell r="E1715" t="str">
            <v>3</v>
          </cell>
          <cell r="F1715" t="str">
            <v>2 1 3</v>
          </cell>
        </row>
        <row r="1716">
          <cell r="B1716" t="str">
            <v>PHA F491</v>
          </cell>
          <cell r="C1716" t="str">
            <v>1724</v>
          </cell>
          <cell r="D1716" t="str">
            <v>SPECIAL PROJECT</v>
          </cell>
          <cell r="E1716" t="str">
            <v>3</v>
          </cell>
          <cell r="F1716">
            <v>3</v>
          </cell>
        </row>
        <row r="1717">
          <cell r="B1717" t="str">
            <v>PHA G510</v>
          </cell>
          <cell r="C1717" t="str">
            <v>426</v>
          </cell>
          <cell r="D1717" t="str">
            <v>APPL OF STAT &amp; COMP INFO</v>
          </cell>
          <cell r="E1717" t="str">
            <v>5</v>
          </cell>
          <cell r="F1717">
            <v>5</v>
          </cell>
        </row>
        <row r="1718">
          <cell r="B1718" t="str">
            <v>PHA G511</v>
          </cell>
          <cell r="C1718" t="str">
            <v>749</v>
          </cell>
          <cell r="D1718" t="str">
            <v>FERMENTATION &amp; BIOTECH</v>
          </cell>
          <cell r="E1718" t="str">
            <v>5</v>
          </cell>
          <cell r="F1718" t="str">
            <v>2 3 5</v>
          </cell>
        </row>
        <row r="1719">
          <cell r="B1719" t="str">
            <v>PHA G512</v>
          </cell>
          <cell r="C1719" t="str">
            <v>2068</v>
          </cell>
          <cell r="D1719" t="str">
            <v>CHEM OF NATURAL DRUGS</v>
          </cell>
          <cell r="E1719" t="str">
            <v>4</v>
          </cell>
          <cell r="F1719" t="str">
            <v>2 2 4</v>
          </cell>
        </row>
        <row r="1720">
          <cell r="B1720" t="str">
            <v>PHA G521</v>
          </cell>
          <cell r="C1720" t="str">
            <v>815</v>
          </cell>
          <cell r="D1720" t="str">
            <v>MOLEC BIOLOGY &amp; IMMUNO</v>
          </cell>
          <cell r="E1720" t="str">
            <v>4</v>
          </cell>
          <cell r="F1720" t="str">
            <v>2 2 4</v>
          </cell>
        </row>
        <row r="1721">
          <cell r="B1721" t="str">
            <v>PHA G522</v>
          </cell>
          <cell r="C1721" t="str">
            <v>525</v>
          </cell>
          <cell r="D1721" t="str">
            <v>CHEM OF MACROMOLECULES</v>
          </cell>
          <cell r="E1721" t="str">
            <v>4</v>
          </cell>
          <cell r="F1721" t="str">
            <v>2 2 4</v>
          </cell>
        </row>
        <row r="1722">
          <cell r="B1722" t="str">
            <v>PHA G531</v>
          </cell>
          <cell r="C1722" t="str">
            <v>748</v>
          </cell>
          <cell r="D1722" t="str">
            <v>DISINFECTION &amp; STERIL</v>
          </cell>
          <cell r="E1722" t="str">
            <v>4</v>
          </cell>
          <cell r="F1722" t="str">
            <v>2 2 4</v>
          </cell>
        </row>
        <row r="1723">
          <cell r="B1723" t="str">
            <v>PHA G532</v>
          </cell>
          <cell r="C1723" t="str">
            <v>351</v>
          </cell>
          <cell r="D1723" t="str">
            <v>Q A &amp; REGULATORY AFFAIRS</v>
          </cell>
          <cell r="E1723" t="str">
            <v>5</v>
          </cell>
          <cell r="F1723" t="str">
            <v xml:space="preserve"> 3 2 5</v>
          </cell>
        </row>
        <row r="1724">
          <cell r="B1724" t="str">
            <v>PHA G541</v>
          </cell>
          <cell r="C1724" t="str">
            <v>183</v>
          </cell>
          <cell r="D1724" t="str">
            <v>COMP AIDED DRUG DESIGN</v>
          </cell>
          <cell r="E1724" t="str">
            <v>5</v>
          </cell>
          <cell r="F1724" t="str">
            <v>3 2 5</v>
          </cell>
        </row>
        <row r="1725">
          <cell r="B1725" t="str">
            <v>PHA G542</v>
          </cell>
          <cell r="C1725" t="str">
            <v>653</v>
          </cell>
          <cell r="D1725" t="str">
            <v>ADVANCE PHYSICAL PHARMA</v>
          </cell>
          <cell r="E1725" t="str">
            <v>5</v>
          </cell>
          <cell r="F1725" t="str">
            <v>3 2 5</v>
          </cell>
        </row>
        <row r="1726">
          <cell r="B1726" t="str">
            <v>PHA G543</v>
          </cell>
          <cell r="C1726" t="str">
            <v>55</v>
          </cell>
          <cell r="D1726" t="str">
            <v>CLINICAL RESEARCH</v>
          </cell>
          <cell r="E1726" t="str">
            <v>5</v>
          </cell>
          <cell r="F1726">
            <v>5</v>
          </cell>
        </row>
        <row r="1727">
          <cell r="B1727" t="str">
            <v>PHA G544</v>
          </cell>
          <cell r="C1727" t="str">
            <v>2125</v>
          </cell>
          <cell r="D1727" t="str">
            <v>ADV PHARMACEUTICAL CHEM</v>
          </cell>
          <cell r="E1727" t="str">
            <v>5</v>
          </cell>
          <cell r="F1727" t="str">
            <v>3 2 5</v>
          </cell>
        </row>
        <row r="1728">
          <cell r="B1728" t="str">
            <v>PHA G545</v>
          </cell>
          <cell r="C1728" t="str">
            <v>2132</v>
          </cell>
          <cell r="D1728" t="str">
            <v>IPR AND PHARMACEUTICALS</v>
          </cell>
          <cell r="E1728" t="str">
            <v>4</v>
          </cell>
          <cell r="F1728">
            <v>4</v>
          </cell>
        </row>
        <row r="1729">
          <cell r="B1729" t="str">
            <v>PHA G611</v>
          </cell>
          <cell r="C1729" t="str">
            <v>67</v>
          </cell>
          <cell r="D1729" t="str">
            <v>ADVANCED PHARMACOLOGY</v>
          </cell>
          <cell r="E1729" t="str">
            <v>5</v>
          </cell>
          <cell r="F1729" t="str">
            <v>2 3 5</v>
          </cell>
        </row>
        <row r="1730">
          <cell r="B1730" t="str">
            <v>PHA G612</v>
          </cell>
          <cell r="C1730" t="str">
            <v>747</v>
          </cell>
          <cell r="D1730" t="str">
            <v>PHARM KINET &amp; CLINIC PHA</v>
          </cell>
          <cell r="E1730" t="str">
            <v>5</v>
          </cell>
          <cell r="F1730" t="str">
            <v>2 3 5</v>
          </cell>
        </row>
        <row r="1731">
          <cell r="B1731" t="str">
            <v>PHA G613</v>
          </cell>
          <cell r="C1731" t="str">
            <v>955</v>
          </cell>
          <cell r="D1731" t="str">
            <v>PHARMACEUTICAL BIOTECH</v>
          </cell>
          <cell r="E1731" t="str">
            <v>5</v>
          </cell>
          <cell r="F1731">
            <v>5</v>
          </cell>
        </row>
        <row r="1732">
          <cell r="B1732" t="str">
            <v>PHA G614</v>
          </cell>
          <cell r="C1732" t="str">
            <v>953</v>
          </cell>
          <cell r="D1732" t="str">
            <v>CLINICAL PHARMA &amp; THERAP</v>
          </cell>
          <cell r="E1732" t="str">
            <v>5</v>
          </cell>
          <cell r="F1732" t="str">
            <v xml:space="preserve">  2 3 5</v>
          </cell>
        </row>
        <row r="1733">
          <cell r="B1733" t="str">
            <v>PHA G615</v>
          </cell>
          <cell r="C1733" t="str">
            <v>467</v>
          </cell>
          <cell r="D1733" t="str">
            <v>PHARMACY PRACTICE</v>
          </cell>
          <cell r="E1733" t="str">
            <v>5</v>
          </cell>
          <cell r="F1733">
            <v>5</v>
          </cell>
        </row>
        <row r="1734">
          <cell r="B1734" t="str">
            <v>PHA G616</v>
          </cell>
          <cell r="C1734" t="str">
            <v>510</v>
          </cell>
          <cell r="D1734" t="str">
            <v>PHARMA ADMIN &amp; MGMT</v>
          </cell>
          <cell r="E1734" t="str">
            <v>5</v>
          </cell>
          <cell r="F1734">
            <v>5</v>
          </cell>
        </row>
        <row r="1735">
          <cell r="B1735" t="str">
            <v>PHA G617</v>
          </cell>
          <cell r="C1735" t="str">
            <v>145</v>
          </cell>
          <cell r="D1735" t="str">
            <v>ADV DRUG DELIVERY SYSTEM</v>
          </cell>
          <cell r="E1735" t="str">
            <v>5</v>
          </cell>
          <cell r="F1735" t="str">
            <v xml:space="preserve">  3 2 5</v>
          </cell>
        </row>
        <row r="1736">
          <cell r="B1736" t="str">
            <v>PHA G618</v>
          </cell>
          <cell r="C1736" t="str">
            <v>767</v>
          </cell>
          <cell r="D1736" t="str">
            <v>RETROSYNTHETIC ANALYSIS</v>
          </cell>
          <cell r="E1736" t="str">
            <v>5</v>
          </cell>
          <cell r="F1736" t="str">
            <v>3 2 5</v>
          </cell>
        </row>
        <row r="1737">
          <cell r="B1737" t="str">
            <v>PHA G619</v>
          </cell>
          <cell r="C1737" t="str">
            <v>2105</v>
          </cell>
          <cell r="D1737" t="str">
            <v>SCR METHOD &amp; TECH IN PHA</v>
          </cell>
          <cell r="E1737" t="str">
            <v>5</v>
          </cell>
          <cell r="F1737">
            <v>5</v>
          </cell>
        </row>
        <row r="1738">
          <cell r="B1738" t="str">
            <v>PHA G621</v>
          </cell>
          <cell r="C1738" t="str">
            <v>677</v>
          </cell>
          <cell r="D1738" t="str">
            <v>ADVANCED MEDICINAL CHEM</v>
          </cell>
          <cell r="E1738" t="str">
            <v>5</v>
          </cell>
          <cell r="F1738" t="str">
            <v>2 3 5</v>
          </cell>
        </row>
        <row r="1739">
          <cell r="B1739" t="str">
            <v>PHA G622</v>
          </cell>
          <cell r="C1739" t="str">
            <v>746</v>
          </cell>
          <cell r="D1739" t="str">
            <v>CHEM OF NAT DRUG &amp; MACRO</v>
          </cell>
          <cell r="E1739" t="str">
            <v>5</v>
          </cell>
          <cell r="F1739" t="str">
            <v xml:space="preserve">  2 3 5</v>
          </cell>
        </row>
        <row r="1740">
          <cell r="B1740" t="str">
            <v>PHA G632</v>
          </cell>
          <cell r="C1740" t="str">
            <v>721</v>
          </cell>
          <cell r="D1740" t="str">
            <v>DOSAGE FORM DESIGN</v>
          </cell>
          <cell r="E1740" t="str">
            <v>5</v>
          </cell>
          <cell r="F1740" t="str">
            <v>2 3 5</v>
          </cell>
        </row>
        <row r="1741">
          <cell r="B1741" t="str">
            <v>PHA G642</v>
          </cell>
          <cell r="C1741" t="str">
            <v>2069</v>
          </cell>
          <cell r="D1741" t="str">
            <v>LABORATORY PROJECTS</v>
          </cell>
          <cell r="E1741" t="str">
            <v>6</v>
          </cell>
          <cell r="F1741" t="str">
            <v>6 6</v>
          </cell>
        </row>
        <row r="1742">
          <cell r="B1742" t="str">
            <v>PHA G645</v>
          </cell>
          <cell r="C1742" t="str">
            <v>2131</v>
          </cell>
          <cell r="D1742" t="str">
            <v>MOLECULAR PHARMACOLOGY</v>
          </cell>
          <cell r="E1742" t="str">
            <v>4</v>
          </cell>
          <cell r="F1742" t="str">
            <v>4 0 4</v>
          </cell>
        </row>
        <row r="1743">
          <cell r="B1743" t="str">
            <v>PHIL C211</v>
          </cell>
          <cell r="C1743" t="str">
            <v>486</v>
          </cell>
          <cell r="D1743" t="str">
            <v>INTRODUCTORY PHILOSOPHY</v>
          </cell>
          <cell r="E1743" t="str">
            <v>3</v>
          </cell>
          <cell r="F1743" t="str">
            <v>3 0 3</v>
          </cell>
        </row>
        <row r="1744">
          <cell r="B1744" t="str">
            <v>PHIL C221</v>
          </cell>
          <cell r="C1744" t="str">
            <v>487</v>
          </cell>
          <cell r="D1744" t="str">
            <v>SYMBOLIC LOGIC</v>
          </cell>
          <cell r="E1744" t="str">
            <v>3</v>
          </cell>
          <cell r="F1744" t="str">
            <v>3 0 3</v>
          </cell>
        </row>
        <row r="1745">
          <cell r="B1745" t="str">
            <v>PHIL F211</v>
          </cell>
          <cell r="C1745">
            <v>1521</v>
          </cell>
          <cell r="D1745" t="str">
            <v>INTRODUCTORY PHILOSOPHY</v>
          </cell>
          <cell r="E1745">
            <v>3</v>
          </cell>
          <cell r="F1745" t="str">
            <v>3 0 3</v>
          </cell>
        </row>
        <row r="1746">
          <cell r="B1746" t="str">
            <v>PHIL F221</v>
          </cell>
          <cell r="C1746">
            <v>1513</v>
          </cell>
          <cell r="D1746" t="str">
            <v>SYMBOLIC LOGIC</v>
          </cell>
          <cell r="E1746">
            <v>3</v>
          </cell>
          <cell r="F1746" t="str">
            <v>3 0 3</v>
          </cell>
        </row>
        <row r="1747">
          <cell r="B1747" t="str">
            <v>PHY C122</v>
          </cell>
          <cell r="C1747" t="str">
            <v>101</v>
          </cell>
          <cell r="D1747" t="str">
            <v>GENERAL PHYSICS</v>
          </cell>
          <cell r="E1747" t="str">
            <v>3</v>
          </cell>
          <cell r="F1747" t="str">
            <v>3 0 3</v>
          </cell>
        </row>
        <row r="1748">
          <cell r="B1748" t="str">
            <v>PHY C131</v>
          </cell>
          <cell r="C1748" t="str">
            <v>769</v>
          </cell>
          <cell r="D1748" t="str">
            <v>PHYSICS I</v>
          </cell>
          <cell r="E1748" t="str">
            <v>3</v>
          </cell>
          <cell r="F1748" t="str">
            <v>3 0 3</v>
          </cell>
        </row>
        <row r="1749">
          <cell r="B1749" t="str">
            <v>PHY C132</v>
          </cell>
          <cell r="C1749" t="str">
            <v>29</v>
          </cell>
          <cell r="D1749" t="str">
            <v>PHYSICS II</v>
          </cell>
          <cell r="E1749" t="str">
            <v>3</v>
          </cell>
          <cell r="F1749" t="str">
            <v>3 0 3</v>
          </cell>
        </row>
        <row r="1750">
          <cell r="B1750" t="str">
            <v>PHY C212</v>
          </cell>
          <cell r="C1750" t="str">
            <v>569</v>
          </cell>
          <cell r="D1750" t="str">
            <v>CLASSICAL MECHANICS</v>
          </cell>
          <cell r="E1750" t="str">
            <v>3</v>
          </cell>
          <cell r="F1750" t="str">
            <v>3 0 3</v>
          </cell>
        </row>
        <row r="1751">
          <cell r="B1751" t="str">
            <v>PHY C221</v>
          </cell>
          <cell r="C1751" t="str">
            <v>283</v>
          </cell>
          <cell r="D1751" t="str">
            <v>MODERN PHYSICS</v>
          </cell>
          <cell r="E1751" t="str">
            <v>3</v>
          </cell>
          <cell r="F1751" t="str">
            <v>3 0 3</v>
          </cell>
        </row>
        <row r="1752">
          <cell r="B1752" t="str">
            <v>PHY C231</v>
          </cell>
          <cell r="C1752" t="str">
            <v>423</v>
          </cell>
          <cell r="D1752" t="str">
            <v>PHYSICS PROJECT LAB</v>
          </cell>
          <cell r="E1752" t="str">
            <v>3</v>
          </cell>
          <cell r="F1752">
            <v>3</v>
          </cell>
        </row>
        <row r="1753">
          <cell r="B1753" t="str">
            <v>PHY C232</v>
          </cell>
          <cell r="C1753" t="str">
            <v>630</v>
          </cell>
          <cell r="D1753" t="str">
            <v>COMPUTATIONAL PHYSICS</v>
          </cell>
          <cell r="E1753" t="str">
            <v>3</v>
          </cell>
          <cell r="F1753" t="str">
            <v>3 0 3</v>
          </cell>
        </row>
        <row r="1754">
          <cell r="B1754" t="str">
            <v>PHY C242</v>
          </cell>
          <cell r="C1754" t="str">
            <v>113</v>
          </cell>
          <cell r="D1754" t="str">
            <v>THEORY OF RELATIVITY</v>
          </cell>
          <cell r="E1754" t="str">
            <v>3</v>
          </cell>
          <cell r="F1754" t="str">
            <v>3 0 3</v>
          </cell>
        </row>
        <row r="1755">
          <cell r="B1755" t="str">
            <v>PHY C311</v>
          </cell>
          <cell r="C1755" t="str">
            <v>699</v>
          </cell>
          <cell r="D1755" t="str">
            <v>ELECTRO MAGNETIC THEO I</v>
          </cell>
          <cell r="E1755" t="str">
            <v>3</v>
          </cell>
          <cell r="F1755" t="str">
            <v>3 0 3</v>
          </cell>
        </row>
        <row r="1756">
          <cell r="B1756" t="str">
            <v>PHY C312</v>
          </cell>
          <cell r="C1756" t="str">
            <v>165</v>
          </cell>
          <cell r="D1756" t="str">
            <v>STATISTICAL MECHANICS</v>
          </cell>
          <cell r="E1756" t="str">
            <v>3</v>
          </cell>
          <cell r="F1756" t="str">
            <v>3 0 3</v>
          </cell>
        </row>
        <row r="1757">
          <cell r="B1757" t="str">
            <v>PHY C321</v>
          </cell>
          <cell r="C1757" t="str">
            <v>700</v>
          </cell>
          <cell r="D1757" t="str">
            <v>QUANTUM MECHANICS I</v>
          </cell>
          <cell r="E1757" t="str">
            <v>3</v>
          </cell>
          <cell r="F1757" t="str">
            <v>3 0 3</v>
          </cell>
        </row>
        <row r="1758">
          <cell r="B1758" t="str">
            <v>PHY C322</v>
          </cell>
          <cell r="C1758" t="str">
            <v>166</v>
          </cell>
          <cell r="D1758" t="str">
            <v>SOLID STATE PHYSICS</v>
          </cell>
          <cell r="E1758" t="str">
            <v>3</v>
          </cell>
          <cell r="F1758" t="str">
            <v>3 0 3</v>
          </cell>
        </row>
        <row r="1759">
          <cell r="B1759" t="str">
            <v>PHY C332</v>
          </cell>
          <cell r="C1759" t="str">
            <v>167</v>
          </cell>
          <cell r="D1759" t="str">
            <v>METHODS OF MATH PHY I</v>
          </cell>
          <cell r="E1759" t="str">
            <v>3</v>
          </cell>
          <cell r="F1759" t="str">
            <v>3 0 3</v>
          </cell>
        </row>
        <row r="1760">
          <cell r="B1760" t="str">
            <v>PHY C341</v>
          </cell>
          <cell r="C1760" t="str">
            <v>889</v>
          </cell>
          <cell r="D1760" t="str">
            <v>NUCLEAR PHYSICS</v>
          </cell>
          <cell r="E1760" t="str">
            <v>3</v>
          </cell>
          <cell r="F1760" t="str">
            <v>3 0 3</v>
          </cell>
        </row>
        <row r="1761">
          <cell r="B1761" t="str">
            <v>PHY C351</v>
          </cell>
          <cell r="C1761" t="str">
            <v>291</v>
          </cell>
          <cell r="D1761" t="str">
            <v>METHODS OF EXPER PHYSICS</v>
          </cell>
          <cell r="E1761" t="str">
            <v>3</v>
          </cell>
          <cell r="F1761" t="str">
            <v xml:space="preserve">  2 3 3</v>
          </cell>
        </row>
        <row r="1762">
          <cell r="B1762" t="str">
            <v>PHY C352</v>
          </cell>
          <cell r="C1762" t="str">
            <v>887</v>
          </cell>
          <cell r="D1762" t="str">
            <v>ATOMIC &amp; MOLE SPECTROS</v>
          </cell>
          <cell r="E1762" t="str">
            <v>3</v>
          </cell>
          <cell r="F1762" t="str">
            <v>3 0 3</v>
          </cell>
        </row>
        <row r="1763">
          <cell r="B1763" t="str">
            <v>PHY C353</v>
          </cell>
          <cell r="C1763" t="str">
            <v>290</v>
          </cell>
          <cell r="D1763" t="str">
            <v>OPTICAL PHYSICS &amp; APPLI</v>
          </cell>
          <cell r="E1763" t="str">
            <v>3</v>
          </cell>
          <cell r="F1763" t="str">
            <v>3 0 3</v>
          </cell>
        </row>
        <row r="1764">
          <cell r="B1764" t="str">
            <v>PHY C362</v>
          </cell>
          <cell r="C1764" t="str">
            <v>679</v>
          </cell>
          <cell r="D1764" t="str">
            <v>PARTICLE PHYSICS</v>
          </cell>
          <cell r="E1764" t="str">
            <v>3</v>
          </cell>
          <cell r="F1764" t="str">
            <v>3 0 3</v>
          </cell>
        </row>
        <row r="1765">
          <cell r="B1765" t="str">
            <v>PHY C391</v>
          </cell>
          <cell r="C1765" t="str">
            <v>133</v>
          </cell>
          <cell r="D1765" t="str">
            <v>INSTRU METHODS OF ANAL</v>
          </cell>
          <cell r="E1765" t="str">
            <v>4</v>
          </cell>
          <cell r="F1765" t="str">
            <v>1 6 4</v>
          </cell>
        </row>
        <row r="1766">
          <cell r="B1766" t="str">
            <v>PHY C411</v>
          </cell>
          <cell r="C1766" t="str">
            <v>250</v>
          </cell>
          <cell r="D1766" t="str">
            <v>ELECTROMAGNET THEORY II</v>
          </cell>
          <cell r="E1766" t="str">
            <v>3</v>
          </cell>
          <cell r="F1766" t="str">
            <v>3 0 3</v>
          </cell>
        </row>
        <row r="1767">
          <cell r="B1767" t="str">
            <v>PHY C412</v>
          </cell>
          <cell r="C1767" t="str">
            <v>1675</v>
          </cell>
          <cell r="D1767" t="str">
            <v>INTRO TO QUAN FIELD THEO</v>
          </cell>
          <cell r="E1767" t="str">
            <v>4</v>
          </cell>
          <cell r="F1767" t="str">
            <v xml:space="preserve">  3 1 4</v>
          </cell>
        </row>
        <row r="1768">
          <cell r="B1768" t="str">
            <v>PHY C415</v>
          </cell>
          <cell r="C1768" t="str">
            <v>1676</v>
          </cell>
          <cell r="D1768" t="str">
            <v>GEN THEO OF REL &amp; COSMO</v>
          </cell>
          <cell r="E1768" t="str">
            <v>4</v>
          </cell>
          <cell r="F1768" t="str">
            <v>3 1 4</v>
          </cell>
        </row>
        <row r="1769">
          <cell r="B1769" t="str">
            <v>PHY C421</v>
          </cell>
          <cell r="C1769" t="str">
            <v>257</v>
          </cell>
          <cell r="D1769" t="str">
            <v>QUANTUM MECHANICS II</v>
          </cell>
          <cell r="E1769" t="str">
            <v>3</v>
          </cell>
          <cell r="F1769" t="str">
            <v>3 0 3</v>
          </cell>
        </row>
        <row r="1770">
          <cell r="B1770" t="str">
            <v>PHY C422</v>
          </cell>
          <cell r="C1770" t="str">
            <v>209</v>
          </cell>
          <cell r="D1770" t="str">
            <v>GROUP THEORY &amp; APPLI</v>
          </cell>
          <cell r="E1770" t="str">
            <v>3</v>
          </cell>
          <cell r="F1770" t="str">
            <v>3 0 3</v>
          </cell>
        </row>
        <row r="1771">
          <cell r="B1771" t="str">
            <v>PHY C423</v>
          </cell>
          <cell r="C1771" t="str">
            <v>1677</v>
          </cell>
          <cell r="D1771" t="str">
            <v>SPECIAL TOP IN STAT MECH</v>
          </cell>
          <cell r="E1771" t="str">
            <v>4</v>
          </cell>
          <cell r="F1771" t="str">
            <v xml:space="preserve">  3 1 4</v>
          </cell>
        </row>
        <row r="1772">
          <cell r="B1772" t="str">
            <v>PHY C432</v>
          </cell>
          <cell r="C1772" t="str">
            <v>1672</v>
          </cell>
          <cell r="D1772" t="str">
            <v>LASERS AND APPLICATIONS</v>
          </cell>
          <cell r="E1772" t="str">
            <v>3</v>
          </cell>
          <cell r="F1772" t="str">
            <v>3 0 3</v>
          </cell>
        </row>
        <row r="1773">
          <cell r="B1773" t="str">
            <v>PHY C451</v>
          </cell>
          <cell r="C1773" t="str">
            <v>888</v>
          </cell>
          <cell r="D1773" t="str">
            <v>MATERIALS SCIENCE</v>
          </cell>
          <cell r="E1773" t="str">
            <v>3</v>
          </cell>
          <cell r="F1773" t="str">
            <v>3 0 3</v>
          </cell>
        </row>
        <row r="1774">
          <cell r="B1774" t="str">
            <v>PHY C461</v>
          </cell>
          <cell r="C1774" t="str">
            <v>27</v>
          </cell>
          <cell r="D1774" t="str">
            <v>PROCESS ANALYSIS INSTRU</v>
          </cell>
          <cell r="E1774" t="str">
            <v>3</v>
          </cell>
          <cell r="F1774" t="str">
            <v>3 0 3</v>
          </cell>
        </row>
        <row r="1775">
          <cell r="B1775" t="str">
            <v>PHY C471</v>
          </cell>
          <cell r="C1775" t="str">
            <v>376</v>
          </cell>
          <cell r="D1775" t="str">
            <v>ASTROPHYSICS</v>
          </cell>
          <cell r="E1775" t="str">
            <v>3</v>
          </cell>
          <cell r="F1775" t="str">
            <v>3 0 3</v>
          </cell>
        </row>
        <row r="1776">
          <cell r="B1776" t="str">
            <v>PHY C491</v>
          </cell>
          <cell r="C1776" t="str">
            <v>890</v>
          </cell>
          <cell r="D1776" t="str">
            <v>SPECIAL PROJECTS</v>
          </cell>
          <cell r="E1776" t="str">
            <v>3</v>
          </cell>
          <cell r="F1776">
            <v>3</v>
          </cell>
        </row>
        <row r="1777">
          <cell r="B1777" t="str">
            <v>PHY F110</v>
          </cell>
          <cell r="C1777" t="str">
            <v>1014</v>
          </cell>
          <cell r="D1777" t="str">
            <v>PHYSICS LABORATORY</v>
          </cell>
          <cell r="E1777" t="str">
            <v>1</v>
          </cell>
          <cell r="F1777" t="str">
            <v>2 1</v>
          </cell>
        </row>
        <row r="1778">
          <cell r="B1778" t="str">
            <v>PHY F111</v>
          </cell>
          <cell r="C1778" t="str">
            <v>1015</v>
          </cell>
          <cell r="D1778" t="str">
            <v>MECH OSCILLATIONS &amp; WAVE</v>
          </cell>
          <cell r="E1778" t="str">
            <v>3</v>
          </cell>
          <cell r="F1778" t="str">
            <v xml:space="preserve">  3 0 3</v>
          </cell>
        </row>
        <row r="1779">
          <cell r="B1779" t="str">
            <v>PHY F211</v>
          </cell>
          <cell r="C1779" t="str">
            <v>1126</v>
          </cell>
          <cell r="D1779" t="str">
            <v>CLASSICAL MECHANICS</v>
          </cell>
          <cell r="E1779" t="str">
            <v>4</v>
          </cell>
          <cell r="F1779" t="str">
            <v>3 1 4</v>
          </cell>
        </row>
        <row r="1780">
          <cell r="B1780" t="str">
            <v>PHY F212</v>
          </cell>
          <cell r="C1780" t="str">
            <v>1127</v>
          </cell>
          <cell r="D1780" t="str">
            <v>ELECTROMAGNETIC THEO I</v>
          </cell>
          <cell r="E1780" t="str">
            <v>3</v>
          </cell>
          <cell r="F1780" t="str">
            <v>3 0 3</v>
          </cell>
        </row>
        <row r="1781">
          <cell r="B1781" t="str">
            <v>PHY F213</v>
          </cell>
          <cell r="C1781" t="str">
            <v>1128</v>
          </cell>
          <cell r="D1781" t="str">
            <v>OPTICS</v>
          </cell>
          <cell r="E1781" t="str">
            <v>3</v>
          </cell>
          <cell r="F1781" t="str">
            <v>3 0 3</v>
          </cell>
        </row>
        <row r="1782">
          <cell r="B1782" t="str">
            <v>PHY F214</v>
          </cell>
          <cell r="C1782" t="str">
            <v>1129</v>
          </cell>
          <cell r="D1782" t="str">
            <v>ELEC MAGNET &amp; OPTICS LAA</v>
          </cell>
          <cell r="E1782" t="str">
            <v>2</v>
          </cell>
          <cell r="F1782" t="str">
            <v>2 2</v>
          </cell>
        </row>
        <row r="1783">
          <cell r="B1783" t="str">
            <v>PHY F215</v>
          </cell>
          <cell r="C1783" t="str">
            <v>1493</v>
          </cell>
          <cell r="D1783" t="str">
            <v>INTRO TO ASTRO &amp; ASTROPH</v>
          </cell>
          <cell r="E1783" t="str">
            <v>3</v>
          </cell>
          <cell r="F1783" t="str">
            <v xml:space="preserve">  3 0 3</v>
          </cell>
        </row>
        <row r="1784">
          <cell r="B1784" t="str">
            <v>PHY F241</v>
          </cell>
          <cell r="C1784" t="str">
            <v>1482</v>
          </cell>
          <cell r="D1784" t="str">
            <v>ELECTROMAGNETIC THEO II</v>
          </cell>
          <cell r="E1784" t="str">
            <v>4</v>
          </cell>
          <cell r="F1784" t="str">
            <v>3 1 4</v>
          </cell>
        </row>
        <row r="1785">
          <cell r="B1785" t="str">
            <v>PHY F242</v>
          </cell>
          <cell r="C1785" t="str">
            <v>1483</v>
          </cell>
          <cell r="D1785" t="str">
            <v>QUANTUM MECHANICS I</v>
          </cell>
          <cell r="E1785" t="str">
            <v>3</v>
          </cell>
          <cell r="F1785" t="str">
            <v>3 0 3</v>
          </cell>
        </row>
        <row r="1786">
          <cell r="B1786" t="str">
            <v>PHY F243</v>
          </cell>
          <cell r="C1786" t="str">
            <v>1484</v>
          </cell>
          <cell r="D1786" t="str">
            <v>MATH METHOD OF PHYSICS</v>
          </cell>
          <cell r="E1786" t="str">
            <v>3</v>
          </cell>
          <cell r="F1786" t="str">
            <v>3 0 3</v>
          </cell>
        </row>
        <row r="1787">
          <cell r="B1787" t="str">
            <v>PHY F244</v>
          </cell>
          <cell r="C1787" t="str">
            <v>1485</v>
          </cell>
          <cell r="D1787" t="str">
            <v>MODREN PHYSICS LAB</v>
          </cell>
          <cell r="E1787" t="str">
            <v>2</v>
          </cell>
          <cell r="F1787" t="str">
            <v>2 2</v>
          </cell>
        </row>
        <row r="1788">
          <cell r="B1788" t="str">
            <v>PHY F266</v>
          </cell>
          <cell r="C1788" t="str">
            <v>1666</v>
          </cell>
          <cell r="D1788" t="str">
            <v>STUDY PROJECT</v>
          </cell>
          <cell r="E1788" t="str">
            <v>3</v>
          </cell>
          <cell r="F1788">
            <v>3</v>
          </cell>
        </row>
        <row r="1789">
          <cell r="B1789" t="str">
            <v>PHY F311</v>
          </cell>
          <cell r="C1789" t="str">
            <v>1486</v>
          </cell>
          <cell r="D1789" t="str">
            <v>QUANTUM MECHANICS II</v>
          </cell>
          <cell r="E1789" t="str">
            <v>3</v>
          </cell>
          <cell r="F1789" t="str">
            <v>3 0 3</v>
          </cell>
        </row>
        <row r="1790">
          <cell r="B1790" t="str">
            <v>PHY F312</v>
          </cell>
          <cell r="C1790" t="str">
            <v>1487</v>
          </cell>
          <cell r="D1790" t="str">
            <v>STATISTICAL MECHANICS</v>
          </cell>
          <cell r="E1790" t="str">
            <v>3</v>
          </cell>
          <cell r="F1790" t="str">
            <v>3 0 3</v>
          </cell>
        </row>
        <row r="1791">
          <cell r="B1791" t="str">
            <v>PHY F313</v>
          </cell>
          <cell r="C1791" t="str">
            <v>1488</v>
          </cell>
          <cell r="D1791" t="str">
            <v>COMPUTATIONAL PHYSICS</v>
          </cell>
          <cell r="E1791" t="str">
            <v>3</v>
          </cell>
          <cell r="F1791" t="str">
            <v>3 0 3</v>
          </cell>
        </row>
        <row r="1792">
          <cell r="B1792" t="str">
            <v>PHY F315</v>
          </cell>
          <cell r="C1792" t="str">
            <v>1494</v>
          </cell>
          <cell r="D1792" t="str">
            <v>THEORY OF RELATIVITY</v>
          </cell>
          <cell r="E1792" t="str">
            <v>3</v>
          </cell>
          <cell r="F1792" t="str">
            <v>3 0 3</v>
          </cell>
        </row>
        <row r="1793">
          <cell r="B1793" t="str">
            <v>PHY F341</v>
          </cell>
          <cell r="C1793" t="str">
            <v>1489</v>
          </cell>
          <cell r="D1793" t="str">
            <v>SOLID STATE PHYSICS</v>
          </cell>
          <cell r="E1793" t="str">
            <v>3</v>
          </cell>
          <cell r="F1793" t="str">
            <v>3 0 3</v>
          </cell>
        </row>
        <row r="1794">
          <cell r="B1794" t="str">
            <v>PHY F342</v>
          </cell>
          <cell r="C1794" t="str">
            <v>1490</v>
          </cell>
          <cell r="D1794" t="str">
            <v>ATOMIC &amp; MOLECULAR PHY</v>
          </cell>
          <cell r="E1794" t="str">
            <v>3</v>
          </cell>
          <cell r="F1794" t="str">
            <v>3 0 3</v>
          </cell>
        </row>
        <row r="1795">
          <cell r="B1795" t="str">
            <v>PHY F343</v>
          </cell>
          <cell r="C1795" t="str">
            <v>1491</v>
          </cell>
          <cell r="D1795" t="str">
            <v>NUCLEAR &amp; PARTICLE PHY</v>
          </cell>
          <cell r="E1795" t="str">
            <v>3</v>
          </cell>
          <cell r="F1795" t="str">
            <v>3 0 3</v>
          </cell>
        </row>
        <row r="1796">
          <cell r="B1796" t="str">
            <v>PHY F344</v>
          </cell>
          <cell r="C1796" t="str">
            <v>1492</v>
          </cell>
          <cell r="D1796" t="str">
            <v>ADVANCED PHYSICS LAB</v>
          </cell>
          <cell r="E1796" t="str">
            <v>3</v>
          </cell>
          <cell r="F1796" t="str">
            <v>3 3</v>
          </cell>
        </row>
        <row r="1797">
          <cell r="B1797" t="str">
            <v>PHY F366</v>
          </cell>
          <cell r="C1797" t="str">
            <v>1683</v>
          </cell>
          <cell r="D1797" t="str">
            <v>LABORATORY PROJECT</v>
          </cell>
          <cell r="E1797" t="str">
            <v>3</v>
          </cell>
          <cell r="F1797">
            <v>3</v>
          </cell>
        </row>
        <row r="1798">
          <cell r="B1798" t="str">
            <v>PHY F367</v>
          </cell>
          <cell r="C1798" t="str">
            <v>1751</v>
          </cell>
          <cell r="D1798" t="str">
            <v>LABORATORY PROJECT</v>
          </cell>
          <cell r="E1798" t="str">
            <v>3</v>
          </cell>
          <cell r="F1798">
            <v>3</v>
          </cell>
        </row>
        <row r="1799">
          <cell r="B1799" t="str">
            <v>PHY F376</v>
          </cell>
          <cell r="C1799" t="str">
            <v>1700</v>
          </cell>
          <cell r="D1799" t="str">
            <v>DESIGN PROJECT</v>
          </cell>
          <cell r="E1799" t="str">
            <v>3</v>
          </cell>
          <cell r="F1799">
            <v>3</v>
          </cell>
        </row>
        <row r="1800">
          <cell r="B1800" t="str">
            <v>PHY F377</v>
          </cell>
          <cell r="C1800" t="str">
            <v>1767</v>
          </cell>
          <cell r="D1800" t="str">
            <v>DESIGN PROJECT</v>
          </cell>
          <cell r="E1800" t="str">
            <v>3</v>
          </cell>
          <cell r="F1800">
            <v>3</v>
          </cell>
        </row>
        <row r="1801">
          <cell r="B1801" t="str">
            <v>PHY F412</v>
          </cell>
          <cell r="C1801" t="str">
            <v>1495</v>
          </cell>
          <cell r="D1801" t="str">
            <v>INTRO TO QUAN FIELD THEO</v>
          </cell>
          <cell r="E1801" t="str">
            <v>4</v>
          </cell>
          <cell r="F1801" t="str">
            <v xml:space="preserve">  3 1 4</v>
          </cell>
        </row>
        <row r="1802">
          <cell r="B1802" t="str">
            <v>PHY F413</v>
          </cell>
          <cell r="C1802" t="str">
            <v>1496</v>
          </cell>
          <cell r="D1802" t="str">
            <v>PARTICLE PHYSICS</v>
          </cell>
          <cell r="E1802" t="str">
            <v>4</v>
          </cell>
          <cell r="F1802" t="str">
            <v>3 1 4</v>
          </cell>
        </row>
        <row r="1803">
          <cell r="B1803" t="str">
            <v>PHY F414</v>
          </cell>
          <cell r="C1803" t="str">
            <v>1497</v>
          </cell>
          <cell r="D1803" t="str">
            <v>PHYSICS OF ADV MATERIALS</v>
          </cell>
          <cell r="E1803" t="str">
            <v>4</v>
          </cell>
          <cell r="F1803" t="str">
            <v xml:space="preserve">  3 1 4</v>
          </cell>
        </row>
        <row r="1804">
          <cell r="B1804" t="str">
            <v>PHY F415</v>
          </cell>
          <cell r="C1804" t="str">
            <v>1498</v>
          </cell>
          <cell r="D1804" t="str">
            <v>GEN THEO OF REL &amp; COSMO</v>
          </cell>
          <cell r="E1804" t="str">
            <v>4</v>
          </cell>
          <cell r="F1804" t="str">
            <v>3 1 4</v>
          </cell>
        </row>
        <row r="1805">
          <cell r="B1805" t="str">
            <v>PHY F416</v>
          </cell>
          <cell r="C1805" t="str">
            <v>1499</v>
          </cell>
          <cell r="D1805" t="str">
            <v>SOFT CONDEN MATTER PHY</v>
          </cell>
          <cell r="E1805" t="str">
            <v>4</v>
          </cell>
          <cell r="F1805" t="str">
            <v>3 1 4</v>
          </cell>
        </row>
        <row r="1806">
          <cell r="B1806" t="str">
            <v>PHY F417</v>
          </cell>
          <cell r="C1806" t="str">
            <v>1500</v>
          </cell>
          <cell r="D1806" t="str">
            <v>EXPT METHODS OF PHYSICS</v>
          </cell>
          <cell r="E1806" t="str">
            <v>4</v>
          </cell>
          <cell r="F1806" t="str">
            <v>3 1 4</v>
          </cell>
        </row>
        <row r="1807">
          <cell r="B1807" t="str">
            <v>PHY F418</v>
          </cell>
          <cell r="C1807" t="str">
            <v>1501</v>
          </cell>
          <cell r="D1807" t="str">
            <v>LASERS AND APPLICATIONS</v>
          </cell>
          <cell r="E1807" t="str">
            <v>4</v>
          </cell>
          <cell r="F1807" t="str">
            <v>3 1 4</v>
          </cell>
        </row>
        <row r="1808">
          <cell r="B1808" t="str">
            <v>PHY F419</v>
          </cell>
          <cell r="C1808" t="str">
            <v>1502</v>
          </cell>
          <cell r="D1808" t="str">
            <v>ADV SOLID STATE PHYSICS</v>
          </cell>
          <cell r="E1808" t="str">
            <v>4</v>
          </cell>
          <cell r="F1808" t="str">
            <v>3 1 4</v>
          </cell>
        </row>
        <row r="1809">
          <cell r="B1809" t="str">
            <v>PHY F420</v>
          </cell>
          <cell r="C1809" t="str">
            <v>1504</v>
          </cell>
          <cell r="D1809" t="str">
            <v>QUANTUM OPTICS</v>
          </cell>
          <cell r="E1809" t="str">
            <v>4</v>
          </cell>
          <cell r="F1809" t="str">
            <v>3 1 4</v>
          </cell>
        </row>
        <row r="1810">
          <cell r="B1810" t="str">
            <v>PHY F421</v>
          </cell>
          <cell r="C1810" t="str">
            <v>1505</v>
          </cell>
          <cell r="D1810" t="str">
            <v>ADV QUANTUM MECHANICS</v>
          </cell>
          <cell r="E1810" t="str">
            <v>4</v>
          </cell>
          <cell r="F1810" t="str">
            <v>3 1 4</v>
          </cell>
        </row>
        <row r="1811">
          <cell r="B1811" t="str">
            <v>PHY F422</v>
          </cell>
          <cell r="C1811" t="str">
            <v>1503</v>
          </cell>
          <cell r="D1811" t="str">
            <v>GROUP THEORY &amp; APPLI</v>
          </cell>
          <cell r="E1811" t="str">
            <v>4</v>
          </cell>
          <cell r="F1811" t="str">
            <v>3 1 4</v>
          </cell>
        </row>
        <row r="1812">
          <cell r="B1812" t="str">
            <v>PHY F423</v>
          </cell>
          <cell r="C1812" t="str">
            <v>1506</v>
          </cell>
          <cell r="D1812" t="str">
            <v>SPECIAL TOP IN STAT MECH</v>
          </cell>
          <cell r="E1812" t="str">
            <v>4</v>
          </cell>
          <cell r="F1812" t="str">
            <v xml:space="preserve">  3 1 4</v>
          </cell>
        </row>
        <row r="1813">
          <cell r="B1813" t="str">
            <v>PHY F424</v>
          </cell>
          <cell r="C1813" t="str">
            <v>1507</v>
          </cell>
          <cell r="D1813" t="str">
            <v>ADVANCED ELECTRODYNAMICS</v>
          </cell>
          <cell r="E1813" t="str">
            <v>4</v>
          </cell>
          <cell r="F1813" t="str">
            <v xml:space="preserve">  3 1 4</v>
          </cell>
        </row>
        <row r="1814">
          <cell r="B1814" t="str">
            <v>PHY F425</v>
          </cell>
          <cell r="C1814" t="str">
            <v>1508</v>
          </cell>
          <cell r="D1814" t="str">
            <v>ADV MATH METHODS OF PHY</v>
          </cell>
          <cell r="E1814" t="str">
            <v>4</v>
          </cell>
          <cell r="F1814" t="str">
            <v>3 1 4</v>
          </cell>
        </row>
        <row r="1815">
          <cell r="B1815" t="str">
            <v>PHY F426</v>
          </cell>
          <cell r="C1815" t="str">
            <v>1509</v>
          </cell>
          <cell r="D1815" t="str">
            <v>PHY OF SEMICONDUCTOR DEV</v>
          </cell>
          <cell r="E1815" t="str">
            <v>4</v>
          </cell>
          <cell r="F1815" t="str">
            <v xml:space="preserve">  3 1 4</v>
          </cell>
        </row>
        <row r="1816">
          <cell r="B1816" t="str">
            <v>PHY F427</v>
          </cell>
          <cell r="C1816" t="str">
            <v>1510</v>
          </cell>
          <cell r="D1816" t="str">
            <v>ATMOSPHERIC PHYSICS</v>
          </cell>
          <cell r="E1816" t="str">
            <v>3</v>
          </cell>
          <cell r="F1816" t="str">
            <v>3 0 3</v>
          </cell>
        </row>
        <row r="1817">
          <cell r="B1817" t="str">
            <v>PHY F491</v>
          </cell>
          <cell r="C1817" t="str">
            <v>1725</v>
          </cell>
          <cell r="D1817" t="str">
            <v>SPECIAL PROJECT</v>
          </cell>
          <cell r="E1817" t="str">
            <v>3</v>
          </cell>
          <cell r="F1817">
            <v>3</v>
          </cell>
        </row>
        <row r="1818">
          <cell r="B1818" t="str">
            <v>PHY G511</v>
          </cell>
          <cell r="C1818" t="str">
            <v>534</v>
          </cell>
          <cell r="D1818" t="str">
            <v>THEORETICAL PHYSICS</v>
          </cell>
          <cell r="E1818" t="str">
            <v>5</v>
          </cell>
          <cell r="F1818">
            <v>5</v>
          </cell>
        </row>
        <row r="1819">
          <cell r="B1819" t="str">
            <v>PHY G513</v>
          </cell>
          <cell r="C1819">
            <v>2110</v>
          </cell>
          <cell r="D1819" t="str">
            <v>CLASSICAL ELECTRODYNAMIC</v>
          </cell>
          <cell r="E1819">
            <v>4</v>
          </cell>
          <cell r="F1819">
            <v>4</v>
          </cell>
        </row>
        <row r="1820">
          <cell r="B1820" t="str">
            <v>PHY G514</v>
          </cell>
          <cell r="C1820">
            <v>2111</v>
          </cell>
          <cell r="D1820" t="str">
            <v>QUANTUM THEORY &amp; APPLI</v>
          </cell>
          <cell r="E1820">
            <v>4</v>
          </cell>
          <cell r="F1820">
            <v>4</v>
          </cell>
        </row>
        <row r="1821">
          <cell r="B1821" t="str">
            <v>PHY G515</v>
          </cell>
          <cell r="C1821">
            <v>2112</v>
          </cell>
          <cell r="D1821" t="str">
            <v>CONDENSED MATTER PHY I</v>
          </cell>
          <cell r="E1821">
            <v>4</v>
          </cell>
          <cell r="F1821">
            <v>4</v>
          </cell>
        </row>
        <row r="1822">
          <cell r="B1822" t="str">
            <v>PHY G516</v>
          </cell>
          <cell r="C1822">
            <v>2113</v>
          </cell>
          <cell r="D1822" t="str">
            <v>STATISTICAL PHY &amp; APPLI</v>
          </cell>
          <cell r="E1822">
            <v>4</v>
          </cell>
          <cell r="F1822">
            <v>4</v>
          </cell>
        </row>
        <row r="1823">
          <cell r="B1823" t="str">
            <v>PHY G517</v>
          </cell>
          <cell r="C1823">
            <v>2114</v>
          </cell>
          <cell r="D1823" t="str">
            <v>TOPICS IN MATH PHYSICS</v>
          </cell>
          <cell r="E1823">
            <v>4</v>
          </cell>
          <cell r="F1823">
            <v>4</v>
          </cell>
        </row>
        <row r="1824">
          <cell r="B1824" t="str">
            <v>PHY G521</v>
          </cell>
          <cell r="C1824" t="str">
            <v>2104</v>
          </cell>
          <cell r="D1824" t="str">
            <v>NUCLEAR &amp; PARTICLE PHY</v>
          </cell>
          <cell r="E1824" t="str">
            <v>5</v>
          </cell>
          <cell r="F1824">
            <v>5</v>
          </cell>
        </row>
        <row r="1825">
          <cell r="B1825" t="str">
            <v>PHY G531</v>
          </cell>
          <cell r="C1825" t="str">
            <v>607</v>
          </cell>
          <cell r="D1825" t="str">
            <v>SEL TOP IN SOLID ST PHY</v>
          </cell>
          <cell r="E1825" t="str">
            <v>5</v>
          </cell>
          <cell r="F1825">
            <v>5</v>
          </cell>
        </row>
        <row r="1826">
          <cell r="B1826" t="str">
            <v>PHY G541</v>
          </cell>
          <cell r="C1826" t="str">
            <v>380</v>
          </cell>
          <cell r="D1826" t="str">
            <v>PHY OF SEMICONDUCTOR DEV</v>
          </cell>
          <cell r="E1826" t="str">
            <v>5</v>
          </cell>
          <cell r="F1826">
            <v>5</v>
          </cell>
        </row>
        <row r="1827">
          <cell r="B1827" t="str">
            <v>POL C211</v>
          </cell>
          <cell r="C1827" t="str">
            <v>702</v>
          </cell>
          <cell r="D1827" t="str">
            <v>INDIAN NATIONAL MOVEMENT</v>
          </cell>
          <cell r="E1827" t="str">
            <v>3</v>
          </cell>
          <cell r="F1827" t="str">
            <v xml:space="preserve">  3 0 3</v>
          </cell>
        </row>
        <row r="1828">
          <cell r="B1828" t="str">
            <v>POL C212</v>
          </cell>
          <cell r="C1828" t="str">
            <v>490</v>
          </cell>
          <cell r="D1828" t="str">
            <v>MOD POLITICAL CONCEPTS</v>
          </cell>
          <cell r="E1828" t="str">
            <v>3</v>
          </cell>
          <cell r="F1828" t="str">
            <v>3 0 3</v>
          </cell>
        </row>
        <row r="1829">
          <cell r="B1829" t="str">
            <v>POL C311</v>
          </cell>
          <cell r="C1829" t="str">
            <v>418</v>
          </cell>
          <cell r="D1829" t="str">
            <v>GANDHIAN THOUGHTS</v>
          </cell>
          <cell r="E1829" t="str">
            <v>3</v>
          </cell>
          <cell r="F1829" t="str">
            <v>3 0 3</v>
          </cell>
        </row>
        <row r="1830">
          <cell r="B1830" t="str">
            <v>POL C312</v>
          </cell>
          <cell r="C1830" t="str">
            <v>620</v>
          </cell>
          <cell r="D1830" t="str">
            <v>MARXIAN THOUGHTS</v>
          </cell>
          <cell r="E1830" t="str">
            <v>3</v>
          </cell>
          <cell r="F1830" t="str">
            <v>3 0 3</v>
          </cell>
        </row>
        <row r="1831">
          <cell r="B1831" t="str">
            <v>POL C321</v>
          </cell>
          <cell r="C1831" t="str">
            <v>425</v>
          </cell>
          <cell r="D1831" t="str">
            <v>INTERNATIONAL RELATIONS</v>
          </cell>
          <cell r="E1831" t="str">
            <v>3</v>
          </cell>
          <cell r="F1831" t="str">
            <v>3 0 3</v>
          </cell>
        </row>
        <row r="1832">
          <cell r="B1832" t="str">
            <v>POL F311</v>
          </cell>
          <cell r="C1832">
            <v>1516</v>
          </cell>
          <cell r="D1832" t="str">
            <v>GANDHIAN THOUGHTS</v>
          </cell>
        </row>
        <row r="1833">
          <cell r="B1833" t="str">
            <v>POL F321</v>
          </cell>
          <cell r="C1833">
            <v>1517</v>
          </cell>
          <cell r="D1833" t="str">
            <v>INTERNATIONAL RELATIONS</v>
          </cell>
          <cell r="E1833">
            <v>3</v>
          </cell>
          <cell r="F1833" t="str">
            <v>3 0 3</v>
          </cell>
        </row>
        <row r="1834">
          <cell r="B1834" t="str">
            <v>PSY C211</v>
          </cell>
          <cell r="C1834" t="str">
            <v>491</v>
          </cell>
          <cell r="D1834" t="str">
            <v>INTRODUCTORY PSYCHOLOGY</v>
          </cell>
          <cell r="E1834" t="str">
            <v>3</v>
          </cell>
          <cell r="F1834" t="str">
            <v>3 0 3</v>
          </cell>
        </row>
        <row r="1835">
          <cell r="B1835" t="str">
            <v>PSY C311</v>
          </cell>
          <cell r="C1835" t="str">
            <v>427</v>
          </cell>
          <cell r="D1835" t="str">
            <v>PSYCHO OF HUMAN ADJUST</v>
          </cell>
          <cell r="E1835" t="str">
            <v>3</v>
          </cell>
          <cell r="F1835" t="str">
            <v>3 0 3</v>
          </cell>
        </row>
        <row r="1836">
          <cell r="B1836" t="str">
            <v>RUS N101T</v>
          </cell>
          <cell r="C1836" t="str">
            <v>126</v>
          </cell>
          <cell r="D1836" t="str">
            <v>BEGINNING RUSSIAN</v>
          </cell>
          <cell r="E1836" t="str">
            <v>3</v>
          </cell>
          <cell r="F1836" t="str">
            <v>3 0 3</v>
          </cell>
        </row>
        <row r="1837">
          <cell r="B1837" t="str">
            <v>RUS N102T</v>
          </cell>
          <cell r="C1837" t="str">
            <v>232</v>
          </cell>
          <cell r="D1837" t="str">
            <v>TECHNICAL RUSSIAN</v>
          </cell>
          <cell r="E1837" t="str">
            <v>3</v>
          </cell>
          <cell r="F1837" t="str">
            <v>3 0 3</v>
          </cell>
        </row>
        <row r="1838">
          <cell r="B1838" t="str">
            <v>SANS C111</v>
          </cell>
          <cell r="C1838" t="str">
            <v>284</v>
          </cell>
          <cell r="D1838" t="str">
            <v>SANSKRIT</v>
          </cell>
          <cell r="E1838" t="str">
            <v>3</v>
          </cell>
          <cell r="F1838" t="str">
            <v>3 0 3</v>
          </cell>
        </row>
        <row r="1839">
          <cell r="B1839" t="str">
            <v>SOC C211</v>
          </cell>
          <cell r="C1839" t="str">
            <v>493</v>
          </cell>
          <cell r="D1839" t="str">
            <v>DYN OF SOCIAL CHANGE</v>
          </cell>
          <cell r="E1839" t="str">
            <v>3</v>
          </cell>
          <cell r="F1839" t="str">
            <v>3 0 3</v>
          </cell>
        </row>
        <row r="1840">
          <cell r="B1840" t="str">
            <v>SS G511</v>
          </cell>
          <cell r="C1840" t="str">
            <v>204</v>
          </cell>
          <cell r="D1840" t="str">
            <v>DESIGN &amp; ANAL OF ALGO</v>
          </cell>
          <cell r="E1840" t="str">
            <v>5</v>
          </cell>
          <cell r="F1840" t="str">
            <v>3 2 5</v>
          </cell>
        </row>
        <row r="1841">
          <cell r="B1841" t="str">
            <v>SS G512</v>
          </cell>
          <cell r="C1841" t="str">
            <v>205</v>
          </cell>
          <cell r="D1841" t="str">
            <v>OBJECT ORIENTED PROGRAM</v>
          </cell>
          <cell r="E1841" t="str">
            <v>4</v>
          </cell>
          <cell r="F1841" t="str">
            <v>2 2 4</v>
          </cell>
        </row>
        <row r="1842">
          <cell r="B1842" t="str">
            <v>SS G513</v>
          </cell>
          <cell r="C1842" t="str">
            <v>327</v>
          </cell>
          <cell r="D1842" t="str">
            <v>NETWORK SECURITY</v>
          </cell>
          <cell r="E1842" t="str">
            <v>4</v>
          </cell>
          <cell r="F1842" t="str">
            <v>3 1 4</v>
          </cell>
        </row>
        <row r="1843">
          <cell r="B1843" t="str">
            <v>SS G514</v>
          </cell>
          <cell r="C1843" t="str">
            <v>632</v>
          </cell>
          <cell r="D1843" t="str">
            <v>OBJ ORI ANALYS &amp; DESIGN</v>
          </cell>
          <cell r="E1843" t="str">
            <v>4</v>
          </cell>
          <cell r="F1843" t="str">
            <v>2 2 4</v>
          </cell>
        </row>
        <row r="1844">
          <cell r="B1844" t="str">
            <v>SS G515</v>
          </cell>
          <cell r="C1844" t="str">
            <v>958</v>
          </cell>
          <cell r="D1844" t="str">
            <v>DATA WAREHOUSING</v>
          </cell>
          <cell r="E1844" t="str">
            <v>5</v>
          </cell>
          <cell r="F1844" t="str">
            <v>3 2 5</v>
          </cell>
        </row>
        <row r="1845">
          <cell r="B1845" t="str">
            <v>SS G516</v>
          </cell>
          <cell r="C1845" t="str">
            <v>842</v>
          </cell>
          <cell r="D1845" t="str">
            <v>COMP ORGA &amp; SOFT SYSTEMS</v>
          </cell>
          <cell r="E1845" t="str">
            <v>5</v>
          </cell>
          <cell r="F1845">
            <v>5</v>
          </cell>
        </row>
        <row r="1846">
          <cell r="B1846" t="str">
            <v>SS G517</v>
          </cell>
          <cell r="C1846" t="str">
            <v>396</v>
          </cell>
          <cell r="D1846" t="str">
            <v>DATA STRUC &amp; ALGO ANALY</v>
          </cell>
          <cell r="E1846" t="str">
            <v>5</v>
          </cell>
          <cell r="F1846">
            <v>5</v>
          </cell>
        </row>
        <row r="1847">
          <cell r="B1847" t="str">
            <v>SS G518</v>
          </cell>
          <cell r="C1847" t="str">
            <v>594</v>
          </cell>
          <cell r="D1847" t="str">
            <v>DATABASE DESIGN &amp; APPL</v>
          </cell>
          <cell r="E1847" t="str">
            <v>5</v>
          </cell>
          <cell r="F1847">
            <v>5</v>
          </cell>
        </row>
        <row r="1848">
          <cell r="B1848" t="str">
            <v>SS G520</v>
          </cell>
          <cell r="C1848" t="str">
            <v>2107</v>
          </cell>
          <cell r="D1848" t="str">
            <v>ADVANCED DATA MINING</v>
          </cell>
          <cell r="E1848" t="str">
            <v>4</v>
          </cell>
          <cell r="F1848" t="str">
            <v>3 1 4</v>
          </cell>
        </row>
        <row r="1849">
          <cell r="B1849" t="str">
            <v>SS G521</v>
          </cell>
          <cell r="C1849" t="str">
            <v>140</v>
          </cell>
          <cell r="D1849" t="str">
            <v>FOURTH GEN LANG &amp; APPL</v>
          </cell>
          <cell r="E1849" t="str">
            <v>4</v>
          </cell>
          <cell r="F1849" t="str">
            <v>1 3 4</v>
          </cell>
        </row>
        <row r="1850">
          <cell r="B1850" t="str">
            <v>SS G522</v>
          </cell>
          <cell r="C1850">
            <v>2070</v>
          </cell>
          <cell r="D1850" t="str">
            <v>SOFT DEVELOP STANDARDS</v>
          </cell>
          <cell r="E1850">
            <v>4</v>
          </cell>
          <cell r="F1850">
            <v>4</v>
          </cell>
        </row>
        <row r="1851">
          <cell r="B1851" t="str">
            <v>SS G523</v>
          </cell>
          <cell r="C1851" t="str">
            <v>2088</v>
          </cell>
          <cell r="D1851" t="str">
            <v>SOFT FOR EMBED SYS</v>
          </cell>
          <cell r="E1851" t="str">
            <v>5</v>
          </cell>
          <cell r="F1851" t="str">
            <v>3 2 5</v>
          </cell>
        </row>
        <row r="1852">
          <cell r="B1852" t="str">
            <v>SS G527</v>
          </cell>
          <cell r="C1852" t="str">
            <v>2109</v>
          </cell>
          <cell r="D1852" t="str">
            <v>CLOUD COMPUTING</v>
          </cell>
          <cell r="E1852" t="str">
            <v>5</v>
          </cell>
          <cell r="F1852">
            <v>5</v>
          </cell>
        </row>
        <row r="1853">
          <cell r="B1853" t="str">
            <v>SS G531</v>
          </cell>
          <cell r="C1853" t="str">
            <v>302</v>
          </cell>
          <cell r="D1853" t="str">
            <v>PERVASIVE COMPUTING</v>
          </cell>
          <cell r="E1853" t="str">
            <v>4</v>
          </cell>
          <cell r="F1853">
            <v>4</v>
          </cell>
        </row>
        <row r="1854">
          <cell r="B1854" t="str">
            <v>SS G532</v>
          </cell>
          <cell r="C1854">
            <v>2071</v>
          </cell>
          <cell r="D1854" t="str">
            <v>INFORMATION THEORY</v>
          </cell>
          <cell r="E1854">
            <v>4</v>
          </cell>
          <cell r="F1854">
            <v>4</v>
          </cell>
        </row>
        <row r="1855">
          <cell r="B1855" t="str">
            <v>SS G541</v>
          </cell>
          <cell r="C1855">
            <v>2072</v>
          </cell>
          <cell r="D1855" t="str">
            <v>USER INTERFACES</v>
          </cell>
          <cell r="E1855">
            <v>4</v>
          </cell>
          <cell r="F1855">
            <v>4</v>
          </cell>
        </row>
        <row r="1856">
          <cell r="B1856" t="str">
            <v>SS G542</v>
          </cell>
          <cell r="C1856" t="str">
            <v>492</v>
          </cell>
          <cell r="D1856" t="str">
            <v>KNOWLEDGE MANAGEMENT</v>
          </cell>
          <cell r="E1856" t="str">
            <v>3</v>
          </cell>
          <cell r="F1856" t="str">
            <v>3 0 3</v>
          </cell>
        </row>
        <row r="1857">
          <cell r="B1857" t="str">
            <v>SS G551</v>
          </cell>
          <cell r="C1857" t="str">
            <v>920</v>
          </cell>
          <cell r="D1857" t="str">
            <v>ADVANCE COMPILATION TECH</v>
          </cell>
          <cell r="E1857" t="str">
            <v>5</v>
          </cell>
          <cell r="F1857">
            <v>5</v>
          </cell>
        </row>
        <row r="1858">
          <cell r="B1858" t="str">
            <v>SS G552</v>
          </cell>
          <cell r="C1858" t="str">
            <v>485</v>
          </cell>
          <cell r="D1858" t="str">
            <v>SOFTWARE TESTING METHODS</v>
          </cell>
          <cell r="E1858" t="str">
            <v>4</v>
          </cell>
          <cell r="F1858">
            <v>4</v>
          </cell>
        </row>
        <row r="1859">
          <cell r="B1859" t="str">
            <v>SS G554</v>
          </cell>
          <cell r="C1859" t="str">
            <v>2073</v>
          </cell>
          <cell r="D1859" t="str">
            <v>DISTIRBUTED DATA SYSTEMS</v>
          </cell>
          <cell r="E1859" t="str">
            <v>5</v>
          </cell>
          <cell r="F1859" t="str">
            <v xml:space="preserve"> 3 2 5</v>
          </cell>
        </row>
        <row r="1860">
          <cell r="B1860" t="str">
            <v>SS G562</v>
          </cell>
          <cell r="C1860" t="str">
            <v>430</v>
          </cell>
          <cell r="D1860" t="str">
            <v>SOFTWARE ENGG &amp; MANAGEMT</v>
          </cell>
          <cell r="E1860" t="str">
            <v>5</v>
          </cell>
          <cell r="F1860">
            <v>5</v>
          </cell>
        </row>
        <row r="1861">
          <cell r="B1861" t="str">
            <v>SS G624</v>
          </cell>
          <cell r="C1861" t="str">
            <v>141</v>
          </cell>
          <cell r="D1861" t="str">
            <v>COMP BASE SIMU &amp; MODEL</v>
          </cell>
          <cell r="E1861" t="str">
            <v>5</v>
          </cell>
          <cell r="F1861" t="str">
            <v>2 3 5</v>
          </cell>
        </row>
        <row r="1862">
          <cell r="B1862" t="str">
            <v>SS G641</v>
          </cell>
          <cell r="C1862" t="str">
            <v>206</v>
          </cell>
          <cell r="D1862" t="str">
            <v>MGT INF &amp; DECIS SUPP SYS</v>
          </cell>
          <cell r="E1862" t="str">
            <v>5</v>
          </cell>
          <cell r="F1862" t="str">
            <v xml:space="preserve"> 2 3 5</v>
          </cell>
        </row>
        <row r="1863">
          <cell r="B1863" t="str">
            <v>SS G653</v>
          </cell>
          <cell r="C1863" t="str">
            <v>333</v>
          </cell>
          <cell r="D1863" t="str">
            <v>SOFTWARE ARCHITECHTURES</v>
          </cell>
          <cell r="E1863" t="str">
            <v>5</v>
          </cell>
          <cell r="F1863" t="str">
            <v>2 2 5</v>
          </cell>
        </row>
        <row r="1864">
          <cell r="B1864" t="str">
            <v>STD C422</v>
          </cell>
          <cell r="C1864" t="str">
            <v>910</v>
          </cell>
          <cell r="D1864" t="str">
            <v>TECHNOLOGY FORECASTING</v>
          </cell>
          <cell r="E1864" t="str">
            <v>3</v>
          </cell>
          <cell r="F1864" t="str">
            <v>3 0 3</v>
          </cell>
        </row>
        <row r="1865">
          <cell r="B1865" t="str">
            <v>STD C452</v>
          </cell>
          <cell r="C1865" t="str">
            <v>776</v>
          </cell>
          <cell r="D1865" t="str">
            <v>ENERGY MANAGEMENT</v>
          </cell>
          <cell r="E1865" t="str">
            <v>3</v>
          </cell>
          <cell r="F1865" t="str">
            <v>3 0 3</v>
          </cell>
        </row>
        <row r="1866">
          <cell r="B1866" t="str">
            <v>STD C491</v>
          </cell>
          <cell r="C1866" t="str">
            <v>894</v>
          </cell>
          <cell r="D1866" t="str">
            <v>SPECIAL PROJECTS</v>
          </cell>
          <cell r="E1866" t="str">
            <v>3</v>
          </cell>
          <cell r="F1866">
            <v>3</v>
          </cell>
        </row>
        <row r="1867">
          <cell r="B1867" t="str">
            <v>TA C111</v>
          </cell>
          <cell r="C1867" t="str">
            <v>494</v>
          </cell>
          <cell r="D1867" t="str">
            <v>ENGINEERING GRAPHICS</v>
          </cell>
          <cell r="E1867" t="str">
            <v>4</v>
          </cell>
          <cell r="F1867" t="str">
            <v>2 4 4</v>
          </cell>
        </row>
        <row r="1868">
          <cell r="B1868" t="str">
            <v>TA C112</v>
          </cell>
          <cell r="C1868" t="str">
            <v>495</v>
          </cell>
          <cell r="D1868" t="str">
            <v>WORKSHOP PRACTICE</v>
          </cell>
          <cell r="E1868" t="str">
            <v>4</v>
          </cell>
          <cell r="F1868" t="str">
            <v>2 4 4</v>
          </cell>
        </row>
        <row r="1869">
          <cell r="B1869" t="str">
            <v>TA C152</v>
          </cell>
          <cell r="C1869" t="str">
            <v>424</v>
          </cell>
          <cell r="D1869" t="str">
            <v>COMPUTER PROGRAMMING I</v>
          </cell>
          <cell r="E1869" t="str">
            <v>2</v>
          </cell>
          <cell r="F1869">
            <v>2</v>
          </cell>
        </row>
        <row r="1870">
          <cell r="B1870" t="str">
            <v>TA C162</v>
          </cell>
          <cell r="C1870" t="str">
            <v>720</v>
          </cell>
          <cell r="D1870" t="str">
            <v>COMPUTER PROGRAMMING I</v>
          </cell>
          <cell r="E1870" t="str">
            <v>3</v>
          </cell>
          <cell r="F1870">
            <v>3</v>
          </cell>
        </row>
        <row r="1871">
          <cell r="B1871" t="str">
            <v>TA C211</v>
          </cell>
          <cell r="C1871" t="str">
            <v>573</v>
          </cell>
          <cell r="D1871" t="str">
            <v>MEASUREMENT TECHNIQUESI</v>
          </cell>
          <cell r="E1871" t="str">
            <v>2</v>
          </cell>
          <cell r="F1871" t="str">
            <v xml:space="preserve">    4 2</v>
          </cell>
        </row>
        <row r="1872">
          <cell r="B1872" t="str">
            <v>TA C222</v>
          </cell>
          <cell r="C1872" t="str">
            <v>902</v>
          </cell>
          <cell r="D1872" t="str">
            <v>MEASUREMENT TECH II</v>
          </cell>
          <cell r="E1872" t="str">
            <v>4</v>
          </cell>
          <cell r="F1872" t="str">
            <v>1 6 4</v>
          </cell>
        </row>
        <row r="1873">
          <cell r="B1873" t="str">
            <v>TA C231</v>
          </cell>
          <cell r="C1873" t="str">
            <v>854</v>
          </cell>
          <cell r="D1873" t="str">
            <v>BUSINESS COMMUNICATION</v>
          </cell>
          <cell r="E1873" t="str">
            <v>3</v>
          </cell>
          <cell r="F1873" t="str">
            <v>3 0 3</v>
          </cell>
        </row>
        <row r="1874">
          <cell r="B1874" t="str">
            <v>TA C252</v>
          </cell>
          <cell r="C1874" t="str">
            <v>716</v>
          </cell>
          <cell r="D1874" t="str">
            <v>COMPUTER PROGRAMMING II</v>
          </cell>
          <cell r="E1874" t="str">
            <v>3</v>
          </cell>
          <cell r="F1874">
            <v>3</v>
          </cell>
        </row>
        <row r="1875">
          <cell r="B1875" t="str">
            <v>TA C311</v>
          </cell>
          <cell r="C1875" t="str">
            <v>595</v>
          </cell>
          <cell r="D1875" t="str">
            <v>REPORT WRITING</v>
          </cell>
          <cell r="E1875" t="str">
            <v>3</v>
          </cell>
          <cell r="F1875">
            <v>3</v>
          </cell>
        </row>
        <row r="1876">
          <cell r="B1876" t="str">
            <v>TA C312</v>
          </cell>
          <cell r="C1876" t="str">
            <v>374</v>
          </cell>
          <cell r="D1876" t="str">
            <v>TECHNICAL REPORT WRITING</v>
          </cell>
          <cell r="E1876" t="str">
            <v>3</v>
          </cell>
          <cell r="F1876" t="str">
            <v xml:space="preserve">  3 0 3</v>
          </cell>
        </row>
        <row r="1877">
          <cell r="B1877" t="str">
            <v>TOC C212</v>
          </cell>
          <cell r="C1877" t="str">
            <v>349</v>
          </cell>
          <cell r="D1877" t="str">
            <v>LIBRARY SCIENCE</v>
          </cell>
          <cell r="E1877" t="str">
            <v>3</v>
          </cell>
          <cell r="F1877" t="str">
            <v>3 0 3</v>
          </cell>
        </row>
        <row r="1878">
          <cell r="B1878" t="str">
            <v>TOC C213</v>
          </cell>
          <cell r="C1878" t="str">
            <v>826</v>
          </cell>
          <cell r="D1878" t="str">
            <v>CIVIL ENGG PRACTICE</v>
          </cell>
          <cell r="E1878" t="str">
            <v>3</v>
          </cell>
          <cell r="F1878">
            <v>3</v>
          </cell>
        </row>
        <row r="1879">
          <cell r="B1879" t="str">
            <v>TOC C215</v>
          </cell>
          <cell r="C1879" t="str">
            <v>14</v>
          </cell>
          <cell r="D1879" t="str">
            <v>LANGUAGE LAB PRACTICE</v>
          </cell>
          <cell r="E1879" t="str">
            <v>3</v>
          </cell>
          <cell r="F1879" t="str">
            <v>6 3</v>
          </cell>
        </row>
        <row r="1880">
          <cell r="B1880" t="str">
            <v>TOC C223</v>
          </cell>
          <cell r="C1880" t="str">
            <v>827</v>
          </cell>
          <cell r="D1880" t="str">
            <v>COMFORT COND &amp; REFRI</v>
          </cell>
          <cell r="E1880" t="str">
            <v>3</v>
          </cell>
          <cell r="F1880">
            <v>3</v>
          </cell>
        </row>
        <row r="1881">
          <cell r="B1881" t="str">
            <v>TOC C224</v>
          </cell>
          <cell r="C1881" t="str">
            <v>154</v>
          </cell>
          <cell r="D1881" t="str">
            <v>CORPORATE TAXATION</v>
          </cell>
          <cell r="E1881" t="str">
            <v>3</v>
          </cell>
          <cell r="F1881" t="str">
            <v>3 0 3</v>
          </cell>
        </row>
        <row r="1882">
          <cell r="B1882" t="str">
            <v>TOC C235</v>
          </cell>
          <cell r="C1882" t="str">
            <v>296</v>
          </cell>
          <cell r="D1882" t="str">
            <v>ELEC &amp; ELECTRO ENGG PRAC</v>
          </cell>
          <cell r="E1882" t="str">
            <v>3</v>
          </cell>
          <cell r="F1882" t="str">
            <v xml:space="preserve">    6 3</v>
          </cell>
        </row>
        <row r="1883">
          <cell r="B1883" t="str">
            <v>TOC C236</v>
          </cell>
          <cell r="C1883" t="str">
            <v>906</v>
          </cell>
          <cell r="D1883" t="str">
            <v>ELECT &amp; INST ENGG PRACT</v>
          </cell>
          <cell r="E1883" t="str">
            <v>3</v>
          </cell>
          <cell r="F1883" t="str">
            <v>6 3</v>
          </cell>
        </row>
        <row r="1884">
          <cell r="B1884" t="str">
            <v>TOC C244</v>
          </cell>
          <cell r="C1884" t="str">
            <v>914</v>
          </cell>
          <cell r="D1884" t="str">
            <v>PRODUCTION &amp; PROCESSING</v>
          </cell>
          <cell r="E1884" t="str">
            <v>3</v>
          </cell>
          <cell r="F1884" t="str">
            <v>6 3</v>
          </cell>
        </row>
        <row r="1885">
          <cell r="B1885" t="str">
            <v>TOC C253</v>
          </cell>
          <cell r="C1885" t="str">
            <v>207</v>
          </cell>
          <cell r="D1885" t="str">
            <v>COMP ORIE PROB SOLV I</v>
          </cell>
          <cell r="E1885" t="str">
            <v>3</v>
          </cell>
          <cell r="F1885">
            <v>3</v>
          </cell>
        </row>
        <row r="1886">
          <cell r="B1886" t="str">
            <v>BIO F314</v>
          </cell>
          <cell r="C1886">
            <v>1454</v>
          </cell>
          <cell r="D1886" t="str">
            <v>CONSERVATION BIOLOGY</v>
          </cell>
          <cell r="E1886">
            <v>3</v>
          </cell>
          <cell r="F1886" t="str">
            <v>2 1 3</v>
          </cell>
        </row>
        <row r="1887">
          <cell r="B1887" t="str">
            <v>BITS F418</v>
          </cell>
          <cell r="C1887">
            <v>1770</v>
          </cell>
          <cell r="D1887" t="str">
            <v xml:space="preserve">INTRODUCTION TO BIOMEDICAL ENGINEERING           </v>
          </cell>
          <cell r="E1887">
            <v>4</v>
          </cell>
          <cell r="F1887" t="str">
            <v>3 0 4</v>
          </cell>
        </row>
        <row r="1888">
          <cell r="B1888" t="str">
            <v>BITS F419</v>
          </cell>
          <cell r="C1888">
            <v>1769</v>
          </cell>
          <cell r="D1888" t="str">
            <v>MANAGEMENT OF CROSS-CULTURAL ENGINEETING TEAMS</v>
          </cell>
          <cell r="E1888">
            <v>3</v>
          </cell>
          <cell r="F1888" t="str">
            <v>3 0 3</v>
          </cell>
        </row>
        <row r="1889">
          <cell r="B1889" t="str">
            <v>HSS F340</v>
          </cell>
          <cell r="C1889">
            <v>1832</v>
          </cell>
          <cell r="D1889" t="str">
            <v>POST COLONIAL LITERATURES</v>
          </cell>
          <cell r="E1889">
            <v>3</v>
          </cell>
          <cell r="F1889" t="str">
            <v>3 0 3</v>
          </cell>
        </row>
        <row r="1890">
          <cell r="B1890" t="str">
            <v>HSS F341</v>
          </cell>
          <cell r="C1890">
            <v>1833</v>
          </cell>
          <cell r="D1890" t="str">
            <v>PERFORMANCE DESIGN</v>
          </cell>
          <cell r="E1890">
            <v>3</v>
          </cell>
          <cell r="F1890" t="str">
            <v>1 2 3</v>
          </cell>
        </row>
        <row r="1891">
          <cell r="B1891" t="str">
            <v>HSS F342</v>
          </cell>
          <cell r="C1891">
            <v>1834</v>
          </cell>
          <cell r="D1891" t="str">
            <v>ADVANCED COMMUNICATIVE ENGLISH</v>
          </cell>
          <cell r="E1891">
            <v>3</v>
          </cell>
          <cell r="F1891" t="str">
            <v>3 0 3</v>
          </cell>
        </row>
        <row r="1892">
          <cell r="B1892" t="str">
            <v>HSS F350</v>
          </cell>
          <cell r="C1892">
            <v>1835</v>
          </cell>
          <cell r="D1892" t="str">
            <v>HUMAN RIGHTS : HISTORY THEORY PRACTICE</v>
          </cell>
          <cell r="E1892">
            <v>3</v>
          </cell>
          <cell r="F1892" t="str">
            <v>3 0 3</v>
          </cell>
        </row>
        <row r="1893">
          <cell r="B1893" t="str">
            <v>SANS F111</v>
          </cell>
          <cell r="C1893">
            <v>1836</v>
          </cell>
          <cell r="D1893" t="str">
            <v>SANSKRIT</v>
          </cell>
          <cell r="E1893">
            <v>3</v>
          </cell>
          <cell r="F1893" t="str">
            <v>3 0 3</v>
          </cell>
        </row>
        <row r="1894">
          <cell r="B1894" t="str">
            <v>HSS N201T</v>
          </cell>
          <cell r="C1894">
            <v>1837</v>
          </cell>
          <cell r="D1894" t="str">
            <v>INTRODUCTION TO PHOTOGRAPHY</v>
          </cell>
          <cell r="E1894">
            <v>2</v>
          </cell>
          <cell r="F1894" t="str">
            <v>2*</v>
          </cell>
        </row>
        <row r="1895">
          <cell r="B1895" t="str">
            <v>ME G541</v>
          </cell>
          <cell r="C1895">
            <v>2117</v>
          </cell>
          <cell r="D1895" t="str">
            <v>COMPUTATIONAL HEAT TRANSFER</v>
          </cell>
          <cell r="E1895">
            <v>4</v>
          </cell>
          <cell r="F1895" t="str">
            <v xml:space="preserve">3 1 4 </v>
          </cell>
        </row>
        <row r="1896">
          <cell r="B1896" t="str">
            <v xml:space="preserve">BITS G661 </v>
          </cell>
          <cell r="C1896">
            <v>2167</v>
          </cell>
          <cell r="D1896" t="str">
            <v>RESEARCH METHODOLOGY I</v>
          </cell>
          <cell r="E1896">
            <v>5</v>
          </cell>
          <cell r="F1896">
            <v>5</v>
          </cell>
        </row>
        <row r="1897">
          <cell r="B1897" t="str">
            <v>BIO G561</v>
          </cell>
          <cell r="C1897">
            <v>2168</v>
          </cell>
          <cell r="D1897" t="str">
            <v>ADV RECOMBINANT DNA TECH</v>
          </cell>
          <cell r="E1897">
            <v>5</v>
          </cell>
          <cell r="F1897" t="str">
            <v>3 2 5</v>
          </cell>
        </row>
        <row r="1898">
          <cell r="B1898" t="str">
            <v>CHE G552</v>
          </cell>
          <cell r="C1898">
            <v>2146</v>
          </cell>
          <cell r="D1898" t="str">
            <v>ADV TRANSPORT PHENOMENA</v>
          </cell>
          <cell r="E1898">
            <v>5</v>
          </cell>
          <cell r="F1898">
            <v>5</v>
          </cell>
        </row>
        <row r="1899">
          <cell r="B1899" t="str">
            <v>EEE F473</v>
          </cell>
          <cell r="C1899">
            <v>1854</v>
          </cell>
          <cell r="D1899" t="str">
            <v>WIND ELECTRICAL SYSTEM</v>
          </cell>
          <cell r="E1899">
            <v>3</v>
          </cell>
          <cell r="F1899" t="str">
            <v>3 0 3</v>
          </cell>
        </row>
        <row r="1900">
          <cell r="B1900" t="str">
            <v>INSTR F473</v>
          </cell>
          <cell r="C1900">
            <v>1856</v>
          </cell>
          <cell r="D1900" t="str">
            <v>WIND ELECTRICAL SYSTEM</v>
          </cell>
          <cell r="E1900">
            <v>3</v>
          </cell>
          <cell r="F1900" t="str">
            <v>3 0 3</v>
          </cell>
        </row>
        <row r="1901">
          <cell r="B1901" t="str">
            <v>MATH F456</v>
          </cell>
          <cell r="C1901">
            <v>1880</v>
          </cell>
          <cell r="D1901" t="str">
            <v>COSMOLOGY</v>
          </cell>
          <cell r="E1901">
            <v>3</v>
          </cell>
          <cell r="F1901" t="str">
            <v>3 0 3</v>
          </cell>
        </row>
        <row r="1902">
          <cell r="B1902" t="str">
            <v>ME F485</v>
          </cell>
          <cell r="C1902">
            <v>1869</v>
          </cell>
          <cell r="D1902" t="str">
            <v>NUM FL FLOW &amp; HEAT TRANS</v>
          </cell>
          <cell r="E1902">
            <v>3</v>
          </cell>
          <cell r="F1902" t="str">
            <v>3 0 3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javascript:ptCommonObj.updatePrompt(document.win0,'" TargetMode="External"/><Relationship Id="rId299" Type="http://schemas.openxmlformats.org/officeDocument/2006/relationships/hyperlink" Target="javascript:ptCommonObj.updatePrompt(document.win0,'" TargetMode="External"/><Relationship Id="rId21" Type="http://schemas.openxmlformats.org/officeDocument/2006/relationships/hyperlink" Target="javascript:ptCommonObj.updatePrompt(document.win0,'" TargetMode="External"/><Relationship Id="rId63" Type="http://schemas.openxmlformats.org/officeDocument/2006/relationships/hyperlink" Target="javascript:ptCommonObj.updatePrompt(document.win0,'" TargetMode="External"/><Relationship Id="rId159" Type="http://schemas.openxmlformats.org/officeDocument/2006/relationships/hyperlink" Target="javascript:ptCommonObj.updatePrompt(document.win0,'" TargetMode="External"/><Relationship Id="rId324" Type="http://schemas.openxmlformats.org/officeDocument/2006/relationships/hyperlink" Target="javascript:ptCommonObj.updatePrompt(document.win0,'" TargetMode="External"/><Relationship Id="rId366" Type="http://schemas.openxmlformats.org/officeDocument/2006/relationships/hyperlink" Target="javascript:ptCommonObj.updatePrompt(document.win0,'" TargetMode="External"/><Relationship Id="rId170" Type="http://schemas.openxmlformats.org/officeDocument/2006/relationships/hyperlink" Target="javascript:ptCommonObj.updatePrompt(document.win0,'" TargetMode="External"/><Relationship Id="rId226" Type="http://schemas.openxmlformats.org/officeDocument/2006/relationships/hyperlink" Target="javascript:ptCommonObj.updatePrompt(document.win0,'" TargetMode="External"/><Relationship Id="rId268" Type="http://schemas.openxmlformats.org/officeDocument/2006/relationships/hyperlink" Target="javascript:ptCommonObj.updatePrompt(document.win0,'" TargetMode="External"/><Relationship Id="rId32" Type="http://schemas.openxmlformats.org/officeDocument/2006/relationships/hyperlink" Target="javascript:ptCommonObj.updatePrompt(document.win0,'" TargetMode="External"/><Relationship Id="rId74" Type="http://schemas.openxmlformats.org/officeDocument/2006/relationships/hyperlink" Target="javascript:ptCommonObj.updatePrompt(document.win0,'" TargetMode="External"/><Relationship Id="rId128" Type="http://schemas.openxmlformats.org/officeDocument/2006/relationships/hyperlink" Target="javascript:ptCommonObj.updatePrompt(document.win0,'" TargetMode="External"/><Relationship Id="rId335" Type="http://schemas.openxmlformats.org/officeDocument/2006/relationships/hyperlink" Target="javascript:ptCommonObj.updatePrompt(document.win0,'" TargetMode="External"/><Relationship Id="rId377" Type="http://schemas.openxmlformats.org/officeDocument/2006/relationships/drawing" Target="../drawings/drawing1.xml"/><Relationship Id="rId5" Type="http://schemas.openxmlformats.org/officeDocument/2006/relationships/hyperlink" Target="javascript:submitAction_win0(document.win0,'" TargetMode="External"/><Relationship Id="rId181" Type="http://schemas.openxmlformats.org/officeDocument/2006/relationships/hyperlink" Target="javascript:ptCommonObj.updatePrompt(document.win0,'" TargetMode="External"/><Relationship Id="rId237" Type="http://schemas.openxmlformats.org/officeDocument/2006/relationships/hyperlink" Target="javascript:ptCommonObj.updatePrompt(document.win0,'" TargetMode="External"/><Relationship Id="rId279" Type="http://schemas.openxmlformats.org/officeDocument/2006/relationships/hyperlink" Target="javascript:ptCommonObj.updatePrompt(document.win0,'" TargetMode="External"/><Relationship Id="rId43" Type="http://schemas.openxmlformats.org/officeDocument/2006/relationships/hyperlink" Target="javascript:ptCommonObj.updatePrompt(document.win0,'" TargetMode="External"/><Relationship Id="rId139" Type="http://schemas.openxmlformats.org/officeDocument/2006/relationships/hyperlink" Target="javascript:ptCommonObj.updatePrompt(document.win0,'" TargetMode="External"/><Relationship Id="rId290" Type="http://schemas.openxmlformats.org/officeDocument/2006/relationships/hyperlink" Target="javascript:ptCommonObj.updatePrompt(document.win0,'" TargetMode="External"/><Relationship Id="rId304" Type="http://schemas.openxmlformats.org/officeDocument/2006/relationships/hyperlink" Target="javascript:ptCommonObj.updatePrompt(document.win0,'" TargetMode="External"/><Relationship Id="rId346" Type="http://schemas.openxmlformats.org/officeDocument/2006/relationships/hyperlink" Target="javascript:ptCommonObj.updatePrompt(document.win0,'" TargetMode="External"/><Relationship Id="rId85" Type="http://schemas.openxmlformats.org/officeDocument/2006/relationships/hyperlink" Target="javascript:ptCommonObj.updatePrompt(document.win0,'" TargetMode="External"/><Relationship Id="rId150" Type="http://schemas.openxmlformats.org/officeDocument/2006/relationships/hyperlink" Target="javascript:ptCommonObj.updatePrompt(document.win0,'" TargetMode="External"/><Relationship Id="rId192" Type="http://schemas.openxmlformats.org/officeDocument/2006/relationships/hyperlink" Target="javascript:ptCommonObj.updatePrompt(document.win0,'" TargetMode="External"/><Relationship Id="rId206" Type="http://schemas.openxmlformats.org/officeDocument/2006/relationships/hyperlink" Target="javascript:ptCommonObj.updatePrompt(document.win0,'" TargetMode="External"/><Relationship Id="rId248" Type="http://schemas.openxmlformats.org/officeDocument/2006/relationships/hyperlink" Target="javascript:ptCommonObj.updatePrompt(document.win0,'" TargetMode="External"/><Relationship Id="rId12" Type="http://schemas.openxmlformats.org/officeDocument/2006/relationships/hyperlink" Target="javascript:ptCommonObj.updatePrompt(document.win0,'" TargetMode="External"/><Relationship Id="rId108" Type="http://schemas.openxmlformats.org/officeDocument/2006/relationships/hyperlink" Target="javascript:ptCommonObj.updatePrompt(document.win0,'" TargetMode="External"/><Relationship Id="rId315" Type="http://schemas.openxmlformats.org/officeDocument/2006/relationships/hyperlink" Target="javascript:ptCommonObj.updatePrompt(document.win0,'" TargetMode="External"/><Relationship Id="rId357" Type="http://schemas.openxmlformats.org/officeDocument/2006/relationships/hyperlink" Target="javascript:ptCommonObj.updatePrompt(document.win0,'" TargetMode="External"/><Relationship Id="rId54" Type="http://schemas.openxmlformats.org/officeDocument/2006/relationships/hyperlink" Target="javascript:ptCommonObj.updatePrompt(document.win0,'" TargetMode="External"/><Relationship Id="rId96" Type="http://schemas.openxmlformats.org/officeDocument/2006/relationships/hyperlink" Target="javascript:ptCommonObj.updatePrompt(document.win0,'" TargetMode="External"/><Relationship Id="rId161" Type="http://schemas.openxmlformats.org/officeDocument/2006/relationships/hyperlink" Target="javascript:ptCommonObj.updatePrompt(document.win0,'" TargetMode="External"/><Relationship Id="rId217" Type="http://schemas.openxmlformats.org/officeDocument/2006/relationships/hyperlink" Target="javascript:ptCommonObj.updatePrompt(document.win0,'" TargetMode="External"/><Relationship Id="rId259" Type="http://schemas.openxmlformats.org/officeDocument/2006/relationships/hyperlink" Target="javascript:ptCommonObj.updatePrompt(document.win0,'" TargetMode="External"/><Relationship Id="rId23" Type="http://schemas.openxmlformats.org/officeDocument/2006/relationships/hyperlink" Target="javascript:ptCommonObj.updatePrompt(document.win0,'" TargetMode="External"/><Relationship Id="rId119" Type="http://schemas.openxmlformats.org/officeDocument/2006/relationships/hyperlink" Target="javascript:ptCommonObj.updatePrompt(document.win0,'" TargetMode="External"/><Relationship Id="rId270" Type="http://schemas.openxmlformats.org/officeDocument/2006/relationships/hyperlink" Target="javascript:ptCommonObj.updatePrompt(document.win0,'" TargetMode="External"/><Relationship Id="rId326" Type="http://schemas.openxmlformats.org/officeDocument/2006/relationships/hyperlink" Target="javascript:ptCommonObj.updatePrompt(document.win0,'" TargetMode="External"/><Relationship Id="rId65" Type="http://schemas.openxmlformats.org/officeDocument/2006/relationships/hyperlink" Target="javascript:ptCommonObj.updatePrompt(document.win0,'" TargetMode="External"/><Relationship Id="rId130" Type="http://schemas.openxmlformats.org/officeDocument/2006/relationships/hyperlink" Target="javascript:ptCommonObj.updatePrompt(document.win0,'" TargetMode="External"/><Relationship Id="rId368" Type="http://schemas.openxmlformats.org/officeDocument/2006/relationships/hyperlink" Target="javascript:ptCommonObj.updatePrompt(document.win0,'" TargetMode="External"/><Relationship Id="rId172" Type="http://schemas.openxmlformats.org/officeDocument/2006/relationships/hyperlink" Target="javascript:ptCommonObj.updatePrompt(document.win0,'" TargetMode="External"/><Relationship Id="rId228" Type="http://schemas.openxmlformats.org/officeDocument/2006/relationships/hyperlink" Target="javascript:ptCommonObj.updatePrompt(document.win0,'" TargetMode="External"/><Relationship Id="rId281" Type="http://schemas.openxmlformats.org/officeDocument/2006/relationships/hyperlink" Target="javascript:ptCommonObj.updatePrompt(document.win0,'" TargetMode="External"/><Relationship Id="rId337" Type="http://schemas.openxmlformats.org/officeDocument/2006/relationships/hyperlink" Target="javascript:ptCommonObj.updatePrompt(document.win0,'" TargetMode="External"/><Relationship Id="rId34" Type="http://schemas.openxmlformats.org/officeDocument/2006/relationships/hyperlink" Target="javascript:ptCommonObj.updatePrompt(document.win0,'" TargetMode="External"/><Relationship Id="rId76" Type="http://schemas.openxmlformats.org/officeDocument/2006/relationships/hyperlink" Target="javascript:ptCommonObj.updatePrompt(document.win0,'" TargetMode="External"/><Relationship Id="rId141" Type="http://schemas.openxmlformats.org/officeDocument/2006/relationships/hyperlink" Target="javascript:ptCommonObj.updatePrompt(document.win0,'" TargetMode="External"/><Relationship Id="rId7" Type="http://schemas.openxmlformats.org/officeDocument/2006/relationships/hyperlink" Target="javascript:ptCommonObj.updatePrompt(document.win0,'" TargetMode="External"/><Relationship Id="rId183" Type="http://schemas.openxmlformats.org/officeDocument/2006/relationships/hyperlink" Target="javascript:ptCommonObj.updatePrompt(document.win0,'" TargetMode="External"/><Relationship Id="rId239" Type="http://schemas.openxmlformats.org/officeDocument/2006/relationships/hyperlink" Target="javascript:ptCommonObj.updatePrompt(document.win0,'" TargetMode="External"/><Relationship Id="rId250" Type="http://schemas.openxmlformats.org/officeDocument/2006/relationships/hyperlink" Target="javascript:ptCommonObj.updatePrompt(document.win0,'" TargetMode="External"/><Relationship Id="rId292" Type="http://schemas.openxmlformats.org/officeDocument/2006/relationships/hyperlink" Target="javascript:ptCommonObj.updatePrompt(document.win0,'" TargetMode="External"/><Relationship Id="rId306" Type="http://schemas.openxmlformats.org/officeDocument/2006/relationships/hyperlink" Target="javascript:ptCommonObj.updatePrompt(document.win0,'" TargetMode="External"/><Relationship Id="rId45" Type="http://schemas.openxmlformats.org/officeDocument/2006/relationships/hyperlink" Target="javascript:ptCommonObj.updatePrompt(document.win0,'" TargetMode="External"/><Relationship Id="rId87" Type="http://schemas.openxmlformats.org/officeDocument/2006/relationships/hyperlink" Target="javascript:ptCommonObj.updatePrompt(document.win0,'" TargetMode="External"/><Relationship Id="rId110" Type="http://schemas.openxmlformats.org/officeDocument/2006/relationships/hyperlink" Target="javascript:ptCommonObj.updatePrompt(document.win0,'" TargetMode="External"/><Relationship Id="rId348" Type="http://schemas.openxmlformats.org/officeDocument/2006/relationships/hyperlink" Target="javascript:ptCommonObj.updatePrompt(document.win0,'" TargetMode="External"/><Relationship Id="rId152" Type="http://schemas.openxmlformats.org/officeDocument/2006/relationships/hyperlink" Target="javascript:ptCommonObj.updatePrompt(document.win0,'" TargetMode="External"/><Relationship Id="rId194" Type="http://schemas.openxmlformats.org/officeDocument/2006/relationships/hyperlink" Target="javascript:ptCommonObj.updatePrompt(document.win0,'" TargetMode="External"/><Relationship Id="rId208" Type="http://schemas.openxmlformats.org/officeDocument/2006/relationships/hyperlink" Target="javascript:ptCommonObj.updatePrompt(document.win0,'" TargetMode="External"/><Relationship Id="rId261" Type="http://schemas.openxmlformats.org/officeDocument/2006/relationships/hyperlink" Target="javascript:ptCommonObj.updatePrompt(document.win0,'" TargetMode="External"/><Relationship Id="rId14" Type="http://schemas.openxmlformats.org/officeDocument/2006/relationships/hyperlink" Target="javascript:ptCommonObj.updatePrompt(document.win0,'" TargetMode="External"/><Relationship Id="rId56" Type="http://schemas.openxmlformats.org/officeDocument/2006/relationships/hyperlink" Target="javascript:ptCommonObj.updatePrompt(document.win0,'" TargetMode="External"/><Relationship Id="rId317" Type="http://schemas.openxmlformats.org/officeDocument/2006/relationships/hyperlink" Target="javascript:ptCommonObj.updatePrompt(document.win0,'" TargetMode="External"/><Relationship Id="rId359" Type="http://schemas.openxmlformats.org/officeDocument/2006/relationships/hyperlink" Target="javascript:ptCommonObj.updatePrompt(document.win0,'" TargetMode="External"/><Relationship Id="rId98" Type="http://schemas.openxmlformats.org/officeDocument/2006/relationships/hyperlink" Target="javascript:ptCommonObj.updatePrompt(document.win0,'" TargetMode="External"/><Relationship Id="rId121" Type="http://schemas.openxmlformats.org/officeDocument/2006/relationships/hyperlink" Target="javascript:ptCommonObj.updatePrompt(document.win0,'" TargetMode="External"/><Relationship Id="rId163" Type="http://schemas.openxmlformats.org/officeDocument/2006/relationships/hyperlink" Target="javascript:ptCommonObj.updatePrompt(document.win0,'" TargetMode="External"/><Relationship Id="rId219" Type="http://schemas.openxmlformats.org/officeDocument/2006/relationships/hyperlink" Target="javascript:ptCommonObj.updatePrompt(document.win0,'" TargetMode="External"/><Relationship Id="rId370" Type="http://schemas.openxmlformats.org/officeDocument/2006/relationships/hyperlink" Target="javascript:ptCommonObj.updatePrompt(document.win0,'" TargetMode="External"/><Relationship Id="rId230" Type="http://schemas.openxmlformats.org/officeDocument/2006/relationships/hyperlink" Target="javascript:ptCommonObj.updatePrompt(document.win0,'" TargetMode="External"/><Relationship Id="rId25" Type="http://schemas.openxmlformats.org/officeDocument/2006/relationships/hyperlink" Target="javascript:ptCommonObj.updatePrompt(document.win0,'" TargetMode="External"/><Relationship Id="rId67" Type="http://schemas.openxmlformats.org/officeDocument/2006/relationships/hyperlink" Target="javascript:ptCommonObj.updatePrompt(document.win0,'" TargetMode="External"/><Relationship Id="rId272" Type="http://schemas.openxmlformats.org/officeDocument/2006/relationships/hyperlink" Target="javascript:ptCommonObj.updatePrompt(document.win0,'" TargetMode="External"/><Relationship Id="rId328" Type="http://schemas.openxmlformats.org/officeDocument/2006/relationships/hyperlink" Target="javascript:ptCommonObj.updatePrompt(document.win0,'" TargetMode="External"/><Relationship Id="rId132" Type="http://schemas.openxmlformats.org/officeDocument/2006/relationships/hyperlink" Target="javascript:ptCommonObj.updatePrompt(document.win0,'" TargetMode="External"/><Relationship Id="rId174" Type="http://schemas.openxmlformats.org/officeDocument/2006/relationships/hyperlink" Target="javascript:ptCommonObj.updatePrompt(document.win0,'" TargetMode="External"/><Relationship Id="rId241" Type="http://schemas.openxmlformats.org/officeDocument/2006/relationships/hyperlink" Target="javascript:ptCommonObj.updatePrompt(document.win0,'" TargetMode="External"/><Relationship Id="rId36" Type="http://schemas.openxmlformats.org/officeDocument/2006/relationships/hyperlink" Target="javascript:ptCommonObj.updatePrompt(document.win0,'" TargetMode="External"/><Relationship Id="rId283" Type="http://schemas.openxmlformats.org/officeDocument/2006/relationships/hyperlink" Target="javascript:ptCommonObj.updatePrompt(document.win0,'" TargetMode="External"/><Relationship Id="rId339" Type="http://schemas.openxmlformats.org/officeDocument/2006/relationships/hyperlink" Target="javascript:ptCommonObj.updatePrompt(document.win0,'" TargetMode="External"/><Relationship Id="rId78" Type="http://schemas.openxmlformats.org/officeDocument/2006/relationships/hyperlink" Target="javascript:ptCommonObj.updatePrompt(document.win0,'" TargetMode="External"/><Relationship Id="rId101" Type="http://schemas.openxmlformats.org/officeDocument/2006/relationships/hyperlink" Target="javascript:ptCommonObj.updatePrompt(document.win0,'" TargetMode="External"/><Relationship Id="rId143" Type="http://schemas.openxmlformats.org/officeDocument/2006/relationships/hyperlink" Target="javascript:ptCommonObj.updatePrompt(document.win0,'" TargetMode="External"/><Relationship Id="rId185" Type="http://schemas.openxmlformats.org/officeDocument/2006/relationships/hyperlink" Target="javascript:ptCommonObj.updatePrompt(document.win0,'" TargetMode="External"/><Relationship Id="rId350" Type="http://schemas.openxmlformats.org/officeDocument/2006/relationships/hyperlink" Target="javascript:ptCommonObj.updatePrompt(document.win0,'" TargetMode="External"/><Relationship Id="rId9" Type="http://schemas.openxmlformats.org/officeDocument/2006/relationships/hyperlink" Target="javascript:ptCommonObj.updatePrompt(document.win0,'" TargetMode="External"/><Relationship Id="rId210" Type="http://schemas.openxmlformats.org/officeDocument/2006/relationships/hyperlink" Target="javascript:ptCommonObj.updatePrompt(document.win0,'" TargetMode="External"/><Relationship Id="rId26" Type="http://schemas.openxmlformats.org/officeDocument/2006/relationships/hyperlink" Target="javascript:ptCommonObj.updatePrompt(document.win0,'" TargetMode="External"/><Relationship Id="rId231" Type="http://schemas.openxmlformats.org/officeDocument/2006/relationships/hyperlink" Target="javascript:ptCommonObj.updatePrompt(document.win0,'" TargetMode="External"/><Relationship Id="rId252" Type="http://schemas.openxmlformats.org/officeDocument/2006/relationships/hyperlink" Target="javascript:ptCommonObj.updatePrompt(document.win0,'" TargetMode="External"/><Relationship Id="rId273" Type="http://schemas.openxmlformats.org/officeDocument/2006/relationships/hyperlink" Target="javascript:ptCommonObj.updatePrompt(document.win0,'" TargetMode="External"/><Relationship Id="rId294" Type="http://schemas.openxmlformats.org/officeDocument/2006/relationships/hyperlink" Target="javascript:ptCommonObj.updatePrompt(document.win0,'" TargetMode="External"/><Relationship Id="rId308" Type="http://schemas.openxmlformats.org/officeDocument/2006/relationships/hyperlink" Target="javascript:ptCommonObj.updatePrompt(document.win0,'" TargetMode="External"/><Relationship Id="rId329" Type="http://schemas.openxmlformats.org/officeDocument/2006/relationships/hyperlink" Target="javascript:ptCommonObj.updatePrompt(document.win0,'" TargetMode="External"/><Relationship Id="rId47" Type="http://schemas.openxmlformats.org/officeDocument/2006/relationships/hyperlink" Target="javascript:ptCommonObj.updatePrompt(document.win0,'" TargetMode="External"/><Relationship Id="rId68" Type="http://schemas.openxmlformats.org/officeDocument/2006/relationships/hyperlink" Target="javascript:ptCommonObj.updatePrompt(document.win0,'" TargetMode="External"/><Relationship Id="rId89" Type="http://schemas.openxmlformats.org/officeDocument/2006/relationships/hyperlink" Target="javascript:ptCommonObj.updatePrompt(document.win0,'" TargetMode="External"/><Relationship Id="rId112" Type="http://schemas.openxmlformats.org/officeDocument/2006/relationships/hyperlink" Target="javascript:ptCommonObj.updatePrompt(document.win0,'" TargetMode="External"/><Relationship Id="rId133" Type="http://schemas.openxmlformats.org/officeDocument/2006/relationships/hyperlink" Target="javascript:ptCommonObj.updatePrompt(document.win0,'" TargetMode="External"/><Relationship Id="rId154" Type="http://schemas.openxmlformats.org/officeDocument/2006/relationships/hyperlink" Target="javascript:ptCommonObj.updatePrompt(document.win0,'" TargetMode="External"/><Relationship Id="rId175" Type="http://schemas.openxmlformats.org/officeDocument/2006/relationships/hyperlink" Target="javascript:ptCommonObj.updatePrompt(document.win0,'" TargetMode="External"/><Relationship Id="rId340" Type="http://schemas.openxmlformats.org/officeDocument/2006/relationships/hyperlink" Target="javascript:ptCommonObj.updatePrompt(document.win0,'" TargetMode="External"/><Relationship Id="rId361" Type="http://schemas.openxmlformats.org/officeDocument/2006/relationships/hyperlink" Target="javascript:ptCommonObj.updatePrompt(document.win0,'" TargetMode="External"/><Relationship Id="rId196" Type="http://schemas.openxmlformats.org/officeDocument/2006/relationships/hyperlink" Target="javascript:ptCommonObj.updatePrompt(document.win0,'" TargetMode="External"/><Relationship Id="rId200" Type="http://schemas.openxmlformats.org/officeDocument/2006/relationships/hyperlink" Target="javascript:ptCommonObj.updatePrompt(document.win0,'" TargetMode="External"/><Relationship Id="rId16" Type="http://schemas.openxmlformats.org/officeDocument/2006/relationships/hyperlink" Target="javascript:ptCommonObj.updatePrompt(document.win0,'" TargetMode="External"/><Relationship Id="rId221" Type="http://schemas.openxmlformats.org/officeDocument/2006/relationships/hyperlink" Target="javascript:ptCommonObj.updatePrompt(document.win0,'" TargetMode="External"/><Relationship Id="rId242" Type="http://schemas.openxmlformats.org/officeDocument/2006/relationships/hyperlink" Target="javascript:ptCommonObj.updatePrompt(document.win0,'" TargetMode="External"/><Relationship Id="rId263" Type="http://schemas.openxmlformats.org/officeDocument/2006/relationships/hyperlink" Target="javascript:ptCommonObj.updatePrompt(document.win0,'" TargetMode="External"/><Relationship Id="rId284" Type="http://schemas.openxmlformats.org/officeDocument/2006/relationships/hyperlink" Target="javascript:ptCommonObj.updatePrompt(document.win0,'" TargetMode="External"/><Relationship Id="rId319" Type="http://schemas.openxmlformats.org/officeDocument/2006/relationships/hyperlink" Target="javascript:ptCommonObj.updatePrompt(document.win0,'" TargetMode="External"/><Relationship Id="rId37" Type="http://schemas.openxmlformats.org/officeDocument/2006/relationships/hyperlink" Target="javascript:ptCommonObj.updatePrompt(document.win0,'" TargetMode="External"/><Relationship Id="rId58" Type="http://schemas.openxmlformats.org/officeDocument/2006/relationships/hyperlink" Target="javascript:ptCommonObj.updatePrompt(document.win0,'" TargetMode="External"/><Relationship Id="rId79" Type="http://schemas.openxmlformats.org/officeDocument/2006/relationships/hyperlink" Target="javascript:ptCommonObj.updatePrompt(document.win0,'" TargetMode="External"/><Relationship Id="rId102" Type="http://schemas.openxmlformats.org/officeDocument/2006/relationships/hyperlink" Target="javascript:ptCommonObj.updatePrompt(document.win0,'" TargetMode="External"/><Relationship Id="rId123" Type="http://schemas.openxmlformats.org/officeDocument/2006/relationships/hyperlink" Target="javascript:ptCommonObj.updatePrompt(document.win0,'" TargetMode="External"/><Relationship Id="rId144" Type="http://schemas.openxmlformats.org/officeDocument/2006/relationships/hyperlink" Target="javascript:ptCommonObj.updatePrompt(document.win0,'" TargetMode="External"/><Relationship Id="rId330" Type="http://schemas.openxmlformats.org/officeDocument/2006/relationships/hyperlink" Target="javascript:ptCommonObj.updatePrompt(document.win0,'" TargetMode="External"/><Relationship Id="rId90" Type="http://schemas.openxmlformats.org/officeDocument/2006/relationships/hyperlink" Target="javascript:ptCommonObj.updatePrompt(document.win0,'" TargetMode="External"/><Relationship Id="rId165" Type="http://schemas.openxmlformats.org/officeDocument/2006/relationships/hyperlink" Target="javascript:ptCommonObj.updatePrompt(document.win0,'" TargetMode="External"/><Relationship Id="rId186" Type="http://schemas.openxmlformats.org/officeDocument/2006/relationships/hyperlink" Target="javascript:ptCommonObj.updatePrompt(document.win0,'" TargetMode="External"/><Relationship Id="rId351" Type="http://schemas.openxmlformats.org/officeDocument/2006/relationships/hyperlink" Target="javascript:ptCommonObj.updatePrompt(document.win0,'" TargetMode="External"/><Relationship Id="rId372" Type="http://schemas.openxmlformats.org/officeDocument/2006/relationships/hyperlink" Target="javascript:ptCommonObj.updatePrompt(document.win0,'" TargetMode="External"/><Relationship Id="rId211" Type="http://schemas.openxmlformats.org/officeDocument/2006/relationships/hyperlink" Target="javascript:ptCommonObj.updatePrompt(document.win0,'" TargetMode="External"/><Relationship Id="rId232" Type="http://schemas.openxmlformats.org/officeDocument/2006/relationships/hyperlink" Target="javascript:ptCommonObj.updatePrompt(document.win0,'" TargetMode="External"/><Relationship Id="rId253" Type="http://schemas.openxmlformats.org/officeDocument/2006/relationships/hyperlink" Target="javascript:ptCommonObj.updatePrompt(document.win0,'" TargetMode="External"/><Relationship Id="rId274" Type="http://schemas.openxmlformats.org/officeDocument/2006/relationships/hyperlink" Target="javascript:ptCommonObj.updatePrompt(document.win0,'" TargetMode="External"/><Relationship Id="rId295" Type="http://schemas.openxmlformats.org/officeDocument/2006/relationships/hyperlink" Target="javascript:ptCommonObj.updatePrompt(document.win0,'" TargetMode="External"/><Relationship Id="rId309" Type="http://schemas.openxmlformats.org/officeDocument/2006/relationships/hyperlink" Target="javascript:ptCommonObj.updatePrompt(document.win0,'" TargetMode="External"/><Relationship Id="rId27" Type="http://schemas.openxmlformats.org/officeDocument/2006/relationships/hyperlink" Target="javascript:ptCommonObj.updatePrompt(document.win0,'" TargetMode="External"/><Relationship Id="rId48" Type="http://schemas.openxmlformats.org/officeDocument/2006/relationships/hyperlink" Target="javascript:ptCommonObj.updatePrompt(document.win0,'" TargetMode="External"/><Relationship Id="rId69" Type="http://schemas.openxmlformats.org/officeDocument/2006/relationships/hyperlink" Target="javascript:ptCommonObj.updatePrompt(document.win0,'" TargetMode="External"/><Relationship Id="rId113" Type="http://schemas.openxmlformats.org/officeDocument/2006/relationships/hyperlink" Target="javascript:ptCommonObj.updatePrompt(document.win0,'" TargetMode="External"/><Relationship Id="rId134" Type="http://schemas.openxmlformats.org/officeDocument/2006/relationships/hyperlink" Target="javascript:ptCommonObj.updatePrompt(document.win0,'" TargetMode="External"/><Relationship Id="rId320" Type="http://schemas.openxmlformats.org/officeDocument/2006/relationships/hyperlink" Target="javascript:ptCommonObj.updatePrompt(document.win0,'" TargetMode="External"/><Relationship Id="rId80" Type="http://schemas.openxmlformats.org/officeDocument/2006/relationships/hyperlink" Target="javascript:ptCommonObj.updatePrompt(document.win0,'" TargetMode="External"/><Relationship Id="rId155" Type="http://schemas.openxmlformats.org/officeDocument/2006/relationships/hyperlink" Target="javascript:ptCommonObj.updatePrompt(document.win0,'" TargetMode="External"/><Relationship Id="rId176" Type="http://schemas.openxmlformats.org/officeDocument/2006/relationships/hyperlink" Target="javascript:ptCommonObj.updatePrompt(document.win0,'" TargetMode="External"/><Relationship Id="rId197" Type="http://schemas.openxmlformats.org/officeDocument/2006/relationships/hyperlink" Target="javascript:ptCommonObj.updatePrompt(document.win0,'" TargetMode="External"/><Relationship Id="rId341" Type="http://schemas.openxmlformats.org/officeDocument/2006/relationships/hyperlink" Target="javascript:ptCommonObj.updatePrompt(document.win0,'" TargetMode="External"/><Relationship Id="rId362" Type="http://schemas.openxmlformats.org/officeDocument/2006/relationships/hyperlink" Target="javascript:ptCommonObj.updatePrompt(document.win0,'" TargetMode="External"/><Relationship Id="rId201" Type="http://schemas.openxmlformats.org/officeDocument/2006/relationships/hyperlink" Target="javascript:ptCommonObj.updatePrompt(document.win0,'" TargetMode="External"/><Relationship Id="rId222" Type="http://schemas.openxmlformats.org/officeDocument/2006/relationships/hyperlink" Target="javascript:ptCommonObj.updatePrompt(document.win0,'" TargetMode="External"/><Relationship Id="rId243" Type="http://schemas.openxmlformats.org/officeDocument/2006/relationships/hyperlink" Target="javascript:ptCommonObj.updatePrompt(document.win0,'" TargetMode="External"/><Relationship Id="rId264" Type="http://schemas.openxmlformats.org/officeDocument/2006/relationships/hyperlink" Target="javascript:ptCommonObj.updatePrompt(document.win0,'" TargetMode="External"/><Relationship Id="rId285" Type="http://schemas.openxmlformats.org/officeDocument/2006/relationships/hyperlink" Target="javascript:ptCommonObj.updatePrompt(document.win0,'" TargetMode="External"/><Relationship Id="rId17" Type="http://schemas.openxmlformats.org/officeDocument/2006/relationships/hyperlink" Target="javascript:ptCommonObj.updatePrompt(document.win0,'" TargetMode="External"/><Relationship Id="rId38" Type="http://schemas.openxmlformats.org/officeDocument/2006/relationships/hyperlink" Target="javascript:ptCommonObj.updatePrompt(document.win0,'" TargetMode="External"/><Relationship Id="rId59" Type="http://schemas.openxmlformats.org/officeDocument/2006/relationships/hyperlink" Target="javascript:ptCommonObj.updatePrompt(document.win0,'" TargetMode="External"/><Relationship Id="rId103" Type="http://schemas.openxmlformats.org/officeDocument/2006/relationships/hyperlink" Target="javascript:ptCommonObj.updatePrompt(document.win0,'" TargetMode="External"/><Relationship Id="rId124" Type="http://schemas.openxmlformats.org/officeDocument/2006/relationships/hyperlink" Target="javascript:ptCommonObj.updatePrompt(document.win0,'" TargetMode="External"/><Relationship Id="rId310" Type="http://schemas.openxmlformats.org/officeDocument/2006/relationships/hyperlink" Target="javascript:ptCommonObj.updatePrompt(document.win0,'" TargetMode="External"/><Relationship Id="rId70" Type="http://schemas.openxmlformats.org/officeDocument/2006/relationships/hyperlink" Target="javascript:ptCommonObj.updatePrompt(document.win0,'" TargetMode="External"/><Relationship Id="rId91" Type="http://schemas.openxmlformats.org/officeDocument/2006/relationships/hyperlink" Target="javascript:ptCommonObj.updatePrompt(document.win0,'" TargetMode="External"/><Relationship Id="rId145" Type="http://schemas.openxmlformats.org/officeDocument/2006/relationships/hyperlink" Target="javascript:ptCommonObj.updatePrompt(document.win0,'" TargetMode="External"/><Relationship Id="rId166" Type="http://schemas.openxmlformats.org/officeDocument/2006/relationships/hyperlink" Target="javascript:ptCommonObj.updatePrompt(document.win0,'" TargetMode="External"/><Relationship Id="rId187" Type="http://schemas.openxmlformats.org/officeDocument/2006/relationships/hyperlink" Target="javascript:ptCommonObj.updatePrompt(document.win0,'" TargetMode="External"/><Relationship Id="rId331" Type="http://schemas.openxmlformats.org/officeDocument/2006/relationships/hyperlink" Target="javascript:ptCommonObj.updatePrompt(document.win0,'" TargetMode="External"/><Relationship Id="rId352" Type="http://schemas.openxmlformats.org/officeDocument/2006/relationships/hyperlink" Target="javascript:ptCommonObj.updatePrompt(document.win0,'" TargetMode="External"/><Relationship Id="rId373" Type="http://schemas.openxmlformats.org/officeDocument/2006/relationships/hyperlink" Target="javascript:ptCommonObj.updatePrompt(document.win0,'" TargetMode="External"/><Relationship Id="rId1" Type="http://schemas.openxmlformats.org/officeDocument/2006/relationships/hyperlink" Target="javascript:submitAction_win0(document.win0,'" TargetMode="External"/><Relationship Id="rId212" Type="http://schemas.openxmlformats.org/officeDocument/2006/relationships/hyperlink" Target="javascript:ptCommonObj.updatePrompt(document.win0,'" TargetMode="External"/><Relationship Id="rId233" Type="http://schemas.openxmlformats.org/officeDocument/2006/relationships/hyperlink" Target="javascript:ptCommonObj.updatePrompt(document.win0,'" TargetMode="External"/><Relationship Id="rId254" Type="http://schemas.openxmlformats.org/officeDocument/2006/relationships/hyperlink" Target="javascript:ptCommonObj.updatePrompt(document.win0,'" TargetMode="External"/><Relationship Id="rId28" Type="http://schemas.openxmlformats.org/officeDocument/2006/relationships/hyperlink" Target="javascript:ptCommonObj.updatePrompt(document.win0,'" TargetMode="External"/><Relationship Id="rId49" Type="http://schemas.openxmlformats.org/officeDocument/2006/relationships/hyperlink" Target="javascript:ptCommonObj.updatePrompt(document.win0,'" TargetMode="External"/><Relationship Id="rId114" Type="http://schemas.openxmlformats.org/officeDocument/2006/relationships/hyperlink" Target="javascript:ptCommonObj.updatePrompt(document.win0,'" TargetMode="External"/><Relationship Id="rId275" Type="http://schemas.openxmlformats.org/officeDocument/2006/relationships/hyperlink" Target="javascript:ptCommonObj.updatePrompt(document.win0,'" TargetMode="External"/><Relationship Id="rId296" Type="http://schemas.openxmlformats.org/officeDocument/2006/relationships/hyperlink" Target="javascript:ptCommonObj.updatePrompt(document.win0,'" TargetMode="External"/><Relationship Id="rId300" Type="http://schemas.openxmlformats.org/officeDocument/2006/relationships/hyperlink" Target="javascript:ptCommonObj.updatePrompt(document.win0,'" TargetMode="External"/><Relationship Id="rId60" Type="http://schemas.openxmlformats.org/officeDocument/2006/relationships/hyperlink" Target="javascript:ptCommonObj.updatePrompt(document.win0,'" TargetMode="External"/><Relationship Id="rId81" Type="http://schemas.openxmlformats.org/officeDocument/2006/relationships/hyperlink" Target="javascript:ptCommonObj.updatePrompt(document.win0,'" TargetMode="External"/><Relationship Id="rId135" Type="http://schemas.openxmlformats.org/officeDocument/2006/relationships/hyperlink" Target="javascript:ptCommonObj.updatePrompt(document.win0,'" TargetMode="External"/><Relationship Id="rId156" Type="http://schemas.openxmlformats.org/officeDocument/2006/relationships/hyperlink" Target="javascript:ptCommonObj.updatePrompt(document.win0,'" TargetMode="External"/><Relationship Id="rId177" Type="http://schemas.openxmlformats.org/officeDocument/2006/relationships/hyperlink" Target="javascript:ptCommonObj.updatePrompt(document.win0,'" TargetMode="External"/><Relationship Id="rId198" Type="http://schemas.openxmlformats.org/officeDocument/2006/relationships/hyperlink" Target="javascript:ptCommonObj.updatePrompt(document.win0,'" TargetMode="External"/><Relationship Id="rId321" Type="http://schemas.openxmlformats.org/officeDocument/2006/relationships/hyperlink" Target="javascript:ptCommonObj.updatePrompt(document.win0,'" TargetMode="External"/><Relationship Id="rId342" Type="http://schemas.openxmlformats.org/officeDocument/2006/relationships/hyperlink" Target="javascript:ptCommonObj.updatePrompt(document.win0,'" TargetMode="External"/><Relationship Id="rId363" Type="http://schemas.openxmlformats.org/officeDocument/2006/relationships/hyperlink" Target="javascript:ptCommonObj.updatePrompt(document.win0,'" TargetMode="External"/><Relationship Id="rId202" Type="http://schemas.openxmlformats.org/officeDocument/2006/relationships/hyperlink" Target="javascript:ptCommonObj.updatePrompt(document.win0,'" TargetMode="External"/><Relationship Id="rId223" Type="http://schemas.openxmlformats.org/officeDocument/2006/relationships/hyperlink" Target="javascript:ptCommonObj.updatePrompt(document.win0,'" TargetMode="External"/><Relationship Id="rId244" Type="http://schemas.openxmlformats.org/officeDocument/2006/relationships/hyperlink" Target="javascript:ptCommonObj.updatePrompt(document.win0,'" TargetMode="External"/><Relationship Id="rId18" Type="http://schemas.openxmlformats.org/officeDocument/2006/relationships/hyperlink" Target="javascript:ptCommonObj.updatePrompt(document.win0,'" TargetMode="External"/><Relationship Id="rId39" Type="http://schemas.openxmlformats.org/officeDocument/2006/relationships/hyperlink" Target="javascript:ptCommonObj.updatePrompt(document.win0,'" TargetMode="External"/><Relationship Id="rId265" Type="http://schemas.openxmlformats.org/officeDocument/2006/relationships/hyperlink" Target="javascript:ptCommonObj.updatePrompt(document.win0,'" TargetMode="External"/><Relationship Id="rId286" Type="http://schemas.openxmlformats.org/officeDocument/2006/relationships/hyperlink" Target="javascript:ptCommonObj.updatePrompt(document.win0,'" TargetMode="External"/><Relationship Id="rId50" Type="http://schemas.openxmlformats.org/officeDocument/2006/relationships/hyperlink" Target="javascript:ptCommonObj.updatePrompt(document.win0,'" TargetMode="External"/><Relationship Id="rId104" Type="http://schemas.openxmlformats.org/officeDocument/2006/relationships/hyperlink" Target="javascript:ptCommonObj.updatePrompt(document.win0,'" TargetMode="External"/><Relationship Id="rId125" Type="http://schemas.openxmlformats.org/officeDocument/2006/relationships/hyperlink" Target="javascript:ptCommonObj.updatePrompt(document.win0,'" TargetMode="External"/><Relationship Id="rId146" Type="http://schemas.openxmlformats.org/officeDocument/2006/relationships/hyperlink" Target="javascript:ptCommonObj.updatePrompt(document.win0,'" TargetMode="External"/><Relationship Id="rId167" Type="http://schemas.openxmlformats.org/officeDocument/2006/relationships/hyperlink" Target="javascript:ptCommonObj.updatePrompt(document.win0,'" TargetMode="External"/><Relationship Id="rId188" Type="http://schemas.openxmlformats.org/officeDocument/2006/relationships/hyperlink" Target="javascript:ptCommonObj.updatePrompt(document.win0,'" TargetMode="External"/><Relationship Id="rId311" Type="http://schemas.openxmlformats.org/officeDocument/2006/relationships/hyperlink" Target="javascript:ptCommonObj.updatePrompt(document.win0,'" TargetMode="External"/><Relationship Id="rId332" Type="http://schemas.openxmlformats.org/officeDocument/2006/relationships/hyperlink" Target="javascript:ptCommonObj.updatePrompt(document.win0,'" TargetMode="External"/><Relationship Id="rId353" Type="http://schemas.openxmlformats.org/officeDocument/2006/relationships/hyperlink" Target="javascript:ptCommonObj.updatePrompt(document.win0,'" TargetMode="External"/><Relationship Id="rId374" Type="http://schemas.openxmlformats.org/officeDocument/2006/relationships/hyperlink" Target="javascript:ptCommonObj.updatePrompt(document.win0,'" TargetMode="External"/><Relationship Id="rId71" Type="http://schemas.openxmlformats.org/officeDocument/2006/relationships/hyperlink" Target="javascript:ptCommonObj.updatePrompt(document.win0,'" TargetMode="External"/><Relationship Id="rId92" Type="http://schemas.openxmlformats.org/officeDocument/2006/relationships/hyperlink" Target="javascript:ptCommonObj.updatePrompt(document.win0,'" TargetMode="External"/><Relationship Id="rId213" Type="http://schemas.openxmlformats.org/officeDocument/2006/relationships/hyperlink" Target="javascript:ptCommonObj.updatePrompt(document.win0,'" TargetMode="External"/><Relationship Id="rId234" Type="http://schemas.openxmlformats.org/officeDocument/2006/relationships/hyperlink" Target="javascript:ptCommonObj.updatePrompt(document.win0,'" TargetMode="External"/><Relationship Id="rId2" Type="http://schemas.openxmlformats.org/officeDocument/2006/relationships/hyperlink" Target="javascript:submitAction_win0(document.win0,'" TargetMode="External"/><Relationship Id="rId29" Type="http://schemas.openxmlformats.org/officeDocument/2006/relationships/hyperlink" Target="javascript:ptCommonObj.updatePrompt(document.win0,'" TargetMode="External"/><Relationship Id="rId255" Type="http://schemas.openxmlformats.org/officeDocument/2006/relationships/hyperlink" Target="javascript:ptCommonObj.updatePrompt(document.win0,'" TargetMode="External"/><Relationship Id="rId276" Type="http://schemas.openxmlformats.org/officeDocument/2006/relationships/hyperlink" Target="javascript:ptCommonObj.updatePrompt(document.win0,'" TargetMode="External"/><Relationship Id="rId297" Type="http://schemas.openxmlformats.org/officeDocument/2006/relationships/hyperlink" Target="javascript:ptCommonObj.updatePrompt(document.win0,'" TargetMode="External"/><Relationship Id="rId40" Type="http://schemas.openxmlformats.org/officeDocument/2006/relationships/hyperlink" Target="javascript:ptCommonObj.updatePrompt(document.win0,'" TargetMode="External"/><Relationship Id="rId115" Type="http://schemas.openxmlformats.org/officeDocument/2006/relationships/hyperlink" Target="javascript:ptCommonObj.updatePrompt(document.win0,'" TargetMode="External"/><Relationship Id="rId136" Type="http://schemas.openxmlformats.org/officeDocument/2006/relationships/hyperlink" Target="javascript:ptCommonObj.updatePrompt(document.win0,'" TargetMode="External"/><Relationship Id="rId157" Type="http://schemas.openxmlformats.org/officeDocument/2006/relationships/hyperlink" Target="javascript:ptCommonObj.updatePrompt(document.win0,'" TargetMode="External"/><Relationship Id="rId178" Type="http://schemas.openxmlformats.org/officeDocument/2006/relationships/hyperlink" Target="javascript:ptCommonObj.updatePrompt(document.win0,'" TargetMode="External"/><Relationship Id="rId301" Type="http://schemas.openxmlformats.org/officeDocument/2006/relationships/hyperlink" Target="javascript:ptCommonObj.updatePrompt(document.win0,'" TargetMode="External"/><Relationship Id="rId322" Type="http://schemas.openxmlformats.org/officeDocument/2006/relationships/hyperlink" Target="javascript:ptCommonObj.updatePrompt(document.win0,'" TargetMode="External"/><Relationship Id="rId343" Type="http://schemas.openxmlformats.org/officeDocument/2006/relationships/hyperlink" Target="javascript:ptCommonObj.updatePrompt(document.win0,'" TargetMode="External"/><Relationship Id="rId364" Type="http://schemas.openxmlformats.org/officeDocument/2006/relationships/hyperlink" Target="javascript:ptCommonObj.updatePrompt(document.win0,'" TargetMode="External"/><Relationship Id="rId61" Type="http://schemas.openxmlformats.org/officeDocument/2006/relationships/hyperlink" Target="javascript:ptCommonObj.updatePrompt(document.win0,'" TargetMode="External"/><Relationship Id="rId82" Type="http://schemas.openxmlformats.org/officeDocument/2006/relationships/hyperlink" Target="javascript:ptCommonObj.updatePrompt(document.win0,'" TargetMode="External"/><Relationship Id="rId199" Type="http://schemas.openxmlformats.org/officeDocument/2006/relationships/hyperlink" Target="javascript:ptCommonObj.updatePrompt(document.win0,'" TargetMode="External"/><Relationship Id="rId203" Type="http://schemas.openxmlformats.org/officeDocument/2006/relationships/hyperlink" Target="javascript:ptCommonObj.updatePrompt(document.win0,'" TargetMode="External"/><Relationship Id="rId19" Type="http://schemas.openxmlformats.org/officeDocument/2006/relationships/hyperlink" Target="javascript:ptCommonObj.updatePrompt(document.win0,'" TargetMode="External"/><Relationship Id="rId224" Type="http://schemas.openxmlformats.org/officeDocument/2006/relationships/hyperlink" Target="javascript:ptCommonObj.updatePrompt(document.win0,'" TargetMode="External"/><Relationship Id="rId245" Type="http://schemas.openxmlformats.org/officeDocument/2006/relationships/hyperlink" Target="javascript:ptCommonObj.updatePrompt(document.win0,'" TargetMode="External"/><Relationship Id="rId266" Type="http://schemas.openxmlformats.org/officeDocument/2006/relationships/hyperlink" Target="javascript:ptCommonObj.updatePrompt(document.win0,'" TargetMode="External"/><Relationship Id="rId287" Type="http://schemas.openxmlformats.org/officeDocument/2006/relationships/hyperlink" Target="javascript:ptCommonObj.updatePrompt(document.win0,'" TargetMode="External"/><Relationship Id="rId30" Type="http://schemas.openxmlformats.org/officeDocument/2006/relationships/hyperlink" Target="javascript:ptCommonObj.updatePrompt(document.win0,'" TargetMode="External"/><Relationship Id="rId105" Type="http://schemas.openxmlformats.org/officeDocument/2006/relationships/hyperlink" Target="javascript:ptCommonObj.updatePrompt(document.win0,'" TargetMode="External"/><Relationship Id="rId126" Type="http://schemas.openxmlformats.org/officeDocument/2006/relationships/hyperlink" Target="javascript:ptCommonObj.updatePrompt(document.win0,'" TargetMode="External"/><Relationship Id="rId147" Type="http://schemas.openxmlformats.org/officeDocument/2006/relationships/hyperlink" Target="javascript:ptCommonObj.updatePrompt(document.win0,'" TargetMode="External"/><Relationship Id="rId168" Type="http://schemas.openxmlformats.org/officeDocument/2006/relationships/hyperlink" Target="javascript:ptCommonObj.updatePrompt(document.win0,'" TargetMode="External"/><Relationship Id="rId312" Type="http://schemas.openxmlformats.org/officeDocument/2006/relationships/hyperlink" Target="javascript:ptCommonObj.updatePrompt(document.win0,'" TargetMode="External"/><Relationship Id="rId333" Type="http://schemas.openxmlformats.org/officeDocument/2006/relationships/hyperlink" Target="javascript:ptCommonObj.updatePrompt(document.win0,'" TargetMode="External"/><Relationship Id="rId354" Type="http://schemas.openxmlformats.org/officeDocument/2006/relationships/hyperlink" Target="javascript:ptCommonObj.updatePrompt(document.win0,'" TargetMode="External"/><Relationship Id="rId51" Type="http://schemas.openxmlformats.org/officeDocument/2006/relationships/hyperlink" Target="javascript:ptCommonObj.updatePrompt(document.win0,'" TargetMode="External"/><Relationship Id="rId72" Type="http://schemas.openxmlformats.org/officeDocument/2006/relationships/hyperlink" Target="javascript:ptCommonObj.updatePrompt(document.win0,'" TargetMode="External"/><Relationship Id="rId93" Type="http://schemas.openxmlformats.org/officeDocument/2006/relationships/hyperlink" Target="javascript:ptCommonObj.updatePrompt(document.win0,'" TargetMode="External"/><Relationship Id="rId189" Type="http://schemas.openxmlformats.org/officeDocument/2006/relationships/hyperlink" Target="javascript:ptCommonObj.updatePrompt(document.win0,'" TargetMode="External"/><Relationship Id="rId375" Type="http://schemas.openxmlformats.org/officeDocument/2006/relationships/hyperlink" Target="javascript:ptCommonObj.updatePrompt(document.win0,'" TargetMode="External"/><Relationship Id="rId3" Type="http://schemas.openxmlformats.org/officeDocument/2006/relationships/hyperlink" Target="javascript:submitAction_win0(document.win0,'" TargetMode="External"/><Relationship Id="rId214" Type="http://schemas.openxmlformats.org/officeDocument/2006/relationships/hyperlink" Target="javascript:ptCommonObj.updatePrompt(document.win0,'" TargetMode="External"/><Relationship Id="rId235" Type="http://schemas.openxmlformats.org/officeDocument/2006/relationships/hyperlink" Target="javascript:ptCommonObj.updatePrompt(document.win0,'" TargetMode="External"/><Relationship Id="rId256" Type="http://schemas.openxmlformats.org/officeDocument/2006/relationships/hyperlink" Target="javascript:ptCommonObj.updatePrompt(document.win0,'" TargetMode="External"/><Relationship Id="rId277" Type="http://schemas.openxmlformats.org/officeDocument/2006/relationships/hyperlink" Target="javascript:ptCommonObj.updatePrompt(document.win0,'" TargetMode="External"/><Relationship Id="rId298" Type="http://schemas.openxmlformats.org/officeDocument/2006/relationships/hyperlink" Target="javascript:ptCommonObj.updatePrompt(document.win0,'" TargetMode="External"/><Relationship Id="rId116" Type="http://schemas.openxmlformats.org/officeDocument/2006/relationships/hyperlink" Target="javascript:ptCommonObj.updatePrompt(document.win0,'" TargetMode="External"/><Relationship Id="rId137" Type="http://schemas.openxmlformats.org/officeDocument/2006/relationships/hyperlink" Target="javascript:ptCommonObj.updatePrompt(document.win0,'" TargetMode="External"/><Relationship Id="rId158" Type="http://schemas.openxmlformats.org/officeDocument/2006/relationships/hyperlink" Target="javascript:ptCommonObj.updatePrompt(document.win0,'" TargetMode="External"/><Relationship Id="rId302" Type="http://schemas.openxmlformats.org/officeDocument/2006/relationships/hyperlink" Target="javascript:ptCommonObj.updatePrompt(document.win0,'" TargetMode="External"/><Relationship Id="rId323" Type="http://schemas.openxmlformats.org/officeDocument/2006/relationships/hyperlink" Target="javascript:ptCommonObj.updatePrompt(document.win0,'" TargetMode="External"/><Relationship Id="rId344" Type="http://schemas.openxmlformats.org/officeDocument/2006/relationships/hyperlink" Target="javascript:ptCommonObj.updatePrompt(document.win0,'" TargetMode="External"/><Relationship Id="rId20" Type="http://schemas.openxmlformats.org/officeDocument/2006/relationships/hyperlink" Target="javascript:ptCommonObj.updatePrompt(document.win0,'" TargetMode="External"/><Relationship Id="rId41" Type="http://schemas.openxmlformats.org/officeDocument/2006/relationships/hyperlink" Target="javascript:ptCommonObj.updatePrompt(document.win0,'" TargetMode="External"/><Relationship Id="rId62" Type="http://schemas.openxmlformats.org/officeDocument/2006/relationships/hyperlink" Target="javascript:ptCommonObj.updatePrompt(document.win0,'" TargetMode="External"/><Relationship Id="rId83" Type="http://schemas.openxmlformats.org/officeDocument/2006/relationships/hyperlink" Target="javascript:ptCommonObj.updatePrompt(document.win0,'" TargetMode="External"/><Relationship Id="rId179" Type="http://schemas.openxmlformats.org/officeDocument/2006/relationships/hyperlink" Target="javascript:ptCommonObj.updatePrompt(document.win0,'" TargetMode="External"/><Relationship Id="rId365" Type="http://schemas.openxmlformats.org/officeDocument/2006/relationships/hyperlink" Target="javascript:ptCommonObj.updatePrompt(document.win0,'" TargetMode="External"/><Relationship Id="rId190" Type="http://schemas.openxmlformats.org/officeDocument/2006/relationships/hyperlink" Target="javascript:ptCommonObj.updatePrompt(document.win0,'" TargetMode="External"/><Relationship Id="rId204" Type="http://schemas.openxmlformats.org/officeDocument/2006/relationships/hyperlink" Target="javascript:ptCommonObj.updatePrompt(document.win0,'" TargetMode="External"/><Relationship Id="rId225" Type="http://schemas.openxmlformats.org/officeDocument/2006/relationships/hyperlink" Target="javascript:ptCommonObj.updatePrompt(document.win0,'" TargetMode="External"/><Relationship Id="rId246" Type="http://schemas.openxmlformats.org/officeDocument/2006/relationships/hyperlink" Target="javascript:ptCommonObj.updatePrompt(document.win0,'" TargetMode="External"/><Relationship Id="rId267" Type="http://schemas.openxmlformats.org/officeDocument/2006/relationships/hyperlink" Target="javascript:ptCommonObj.updatePrompt(document.win0,'" TargetMode="External"/><Relationship Id="rId288" Type="http://schemas.openxmlformats.org/officeDocument/2006/relationships/hyperlink" Target="javascript:ptCommonObj.updatePrompt(document.win0,'" TargetMode="External"/><Relationship Id="rId106" Type="http://schemas.openxmlformats.org/officeDocument/2006/relationships/hyperlink" Target="javascript:ptCommonObj.updatePrompt(document.win0,'" TargetMode="External"/><Relationship Id="rId127" Type="http://schemas.openxmlformats.org/officeDocument/2006/relationships/hyperlink" Target="javascript:ptCommonObj.updatePrompt(document.win0,'" TargetMode="External"/><Relationship Id="rId313" Type="http://schemas.openxmlformats.org/officeDocument/2006/relationships/hyperlink" Target="javascript:ptCommonObj.updatePrompt(document.win0,'" TargetMode="External"/><Relationship Id="rId10" Type="http://schemas.openxmlformats.org/officeDocument/2006/relationships/hyperlink" Target="javascript:ptCommonObj.updatePrompt(document.win0,'" TargetMode="External"/><Relationship Id="rId31" Type="http://schemas.openxmlformats.org/officeDocument/2006/relationships/hyperlink" Target="javascript:ptCommonObj.updatePrompt(document.win0,'" TargetMode="External"/><Relationship Id="rId52" Type="http://schemas.openxmlformats.org/officeDocument/2006/relationships/hyperlink" Target="javascript:ptCommonObj.updatePrompt(document.win0,'" TargetMode="External"/><Relationship Id="rId73" Type="http://schemas.openxmlformats.org/officeDocument/2006/relationships/hyperlink" Target="javascript:ptCommonObj.updatePrompt(document.win0,'" TargetMode="External"/><Relationship Id="rId94" Type="http://schemas.openxmlformats.org/officeDocument/2006/relationships/hyperlink" Target="javascript:ptCommonObj.updatePrompt(document.win0,'" TargetMode="External"/><Relationship Id="rId148" Type="http://schemas.openxmlformats.org/officeDocument/2006/relationships/hyperlink" Target="javascript:ptCommonObj.updatePrompt(document.win0,'" TargetMode="External"/><Relationship Id="rId169" Type="http://schemas.openxmlformats.org/officeDocument/2006/relationships/hyperlink" Target="javascript:ptCommonObj.updatePrompt(document.win0,'" TargetMode="External"/><Relationship Id="rId334" Type="http://schemas.openxmlformats.org/officeDocument/2006/relationships/hyperlink" Target="javascript:ptCommonObj.updatePrompt(document.win0,'" TargetMode="External"/><Relationship Id="rId355" Type="http://schemas.openxmlformats.org/officeDocument/2006/relationships/hyperlink" Target="javascript:ptCommonObj.updatePrompt(document.win0,'" TargetMode="External"/><Relationship Id="rId376" Type="http://schemas.openxmlformats.org/officeDocument/2006/relationships/printerSettings" Target="../printerSettings/printerSettings3.bin"/><Relationship Id="rId4" Type="http://schemas.openxmlformats.org/officeDocument/2006/relationships/hyperlink" Target="javascript:submitAction_win0(document.win0,'" TargetMode="External"/><Relationship Id="rId180" Type="http://schemas.openxmlformats.org/officeDocument/2006/relationships/hyperlink" Target="javascript:ptCommonObj.updatePrompt(document.win0,'" TargetMode="External"/><Relationship Id="rId215" Type="http://schemas.openxmlformats.org/officeDocument/2006/relationships/hyperlink" Target="javascript:ptCommonObj.updatePrompt(document.win0,'" TargetMode="External"/><Relationship Id="rId236" Type="http://schemas.openxmlformats.org/officeDocument/2006/relationships/hyperlink" Target="javascript:ptCommonObj.updatePrompt(document.win0,'" TargetMode="External"/><Relationship Id="rId257" Type="http://schemas.openxmlformats.org/officeDocument/2006/relationships/hyperlink" Target="javascript:ptCommonObj.updatePrompt(document.win0,'" TargetMode="External"/><Relationship Id="rId278" Type="http://schemas.openxmlformats.org/officeDocument/2006/relationships/hyperlink" Target="javascript:ptCommonObj.updatePrompt(document.win0,'" TargetMode="External"/><Relationship Id="rId303" Type="http://schemas.openxmlformats.org/officeDocument/2006/relationships/hyperlink" Target="javascript:ptCommonObj.updatePrompt(document.win0,'" TargetMode="External"/><Relationship Id="rId42" Type="http://schemas.openxmlformats.org/officeDocument/2006/relationships/hyperlink" Target="javascript:ptCommonObj.updatePrompt(document.win0,'" TargetMode="External"/><Relationship Id="rId84" Type="http://schemas.openxmlformats.org/officeDocument/2006/relationships/hyperlink" Target="javascript:ptCommonObj.updatePrompt(document.win0,'" TargetMode="External"/><Relationship Id="rId138" Type="http://schemas.openxmlformats.org/officeDocument/2006/relationships/hyperlink" Target="javascript:ptCommonObj.updatePrompt(document.win0,'" TargetMode="External"/><Relationship Id="rId345" Type="http://schemas.openxmlformats.org/officeDocument/2006/relationships/hyperlink" Target="javascript:ptCommonObj.updatePrompt(document.win0,'" TargetMode="External"/><Relationship Id="rId191" Type="http://schemas.openxmlformats.org/officeDocument/2006/relationships/hyperlink" Target="javascript:ptCommonObj.updatePrompt(document.win0,'" TargetMode="External"/><Relationship Id="rId205" Type="http://schemas.openxmlformats.org/officeDocument/2006/relationships/hyperlink" Target="javascript:ptCommonObj.updatePrompt(document.win0,'" TargetMode="External"/><Relationship Id="rId247" Type="http://schemas.openxmlformats.org/officeDocument/2006/relationships/hyperlink" Target="javascript:ptCommonObj.updatePrompt(document.win0,'" TargetMode="External"/><Relationship Id="rId107" Type="http://schemas.openxmlformats.org/officeDocument/2006/relationships/hyperlink" Target="javascript:ptCommonObj.updatePrompt(document.win0,'" TargetMode="External"/><Relationship Id="rId289" Type="http://schemas.openxmlformats.org/officeDocument/2006/relationships/hyperlink" Target="javascript:ptCommonObj.updatePrompt(document.win0,'" TargetMode="External"/><Relationship Id="rId11" Type="http://schemas.openxmlformats.org/officeDocument/2006/relationships/hyperlink" Target="javascript:ptCommonObj.updatePrompt(document.win0,'" TargetMode="External"/><Relationship Id="rId53" Type="http://schemas.openxmlformats.org/officeDocument/2006/relationships/hyperlink" Target="javascript:ptCommonObj.updatePrompt(document.win0,'" TargetMode="External"/><Relationship Id="rId149" Type="http://schemas.openxmlformats.org/officeDocument/2006/relationships/hyperlink" Target="javascript:ptCommonObj.updatePrompt(document.win0,'" TargetMode="External"/><Relationship Id="rId314" Type="http://schemas.openxmlformats.org/officeDocument/2006/relationships/hyperlink" Target="javascript:ptCommonObj.updatePrompt(document.win0,'" TargetMode="External"/><Relationship Id="rId356" Type="http://schemas.openxmlformats.org/officeDocument/2006/relationships/hyperlink" Target="javascript:ptCommonObj.updatePrompt(document.win0,'" TargetMode="External"/><Relationship Id="rId95" Type="http://schemas.openxmlformats.org/officeDocument/2006/relationships/hyperlink" Target="javascript:ptCommonObj.updatePrompt(document.win0,'" TargetMode="External"/><Relationship Id="rId160" Type="http://schemas.openxmlformats.org/officeDocument/2006/relationships/hyperlink" Target="javascript:ptCommonObj.updatePrompt(document.win0,'" TargetMode="External"/><Relationship Id="rId216" Type="http://schemas.openxmlformats.org/officeDocument/2006/relationships/hyperlink" Target="javascript:ptCommonObj.updatePrompt(document.win0,'" TargetMode="External"/><Relationship Id="rId258" Type="http://schemas.openxmlformats.org/officeDocument/2006/relationships/hyperlink" Target="javascript:ptCommonObj.updatePrompt(document.win0,'" TargetMode="External"/><Relationship Id="rId22" Type="http://schemas.openxmlformats.org/officeDocument/2006/relationships/hyperlink" Target="javascript:ptCommonObj.updatePrompt(document.win0,'" TargetMode="External"/><Relationship Id="rId64" Type="http://schemas.openxmlformats.org/officeDocument/2006/relationships/hyperlink" Target="javascript:ptCommonObj.updatePrompt(document.win0,'" TargetMode="External"/><Relationship Id="rId118" Type="http://schemas.openxmlformats.org/officeDocument/2006/relationships/hyperlink" Target="javascript:ptCommonObj.updatePrompt(document.win0,'" TargetMode="External"/><Relationship Id="rId325" Type="http://schemas.openxmlformats.org/officeDocument/2006/relationships/hyperlink" Target="javascript:ptCommonObj.updatePrompt(document.win0,'" TargetMode="External"/><Relationship Id="rId367" Type="http://schemas.openxmlformats.org/officeDocument/2006/relationships/hyperlink" Target="javascript:ptCommonObj.updatePrompt(document.win0,'" TargetMode="External"/><Relationship Id="rId171" Type="http://schemas.openxmlformats.org/officeDocument/2006/relationships/hyperlink" Target="javascript:ptCommonObj.updatePrompt(document.win0,'" TargetMode="External"/><Relationship Id="rId227" Type="http://schemas.openxmlformats.org/officeDocument/2006/relationships/hyperlink" Target="javascript:ptCommonObj.updatePrompt(document.win0,'" TargetMode="External"/><Relationship Id="rId269" Type="http://schemas.openxmlformats.org/officeDocument/2006/relationships/hyperlink" Target="javascript:ptCommonObj.updatePrompt(document.win0,'" TargetMode="External"/><Relationship Id="rId33" Type="http://schemas.openxmlformats.org/officeDocument/2006/relationships/hyperlink" Target="javascript:ptCommonObj.updatePrompt(document.win0,'" TargetMode="External"/><Relationship Id="rId129" Type="http://schemas.openxmlformats.org/officeDocument/2006/relationships/hyperlink" Target="javascript:ptCommonObj.updatePrompt(document.win0,'" TargetMode="External"/><Relationship Id="rId280" Type="http://schemas.openxmlformats.org/officeDocument/2006/relationships/hyperlink" Target="javascript:ptCommonObj.updatePrompt(document.win0,'" TargetMode="External"/><Relationship Id="rId336" Type="http://schemas.openxmlformats.org/officeDocument/2006/relationships/hyperlink" Target="javascript:ptCommonObj.updatePrompt(document.win0,'" TargetMode="External"/><Relationship Id="rId75" Type="http://schemas.openxmlformats.org/officeDocument/2006/relationships/hyperlink" Target="javascript:ptCommonObj.updatePrompt(document.win0,'" TargetMode="External"/><Relationship Id="rId140" Type="http://schemas.openxmlformats.org/officeDocument/2006/relationships/hyperlink" Target="javascript:ptCommonObj.updatePrompt(document.win0,'" TargetMode="External"/><Relationship Id="rId182" Type="http://schemas.openxmlformats.org/officeDocument/2006/relationships/hyperlink" Target="javascript:ptCommonObj.updatePrompt(document.win0,'" TargetMode="External"/><Relationship Id="rId6" Type="http://schemas.openxmlformats.org/officeDocument/2006/relationships/hyperlink" Target="javascript:ptCommonObj.updatePrompt(document.win0,'" TargetMode="External"/><Relationship Id="rId238" Type="http://schemas.openxmlformats.org/officeDocument/2006/relationships/hyperlink" Target="javascript:ptCommonObj.updatePrompt(document.win0,'" TargetMode="External"/><Relationship Id="rId291" Type="http://schemas.openxmlformats.org/officeDocument/2006/relationships/hyperlink" Target="javascript:ptCommonObj.updatePrompt(document.win0,'" TargetMode="External"/><Relationship Id="rId305" Type="http://schemas.openxmlformats.org/officeDocument/2006/relationships/hyperlink" Target="javascript:ptCommonObj.updatePrompt(document.win0,'" TargetMode="External"/><Relationship Id="rId347" Type="http://schemas.openxmlformats.org/officeDocument/2006/relationships/hyperlink" Target="javascript:ptCommonObj.updatePrompt(document.win0,'" TargetMode="External"/><Relationship Id="rId44" Type="http://schemas.openxmlformats.org/officeDocument/2006/relationships/hyperlink" Target="javascript:ptCommonObj.updatePrompt(document.win0,'" TargetMode="External"/><Relationship Id="rId86" Type="http://schemas.openxmlformats.org/officeDocument/2006/relationships/hyperlink" Target="javascript:ptCommonObj.updatePrompt(document.win0,'" TargetMode="External"/><Relationship Id="rId151" Type="http://schemas.openxmlformats.org/officeDocument/2006/relationships/hyperlink" Target="javascript:ptCommonObj.updatePrompt(document.win0,'" TargetMode="External"/><Relationship Id="rId193" Type="http://schemas.openxmlformats.org/officeDocument/2006/relationships/hyperlink" Target="javascript:ptCommonObj.updatePrompt(document.win0,'" TargetMode="External"/><Relationship Id="rId207" Type="http://schemas.openxmlformats.org/officeDocument/2006/relationships/hyperlink" Target="javascript:ptCommonObj.updatePrompt(document.win0,'" TargetMode="External"/><Relationship Id="rId249" Type="http://schemas.openxmlformats.org/officeDocument/2006/relationships/hyperlink" Target="javascript:ptCommonObj.updatePrompt(document.win0,'" TargetMode="External"/><Relationship Id="rId13" Type="http://schemas.openxmlformats.org/officeDocument/2006/relationships/hyperlink" Target="javascript:ptCommonObj.updatePrompt(document.win0,'" TargetMode="External"/><Relationship Id="rId109" Type="http://schemas.openxmlformats.org/officeDocument/2006/relationships/hyperlink" Target="javascript:ptCommonObj.updatePrompt(document.win0,'" TargetMode="External"/><Relationship Id="rId260" Type="http://schemas.openxmlformats.org/officeDocument/2006/relationships/hyperlink" Target="javascript:ptCommonObj.updatePrompt(document.win0,'" TargetMode="External"/><Relationship Id="rId316" Type="http://schemas.openxmlformats.org/officeDocument/2006/relationships/hyperlink" Target="javascript:ptCommonObj.updatePrompt(document.win0,'" TargetMode="External"/><Relationship Id="rId55" Type="http://schemas.openxmlformats.org/officeDocument/2006/relationships/hyperlink" Target="javascript:ptCommonObj.updatePrompt(document.win0,'" TargetMode="External"/><Relationship Id="rId97" Type="http://schemas.openxmlformats.org/officeDocument/2006/relationships/hyperlink" Target="javascript:ptCommonObj.updatePrompt(document.win0,'" TargetMode="External"/><Relationship Id="rId120" Type="http://schemas.openxmlformats.org/officeDocument/2006/relationships/hyperlink" Target="javascript:ptCommonObj.updatePrompt(document.win0,'" TargetMode="External"/><Relationship Id="rId358" Type="http://schemas.openxmlformats.org/officeDocument/2006/relationships/hyperlink" Target="javascript:ptCommonObj.updatePrompt(document.win0,'" TargetMode="External"/><Relationship Id="rId162" Type="http://schemas.openxmlformats.org/officeDocument/2006/relationships/hyperlink" Target="javascript:ptCommonObj.updatePrompt(document.win0,'" TargetMode="External"/><Relationship Id="rId218" Type="http://schemas.openxmlformats.org/officeDocument/2006/relationships/hyperlink" Target="javascript:ptCommonObj.updatePrompt(document.win0,'" TargetMode="External"/><Relationship Id="rId271" Type="http://schemas.openxmlformats.org/officeDocument/2006/relationships/hyperlink" Target="javascript:ptCommonObj.updatePrompt(document.win0,'" TargetMode="External"/><Relationship Id="rId24" Type="http://schemas.openxmlformats.org/officeDocument/2006/relationships/hyperlink" Target="javascript:ptCommonObj.updatePrompt(document.win0,'" TargetMode="External"/><Relationship Id="rId66" Type="http://schemas.openxmlformats.org/officeDocument/2006/relationships/hyperlink" Target="javascript:ptCommonObj.updatePrompt(document.win0,'" TargetMode="External"/><Relationship Id="rId131" Type="http://schemas.openxmlformats.org/officeDocument/2006/relationships/hyperlink" Target="javascript:ptCommonObj.updatePrompt(document.win0,'" TargetMode="External"/><Relationship Id="rId327" Type="http://schemas.openxmlformats.org/officeDocument/2006/relationships/hyperlink" Target="javascript:ptCommonObj.updatePrompt(document.win0,'" TargetMode="External"/><Relationship Id="rId369" Type="http://schemas.openxmlformats.org/officeDocument/2006/relationships/hyperlink" Target="javascript:ptCommonObj.updatePrompt(document.win0,'" TargetMode="External"/><Relationship Id="rId173" Type="http://schemas.openxmlformats.org/officeDocument/2006/relationships/hyperlink" Target="javascript:ptCommonObj.updatePrompt(document.win0,'" TargetMode="External"/><Relationship Id="rId229" Type="http://schemas.openxmlformats.org/officeDocument/2006/relationships/hyperlink" Target="javascript:ptCommonObj.updatePrompt(document.win0,'" TargetMode="External"/><Relationship Id="rId240" Type="http://schemas.openxmlformats.org/officeDocument/2006/relationships/hyperlink" Target="javascript:ptCommonObj.updatePrompt(document.win0,'" TargetMode="External"/><Relationship Id="rId35" Type="http://schemas.openxmlformats.org/officeDocument/2006/relationships/hyperlink" Target="javascript:ptCommonObj.updatePrompt(document.win0,'" TargetMode="External"/><Relationship Id="rId77" Type="http://schemas.openxmlformats.org/officeDocument/2006/relationships/hyperlink" Target="javascript:ptCommonObj.updatePrompt(document.win0,'" TargetMode="External"/><Relationship Id="rId100" Type="http://schemas.openxmlformats.org/officeDocument/2006/relationships/hyperlink" Target="javascript:ptCommonObj.updatePrompt(document.win0,'" TargetMode="External"/><Relationship Id="rId282" Type="http://schemas.openxmlformats.org/officeDocument/2006/relationships/hyperlink" Target="javascript:ptCommonObj.updatePrompt(document.win0,'" TargetMode="External"/><Relationship Id="rId338" Type="http://schemas.openxmlformats.org/officeDocument/2006/relationships/hyperlink" Target="javascript:ptCommonObj.updatePrompt(document.win0,'" TargetMode="External"/><Relationship Id="rId8" Type="http://schemas.openxmlformats.org/officeDocument/2006/relationships/hyperlink" Target="javascript:ptCommonObj.updatePrompt(document.win0,'" TargetMode="External"/><Relationship Id="rId142" Type="http://schemas.openxmlformats.org/officeDocument/2006/relationships/hyperlink" Target="javascript:ptCommonObj.updatePrompt(document.win0,'" TargetMode="External"/><Relationship Id="rId184" Type="http://schemas.openxmlformats.org/officeDocument/2006/relationships/hyperlink" Target="javascript:ptCommonObj.updatePrompt(document.win0,'" TargetMode="External"/><Relationship Id="rId251" Type="http://schemas.openxmlformats.org/officeDocument/2006/relationships/hyperlink" Target="javascript:ptCommonObj.updatePrompt(document.win0,'" TargetMode="External"/><Relationship Id="rId46" Type="http://schemas.openxmlformats.org/officeDocument/2006/relationships/hyperlink" Target="javascript:ptCommonObj.updatePrompt(document.win0,'" TargetMode="External"/><Relationship Id="rId293" Type="http://schemas.openxmlformats.org/officeDocument/2006/relationships/hyperlink" Target="javascript:ptCommonObj.updatePrompt(document.win0,'" TargetMode="External"/><Relationship Id="rId307" Type="http://schemas.openxmlformats.org/officeDocument/2006/relationships/hyperlink" Target="javascript:ptCommonObj.updatePrompt(document.win0,'" TargetMode="External"/><Relationship Id="rId349" Type="http://schemas.openxmlformats.org/officeDocument/2006/relationships/hyperlink" Target="javascript:ptCommonObj.updatePrompt(document.win0,'" TargetMode="External"/><Relationship Id="rId88" Type="http://schemas.openxmlformats.org/officeDocument/2006/relationships/hyperlink" Target="javascript:ptCommonObj.updatePrompt(document.win0,'" TargetMode="External"/><Relationship Id="rId111" Type="http://schemas.openxmlformats.org/officeDocument/2006/relationships/hyperlink" Target="javascript:ptCommonObj.updatePrompt(document.win0,'" TargetMode="External"/><Relationship Id="rId153" Type="http://schemas.openxmlformats.org/officeDocument/2006/relationships/hyperlink" Target="javascript:ptCommonObj.updatePrompt(document.win0,'" TargetMode="External"/><Relationship Id="rId195" Type="http://schemas.openxmlformats.org/officeDocument/2006/relationships/hyperlink" Target="javascript:ptCommonObj.updatePrompt(document.win0,'" TargetMode="External"/><Relationship Id="rId209" Type="http://schemas.openxmlformats.org/officeDocument/2006/relationships/hyperlink" Target="javascript:ptCommonObj.updatePrompt(document.win0,'" TargetMode="External"/><Relationship Id="rId360" Type="http://schemas.openxmlformats.org/officeDocument/2006/relationships/hyperlink" Target="javascript:ptCommonObj.updatePrompt(document.win0,'" TargetMode="External"/><Relationship Id="rId220" Type="http://schemas.openxmlformats.org/officeDocument/2006/relationships/hyperlink" Target="javascript:ptCommonObj.updatePrompt(document.win0,'" TargetMode="External"/><Relationship Id="rId15" Type="http://schemas.openxmlformats.org/officeDocument/2006/relationships/hyperlink" Target="javascript:ptCommonObj.updatePrompt(document.win0,'" TargetMode="External"/><Relationship Id="rId57" Type="http://schemas.openxmlformats.org/officeDocument/2006/relationships/hyperlink" Target="javascript:ptCommonObj.updatePrompt(document.win0,'" TargetMode="External"/><Relationship Id="rId262" Type="http://schemas.openxmlformats.org/officeDocument/2006/relationships/hyperlink" Target="javascript:ptCommonObj.updatePrompt(document.win0,'" TargetMode="External"/><Relationship Id="rId318" Type="http://schemas.openxmlformats.org/officeDocument/2006/relationships/hyperlink" Target="javascript:ptCommonObj.updatePrompt(document.win0,'" TargetMode="External"/><Relationship Id="rId99" Type="http://schemas.openxmlformats.org/officeDocument/2006/relationships/hyperlink" Target="javascript:ptCommonObj.updatePrompt(document.win0,'" TargetMode="External"/><Relationship Id="rId122" Type="http://schemas.openxmlformats.org/officeDocument/2006/relationships/hyperlink" Target="javascript:ptCommonObj.updatePrompt(document.win0,'" TargetMode="External"/><Relationship Id="rId164" Type="http://schemas.openxmlformats.org/officeDocument/2006/relationships/hyperlink" Target="javascript:ptCommonObj.updatePrompt(document.win0,'" TargetMode="External"/><Relationship Id="rId371" Type="http://schemas.openxmlformats.org/officeDocument/2006/relationships/hyperlink" Target="javascript:ptCommonObj.updatePrompt(document.win0,'"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javascript:ptCommonObj.updatePrompt(document.win0,'" TargetMode="External"/><Relationship Id="rId21" Type="http://schemas.openxmlformats.org/officeDocument/2006/relationships/hyperlink" Target="javascript:ptCommonObj.updatePrompt(document.win0,'" TargetMode="External"/><Relationship Id="rId42" Type="http://schemas.openxmlformats.org/officeDocument/2006/relationships/hyperlink" Target="javascript:ptCommonObj.updatePrompt(document.win0,'" TargetMode="External"/><Relationship Id="rId47" Type="http://schemas.openxmlformats.org/officeDocument/2006/relationships/hyperlink" Target="javascript:ptCommonObj.updatePrompt(document.win0,'" TargetMode="External"/><Relationship Id="rId63" Type="http://schemas.openxmlformats.org/officeDocument/2006/relationships/hyperlink" Target="javascript:ptCommonObj.updatePrompt(document.win0,'" TargetMode="External"/><Relationship Id="rId68" Type="http://schemas.openxmlformats.org/officeDocument/2006/relationships/hyperlink" Target="javascript:ptCommonObj.updatePrompt(document.win0,'" TargetMode="External"/><Relationship Id="rId2" Type="http://schemas.openxmlformats.org/officeDocument/2006/relationships/hyperlink" Target="javascript:submitAction_win0(document.win0,'" TargetMode="External"/><Relationship Id="rId16" Type="http://schemas.openxmlformats.org/officeDocument/2006/relationships/hyperlink" Target="javascript:ptCommonObj.updatePrompt(document.win0,'" TargetMode="External"/><Relationship Id="rId29" Type="http://schemas.openxmlformats.org/officeDocument/2006/relationships/hyperlink" Target="javascript:ptCommonObj.updatePrompt(document.win0,'" TargetMode="External"/><Relationship Id="rId11" Type="http://schemas.openxmlformats.org/officeDocument/2006/relationships/hyperlink" Target="javascript:ptCommonObj.updatePrompt(document.win0,'" TargetMode="External"/><Relationship Id="rId24" Type="http://schemas.openxmlformats.org/officeDocument/2006/relationships/hyperlink" Target="javascript:ptCommonObj.updatePrompt(document.win0,'" TargetMode="External"/><Relationship Id="rId32" Type="http://schemas.openxmlformats.org/officeDocument/2006/relationships/hyperlink" Target="javascript:ptCommonObj.updatePrompt(document.win0,'" TargetMode="External"/><Relationship Id="rId37" Type="http://schemas.openxmlformats.org/officeDocument/2006/relationships/hyperlink" Target="javascript:ptCommonObj.updatePrompt(document.win0,'" TargetMode="External"/><Relationship Id="rId40" Type="http://schemas.openxmlformats.org/officeDocument/2006/relationships/hyperlink" Target="javascript:ptCommonObj.updatePrompt(document.win0,'" TargetMode="External"/><Relationship Id="rId45" Type="http://schemas.openxmlformats.org/officeDocument/2006/relationships/hyperlink" Target="javascript:ptCommonObj.updatePrompt(document.win0,'" TargetMode="External"/><Relationship Id="rId53" Type="http://schemas.openxmlformats.org/officeDocument/2006/relationships/hyperlink" Target="javascript:ptCommonObj.updatePrompt(document.win0,'" TargetMode="External"/><Relationship Id="rId58" Type="http://schemas.openxmlformats.org/officeDocument/2006/relationships/hyperlink" Target="javascript:ptCommonObj.updatePrompt(document.win0,'" TargetMode="External"/><Relationship Id="rId66" Type="http://schemas.openxmlformats.org/officeDocument/2006/relationships/hyperlink" Target="javascript:ptCommonObj.updatePrompt(document.win0,'" TargetMode="External"/><Relationship Id="rId5" Type="http://schemas.openxmlformats.org/officeDocument/2006/relationships/hyperlink" Target="javascript:ptCommonObj.updatePrompt(document.win0,'" TargetMode="External"/><Relationship Id="rId61" Type="http://schemas.openxmlformats.org/officeDocument/2006/relationships/hyperlink" Target="javascript:ptCommonObj.updatePrompt(document.win0,'" TargetMode="External"/><Relationship Id="rId19" Type="http://schemas.openxmlformats.org/officeDocument/2006/relationships/hyperlink" Target="javascript:ptCommonObj.updatePrompt(document.win0,'" TargetMode="External"/><Relationship Id="rId14" Type="http://schemas.openxmlformats.org/officeDocument/2006/relationships/hyperlink" Target="javascript:ptCommonObj.updatePrompt(document.win0,'" TargetMode="External"/><Relationship Id="rId22" Type="http://schemas.openxmlformats.org/officeDocument/2006/relationships/hyperlink" Target="javascript:ptCommonObj.updatePrompt(document.win0,'" TargetMode="External"/><Relationship Id="rId27" Type="http://schemas.openxmlformats.org/officeDocument/2006/relationships/hyperlink" Target="javascript:ptCommonObj.updatePrompt(document.win0,'" TargetMode="External"/><Relationship Id="rId30" Type="http://schemas.openxmlformats.org/officeDocument/2006/relationships/hyperlink" Target="javascript:ptCommonObj.updatePrompt(document.win0,'" TargetMode="External"/><Relationship Id="rId35" Type="http://schemas.openxmlformats.org/officeDocument/2006/relationships/hyperlink" Target="javascript:ptCommonObj.updatePrompt(document.win0,'" TargetMode="External"/><Relationship Id="rId43" Type="http://schemas.openxmlformats.org/officeDocument/2006/relationships/hyperlink" Target="javascript:ptCommonObj.updatePrompt(document.win0,'" TargetMode="External"/><Relationship Id="rId48" Type="http://schemas.openxmlformats.org/officeDocument/2006/relationships/hyperlink" Target="javascript:ptCommonObj.updatePrompt(document.win0,'" TargetMode="External"/><Relationship Id="rId56" Type="http://schemas.openxmlformats.org/officeDocument/2006/relationships/hyperlink" Target="javascript:ptCommonObj.updatePrompt(document.win0,'" TargetMode="External"/><Relationship Id="rId64" Type="http://schemas.openxmlformats.org/officeDocument/2006/relationships/hyperlink" Target="javascript:ptCommonObj.updatePrompt(document.win0,'" TargetMode="External"/><Relationship Id="rId69" Type="http://schemas.openxmlformats.org/officeDocument/2006/relationships/drawing" Target="../drawings/drawing2.xml"/><Relationship Id="rId8" Type="http://schemas.openxmlformats.org/officeDocument/2006/relationships/hyperlink" Target="javascript:ptCommonObj.updatePrompt(document.win0,'" TargetMode="External"/><Relationship Id="rId51" Type="http://schemas.openxmlformats.org/officeDocument/2006/relationships/hyperlink" Target="javascript:ptCommonObj.updatePrompt(document.win0,'" TargetMode="External"/><Relationship Id="rId72" Type="http://schemas.openxmlformats.org/officeDocument/2006/relationships/image" Target="../media/image1.emf"/><Relationship Id="rId3" Type="http://schemas.openxmlformats.org/officeDocument/2006/relationships/hyperlink" Target="javascript:ptCommonObj.updatePrompt(document.win0,'" TargetMode="External"/><Relationship Id="rId12" Type="http://schemas.openxmlformats.org/officeDocument/2006/relationships/hyperlink" Target="javascript:ptCommonObj.updatePrompt(document.win0,'" TargetMode="External"/><Relationship Id="rId17" Type="http://schemas.openxmlformats.org/officeDocument/2006/relationships/hyperlink" Target="javascript:ptCommonObj.updatePrompt(document.win0,'" TargetMode="External"/><Relationship Id="rId25" Type="http://schemas.openxmlformats.org/officeDocument/2006/relationships/hyperlink" Target="javascript:ptCommonObj.updatePrompt(document.win0,'" TargetMode="External"/><Relationship Id="rId33" Type="http://schemas.openxmlformats.org/officeDocument/2006/relationships/hyperlink" Target="javascript:ptCommonObj.updatePrompt(document.win0,'" TargetMode="External"/><Relationship Id="rId38" Type="http://schemas.openxmlformats.org/officeDocument/2006/relationships/hyperlink" Target="javascript:ptCommonObj.updatePrompt(document.win0,'" TargetMode="External"/><Relationship Id="rId46" Type="http://schemas.openxmlformats.org/officeDocument/2006/relationships/hyperlink" Target="javascript:ptCommonObj.updatePrompt(document.win0,'" TargetMode="External"/><Relationship Id="rId59" Type="http://schemas.openxmlformats.org/officeDocument/2006/relationships/hyperlink" Target="javascript:ptCommonObj.updatePrompt(document.win0,'" TargetMode="External"/><Relationship Id="rId67" Type="http://schemas.openxmlformats.org/officeDocument/2006/relationships/hyperlink" Target="javascript:ptCommonObj.updatePrompt(document.win0,'" TargetMode="External"/><Relationship Id="rId20" Type="http://schemas.openxmlformats.org/officeDocument/2006/relationships/hyperlink" Target="javascript:ptCommonObj.updatePrompt(document.win0,'" TargetMode="External"/><Relationship Id="rId41" Type="http://schemas.openxmlformats.org/officeDocument/2006/relationships/hyperlink" Target="javascript:ptCommonObj.updatePrompt(document.win0,'" TargetMode="External"/><Relationship Id="rId54" Type="http://schemas.openxmlformats.org/officeDocument/2006/relationships/hyperlink" Target="javascript:ptCommonObj.updatePrompt(document.win0,'" TargetMode="External"/><Relationship Id="rId62" Type="http://schemas.openxmlformats.org/officeDocument/2006/relationships/hyperlink" Target="javascript:ptCommonObj.updatePrompt(document.win0,'" TargetMode="External"/><Relationship Id="rId70" Type="http://schemas.openxmlformats.org/officeDocument/2006/relationships/vmlDrawing" Target="../drawings/vmlDrawing1.vml"/><Relationship Id="rId1" Type="http://schemas.openxmlformats.org/officeDocument/2006/relationships/hyperlink" Target="javascript:submitAction_win0(document.win0,'" TargetMode="External"/><Relationship Id="rId6" Type="http://schemas.openxmlformats.org/officeDocument/2006/relationships/hyperlink" Target="javascript:ptCommonObj.updatePrompt(document.win0,'" TargetMode="External"/><Relationship Id="rId15" Type="http://schemas.openxmlformats.org/officeDocument/2006/relationships/hyperlink" Target="javascript:ptCommonObj.updatePrompt(document.win0,'" TargetMode="External"/><Relationship Id="rId23" Type="http://schemas.openxmlformats.org/officeDocument/2006/relationships/hyperlink" Target="javascript:ptCommonObj.updatePrompt(document.win0,'" TargetMode="External"/><Relationship Id="rId28" Type="http://schemas.openxmlformats.org/officeDocument/2006/relationships/hyperlink" Target="javascript:ptCommonObj.updatePrompt(document.win0,'" TargetMode="External"/><Relationship Id="rId36" Type="http://schemas.openxmlformats.org/officeDocument/2006/relationships/hyperlink" Target="javascript:ptCommonObj.updatePrompt(document.win0,'" TargetMode="External"/><Relationship Id="rId49" Type="http://schemas.openxmlformats.org/officeDocument/2006/relationships/hyperlink" Target="javascript:ptCommonObj.updatePrompt(document.win0,'" TargetMode="External"/><Relationship Id="rId57" Type="http://schemas.openxmlformats.org/officeDocument/2006/relationships/hyperlink" Target="javascript:ptCommonObj.updatePrompt(document.win0,'" TargetMode="External"/><Relationship Id="rId10" Type="http://schemas.openxmlformats.org/officeDocument/2006/relationships/hyperlink" Target="javascript:ptCommonObj.updatePrompt(document.win0,'" TargetMode="External"/><Relationship Id="rId31" Type="http://schemas.openxmlformats.org/officeDocument/2006/relationships/hyperlink" Target="javascript:ptCommonObj.updatePrompt(document.win0,'" TargetMode="External"/><Relationship Id="rId44" Type="http://schemas.openxmlformats.org/officeDocument/2006/relationships/hyperlink" Target="javascript:ptCommonObj.updatePrompt(document.win0,'" TargetMode="External"/><Relationship Id="rId52" Type="http://schemas.openxmlformats.org/officeDocument/2006/relationships/hyperlink" Target="javascript:ptCommonObj.updatePrompt(document.win0,'" TargetMode="External"/><Relationship Id="rId60" Type="http://schemas.openxmlformats.org/officeDocument/2006/relationships/hyperlink" Target="javascript:ptCommonObj.updatePrompt(document.win0,'" TargetMode="External"/><Relationship Id="rId65" Type="http://schemas.openxmlformats.org/officeDocument/2006/relationships/hyperlink" Target="javascript:ptCommonObj.updatePrompt(document.win0,'" TargetMode="External"/><Relationship Id="rId73" Type="http://schemas.openxmlformats.org/officeDocument/2006/relationships/control" Target="../activeX/activeX2.xml"/><Relationship Id="rId4" Type="http://schemas.openxmlformats.org/officeDocument/2006/relationships/hyperlink" Target="javascript:ptCommonObj.updatePrompt(document.win0,'" TargetMode="External"/><Relationship Id="rId9" Type="http://schemas.openxmlformats.org/officeDocument/2006/relationships/hyperlink" Target="javascript:ptCommonObj.updatePrompt(document.win0,'" TargetMode="External"/><Relationship Id="rId13" Type="http://schemas.openxmlformats.org/officeDocument/2006/relationships/hyperlink" Target="javascript:ptCommonObj.updatePrompt(document.win0,'" TargetMode="External"/><Relationship Id="rId18" Type="http://schemas.openxmlformats.org/officeDocument/2006/relationships/hyperlink" Target="javascript:ptCommonObj.updatePrompt(document.win0,'" TargetMode="External"/><Relationship Id="rId39" Type="http://schemas.openxmlformats.org/officeDocument/2006/relationships/hyperlink" Target="javascript:ptCommonObj.updatePrompt(document.win0,'" TargetMode="External"/><Relationship Id="rId34" Type="http://schemas.openxmlformats.org/officeDocument/2006/relationships/hyperlink" Target="javascript:ptCommonObj.updatePrompt(document.win0,'" TargetMode="External"/><Relationship Id="rId50" Type="http://schemas.openxmlformats.org/officeDocument/2006/relationships/hyperlink" Target="javascript:ptCommonObj.updatePrompt(document.win0,'" TargetMode="External"/><Relationship Id="rId55" Type="http://schemas.openxmlformats.org/officeDocument/2006/relationships/hyperlink" Target="javascript:ptCommonObj.updatePrompt(document.win0,'" TargetMode="External"/><Relationship Id="rId7" Type="http://schemas.openxmlformats.org/officeDocument/2006/relationships/hyperlink" Target="javascript:ptCommonObj.updatePrompt(document.win0,'" TargetMode="External"/><Relationship Id="rId71" Type="http://schemas.openxmlformats.org/officeDocument/2006/relationships/control" Target="../activeX/activeX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6" Type="http://schemas.openxmlformats.org/officeDocument/2006/relationships/hyperlink" Target="javascript:ptCommonObj.updatePrompt(document.win0,'" TargetMode="External"/><Relationship Id="rId21" Type="http://schemas.openxmlformats.org/officeDocument/2006/relationships/hyperlink" Target="javascript:ptCommonObj.updatePrompt(document.win0,'" TargetMode="External"/><Relationship Id="rId42" Type="http://schemas.openxmlformats.org/officeDocument/2006/relationships/hyperlink" Target="javascript:ptCommonObj.updatePrompt(document.win0,'" TargetMode="External"/><Relationship Id="rId47" Type="http://schemas.openxmlformats.org/officeDocument/2006/relationships/hyperlink" Target="javascript:ptCommonObj.updatePrompt(document.win0,'" TargetMode="External"/><Relationship Id="rId63" Type="http://schemas.openxmlformats.org/officeDocument/2006/relationships/hyperlink" Target="javascript:ptCommonObj.updatePrompt(document.win0,'" TargetMode="External"/><Relationship Id="rId68" Type="http://schemas.openxmlformats.org/officeDocument/2006/relationships/hyperlink" Target="javascript:ptCommonObj.updatePrompt(document.win0,'" TargetMode="External"/><Relationship Id="rId84" Type="http://schemas.openxmlformats.org/officeDocument/2006/relationships/hyperlink" Target="javascript:ptCommonObj.updatePrompt(document.win0,'" TargetMode="External"/><Relationship Id="rId89" Type="http://schemas.openxmlformats.org/officeDocument/2006/relationships/hyperlink" Target="javascript:ptCommonObj.updatePrompt(document.win0,'" TargetMode="External"/><Relationship Id="rId16" Type="http://schemas.openxmlformats.org/officeDocument/2006/relationships/hyperlink" Target="javascript:ptCommonObj.updatePrompt(document.win0,'" TargetMode="External"/><Relationship Id="rId107" Type="http://schemas.openxmlformats.org/officeDocument/2006/relationships/hyperlink" Target="javascript:ptCommonObj.updatePrompt(document.win0,'" TargetMode="External"/><Relationship Id="rId11" Type="http://schemas.openxmlformats.org/officeDocument/2006/relationships/hyperlink" Target="javascript:ptCommonObj.updatePrompt(document.win0,'" TargetMode="External"/><Relationship Id="rId32" Type="http://schemas.openxmlformats.org/officeDocument/2006/relationships/hyperlink" Target="javascript:ptCommonObj.updatePrompt(document.win0,'" TargetMode="External"/><Relationship Id="rId37" Type="http://schemas.openxmlformats.org/officeDocument/2006/relationships/hyperlink" Target="javascript:ptCommonObj.updatePrompt(document.win0,'" TargetMode="External"/><Relationship Id="rId53" Type="http://schemas.openxmlformats.org/officeDocument/2006/relationships/hyperlink" Target="javascript:ptCommonObj.updatePrompt(document.win0,'" TargetMode="External"/><Relationship Id="rId58" Type="http://schemas.openxmlformats.org/officeDocument/2006/relationships/hyperlink" Target="javascript:ptCommonObj.updatePrompt(document.win0,'" TargetMode="External"/><Relationship Id="rId74" Type="http://schemas.openxmlformats.org/officeDocument/2006/relationships/hyperlink" Target="javascript:ptCommonObj.updatePrompt(document.win0,'" TargetMode="External"/><Relationship Id="rId79" Type="http://schemas.openxmlformats.org/officeDocument/2006/relationships/hyperlink" Target="javascript:ptCommonObj.updatePrompt(document.win0,'" TargetMode="External"/><Relationship Id="rId102" Type="http://schemas.openxmlformats.org/officeDocument/2006/relationships/hyperlink" Target="javascript:ptCommonObj.updatePrompt(document.win0,'" TargetMode="External"/><Relationship Id="rId5" Type="http://schemas.openxmlformats.org/officeDocument/2006/relationships/hyperlink" Target="javascript:ptCommonObj.updatePrompt(document.win0,'" TargetMode="External"/><Relationship Id="rId90" Type="http://schemas.openxmlformats.org/officeDocument/2006/relationships/hyperlink" Target="javascript:ptCommonObj.updatePrompt(document.win0,'" TargetMode="External"/><Relationship Id="rId95" Type="http://schemas.openxmlformats.org/officeDocument/2006/relationships/hyperlink" Target="javascript:ptCommonObj.updatePrompt(document.win0,'" TargetMode="External"/><Relationship Id="rId22" Type="http://schemas.openxmlformats.org/officeDocument/2006/relationships/hyperlink" Target="javascript:ptCommonObj.updatePrompt(document.win0,'" TargetMode="External"/><Relationship Id="rId27" Type="http://schemas.openxmlformats.org/officeDocument/2006/relationships/hyperlink" Target="javascript:ptCommonObj.updatePrompt(document.win0,'" TargetMode="External"/><Relationship Id="rId43" Type="http://schemas.openxmlformats.org/officeDocument/2006/relationships/hyperlink" Target="javascript:ptCommonObj.updatePrompt(document.win0,'" TargetMode="External"/><Relationship Id="rId48" Type="http://schemas.openxmlformats.org/officeDocument/2006/relationships/hyperlink" Target="javascript:ptCommonObj.updatePrompt(document.win0,'" TargetMode="External"/><Relationship Id="rId64" Type="http://schemas.openxmlformats.org/officeDocument/2006/relationships/hyperlink" Target="javascript:ptCommonObj.updatePrompt(document.win0,'" TargetMode="External"/><Relationship Id="rId69" Type="http://schemas.openxmlformats.org/officeDocument/2006/relationships/hyperlink" Target="javascript:ptCommonObj.updatePrompt(document.win0,'" TargetMode="External"/><Relationship Id="rId80" Type="http://schemas.openxmlformats.org/officeDocument/2006/relationships/hyperlink" Target="javascript:ptCommonObj.updatePrompt(document.win0,'" TargetMode="External"/><Relationship Id="rId85" Type="http://schemas.openxmlformats.org/officeDocument/2006/relationships/hyperlink" Target="javascript:ptCommonObj.updatePrompt(document.win0,'" TargetMode="External"/><Relationship Id="rId12" Type="http://schemas.openxmlformats.org/officeDocument/2006/relationships/hyperlink" Target="javascript:ptCommonObj.updatePrompt(document.win0,'" TargetMode="External"/><Relationship Id="rId17" Type="http://schemas.openxmlformats.org/officeDocument/2006/relationships/hyperlink" Target="javascript:ptCommonObj.updatePrompt(document.win0,'" TargetMode="External"/><Relationship Id="rId33" Type="http://schemas.openxmlformats.org/officeDocument/2006/relationships/hyperlink" Target="javascript:ptCommonObj.updatePrompt(document.win0,'" TargetMode="External"/><Relationship Id="rId38" Type="http://schemas.openxmlformats.org/officeDocument/2006/relationships/hyperlink" Target="javascript:ptCommonObj.updatePrompt(document.win0,'" TargetMode="External"/><Relationship Id="rId59" Type="http://schemas.openxmlformats.org/officeDocument/2006/relationships/hyperlink" Target="javascript:ptCommonObj.updatePrompt(document.win0,'" TargetMode="External"/><Relationship Id="rId103" Type="http://schemas.openxmlformats.org/officeDocument/2006/relationships/hyperlink" Target="javascript:ptCommonObj.updatePrompt(document.win0,'" TargetMode="External"/><Relationship Id="rId108" Type="http://schemas.openxmlformats.org/officeDocument/2006/relationships/drawing" Target="../drawings/drawing3.xml"/><Relationship Id="rId20" Type="http://schemas.openxmlformats.org/officeDocument/2006/relationships/hyperlink" Target="javascript:ptCommonObj.updatePrompt(document.win0,'" TargetMode="External"/><Relationship Id="rId41" Type="http://schemas.openxmlformats.org/officeDocument/2006/relationships/hyperlink" Target="javascript:ptCommonObj.updatePrompt(document.win0,'" TargetMode="External"/><Relationship Id="rId54" Type="http://schemas.openxmlformats.org/officeDocument/2006/relationships/hyperlink" Target="javascript:ptCommonObj.updatePrompt(document.win0,'" TargetMode="External"/><Relationship Id="rId62" Type="http://schemas.openxmlformats.org/officeDocument/2006/relationships/hyperlink" Target="javascript:ptCommonObj.updatePrompt(document.win0,'" TargetMode="External"/><Relationship Id="rId70" Type="http://schemas.openxmlformats.org/officeDocument/2006/relationships/hyperlink" Target="javascript:ptCommonObj.updatePrompt(document.win0,'" TargetMode="External"/><Relationship Id="rId75" Type="http://schemas.openxmlformats.org/officeDocument/2006/relationships/hyperlink" Target="javascript:ptCommonObj.updatePrompt(document.win0,'" TargetMode="External"/><Relationship Id="rId83" Type="http://schemas.openxmlformats.org/officeDocument/2006/relationships/hyperlink" Target="javascript:ptCommonObj.updatePrompt(document.win0,'" TargetMode="External"/><Relationship Id="rId88" Type="http://schemas.openxmlformats.org/officeDocument/2006/relationships/hyperlink" Target="javascript:ptCommonObj.updatePrompt(document.win0,'" TargetMode="External"/><Relationship Id="rId91" Type="http://schemas.openxmlformats.org/officeDocument/2006/relationships/hyperlink" Target="javascript:ptCommonObj.updatePrompt(document.win0,'" TargetMode="External"/><Relationship Id="rId96" Type="http://schemas.openxmlformats.org/officeDocument/2006/relationships/hyperlink" Target="javascript:ptCommonObj.updatePrompt(document.win0,'" TargetMode="External"/><Relationship Id="rId1" Type="http://schemas.openxmlformats.org/officeDocument/2006/relationships/hyperlink" Target="javascript:ptCommonObj.updatePrompt(document.win0,'" TargetMode="External"/><Relationship Id="rId6" Type="http://schemas.openxmlformats.org/officeDocument/2006/relationships/hyperlink" Target="javascript:ptCommonObj.updatePrompt(document.win0,'" TargetMode="External"/><Relationship Id="rId15" Type="http://schemas.openxmlformats.org/officeDocument/2006/relationships/hyperlink" Target="javascript:ptCommonObj.updatePrompt(document.win0,'" TargetMode="External"/><Relationship Id="rId23" Type="http://schemas.openxmlformats.org/officeDocument/2006/relationships/hyperlink" Target="javascript:ptCommonObj.updatePrompt(document.win0,'" TargetMode="External"/><Relationship Id="rId28" Type="http://schemas.openxmlformats.org/officeDocument/2006/relationships/hyperlink" Target="javascript:ptCommonObj.updatePrompt(document.win0,'" TargetMode="External"/><Relationship Id="rId36" Type="http://schemas.openxmlformats.org/officeDocument/2006/relationships/hyperlink" Target="javascript:ptCommonObj.updatePrompt(document.win0,'" TargetMode="External"/><Relationship Id="rId49" Type="http://schemas.openxmlformats.org/officeDocument/2006/relationships/hyperlink" Target="javascript:ptCommonObj.updatePrompt(document.win0,'" TargetMode="External"/><Relationship Id="rId57" Type="http://schemas.openxmlformats.org/officeDocument/2006/relationships/hyperlink" Target="javascript:ptCommonObj.updatePrompt(document.win0,'" TargetMode="External"/><Relationship Id="rId106" Type="http://schemas.openxmlformats.org/officeDocument/2006/relationships/hyperlink" Target="javascript:ptCommonObj.updatePrompt(document.win0,'" TargetMode="External"/><Relationship Id="rId10" Type="http://schemas.openxmlformats.org/officeDocument/2006/relationships/hyperlink" Target="javascript:ptCommonObj.updatePrompt(document.win0,'" TargetMode="External"/><Relationship Id="rId31" Type="http://schemas.openxmlformats.org/officeDocument/2006/relationships/hyperlink" Target="javascript:ptCommonObj.updatePrompt(document.win0,'" TargetMode="External"/><Relationship Id="rId44" Type="http://schemas.openxmlformats.org/officeDocument/2006/relationships/hyperlink" Target="javascript:ptCommonObj.updatePrompt(document.win0,'" TargetMode="External"/><Relationship Id="rId52" Type="http://schemas.openxmlformats.org/officeDocument/2006/relationships/hyperlink" Target="javascript:ptCommonObj.updatePrompt(document.win0,'" TargetMode="External"/><Relationship Id="rId60" Type="http://schemas.openxmlformats.org/officeDocument/2006/relationships/hyperlink" Target="javascript:ptCommonObj.updatePrompt(document.win0,'" TargetMode="External"/><Relationship Id="rId65" Type="http://schemas.openxmlformats.org/officeDocument/2006/relationships/hyperlink" Target="javascript:ptCommonObj.updatePrompt(document.win0,'" TargetMode="External"/><Relationship Id="rId73" Type="http://schemas.openxmlformats.org/officeDocument/2006/relationships/hyperlink" Target="javascript:ptCommonObj.updatePrompt(document.win0,'" TargetMode="External"/><Relationship Id="rId78" Type="http://schemas.openxmlformats.org/officeDocument/2006/relationships/hyperlink" Target="javascript:ptCommonObj.updatePrompt(document.win0,'" TargetMode="External"/><Relationship Id="rId81" Type="http://schemas.openxmlformats.org/officeDocument/2006/relationships/hyperlink" Target="javascript:ptCommonObj.updatePrompt(document.win0,'" TargetMode="External"/><Relationship Id="rId86" Type="http://schemas.openxmlformats.org/officeDocument/2006/relationships/hyperlink" Target="javascript:ptCommonObj.updatePrompt(document.win0,'" TargetMode="External"/><Relationship Id="rId94" Type="http://schemas.openxmlformats.org/officeDocument/2006/relationships/hyperlink" Target="javascript:ptCommonObj.updatePrompt(document.win0,'" TargetMode="External"/><Relationship Id="rId99" Type="http://schemas.openxmlformats.org/officeDocument/2006/relationships/hyperlink" Target="javascript:ptCommonObj.updatePrompt(document.win0,'" TargetMode="External"/><Relationship Id="rId101" Type="http://schemas.openxmlformats.org/officeDocument/2006/relationships/hyperlink" Target="javascript:ptCommonObj.updatePrompt(document.win0,'" TargetMode="External"/><Relationship Id="rId4" Type="http://schemas.openxmlformats.org/officeDocument/2006/relationships/hyperlink" Target="javascript:ptCommonObj.updatePrompt(document.win0,'" TargetMode="External"/><Relationship Id="rId9" Type="http://schemas.openxmlformats.org/officeDocument/2006/relationships/hyperlink" Target="javascript:ptCommonObj.updatePrompt(document.win0,'" TargetMode="External"/><Relationship Id="rId13" Type="http://schemas.openxmlformats.org/officeDocument/2006/relationships/hyperlink" Target="javascript:ptCommonObj.updatePrompt(document.win0,'" TargetMode="External"/><Relationship Id="rId18" Type="http://schemas.openxmlformats.org/officeDocument/2006/relationships/hyperlink" Target="javascript:ptCommonObj.updatePrompt(document.win0,'" TargetMode="External"/><Relationship Id="rId39" Type="http://schemas.openxmlformats.org/officeDocument/2006/relationships/hyperlink" Target="javascript:ptCommonObj.updatePrompt(document.win0,'" TargetMode="External"/><Relationship Id="rId34" Type="http://schemas.openxmlformats.org/officeDocument/2006/relationships/hyperlink" Target="javascript:ptCommonObj.updatePrompt(document.win0,'" TargetMode="External"/><Relationship Id="rId50" Type="http://schemas.openxmlformats.org/officeDocument/2006/relationships/hyperlink" Target="javascript:ptCommonObj.updatePrompt(document.win0,'" TargetMode="External"/><Relationship Id="rId55" Type="http://schemas.openxmlformats.org/officeDocument/2006/relationships/hyperlink" Target="javascript:ptCommonObj.updatePrompt(document.win0,'" TargetMode="External"/><Relationship Id="rId76" Type="http://schemas.openxmlformats.org/officeDocument/2006/relationships/hyperlink" Target="javascript:ptCommonObj.updatePrompt(document.win0,'" TargetMode="External"/><Relationship Id="rId97" Type="http://schemas.openxmlformats.org/officeDocument/2006/relationships/hyperlink" Target="javascript:ptCommonObj.updatePrompt(document.win0,'" TargetMode="External"/><Relationship Id="rId104" Type="http://schemas.openxmlformats.org/officeDocument/2006/relationships/hyperlink" Target="javascript:ptCommonObj.updatePrompt(document.win0,'" TargetMode="External"/><Relationship Id="rId7" Type="http://schemas.openxmlformats.org/officeDocument/2006/relationships/hyperlink" Target="javascript:ptCommonObj.updatePrompt(document.win0,'" TargetMode="External"/><Relationship Id="rId71" Type="http://schemas.openxmlformats.org/officeDocument/2006/relationships/hyperlink" Target="javascript:ptCommonObj.updatePrompt(document.win0,'" TargetMode="External"/><Relationship Id="rId92" Type="http://schemas.openxmlformats.org/officeDocument/2006/relationships/hyperlink" Target="javascript:ptCommonObj.updatePrompt(document.win0,'" TargetMode="External"/><Relationship Id="rId2" Type="http://schemas.openxmlformats.org/officeDocument/2006/relationships/hyperlink" Target="javascript:ptCommonObj.updatePrompt(document.win0,'" TargetMode="External"/><Relationship Id="rId29" Type="http://schemas.openxmlformats.org/officeDocument/2006/relationships/hyperlink" Target="javascript:ptCommonObj.updatePrompt(document.win0,'" TargetMode="External"/><Relationship Id="rId24" Type="http://schemas.openxmlformats.org/officeDocument/2006/relationships/hyperlink" Target="javascript:ptCommonObj.updatePrompt(document.win0,'" TargetMode="External"/><Relationship Id="rId40" Type="http://schemas.openxmlformats.org/officeDocument/2006/relationships/hyperlink" Target="javascript:ptCommonObj.updatePrompt(document.win0,'" TargetMode="External"/><Relationship Id="rId45" Type="http://schemas.openxmlformats.org/officeDocument/2006/relationships/hyperlink" Target="javascript:ptCommonObj.updatePrompt(document.win0,'" TargetMode="External"/><Relationship Id="rId66" Type="http://schemas.openxmlformats.org/officeDocument/2006/relationships/hyperlink" Target="javascript:ptCommonObj.updatePrompt(document.win0,'" TargetMode="External"/><Relationship Id="rId87" Type="http://schemas.openxmlformats.org/officeDocument/2006/relationships/hyperlink" Target="javascript:ptCommonObj.updatePrompt(document.win0,'" TargetMode="External"/><Relationship Id="rId61" Type="http://schemas.openxmlformats.org/officeDocument/2006/relationships/hyperlink" Target="javascript:ptCommonObj.updatePrompt(document.win0,'" TargetMode="External"/><Relationship Id="rId82" Type="http://schemas.openxmlformats.org/officeDocument/2006/relationships/hyperlink" Target="javascript:ptCommonObj.updatePrompt(document.win0,'" TargetMode="External"/><Relationship Id="rId19" Type="http://schemas.openxmlformats.org/officeDocument/2006/relationships/hyperlink" Target="javascript:ptCommonObj.updatePrompt(document.win0,'" TargetMode="External"/><Relationship Id="rId14" Type="http://schemas.openxmlformats.org/officeDocument/2006/relationships/hyperlink" Target="javascript:ptCommonObj.updatePrompt(document.win0,'" TargetMode="External"/><Relationship Id="rId30" Type="http://schemas.openxmlformats.org/officeDocument/2006/relationships/hyperlink" Target="javascript:ptCommonObj.updatePrompt(document.win0,'" TargetMode="External"/><Relationship Id="rId35" Type="http://schemas.openxmlformats.org/officeDocument/2006/relationships/hyperlink" Target="javascript:ptCommonObj.updatePrompt(document.win0,'" TargetMode="External"/><Relationship Id="rId56" Type="http://schemas.openxmlformats.org/officeDocument/2006/relationships/hyperlink" Target="javascript:ptCommonObj.updatePrompt(document.win0,'" TargetMode="External"/><Relationship Id="rId77" Type="http://schemas.openxmlformats.org/officeDocument/2006/relationships/hyperlink" Target="javascript:ptCommonObj.updatePrompt(document.win0,'" TargetMode="External"/><Relationship Id="rId100" Type="http://schemas.openxmlformats.org/officeDocument/2006/relationships/hyperlink" Target="javascript:ptCommonObj.updatePrompt(document.win0,'" TargetMode="External"/><Relationship Id="rId105" Type="http://schemas.openxmlformats.org/officeDocument/2006/relationships/hyperlink" Target="javascript:ptCommonObj.updatePrompt(document.win0,'" TargetMode="External"/><Relationship Id="rId8" Type="http://schemas.openxmlformats.org/officeDocument/2006/relationships/hyperlink" Target="javascript:ptCommonObj.updatePrompt(document.win0,'" TargetMode="External"/><Relationship Id="rId51" Type="http://schemas.openxmlformats.org/officeDocument/2006/relationships/hyperlink" Target="javascript:ptCommonObj.updatePrompt(document.win0,'" TargetMode="External"/><Relationship Id="rId72" Type="http://schemas.openxmlformats.org/officeDocument/2006/relationships/hyperlink" Target="javascript:ptCommonObj.updatePrompt(document.win0,'" TargetMode="External"/><Relationship Id="rId93" Type="http://schemas.openxmlformats.org/officeDocument/2006/relationships/hyperlink" Target="javascript:ptCommonObj.updatePrompt(document.win0,'" TargetMode="External"/><Relationship Id="rId98" Type="http://schemas.openxmlformats.org/officeDocument/2006/relationships/hyperlink" Target="javascript:ptCommonObj.updatePrompt(document.win0,'" TargetMode="External"/><Relationship Id="rId3" Type="http://schemas.openxmlformats.org/officeDocument/2006/relationships/hyperlink" Target="javascript:ptCommonObj.updatePrompt(document.win0,'" TargetMode="External"/><Relationship Id="rId25" Type="http://schemas.openxmlformats.org/officeDocument/2006/relationships/hyperlink" Target="javascript:ptCommonObj.updatePrompt(document.win0,'" TargetMode="External"/><Relationship Id="rId46" Type="http://schemas.openxmlformats.org/officeDocument/2006/relationships/hyperlink" Target="javascript:ptCommonObj.updatePrompt(document.win0,'" TargetMode="External"/><Relationship Id="rId67" Type="http://schemas.openxmlformats.org/officeDocument/2006/relationships/hyperlink" Target="javascript:ptCommonObj.updatePrompt(document.win0,'"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javascript:ptCommonObj.updatePrompt(document.win0,'" TargetMode="External"/><Relationship Id="rId18" Type="http://schemas.openxmlformats.org/officeDocument/2006/relationships/hyperlink" Target="javascript:ptCommonObj.updatePrompt(document.win0,'" TargetMode="External"/><Relationship Id="rId26" Type="http://schemas.openxmlformats.org/officeDocument/2006/relationships/hyperlink" Target="javascript:ptCommonObj.updatePrompt(document.win0,'" TargetMode="External"/><Relationship Id="rId3" Type="http://schemas.openxmlformats.org/officeDocument/2006/relationships/hyperlink" Target="javascript:ptCommonObj.updatePrompt(document.win0,'" TargetMode="External"/><Relationship Id="rId21" Type="http://schemas.openxmlformats.org/officeDocument/2006/relationships/hyperlink" Target="javascript:ptCommonObj.updatePrompt(document.win0,'" TargetMode="External"/><Relationship Id="rId7" Type="http://schemas.openxmlformats.org/officeDocument/2006/relationships/hyperlink" Target="javascript:ptCommonObj.updatePrompt(document.win0,'" TargetMode="External"/><Relationship Id="rId12" Type="http://schemas.openxmlformats.org/officeDocument/2006/relationships/hyperlink" Target="javascript:ptCommonObj.updatePrompt(document.win0,'" TargetMode="External"/><Relationship Id="rId17" Type="http://schemas.openxmlformats.org/officeDocument/2006/relationships/hyperlink" Target="javascript:ptCommonObj.updatePrompt(document.win0,'" TargetMode="External"/><Relationship Id="rId25" Type="http://schemas.openxmlformats.org/officeDocument/2006/relationships/hyperlink" Target="javascript:ptCommonObj.updatePrompt(document.win0,'" TargetMode="External"/><Relationship Id="rId33" Type="http://schemas.openxmlformats.org/officeDocument/2006/relationships/hyperlink" Target="javascript:ptCommonObj.updatePrompt(document.win0,'" TargetMode="External"/><Relationship Id="rId2" Type="http://schemas.openxmlformats.org/officeDocument/2006/relationships/hyperlink" Target="javascript:ptCommonObj.updatePrompt(document.win0,'" TargetMode="External"/><Relationship Id="rId16" Type="http://schemas.openxmlformats.org/officeDocument/2006/relationships/hyperlink" Target="javascript:ptCommonObj.updatePrompt(document.win0,'" TargetMode="External"/><Relationship Id="rId20" Type="http://schemas.openxmlformats.org/officeDocument/2006/relationships/hyperlink" Target="javascript:ptCommonObj.updatePrompt(document.win0,'" TargetMode="External"/><Relationship Id="rId29" Type="http://schemas.openxmlformats.org/officeDocument/2006/relationships/hyperlink" Target="javascript:ptCommonObj.updatePrompt(document.win0,'" TargetMode="External"/><Relationship Id="rId1" Type="http://schemas.openxmlformats.org/officeDocument/2006/relationships/hyperlink" Target="javascript:ptCommonObj.updatePrompt(document.win0,'" TargetMode="External"/><Relationship Id="rId6" Type="http://schemas.openxmlformats.org/officeDocument/2006/relationships/hyperlink" Target="javascript:ptCommonObj.updatePrompt(document.win0,'" TargetMode="External"/><Relationship Id="rId11" Type="http://schemas.openxmlformats.org/officeDocument/2006/relationships/hyperlink" Target="javascript:ptCommonObj.updatePrompt(document.win0,'" TargetMode="External"/><Relationship Id="rId24" Type="http://schemas.openxmlformats.org/officeDocument/2006/relationships/hyperlink" Target="javascript:ptCommonObj.updatePrompt(document.win0,'" TargetMode="External"/><Relationship Id="rId32" Type="http://schemas.openxmlformats.org/officeDocument/2006/relationships/hyperlink" Target="javascript:ptCommonObj.updatePrompt(document.win0,'" TargetMode="External"/><Relationship Id="rId5" Type="http://schemas.openxmlformats.org/officeDocument/2006/relationships/hyperlink" Target="javascript:ptCommonObj.updatePrompt(document.win0,'" TargetMode="External"/><Relationship Id="rId15" Type="http://schemas.openxmlformats.org/officeDocument/2006/relationships/hyperlink" Target="javascript:ptCommonObj.updatePrompt(document.win0,'" TargetMode="External"/><Relationship Id="rId23" Type="http://schemas.openxmlformats.org/officeDocument/2006/relationships/hyperlink" Target="javascript:ptCommonObj.updatePrompt(document.win0,'" TargetMode="External"/><Relationship Id="rId28" Type="http://schemas.openxmlformats.org/officeDocument/2006/relationships/hyperlink" Target="javascript:ptCommonObj.updatePrompt(document.win0,'" TargetMode="External"/><Relationship Id="rId10" Type="http://schemas.openxmlformats.org/officeDocument/2006/relationships/hyperlink" Target="javascript:ptCommonObj.updatePrompt(document.win0,'" TargetMode="External"/><Relationship Id="rId19" Type="http://schemas.openxmlformats.org/officeDocument/2006/relationships/hyperlink" Target="javascript:ptCommonObj.updatePrompt(document.win0,'" TargetMode="External"/><Relationship Id="rId31" Type="http://schemas.openxmlformats.org/officeDocument/2006/relationships/hyperlink" Target="javascript:ptCommonObj.updatePrompt(document.win0,'" TargetMode="External"/><Relationship Id="rId4" Type="http://schemas.openxmlformats.org/officeDocument/2006/relationships/hyperlink" Target="javascript:ptCommonObj.updatePrompt(document.win0,'" TargetMode="External"/><Relationship Id="rId9" Type="http://schemas.openxmlformats.org/officeDocument/2006/relationships/hyperlink" Target="javascript:ptCommonObj.updatePrompt(document.win0,'" TargetMode="External"/><Relationship Id="rId14" Type="http://schemas.openxmlformats.org/officeDocument/2006/relationships/hyperlink" Target="javascript:ptCommonObj.updatePrompt(document.win0,'" TargetMode="External"/><Relationship Id="rId22" Type="http://schemas.openxmlformats.org/officeDocument/2006/relationships/hyperlink" Target="javascript:ptCommonObj.updatePrompt(document.win0,'" TargetMode="External"/><Relationship Id="rId27" Type="http://schemas.openxmlformats.org/officeDocument/2006/relationships/hyperlink" Target="javascript:ptCommonObj.updatePrompt(document.win0,'" TargetMode="External"/><Relationship Id="rId30" Type="http://schemas.openxmlformats.org/officeDocument/2006/relationships/hyperlink" Target="javascript:ptCommonObj.updatePrompt(document.win0,'" TargetMode="External"/><Relationship Id="rId8" Type="http://schemas.openxmlformats.org/officeDocument/2006/relationships/hyperlink" Target="javascript:ptCommonObj.updatePrompt(document.win0,'" TargetMode="External"/></Relationships>
</file>

<file path=xl/worksheets/_rels/sheet18.xml.rels><?xml version="1.0" encoding="UTF-8" standalone="yes"?>
<Relationships xmlns="http://schemas.openxmlformats.org/package/2006/relationships"><Relationship Id="rId26" Type="http://schemas.openxmlformats.org/officeDocument/2006/relationships/hyperlink" Target="javascript:ptCommonObj.updatePrompt(document.win0,'" TargetMode="External"/><Relationship Id="rId21" Type="http://schemas.openxmlformats.org/officeDocument/2006/relationships/hyperlink" Target="javascript:ptCommonObj.updatePrompt(document.win0,'" TargetMode="External"/><Relationship Id="rId42" Type="http://schemas.openxmlformats.org/officeDocument/2006/relationships/hyperlink" Target="javascript:ptCommonObj.updatePrompt(document.win0,'" TargetMode="External"/><Relationship Id="rId47" Type="http://schemas.openxmlformats.org/officeDocument/2006/relationships/hyperlink" Target="javascript:ptCommonObj.updatePrompt(document.win0,'" TargetMode="External"/><Relationship Id="rId63" Type="http://schemas.openxmlformats.org/officeDocument/2006/relationships/hyperlink" Target="javascript:ptCommonObj.updatePrompt(document.win0,'" TargetMode="External"/><Relationship Id="rId68" Type="http://schemas.openxmlformats.org/officeDocument/2006/relationships/hyperlink" Target="javascript:ptCommonObj.updatePrompt(document.win0,'" TargetMode="External"/><Relationship Id="rId2" Type="http://schemas.openxmlformats.org/officeDocument/2006/relationships/hyperlink" Target="javascript:ptCommonObj.updatePrompt(document.win0,'" TargetMode="External"/><Relationship Id="rId16" Type="http://schemas.openxmlformats.org/officeDocument/2006/relationships/hyperlink" Target="javascript:ptCommonObj.updatePrompt(document.win0,'" TargetMode="External"/><Relationship Id="rId29" Type="http://schemas.openxmlformats.org/officeDocument/2006/relationships/hyperlink" Target="javascript:ptCommonObj.updatePrompt(document.win0,'" TargetMode="External"/><Relationship Id="rId11" Type="http://schemas.openxmlformats.org/officeDocument/2006/relationships/hyperlink" Target="javascript:ptCommonObj.updatePrompt(document.win0,'" TargetMode="External"/><Relationship Id="rId24" Type="http://schemas.openxmlformats.org/officeDocument/2006/relationships/hyperlink" Target="javascript:ptCommonObj.updatePrompt(document.win0,'" TargetMode="External"/><Relationship Id="rId32" Type="http://schemas.openxmlformats.org/officeDocument/2006/relationships/hyperlink" Target="javascript:ptCommonObj.updatePrompt(document.win0,'" TargetMode="External"/><Relationship Id="rId37" Type="http://schemas.openxmlformats.org/officeDocument/2006/relationships/hyperlink" Target="javascript:ptCommonObj.updatePrompt(document.win0,'" TargetMode="External"/><Relationship Id="rId40" Type="http://schemas.openxmlformats.org/officeDocument/2006/relationships/hyperlink" Target="javascript:ptCommonObj.updatePrompt(document.win0,'" TargetMode="External"/><Relationship Id="rId45" Type="http://schemas.openxmlformats.org/officeDocument/2006/relationships/hyperlink" Target="javascript:ptCommonObj.updatePrompt(document.win0,'" TargetMode="External"/><Relationship Id="rId53" Type="http://schemas.openxmlformats.org/officeDocument/2006/relationships/hyperlink" Target="javascript:ptCommonObj.updatePrompt(document.win0,'" TargetMode="External"/><Relationship Id="rId58" Type="http://schemas.openxmlformats.org/officeDocument/2006/relationships/hyperlink" Target="javascript:ptCommonObj.updatePrompt(document.win0,'" TargetMode="External"/><Relationship Id="rId66" Type="http://schemas.openxmlformats.org/officeDocument/2006/relationships/hyperlink" Target="javascript:ptCommonObj.updatePrompt(document.win0,'" TargetMode="External"/><Relationship Id="rId74" Type="http://schemas.openxmlformats.org/officeDocument/2006/relationships/hyperlink" Target="javascript:ptCommonObj.updatePrompt(document.win0,'" TargetMode="External"/><Relationship Id="rId5" Type="http://schemas.openxmlformats.org/officeDocument/2006/relationships/hyperlink" Target="javascript:ptCommonObj.updatePrompt(document.win0,'" TargetMode="External"/><Relationship Id="rId61" Type="http://schemas.openxmlformats.org/officeDocument/2006/relationships/hyperlink" Target="javascript:ptCommonObj.updatePrompt(document.win0,'" TargetMode="External"/><Relationship Id="rId19" Type="http://schemas.openxmlformats.org/officeDocument/2006/relationships/hyperlink" Target="javascript:ptCommonObj.updatePrompt(document.win0,'" TargetMode="External"/><Relationship Id="rId14" Type="http://schemas.openxmlformats.org/officeDocument/2006/relationships/hyperlink" Target="javascript:ptCommonObj.updatePrompt(document.win0,'" TargetMode="External"/><Relationship Id="rId22" Type="http://schemas.openxmlformats.org/officeDocument/2006/relationships/hyperlink" Target="javascript:ptCommonObj.updatePrompt(document.win0,'" TargetMode="External"/><Relationship Id="rId27" Type="http://schemas.openxmlformats.org/officeDocument/2006/relationships/hyperlink" Target="javascript:ptCommonObj.updatePrompt(document.win0,'" TargetMode="External"/><Relationship Id="rId30" Type="http://schemas.openxmlformats.org/officeDocument/2006/relationships/hyperlink" Target="javascript:ptCommonObj.updatePrompt(document.win0,'" TargetMode="External"/><Relationship Id="rId35" Type="http://schemas.openxmlformats.org/officeDocument/2006/relationships/hyperlink" Target="javascript:ptCommonObj.updatePrompt(document.win0,'" TargetMode="External"/><Relationship Id="rId43" Type="http://schemas.openxmlformats.org/officeDocument/2006/relationships/hyperlink" Target="javascript:ptCommonObj.updatePrompt(document.win0,'" TargetMode="External"/><Relationship Id="rId48" Type="http://schemas.openxmlformats.org/officeDocument/2006/relationships/hyperlink" Target="javascript:ptCommonObj.updatePrompt(document.win0,'" TargetMode="External"/><Relationship Id="rId56" Type="http://schemas.openxmlformats.org/officeDocument/2006/relationships/hyperlink" Target="javascript:ptCommonObj.updatePrompt(document.win0,'" TargetMode="External"/><Relationship Id="rId64" Type="http://schemas.openxmlformats.org/officeDocument/2006/relationships/hyperlink" Target="javascript:ptCommonObj.updatePrompt(document.win0,'" TargetMode="External"/><Relationship Id="rId69" Type="http://schemas.openxmlformats.org/officeDocument/2006/relationships/hyperlink" Target="javascript:ptCommonObj.updatePrompt(document.win0,'" TargetMode="External"/><Relationship Id="rId8" Type="http://schemas.openxmlformats.org/officeDocument/2006/relationships/hyperlink" Target="javascript:ptCommonObj.updatePrompt(document.win0,'" TargetMode="External"/><Relationship Id="rId51" Type="http://schemas.openxmlformats.org/officeDocument/2006/relationships/hyperlink" Target="javascript:ptCommonObj.updatePrompt(document.win0,'" TargetMode="External"/><Relationship Id="rId72" Type="http://schemas.openxmlformats.org/officeDocument/2006/relationships/hyperlink" Target="javascript:ptCommonObj.updatePrompt(document.win0,'" TargetMode="External"/><Relationship Id="rId3" Type="http://schemas.openxmlformats.org/officeDocument/2006/relationships/hyperlink" Target="javascript:ptCommonObj.updatePrompt(document.win0,'" TargetMode="External"/><Relationship Id="rId12" Type="http://schemas.openxmlformats.org/officeDocument/2006/relationships/hyperlink" Target="javascript:ptCommonObj.updatePrompt(document.win0,'" TargetMode="External"/><Relationship Id="rId17" Type="http://schemas.openxmlformats.org/officeDocument/2006/relationships/hyperlink" Target="javascript:ptCommonObj.updatePrompt(document.win0,'" TargetMode="External"/><Relationship Id="rId25" Type="http://schemas.openxmlformats.org/officeDocument/2006/relationships/hyperlink" Target="javascript:ptCommonObj.updatePrompt(document.win0,'" TargetMode="External"/><Relationship Id="rId33" Type="http://schemas.openxmlformats.org/officeDocument/2006/relationships/hyperlink" Target="javascript:ptCommonObj.updatePrompt(document.win0,'" TargetMode="External"/><Relationship Id="rId38" Type="http://schemas.openxmlformats.org/officeDocument/2006/relationships/hyperlink" Target="javascript:ptCommonObj.updatePrompt(document.win0,'" TargetMode="External"/><Relationship Id="rId46" Type="http://schemas.openxmlformats.org/officeDocument/2006/relationships/hyperlink" Target="javascript:ptCommonObj.updatePrompt(document.win0,'" TargetMode="External"/><Relationship Id="rId59" Type="http://schemas.openxmlformats.org/officeDocument/2006/relationships/hyperlink" Target="javascript:ptCommonObj.updatePrompt(document.win0,'" TargetMode="External"/><Relationship Id="rId67" Type="http://schemas.openxmlformats.org/officeDocument/2006/relationships/hyperlink" Target="javascript:ptCommonObj.updatePrompt(document.win0,'" TargetMode="External"/><Relationship Id="rId20" Type="http://schemas.openxmlformats.org/officeDocument/2006/relationships/hyperlink" Target="javascript:ptCommonObj.updatePrompt(document.win0,'" TargetMode="External"/><Relationship Id="rId41" Type="http://schemas.openxmlformats.org/officeDocument/2006/relationships/hyperlink" Target="javascript:ptCommonObj.updatePrompt(document.win0,'" TargetMode="External"/><Relationship Id="rId54" Type="http://schemas.openxmlformats.org/officeDocument/2006/relationships/hyperlink" Target="javascript:ptCommonObj.updatePrompt(document.win0,'" TargetMode="External"/><Relationship Id="rId62" Type="http://schemas.openxmlformats.org/officeDocument/2006/relationships/hyperlink" Target="javascript:ptCommonObj.updatePrompt(document.win0,'" TargetMode="External"/><Relationship Id="rId70" Type="http://schemas.openxmlformats.org/officeDocument/2006/relationships/hyperlink" Target="javascript:ptCommonObj.updatePrompt(document.win0,'" TargetMode="External"/><Relationship Id="rId75" Type="http://schemas.openxmlformats.org/officeDocument/2006/relationships/drawing" Target="../drawings/drawing4.xml"/><Relationship Id="rId1" Type="http://schemas.openxmlformats.org/officeDocument/2006/relationships/hyperlink" Target="javascript:ptCommonObj.updatePrompt(document.win0,'" TargetMode="External"/><Relationship Id="rId6" Type="http://schemas.openxmlformats.org/officeDocument/2006/relationships/hyperlink" Target="javascript:ptCommonObj.updatePrompt(document.win0,'" TargetMode="External"/><Relationship Id="rId15" Type="http://schemas.openxmlformats.org/officeDocument/2006/relationships/hyperlink" Target="javascript:ptCommonObj.updatePrompt(document.win0,'" TargetMode="External"/><Relationship Id="rId23" Type="http://schemas.openxmlformats.org/officeDocument/2006/relationships/hyperlink" Target="javascript:ptCommonObj.updatePrompt(document.win0,'" TargetMode="External"/><Relationship Id="rId28" Type="http://schemas.openxmlformats.org/officeDocument/2006/relationships/hyperlink" Target="javascript:ptCommonObj.updatePrompt(document.win0,'" TargetMode="External"/><Relationship Id="rId36" Type="http://schemas.openxmlformats.org/officeDocument/2006/relationships/hyperlink" Target="javascript:ptCommonObj.updatePrompt(document.win0,'" TargetMode="External"/><Relationship Id="rId49" Type="http://schemas.openxmlformats.org/officeDocument/2006/relationships/hyperlink" Target="javascript:ptCommonObj.updatePrompt(document.win0,'" TargetMode="External"/><Relationship Id="rId57" Type="http://schemas.openxmlformats.org/officeDocument/2006/relationships/hyperlink" Target="javascript:ptCommonObj.updatePrompt(document.win0,'" TargetMode="External"/><Relationship Id="rId10" Type="http://schemas.openxmlformats.org/officeDocument/2006/relationships/hyperlink" Target="javascript:ptCommonObj.updatePrompt(document.win0,'" TargetMode="External"/><Relationship Id="rId31" Type="http://schemas.openxmlformats.org/officeDocument/2006/relationships/hyperlink" Target="javascript:ptCommonObj.updatePrompt(document.win0,'" TargetMode="External"/><Relationship Id="rId44" Type="http://schemas.openxmlformats.org/officeDocument/2006/relationships/hyperlink" Target="javascript:ptCommonObj.updatePrompt(document.win0,'" TargetMode="External"/><Relationship Id="rId52" Type="http://schemas.openxmlformats.org/officeDocument/2006/relationships/hyperlink" Target="javascript:ptCommonObj.updatePrompt(document.win0,'" TargetMode="External"/><Relationship Id="rId60" Type="http://schemas.openxmlformats.org/officeDocument/2006/relationships/hyperlink" Target="javascript:ptCommonObj.updatePrompt(document.win0,'" TargetMode="External"/><Relationship Id="rId65" Type="http://schemas.openxmlformats.org/officeDocument/2006/relationships/hyperlink" Target="javascript:ptCommonObj.updatePrompt(document.win0,'" TargetMode="External"/><Relationship Id="rId73" Type="http://schemas.openxmlformats.org/officeDocument/2006/relationships/hyperlink" Target="javascript:ptCommonObj.updatePrompt(document.win0,'" TargetMode="External"/><Relationship Id="rId4" Type="http://schemas.openxmlformats.org/officeDocument/2006/relationships/hyperlink" Target="javascript:ptCommonObj.updatePrompt(document.win0,'" TargetMode="External"/><Relationship Id="rId9" Type="http://schemas.openxmlformats.org/officeDocument/2006/relationships/hyperlink" Target="javascript:ptCommonObj.updatePrompt(document.win0,'" TargetMode="External"/><Relationship Id="rId13" Type="http://schemas.openxmlformats.org/officeDocument/2006/relationships/hyperlink" Target="javascript:ptCommonObj.updatePrompt(document.win0,'" TargetMode="External"/><Relationship Id="rId18" Type="http://schemas.openxmlformats.org/officeDocument/2006/relationships/hyperlink" Target="javascript:ptCommonObj.updatePrompt(document.win0,'" TargetMode="External"/><Relationship Id="rId39" Type="http://schemas.openxmlformats.org/officeDocument/2006/relationships/hyperlink" Target="javascript:ptCommonObj.updatePrompt(document.win0,'" TargetMode="External"/><Relationship Id="rId34" Type="http://schemas.openxmlformats.org/officeDocument/2006/relationships/hyperlink" Target="javascript:ptCommonObj.updatePrompt(document.win0,'" TargetMode="External"/><Relationship Id="rId50" Type="http://schemas.openxmlformats.org/officeDocument/2006/relationships/hyperlink" Target="javascript:ptCommonObj.updatePrompt(document.win0,'" TargetMode="External"/><Relationship Id="rId55" Type="http://schemas.openxmlformats.org/officeDocument/2006/relationships/hyperlink" Target="javascript:ptCommonObj.updatePrompt(document.win0,'" TargetMode="External"/><Relationship Id="rId7" Type="http://schemas.openxmlformats.org/officeDocument/2006/relationships/hyperlink" Target="javascript:ptCommonObj.updatePrompt(document.win0,'" TargetMode="External"/><Relationship Id="rId71" Type="http://schemas.openxmlformats.org/officeDocument/2006/relationships/hyperlink" Target="javascript:ptCommonObj.updatePrompt(document.win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3"/>
  <sheetViews>
    <sheetView workbookViewId="0">
      <pane xSplit="1" ySplit="3" topLeftCell="B316" activePane="bottomRight" state="frozen"/>
      <selection pane="topRight" activeCell="B1" sqref="B1"/>
      <selection pane="bottomLeft" activeCell="A4" sqref="A4"/>
      <selection pane="bottomRight" activeCell="B336" sqref="B336"/>
    </sheetView>
  </sheetViews>
  <sheetFormatPr defaultRowHeight="12.75"/>
  <cols>
    <col min="1" max="1" width="6" style="240" customWidth="1"/>
    <col min="2" max="2" width="11.42578125" style="176" customWidth="1"/>
    <col min="3" max="3" width="41.28515625" style="243" bestFit="1" customWidth="1"/>
    <col min="4" max="4" width="6.5703125" style="242" customWidth="1"/>
    <col min="5" max="5" width="3.7109375" style="240" customWidth="1"/>
    <col min="6" max="6" width="6" style="240" customWidth="1"/>
    <col min="7" max="7" width="30.28515625" style="208" customWidth="1"/>
    <col min="8" max="8" width="11.5703125" style="163" customWidth="1"/>
    <col min="9" max="9" width="10.140625" style="176" customWidth="1"/>
    <col min="10" max="10" width="6.85546875" style="165" customWidth="1"/>
    <col min="11" max="11" width="12.85546875" style="225" customWidth="1"/>
    <col min="12" max="12" width="21.7109375" style="169" bestFit="1" customWidth="1"/>
    <col min="13" max="13" width="15.85546875" style="169" customWidth="1"/>
    <col min="14" max="14" width="9.5703125" style="169" bestFit="1" customWidth="1"/>
    <col min="15" max="15" width="40.5703125" style="169" customWidth="1"/>
    <col min="16" max="16" width="9.140625" style="169"/>
    <col min="17" max="17" width="10.7109375" style="169" bestFit="1" customWidth="1"/>
    <col min="18" max="16384" width="9.140625" style="169"/>
  </cols>
  <sheetData>
    <row r="1" spans="1:15" s="148" customFormat="1">
      <c r="A1" s="144"/>
      <c r="B1" s="145"/>
      <c r="C1" s="786" t="s">
        <v>1472</v>
      </c>
      <c r="D1" s="786"/>
      <c r="E1" s="786"/>
      <c r="F1" s="786"/>
      <c r="G1" s="786"/>
      <c r="H1" s="786"/>
      <c r="I1" s="786"/>
      <c r="J1" s="146"/>
      <c r="K1" s="147"/>
    </row>
    <row r="2" spans="1:15" s="156" customFormat="1" ht="15">
      <c r="A2" s="149"/>
      <c r="B2" s="150"/>
      <c r="C2" s="151"/>
      <c r="D2" s="787" t="s">
        <v>1473</v>
      </c>
      <c r="E2" s="787"/>
      <c r="F2" s="787"/>
      <c r="G2" s="787"/>
      <c r="H2" s="152"/>
      <c r="I2" s="153"/>
      <c r="J2" s="154"/>
      <c r="K2" s="155"/>
    </row>
    <row r="3" spans="1:15" s="163" customFormat="1" ht="38.25" customHeight="1">
      <c r="A3" s="157" t="s">
        <v>1474</v>
      </c>
      <c r="B3" s="158" t="s">
        <v>1475</v>
      </c>
      <c r="C3" s="159" t="s">
        <v>1476</v>
      </c>
      <c r="D3" s="160" t="s">
        <v>1477</v>
      </c>
      <c r="E3" s="157" t="s">
        <v>1478</v>
      </c>
      <c r="F3" s="157" t="s">
        <v>1479</v>
      </c>
      <c r="G3" s="161" t="s">
        <v>1480</v>
      </c>
      <c r="H3" s="161" t="s">
        <v>1481</v>
      </c>
      <c r="I3" s="158" t="s">
        <v>1482</v>
      </c>
      <c r="J3" s="161" t="s">
        <v>1483</v>
      </c>
      <c r="K3" s="158" t="s">
        <v>1484</v>
      </c>
      <c r="L3" s="162" t="s">
        <v>1485</v>
      </c>
      <c r="M3" s="162" t="s">
        <v>1486</v>
      </c>
      <c r="N3" s="163" t="s">
        <v>1487</v>
      </c>
      <c r="O3" s="164"/>
    </row>
    <row r="4" spans="1:15">
      <c r="A4" s="35" t="s">
        <v>10</v>
      </c>
      <c r="B4" s="35" t="s">
        <v>11</v>
      </c>
      <c r="C4" s="36" t="s">
        <v>1488</v>
      </c>
      <c r="D4" s="37" t="s">
        <v>1489</v>
      </c>
      <c r="E4" s="38">
        <v>1</v>
      </c>
      <c r="F4" s="38" t="s">
        <v>8</v>
      </c>
      <c r="G4" s="33"/>
      <c r="I4" s="165"/>
      <c r="J4" s="166"/>
      <c r="K4" s="167"/>
      <c r="L4" s="168"/>
      <c r="M4" s="168"/>
      <c r="O4" s="170"/>
    </row>
    <row r="5" spans="1:15">
      <c r="A5" s="35" t="s">
        <v>10</v>
      </c>
      <c r="B5" s="35" t="s">
        <v>11</v>
      </c>
      <c r="C5" s="36" t="s">
        <v>1488</v>
      </c>
      <c r="D5" s="37" t="s">
        <v>1489</v>
      </c>
      <c r="E5" s="38">
        <v>2</v>
      </c>
      <c r="F5" s="38" t="s">
        <v>8</v>
      </c>
      <c r="G5" s="49"/>
      <c r="I5" s="165"/>
      <c r="J5" s="166"/>
      <c r="K5" s="171"/>
      <c r="L5" s="168"/>
      <c r="M5" s="168"/>
      <c r="O5" s="170"/>
    </row>
    <row r="6" spans="1:15">
      <c r="A6" s="35" t="s">
        <v>10</v>
      </c>
      <c r="B6" s="35" t="s">
        <v>11</v>
      </c>
      <c r="C6" s="36" t="s">
        <v>1488</v>
      </c>
      <c r="D6" s="37" t="s">
        <v>1489</v>
      </c>
      <c r="E6" s="38">
        <v>3</v>
      </c>
      <c r="F6" s="38" t="s">
        <v>8</v>
      </c>
      <c r="G6" s="49"/>
      <c r="I6" s="165"/>
      <c r="J6" s="166"/>
      <c r="K6" s="167"/>
      <c r="L6" s="168"/>
      <c r="M6" s="168"/>
      <c r="O6" s="170"/>
    </row>
    <row r="7" spans="1:15">
      <c r="A7" s="35" t="s">
        <v>10</v>
      </c>
      <c r="B7" s="35" t="s">
        <v>11</v>
      </c>
      <c r="C7" s="36" t="s">
        <v>1488</v>
      </c>
      <c r="D7" s="37" t="s">
        <v>1489</v>
      </c>
      <c r="E7" s="38">
        <v>4</v>
      </c>
      <c r="F7" s="38" t="s">
        <v>8</v>
      </c>
      <c r="G7" s="49"/>
      <c r="I7" s="165"/>
      <c r="J7" s="166"/>
      <c r="K7" s="167"/>
      <c r="L7" s="168"/>
      <c r="M7" s="168"/>
      <c r="O7" s="170"/>
    </row>
    <row r="8" spans="1:15">
      <c r="A8" s="35" t="s">
        <v>10</v>
      </c>
      <c r="B8" s="35" t="s">
        <v>11</v>
      </c>
      <c r="C8" s="36" t="s">
        <v>1488</v>
      </c>
      <c r="D8" s="37" t="s">
        <v>1489</v>
      </c>
      <c r="E8" s="38">
        <v>5</v>
      </c>
      <c r="F8" s="38" t="s">
        <v>8</v>
      </c>
      <c r="G8" s="49"/>
      <c r="I8" s="165"/>
      <c r="J8" s="166"/>
      <c r="K8" s="167"/>
      <c r="L8" s="168"/>
      <c r="M8" s="168"/>
      <c r="O8" s="170"/>
    </row>
    <row r="9" spans="1:15">
      <c r="A9" s="35" t="s">
        <v>10</v>
      </c>
      <c r="B9" s="35" t="s">
        <v>11</v>
      </c>
      <c r="C9" s="36" t="s">
        <v>1488</v>
      </c>
      <c r="D9" s="37" t="s">
        <v>1489</v>
      </c>
      <c r="E9" s="38">
        <v>6</v>
      </c>
      <c r="F9" s="38" t="s">
        <v>8</v>
      </c>
      <c r="G9" s="49"/>
      <c r="I9" s="165"/>
      <c r="J9" s="166"/>
      <c r="K9" s="167"/>
      <c r="L9" s="168"/>
      <c r="M9" s="168"/>
      <c r="O9" s="170"/>
    </row>
    <row r="10" spans="1:15">
      <c r="A10" s="35" t="s">
        <v>10</v>
      </c>
      <c r="B10" s="35" t="s">
        <v>11</v>
      </c>
      <c r="C10" s="36" t="s">
        <v>1488</v>
      </c>
      <c r="D10" s="37" t="s">
        <v>1489</v>
      </c>
      <c r="E10" s="38">
        <v>7</v>
      </c>
      <c r="F10" s="38" t="s">
        <v>8</v>
      </c>
      <c r="G10" s="49"/>
      <c r="I10" s="165"/>
      <c r="J10" s="166"/>
      <c r="K10" s="167"/>
      <c r="L10" s="168"/>
      <c r="M10" s="168"/>
      <c r="O10" s="170"/>
    </row>
    <row r="11" spans="1:15">
      <c r="A11" s="35" t="s">
        <v>10</v>
      </c>
      <c r="B11" s="35" t="s">
        <v>11</v>
      </c>
      <c r="C11" s="36" t="s">
        <v>1488</v>
      </c>
      <c r="D11" s="37" t="s">
        <v>1489</v>
      </c>
      <c r="E11" s="38">
        <v>8</v>
      </c>
      <c r="F11" s="38" t="s">
        <v>8</v>
      </c>
      <c r="G11" s="49"/>
      <c r="I11" s="165"/>
      <c r="J11" s="166"/>
      <c r="K11" s="167"/>
      <c r="L11" s="168"/>
      <c r="M11" s="168"/>
      <c r="O11" s="170"/>
    </row>
    <row r="12" spans="1:15">
      <c r="A12" s="35" t="s">
        <v>10</v>
      </c>
      <c r="B12" s="35" t="s">
        <v>11</v>
      </c>
      <c r="C12" s="36" t="s">
        <v>1488</v>
      </c>
      <c r="D12" s="37" t="s">
        <v>1489</v>
      </c>
      <c r="E12" s="38">
        <v>9</v>
      </c>
      <c r="F12" s="38" t="s">
        <v>8</v>
      </c>
      <c r="G12" s="49"/>
      <c r="I12" s="165"/>
      <c r="J12" s="166"/>
      <c r="K12" s="167"/>
      <c r="L12" s="168"/>
      <c r="M12" s="168"/>
      <c r="O12" s="170"/>
    </row>
    <row r="13" spans="1:15">
      <c r="A13" s="35" t="s">
        <v>10</v>
      </c>
      <c r="B13" s="35" t="s">
        <v>11</v>
      </c>
      <c r="C13" s="36" t="s">
        <v>1488</v>
      </c>
      <c r="D13" s="37" t="s">
        <v>1489</v>
      </c>
      <c r="E13" s="38">
        <v>10</v>
      </c>
      <c r="F13" s="38" t="s">
        <v>8</v>
      </c>
      <c r="G13" s="49"/>
      <c r="I13" s="165"/>
      <c r="J13" s="166"/>
      <c r="K13" s="167"/>
      <c r="L13" s="168"/>
      <c r="M13" s="168"/>
      <c r="O13" s="170"/>
    </row>
    <row r="14" spans="1:15">
      <c r="A14" s="35" t="s">
        <v>10</v>
      </c>
      <c r="B14" s="35" t="s">
        <v>11</v>
      </c>
      <c r="C14" s="36" t="s">
        <v>1488</v>
      </c>
      <c r="D14" s="37" t="s">
        <v>1489</v>
      </c>
      <c r="E14" s="38">
        <v>11</v>
      </c>
      <c r="F14" s="38" t="s">
        <v>8</v>
      </c>
      <c r="G14" s="49"/>
      <c r="I14" s="165"/>
      <c r="J14" s="166"/>
      <c r="K14" s="167"/>
      <c r="L14" s="168"/>
      <c r="M14" s="168"/>
      <c r="O14" s="170"/>
    </row>
    <row r="15" spans="1:15">
      <c r="A15" s="35" t="s">
        <v>10</v>
      </c>
      <c r="B15" s="35" t="s">
        <v>11</v>
      </c>
      <c r="C15" s="36" t="s">
        <v>1488</v>
      </c>
      <c r="D15" s="37" t="s">
        <v>1489</v>
      </c>
      <c r="E15" s="38">
        <v>12</v>
      </c>
      <c r="F15" s="38" t="s">
        <v>8</v>
      </c>
      <c r="G15" s="49"/>
      <c r="I15" s="165"/>
      <c r="J15" s="166"/>
      <c r="K15" s="167"/>
      <c r="L15" s="168"/>
      <c r="M15" s="168"/>
      <c r="O15" s="170"/>
    </row>
    <row r="16" spans="1:15">
      <c r="A16" s="35" t="s">
        <v>10</v>
      </c>
      <c r="B16" s="35" t="s">
        <v>11</v>
      </c>
      <c r="C16" s="36" t="s">
        <v>1488</v>
      </c>
      <c r="D16" s="37" t="s">
        <v>1489</v>
      </c>
      <c r="E16" s="38">
        <v>13</v>
      </c>
      <c r="F16" s="38" t="s">
        <v>8</v>
      </c>
      <c r="G16" s="49"/>
      <c r="I16" s="165"/>
      <c r="J16" s="166"/>
      <c r="K16" s="167"/>
      <c r="L16" s="168"/>
      <c r="M16" s="168"/>
      <c r="O16" s="170"/>
    </row>
    <row r="17" spans="1:15">
      <c r="A17" s="35" t="s">
        <v>10</v>
      </c>
      <c r="B17" s="35" t="s">
        <v>11</v>
      </c>
      <c r="C17" s="36" t="s">
        <v>1488</v>
      </c>
      <c r="D17" s="37" t="s">
        <v>1489</v>
      </c>
      <c r="E17" s="38">
        <v>14</v>
      </c>
      <c r="F17" s="38" t="s">
        <v>8</v>
      </c>
      <c r="G17" s="49"/>
      <c r="I17" s="165"/>
      <c r="J17" s="166"/>
      <c r="K17" s="167"/>
      <c r="L17" s="168"/>
      <c r="M17" s="168"/>
      <c r="O17" s="170"/>
    </row>
    <row r="18" spans="1:15">
      <c r="A18" s="35" t="s">
        <v>10</v>
      </c>
      <c r="B18" s="35" t="s">
        <v>11</v>
      </c>
      <c r="C18" s="36" t="s">
        <v>1488</v>
      </c>
      <c r="D18" s="37" t="s">
        <v>1489</v>
      </c>
      <c r="E18" s="38">
        <v>15</v>
      </c>
      <c r="F18" s="38" t="s">
        <v>8</v>
      </c>
      <c r="G18" s="49"/>
      <c r="I18" s="165"/>
      <c r="J18" s="166"/>
      <c r="K18" s="167"/>
      <c r="L18" s="168"/>
      <c r="M18" s="168"/>
      <c r="O18" s="170"/>
    </row>
    <row r="19" spans="1:15" s="174" customFormat="1">
      <c r="A19" s="35" t="s">
        <v>133</v>
      </c>
      <c r="B19" s="35" t="s">
        <v>134</v>
      </c>
      <c r="C19" s="36" t="s">
        <v>135</v>
      </c>
      <c r="D19" s="37" t="s">
        <v>1520</v>
      </c>
      <c r="E19" s="38">
        <v>1</v>
      </c>
      <c r="F19" s="38" t="s">
        <v>6</v>
      </c>
      <c r="G19" s="49" t="s">
        <v>1521</v>
      </c>
      <c r="H19" s="162"/>
      <c r="I19" s="166"/>
      <c r="J19" s="166"/>
      <c r="K19" s="167"/>
      <c r="L19" s="168"/>
      <c r="M19" s="172"/>
      <c r="N19" s="169"/>
      <c r="O19" s="173"/>
    </row>
    <row r="20" spans="1:15" s="174" customFormat="1">
      <c r="A20" s="35" t="s">
        <v>133</v>
      </c>
      <c r="B20" s="35" t="s">
        <v>134</v>
      </c>
      <c r="C20" s="36" t="s">
        <v>135</v>
      </c>
      <c r="D20" s="37" t="s">
        <v>1520</v>
      </c>
      <c r="E20" s="38">
        <v>1</v>
      </c>
      <c r="F20" s="38" t="s">
        <v>7</v>
      </c>
      <c r="G20" s="49" t="s">
        <v>1524</v>
      </c>
      <c r="H20" s="162"/>
      <c r="I20" s="166"/>
      <c r="J20" s="166"/>
      <c r="K20" s="167"/>
      <c r="L20" s="168"/>
      <c r="M20" s="168"/>
      <c r="N20" s="169"/>
      <c r="O20" s="173"/>
    </row>
    <row r="21" spans="1:15" s="174" customFormat="1">
      <c r="A21" s="35">
        <v>1941</v>
      </c>
      <c r="B21" s="35" t="s">
        <v>141</v>
      </c>
      <c r="C21" s="53" t="s">
        <v>1526</v>
      </c>
      <c r="D21" s="37" t="s">
        <v>1520</v>
      </c>
      <c r="E21" s="38">
        <v>1</v>
      </c>
      <c r="F21" s="38" t="s">
        <v>6</v>
      </c>
      <c r="G21" s="54" t="s">
        <v>143</v>
      </c>
      <c r="H21" s="162"/>
      <c r="I21" s="166"/>
      <c r="J21" s="166"/>
      <c r="K21" s="167"/>
      <c r="L21" s="168"/>
      <c r="M21" s="168"/>
      <c r="N21" s="169"/>
      <c r="O21" s="173"/>
    </row>
    <row r="22" spans="1:15" s="174" customFormat="1" ht="24">
      <c r="A22" s="35">
        <v>2264</v>
      </c>
      <c r="B22" s="33" t="s">
        <v>146</v>
      </c>
      <c r="C22" s="53" t="s">
        <v>147</v>
      </c>
      <c r="D22" s="55" t="s">
        <v>1527</v>
      </c>
      <c r="E22" s="38">
        <v>1</v>
      </c>
      <c r="F22" s="38" t="s">
        <v>6</v>
      </c>
      <c r="G22" s="54" t="s">
        <v>143</v>
      </c>
      <c r="H22" s="162"/>
      <c r="I22" s="166"/>
      <c r="J22" s="169"/>
      <c r="K22" s="167"/>
      <c r="L22" s="168"/>
      <c r="M22" s="169"/>
      <c r="N22" s="169"/>
      <c r="O22" s="173"/>
    </row>
    <row r="23" spans="1:15" s="174" customFormat="1" ht="36">
      <c r="A23" s="35">
        <v>2264</v>
      </c>
      <c r="B23" s="33" t="s">
        <v>146</v>
      </c>
      <c r="C23" s="53" t="s">
        <v>147</v>
      </c>
      <c r="D23" s="55" t="s">
        <v>1527</v>
      </c>
      <c r="E23" s="38">
        <v>1</v>
      </c>
      <c r="F23" s="38" t="s">
        <v>19</v>
      </c>
      <c r="G23" s="54" t="s">
        <v>1528</v>
      </c>
      <c r="H23" s="162"/>
      <c r="I23" s="166"/>
      <c r="J23" s="169"/>
      <c r="K23" s="167"/>
      <c r="L23" s="168"/>
      <c r="M23" s="169"/>
      <c r="N23" s="169"/>
      <c r="O23" s="173"/>
    </row>
    <row r="24" spans="1:15" s="174" customFormat="1" ht="24">
      <c r="A24" s="35" t="s">
        <v>160</v>
      </c>
      <c r="B24" s="35" t="s">
        <v>161</v>
      </c>
      <c r="C24" s="36" t="s">
        <v>162</v>
      </c>
      <c r="D24" s="37" t="s">
        <v>1520</v>
      </c>
      <c r="E24" s="38">
        <v>1</v>
      </c>
      <c r="F24" s="38" t="s">
        <v>6</v>
      </c>
      <c r="G24" s="49" t="s">
        <v>1529</v>
      </c>
      <c r="H24" s="162"/>
      <c r="I24" s="166"/>
      <c r="J24" s="166"/>
      <c r="K24" s="175"/>
      <c r="L24" s="168"/>
      <c r="M24" s="168"/>
      <c r="N24" s="169"/>
      <c r="O24" s="173"/>
    </row>
    <row r="25" spans="1:15" s="174" customFormat="1">
      <c r="A25" s="35" t="s">
        <v>160</v>
      </c>
      <c r="B25" s="35" t="s">
        <v>161</v>
      </c>
      <c r="C25" s="36" t="s">
        <v>162</v>
      </c>
      <c r="D25" s="37" t="s">
        <v>1520</v>
      </c>
      <c r="E25" s="38">
        <v>1</v>
      </c>
      <c r="F25" s="38" t="s">
        <v>7</v>
      </c>
      <c r="G25" s="49" t="s">
        <v>1531</v>
      </c>
      <c r="H25" s="162"/>
      <c r="I25" s="166"/>
      <c r="J25" s="166"/>
      <c r="K25" s="167"/>
      <c r="L25" s="168"/>
      <c r="M25" s="168"/>
      <c r="N25" s="169"/>
      <c r="O25" s="173"/>
    </row>
    <row r="26" spans="1:15" s="174" customFormat="1">
      <c r="A26" s="35" t="s">
        <v>167</v>
      </c>
      <c r="B26" s="35" t="s">
        <v>168</v>
      </c>
      <c r="C26" s="36" t="s">
        <v>169</v>
      </c>
      <c r="D26" s="37" t="s">
        <v>1520</v>
      </c>
      <c r="E26" s="38">
        <v>1</v>
      </c>
      <c r="F26" s="38" t="s">
        <v>6</v>
      </c>
      <c r="G26" s="49" t="s">
        <v>1533</v>
      </c>
      <c r="H26" s="162"/>
      <c r="I26" s="166"/>
      <c r="J26" s="166"/>
      <c r="K26" s="167"/>
      <c r="L26" s="168"/>
      <c r="M26" s="168"/>
      <c r="N26" s="169"/>
      <c r="O26" s="173"/>
    </row>
    <row r="27" spans="1:15" s="174" customFormat="1">
      <c r="A27" s="35" t="s">
        <v>167</v>
      </c>
      <c r="B27" s="35" t="s">
        <v>168</v>
      </c>
      <c r="C27" s="36" t="s">
        <v>169</v>
      </c>
      <c r="D27" s="37" t="s">
        <v>1520</v>
      </c>
      <c r="E27" s="38">
        <v>1</v>
      </c>
      <c r="F27" s="38" t="s">
        <v>7</v>
      </c>
      <c r="G27" s="49" t="s">
        <v>1535</v>
      </c>
      <c r="H27" s="162"/>
      <c r="I27" s="166"/>
      <c r="J27" s="166"/>
      <c r="K27" s="167"/>
      <c r="L27" s="168"/>
      <c r="M27" s="168"/>
      <c r="N27" s="169"/>
      <c r="O27" s="173"/>
    </row>
    <row r="28" spans="1:15" s="174" customFormat="1">
      <c r="A28" s="35" t="s">
        <v>174</v>
      </c>
      <c r="B28" s="35" t="s">
        <v>175</v>
      </c>
      <c r="C28" s="36" t="s">
        <v>176</v>
      </c>
      <c r="D28" s="37" t="s">
        <v>1520</v>
      </c>
      <c r="E28" s="38">
        <v>1</v>
      </c>
      <c r="F28" s="38" t="s">
        <v>6</v>
      </c>
      <c r="G28" s="49" t="s">
        <v>1537</v>
      </c>
      <c r="H28" s="162"/>
      <c r="I28" s="166"/>
      <c r="J28" s="166"/>
      <c r="K28" s="167"/>
      <c r="L28" s="168"/>
      <c r="M28" s="168"/>
      <c r="N28" s="169"/>
      <c r="O28" s="173"/>
    </row>
    <row r="29" spans="1:15" s="174" customFormat="1">
      <c r="A29" s="35" t="s">
        <v>174</v>
      </c>
      <c r="B29" s="35" t="s">
        <v>175</v>
      </c>
      <c r="C29" s="36" t="s">
        <v>176</v>
      </c>
      <c r="D29" s="37" t="s">
        <v>1520</v>
      </c>
      <c r="E29" s="38">
        <v>1</v>
      </c>
      <c r="F29" s="38" t="s">
        <v>7</v>
      </c>
      <c r="G29" s="49" t="s">
        <v>1539</v>
      </c>
      <c r="H29" s="162"/>
      <c r="I29" s="166"/>
      <c r="J29" s="166"/>
      <c r="K29" s="167"/>
      <c r="L29" s="168"/>
      <c r="M29" s="168"/>
      <c r="N29" s="169"/>
      <c r="O29" s="173"/>
    </row>
    <row r="30" spans="1:15" s="174" customFormat="1" ht="36">
      <c r="A30" s="35" t="s">
        <v>177</v>
      </c>
      <c r="B30" s="35" t="s">
        <v>178</v>
      </c>
      <c r="C30" s="36" t="s">
        <v>179</v>
      </c>
      <c r="D30" s="37" t="s">
        <v>1541</v>
      </c>
      <c r="E30" s="38">
        <v>1</v>
      </c>
      <c r="F30" s="38" t="s">
        <v>6</v>
      </c>
      <c r="G30" s="49" t="s">
        <v>1542</v>
      </c>
      <c r="H30" s="162"/>
      <c r="I30" s="166"/>
      <c r="J30" s="166"/>
      <c r="K30" s="167"/>
      <c r="L30" s="168"/>
      <c r="M30" s="168"/>
      <c r="N30" s="169"/>
      <c r="O30" s="173"/>
    </row>
    <row r="31" spans="1:15" s="174" customFormat="1" ht="112.5" customHeight="1">
      <c r="A31" s="35" t="s">
        <v>177</v>
      </c>
      <c r="B31" s="35" t="s">
        <v>178</v>
      </c>
      <c r="C31" s="36" t="s">
        <v>179</v>
      </c>
      <c r="D31" s="37" t="s">
        <v>1541</v>
      </c>
      <c r="E31" s="38">
        <v>1</v>
      </c>
      <c r="F31" s="38" t="s">
        <v>8</v>
      </c>
      <c r="G31" s="49" t="s">
        <v>1544</v>
      </c>
      <c r="H31" s="162"/>
      <c r="I31" s="166"/>
      <c r="J31" s="166"/>
      <c r="K31" s="167"/>
      <c r="L31" s="168"/>
      <c r="M31" s="168"/>
      <c r="N31" s="169"/>
      <c r="O31" s="173"/>
    </row>
    <row r="32" spans="1:15" s="174" customFormat="1">
      <c r="A32" s="35" t="s">
        <v>182</v>
      </c>
      <c r="B32" s="35" t="s">
        <v>183</v>
      </c>
      <c r="C32" s="36" t="s">
        <v>184</v>
      </c>
      <c r="D32" s="37" t="s">
        <v>1546</v>
      </c>
      <c r="E32" s="38">
        <v>1</v>
      </c>
      <c r="F32" s="38" t="s">
        <v>19</v>
      </c>
      <c r="G32" s="57" t="s">
        <v>143</v>
      </c>
      <c r="H32" s="162"/>
      <c r="I32" s="166"/>
      <c r="J32" s="166"/>
      <c r="K32" s="167"/>
      <c r="L32" s="168"/>
      <c r="M32" s="168"/>
      <c r="N32" s="169"/>
      <c r="O32" s="173"/>
    </row>
    <row r="33" spans="1:15" ht="24">
      <c r="A33" s="35" t="s">
        <v>185</v>
      </c>
      <c r="B33" s="35" t="s">
        <v>186</v>
      </c>
      <c r="C33" s="36" t="s">
        <v>187</v>
      </c>
      <c r="D33" s="37" t="s">
        <v>1520</v>
      </c>
      <c r="E33" s="38">
        <v>1</v>
      </c>
      <c r="F33" s="38" t="s">
        <v>6</v>
      </c>
      <c r="G33" s="33" t="s">
        <v>1547</v>
      </c>
      <c r="H33" s="162"/>
      <c r="I33" s="166"/>
      <c r="J33" s="166"/>
      <c r="K33" s="167"/>
      <c r="L33" s="168"/>
      <c r="M33" s="168"/>
      <c r="O33" s="170"/>
    </row>
    <row r="34" spans="1:15" ht="24">
      <c r="A34" s="35" t="s">
        <v>185</v>
      </c>
      <c r="B34" s="35" t="s">
        <v>186</v>
      </c>
      <c r="C34" s="36" t="s">
        <v>187</v>
      </c>
      <c r="D34" s="37" t="s">
        <v>1520</v>
      </c>
      <c r="E34" s="38">
        <v>1</v>
      </c>
      <c r="F34" s="38" t="s">
        <v>7</v>
      </c>
      <c r="G34" s="33" t="s">
        <v>1549</v>
      </c>
      <c r="H34" s="162"/>
      <c r="I34" s="166"/>
      <c r="J34" s="166"/>
      <c r="K34" s="167"/>
      <c r="L34" s="168"/>
      <c r="M34" s="168"/>
      <c r="O34" s="170"/>
    </row>
    <row r="35" spans="1:15" ht="24">
      <c r="A35" s="35" t="s">
        <v>190</v>
      </c>
      <c r="B35" s="35" t="s">
        <v>191</v>
      </c>
      <c r="C35" s="36" t="s">
        <v>192</v>
      </c>
      <c r="D35" s="37" t="s">
        <v>1520</v>
      </c>
      <c r="E35" s="38">
        <v>1</v>
      </c>
      <c r="F35" s="38" t="s">
        <v>6</v>
      </c>
      <c r="G35" s="33" t="s">
        <v>1551</v>
      </c>
      <c r="H35" s="162"/>
      <c r="I35" s="166"/>
      <c r="J35" s="166"/>
      <c r="K35" s="167"/>
      <c r="L35" s="168"/>
      <c r="M35" s="168"/>
      <c r="O35" s="170"/>
    </row>
    <row r="36" spans="1:15">
      <c r="A36" s="35" t="s">
        <v>190</v>
      </c>
      <c r="B36" s="35" t="s">
        <v>191</v>
      </c>
      <c r="C36" s="36" t="s">
        <v>192</v>
      </c>
      <c r="D36" s="37" t="s">
        <v>1520</v>
      </c>
      <c r="E36" s="38">
        <v>1</v>
      </c>
      <c r="F36" s="38" t="s">
        <v>7</v>
      </c>
      <c r="G36" s="33" t="s">
        <v>1553</v>
      </c>
      <c r="H36" s="162"/>
      <c r="J36" s="166"/>
      <c r="K36" s="167"/>
      <c r="L36" s="168"/>
      <c r="M36" s="168"/>
      <c r="O36" s="177"/>
    </row>
    <row r="37" spans="1:15">
      <c r="A37" s="35" t="s">
        <v>1555</v>
      </c>
      <c r="B37" s="35" t="s">
        <v>1556</v>
      </c>
      <c r="C37" s="36" t="s">
        <v>197</v>
      </c>
      <c r="D37" s="37" t="s">
        <v>1546</v>
      </c>
      <c r="E37" s="38">
        <v>1</v>
      </c>
      <c r="F37" s="38" t="s">
        <v>19</v>
      </c>
      <c r="G37" s="57" t="s">
        <v>143</v>
      </c>
      <c r="H37" s="162"/>
      <c r="I37" s="166"/>
      <c r="J37" s="166"/>
      <c r="K37" s="167"/>
      <c r="L37" s="168"/>
      <c r="M37" s="168"/>
      <c r="O37" s="170"/>
    </row>
    <row r="38" spans="1:15">
      <c r="A38" s="35" t="s">
        <v>1557</v>
      </c>
      <c r="B38" s="35" t="s">
        <v>1558</v>
      </c>
      <c r="C38" s="36" t="s">
        <v>197</v>
      </c>
      <c r="D38" s="37" t="s">
        <v>1546</v>
      </c>
      <c r="E38" s="38">
        <v>1</v>
      </c>
      <c r="F38" s="38" t="s">
        <v>19</v>
      </c>
      <c r="G38" s="57" t="s">
        <v>143</v>
      </c>
      <c r="H38" s="162"/>
      <c r="I38" s="166"/>
      <c r="J38" s="166"/>
      <c r="K38" s="167"/>
      <c r="L38" s="168"/>
      <c r="M38" s="168"/>
      <c r="O38" s="170"/>
    </row>
    <row r="39" spans="1:15">
      <c r="A39" s="35" t="s">
        <v>1559</v>
      </c>
      <c r="B39" s="35" t="s">
        <v>1560</v>
      </c>
      <c r="C39" s="36" t="s">
        <v>200</v>
      </c>
      <c r="D39" s="37" t="s">
        <v>1546</v>
      </c>
      <c r="E39" s="38">
        <v>1</v>
      </c>
      <c r="F39" s="38" t="s">
        <v>19</v>
      </c>
      <c r="G39" s="57" t="s">
        <v>143</v>
      </c>
      <c r="H39" s="162"/>
      <c r="I39" s="166"/>
      <c r="J39" s="166"/>
      <c r="K39" s="167"/>
      <c r="L39" s="168"/>
      <c r="M39" s="168"/>
      <c r="O39" s="170"/>
    </row>
    <row r="40" spans="1:15">
      <c r="A40" s="35" t="s">
        <v>1561</v>
      </c>
      <c r="B40" s="35" t="s">
        <v>1562</v>
      </c>
      <c r="C40" s="36" t="s">
        <v>200</v>
      </c>
      <c r="D40" s="37" t="s">
        <v>1546</v>
      </c>
      <c r="E40" s="38">
        <v>1</v>
      </c>
      <c r="F40" s="38" t="s">
        <v>19</v>
      </c>
      <c r="G40" s="57" t="s">
        <v>143</v>
      </c>
      <c r="H40" s="162"/>
      <c r="I40" s="166"/>
      <c r="J40" s="166"/>
      <c r="K40" s="167"/>
      <c r="L40" s="168"/>
      <c r="M40" s="168"/>
      <c r="O40" s="170"/>
    </row>
    <row r="41" spans="1:15">
      <c r="A41" s="35" t="s">
        <v>201</v>
      </c>
      <c r="B41" s="35" t="s">
        <v>202</v>
      </c>
      <c r="C41" s="36" t="s">
        <v>1563</v>
      </c>
      <c r="D41" s="37" t="s">
        <v>1520</v>
      </c>
      <c r="E41" s="38">
        <v>1</v>
      </c>
      <c r="F41" s="38" t="s">
        <v>6</v>
      </c>
      <c r="G41" s="59" t="s">
        <v>18</v>
      </c>
      <c r="H41" s="162"/>
      <c r="I41" s="166"/>
      <c r="J41" s="166"/>
      <c r="K41" s="175"/>
      <c r="L41" s="168"/>
      <c r="M41" s="172"/>
      <c r="O41" s="170"/>
    </row>
    <row r="42" spans="1:15">
      <c r="A42" s="35" t="s">
        <v>204</v>
      </c>
      <c r="B42" s="35" t="s">
        <v>205</v>
      </c>
      <c r="C42" s="36" t="s">
        <v>1565</v>
      </c>
      <c r="D42" s="37">
        <v>3</v>
      </c>
      <c r="E42" s="38">
        <v>1</v>
      </c>
      <c r="F42" s="38" t="s">
        <v>6</v>
      </c>
      <c r="G42" s="49" t="s">
        <v>1566</v>
      </c>
      <c r="H42" s="162"/>
      <c r="I42" s="167"/>
      <c r="J42" s="166"/>
      <c r="K42" s="167"/>
      <c r="L42" s="168"/>
      <c r="M42" s="168"/>
      <c r="O42" s="170"/>
    </row>
    <row r="43" spans="1:15">
      <c r="A43" s="35" t="s">
        <v>207</v>
      </c>
      <c r="B43" s="35" t="s">
        <v>208</v>
      </c>
      <c r="C43" s="36" t="s">
        <v>209</v>
      </c>
      <c r="D43" s="37" t="s">
        <v>1520</v>
      </c>
      <c r="E43" s="38">
        <v>1</v>
      </c>
      <c r="F43" s="38" t="s">
        <v>6</v>
      </c>
      <c r="G43" s="59" t="s">
        <v>138</v>
      </c>
      <c r="H43" s="162"/>
      <c r="I43" s="167"/>
      <c r="J43" s="166"/>
      <c r="K43" s="167"/>
      <c r="L43" s="168"/>
      <c r="M43" s="168"/>
      <c r="O43" s="170"/>
    </row>
    <row r="44" spans="1:15">
      <c r="A44" s="35" t="s">
        <v>210</v>
      </c>
      <c r="B44" s="35" t="s">
        <v>211</v>
      </c>
      <c r="C44" s="36" t="s">
        <v>212</v>
      </c>
      <c r="D44" s="37" t="s">
        <v>1546</v>
      </c>
      <c r="E44" s="38">
        <v>1</v>
      </c>
      <c r="F44" s="38" t="s">
        <v>19</v>
      </c>
      <c r="G44" s="57" t="s">
        <v>143</v>
      </c>
      <c r="H44" s="162"/>
      <c r="I44" s="166"/>
      <c r="J44" s="166"/>
      <c r="K44" s="167"/>
      <c r="L44" s="168"/>
      <c r="M44" s="168"/>
      <c r="O44" s="170"/>
    </row>
    <row r="45" spans="1:15" ht="24">
      <c r="A45" s="35" t="s">
        <v>213</v>
      </c>
      <c r="B45" s="60" t="s">
        <v>214</v>
      </c>
      <c r="C45" s="61" t="s">
        <v>215</v>
      </c>
      <c r="D45" s="37" t="s">
        <v>1570</v>
      </c>
      <c r="E45" s="38">
        <v>1</v>
      </c>
      <c r="F45" s="38" t="s">
        <v>6</v>
      </c>
      <c r="G45" s="59" t="s">
        <v>172</v>
      </c>
      <c r="H45" s="162"/>
      <c r="I45" s="166"/>
      <c r="J45" s="166"/>
      <c r="K45" s="175"/>
      <c r="L45" s="168"/>
      <c r="M45" s="172"/>
      <c r="O45" s="170"/>
    </row>
    <row r="46" spans="1:15" s="180" customFormat="1" ht="15">
      <c r="A46" s="41" t="s">
        <v>216</v>
      </c>
      <c r="B46" s="43" t="s">
        <v>217</v>
      </c>
      <c r="C46" s="62" t="s">
        <v>1571</v>
      </c>
      <c r="D46" s="63" t="s">
        <v>1572</v>
      </c>
      <c r="E46" s="41">
        <v>1</v>
      </c>
      <c r="F46" s="64" t="s">
        <v>6</v>
      </c>
      <c r="G46" s="59" t="s">
        <v>14</v>
      </c>
      <c r="H46" s="178"/>
      <c r="I46" s="179"/>
      <c r="J46" s="179"/>
      <c r="K46" s="179"/>
      <c r="L46" s="179"/>
      <c r="M46" s="179"/>
      <c r="N46" s="179"/>
    </row>
    <row r="47" spans="1:15">
      <c r="A47" s="35" t="s">
        <v>219</v>
      </c>
      <c r="B47" s="35" t="s">
        <v>220</v>
      </c>
      <c r="C47" s="36" t="s">
        <v>221</v>
      </c>
      <c r="D47" s="37" t="s">
        <v>1574</v>
      </c>
      <c r="E47" s="38">
        <v>1</v>
      </c>
      <c r="F47" s="38" t="s">
        <v>6</v>
      </c>
      <c r="G47" s="59" t="s">
        <v>222</v>
      </c>
      <c r="H47" s="162"/>
      <c r="I47" s="166"/>
      <c r="J47" s="166"/>
      <c r="K47" s="167"/>
      <c r="L47" s="168"/>
      <c r="M47" s="168"/>
      <c r="O47" s="170"/>
    </row>
    <row r="48" spans="1:15">
      <c r="A48" s="35" t="s">
        <v>219</v>
      </c>
      <c r="B48" s="35" t="s">
        <v>220</v>
      </c>
      <c r="C48" s="36" t="s">
        <v>221</v>
      </c>
      <c r="D48" s="37" t="s">
        <v>1574</v>
      </c>
      <c r="E48" s="38">
        <v>1</v>
      </c>
      <c r="F48" s="38" t="s">
        <v>8</v>
      </c>
      <c r="G48" s="59" t="s">
        <v>223</v>
      </c>
      <c r="H48" s="162"/>
      <c r="I48" s="166"/>
      <c r="J48" s="166"/>
      <c r="K48" s="167"/>
      <c r="L48" s="168"/>
      <c r="M48" s="168"/>
      <c r="O48" s="170"/>
    </row>
    <row r="49" spans="1:30" s="181" customFormat="1" ht="15">
      <c r="A49" s="66" t="s">
        <v>224</v>
      </c>
      <c r="B49" s="67" t="s">
        <v>225</v>
      </c>
      <c r="C49" s="67" t="s">
        <v>1575</v>
      </c>
      <c r="D49" s="63" t="s">
        <v>1576</v>
      </c>
      <c r="E49" s="41">
        <v>1</v>
      </c>
      <c r="F49" s="41" t="s">
        <v>6</v>
      </c>
      <c r="G49" s="43" t="s">
        <v>1577</v>
      </c>
      <c r="H49" s="179"/>
      <c r="I49" s="179"/>
      <c r="J49" s="179"/>
      <c r="K49" s="179"/>
      <c r="L49" s="179"/>
      <c r="M49" s="179"/>
      <c r="N49" s="179"/>
    </row>
    <row r="50" spans="1:30" ht="66.75" customHeight="1">
      <c r="A50" s="35" t="s">
        <v>227</v>
      </c>
      <c r="B50" s="35" t="s">
        <v>228</v>
      </c>
      <c r="C50" s="36" t="s">
        <v>229</v>
      </c>
      <c r="D50" s="37" t="s">
        <v>1570</v>
      </c>
      <c r="E50" s="38">
        <v>1</v>
      </c>
      <c r="F50" s="38" t="s">
        <v>8</v>
      </c>
      <c r="G50" s="33" t="s">
        <v>1579</v>
      </c>
      <c r="H50" s="162"/>
      <c r="I50" s="166"/>
      <c r="J50" s="166"/>
      <c r="K50" s="167"/>
      <c r="L50" s="168"/>
      <c r="M50" s="168"/>
      <c r="O50" s="170"/>
    </row>
    <row r="51" spans="1:30">
      <c r="A51" s="35" t="s">
        <v>230</v>
      </c>
      <c r="B51" s="35" t="s">
        <v>231</v>
      </c>
      <c r="C51" s="36" t="s">
        <v>232</v>
      </c>
      <c r="D51" s="37" t="s">
        <v>1581</v>
      </c>
      <c r="E51" s="38">
        <v>1</v>
      </c>
      <c r="F51" s="38" t="s">
        <v>6</v>
      </c>
      <c r="G51" s="49" t="s">
        <v>1582</v>
      </c>
      <c r="H51" s="162"/>
      <c r="I51" s="166"/>
      <c r="J51" s="166"/>
      <c r="K51" s="175"/>
      <c r="L51" s="168"/>
      <c r="M51" s="168"/>
      <c r="O51" s="170"/>
    </row>
    <row r="52" spans="1:30">
      <c r="A52" s="35" t="s">
        <v>230</v>
      </c>
      <c r="B52" s="35" t="s">
        <v>231</v>
      </c>
      <c r="C52" s="36" t="s">
        <v>232</v>
      </c>
      <c r="D52" s="37" t="s">
        <v>1581</v>
      </c>
      <c r="E52" s="38">
        <v>1</v>
      </c>
      <c r="F52" s="38" t="s">
        <v>8</v>
      </c>
      <c r="G52" s="49" t="s">
        <v>1583</v>
      </c>
      <c r="H52" s="162"/>
      <c r="I52" s="166"/>
      <c r="J52" s="166"/>
      <c r="K52" s="167"/>
      <c r="L52" s="168"/>
      <c r="M52" s="168"/>
      <c r="O52" s="170"/>
    </row>
    <row r="53" spans="1:30">
      <c r="A53" s="35" t="s">
        <v>233</v>
      </c>
      <c r="B53" s="35" t="s">
        <v>234</v>
      </c>
      <c r="C53" s="36" t="s">
        <v>1584</v>
      </c>
      <c r="D53" s="37" t="s">
        <v>1581</v>
      </c>
      <c r="E53" s="38">
        <v>1</v>
      </c>
      <c r="F53" s="38" t="s">
        <v>6</v>
      </c>
      <c r="G53" s="33" t="s">
        <v>1585</v>
      </c>
      <c r="H53" s="162"/>
      <c r="I53" s="166"/>
      <c r="J53" s="166"/>
      <c r="K53" s="167"/>
      <c r="L53" s="168"/>
      <c r="M53" s="168"/>
      <c r="O53" s="170"/>
    </row>
    <row r="54" spans="1:30">
      <c r="A54" s="35" t="s">
        <v>233</v>
      </c>
      <c r="B54" s="35" t="s">
        <v>234</v>
      </c>
      <c r="C54" s="36" t="s">
        <v>1584</v>
      </c>
      <c r="D54" s="37" t="s">
        <v>1581</v>
      </c>
      <c r="E54" s="38">
        <v>1</v>
      </c>
      <c r="F54" s="38" t="s">
        <v>8</v>
      </c>
      <c r="G54" s="33" t="s">
        <v>1587</v>
      </c>
      <c r="H54" s="162"/>
      <c r="I54" s="166"/>
      <c r="J54" s="166"/>
      <c r="K54" s="167"/>
      <c r="L54" s="168"/>
      <c r="M54" s="168"/>
      <c r="O54" s="170"/>
    </row>
    <row r="55" spans="1:30" s="181" customFormat="1" ht="15">
      <c r="A55" s="66" t="s">
        <v>236</v>
      </c>
      <c r="B55" s="67" t="s">
        <v>237</v>
      </c>
      <c r="C55" s="67" t="s">
        <v>238</v>
      </c>
      <c r="D55" s="63" t="s">
        <v>1520</v>
      </c>
      <c r="E55" s="41">
        <v>1</v>
      </c>
      <c r="F55" s="41" t="s">
        <v>6</v>
      </c>
      <c r="G55" s="43" t="s">
        <v>136</v>
      </c>
      <c r="H55" s="179"/>
      <c r="I55" s="179"/>
      <c r="J55" s="179"/>
      <c r="K55" s="179"/>
      <c r="L55" s="179"/>
      <c r="M55" s="179"/>
      <c r="N55" s="179"/>
    </row>
    <row r="56" spans="1:30" ht="27" customHeight="1">
      <c r="A56" s="35" t="s">
        <v>239</v>
      </c>
      <c r="B56" s="60" t="s">
        <v>240</v>
      </c>
      <c r="C56" s="61" t="s">
        <v>241</v>
      </c>
      <c r="D56" s="37" t="s">
        <v>1520</v>
      </c>
      <c r="E56" s="38">
        <v>1</v>
      </c>
      <c r="F56" s="38" t="s">
        <v>6</v>
      </c>
      <c r="G56" s="57" t="s">
        <v>25</v>
      </c>
      <c r="I56" s="182"/>
      <c r="J56" s="166"/>
      <c r="K56" s="175"/>
      <c r="L56" s="168"/>
      <c r="M56" s="172"/>
      <c r="O56" s="183"/>
      <c r="P56" s="166"/>
      <c r="Q56" s="163"/>
    </row>
    <row r="57" spans="1:30" ht="24">
      <c r="A57" s="35" t="s">
        <v>242</v>
      </c>
      <c r="B57" s="60" t="s">
        <v>243</v>
      </c>
      <c r="C57" s="61" t="s">
        <v>244</v>
      </c>
      <c r="D57" s="37" t="s">
        <v>1520</v>
      </c>
      <c r="E57" s="38">
        <v>1</v>
      </c>
      <c r="F57" s="38" t="s">
        <v>6</v>
      </c>
      <c r="G57" s="57" t="s">
        <v>1589</v>
      </c>
      <c r="H57" s="162"/>
      <c r="I57" s="166"/>
      <c r="J57" s="166"/>
      <c r="K57" s="175"/>
      <c r="L57" s="168"/>
      <c r="M57" s="168"/>
      <c r="O57" s="170"/>
    </row>
    <row r="58" spans="1:30" s="184" customFormat="1" ht="12">
      <c r="A58" s="60" t="s">
        <v>245</v>
      </c>
      <c r="B58" s="60" t="s">
        <v>246</v>
      </c>
      <c r="C58" s="61" t="s">
        <v>247</v>
      </c>
      <c r="D58" s="70" t="s">
        <v>1590</v>
      </c>
      <c r="E58" s="71">
        <v>1</v>
      </c>
      <c r="F58" s="71" t="s">
        <v>19</v>
      </c>
      <c r="G58" s="60" t="s">
        <v>249</v>
      </c>
      <c r="O58" s="185"/>
    </row>
    <row r="59" spans="1:30">
      <c r="A59" s="35">
        <v>596</v>
      </c>
      <c r="B59" s="35" t="s">
        <v>252</v>
      </c>
      <c r="C59" s="36" t="s">
        <v>1591</v>
      </c>
      <c r="D59" s="37">
        <v>1</v>
      </c>
      <c r="E59" s="38">
        <v>1</v>
      </c>
      <c r="F59" s="38" t="s">
        <v>19</v>
      </c>
      <c r="G59" s="57" t="s">
        <v>249</v>
      </c>
      <c r="H59" s="162"/>
      <c r="I59" s="166"/>
      <c r="J59" s="166"/>
      <c r="K59" s="167"/>
      <c r="L59" s="168"/>
      <c r="M59" s="168"/>
      <c r="O59" s="170"/>
    </row>
    <row r="60" spans="1:30">
      <c r="A60" s="35">
        <v>520</v>
      </c>
      <c r="B60" s="35" t="s">
        <v>255</v>
      </c>
      <c r="C60" s="36" t="s">
        <v>1592</v>
      </c>
      <c r="D60" s="37">
        <v>2</v>
      </c>
      <c r="E60" s="38">
        <v>1</v>
      </c>
      <c r="F60" s="38" t="s">
        <v>19</v>
      </c>
      <c r="G60" s="57" t="s">
        <v>249</v>
      </c>
      <c r="H60" s="162"/>
      <c r="I60" s="166"/>
      <c r="J60" s="166"/>
      <c r="K60" s="167"/>
      <c r="L60" s="168"/>
      <c r="M60" s="168"/>
      <c r="O60" s="170"/>
    </row>
    <row r="61" spans="1:30">
      <c r="A61" s="35">
        <v>553</v>
      </c>
      <c r="B61" s="35" t="s">
        <v>258</v>
      </c>
      <c r="C61" s="36" t="s">
        <v>259</v>
      </c>
      <c r="D61" s="37">
        <v>10</v>
      </c>
      <c r="E61" s="38">
        <v>1</v>
      </c>
      <c r="F61" s="38" t="s">
        <v>19</v>
      </c>
      <c r="G61" s="57" t="s">
        <v>249</v>
      </c>
      <c r="H61" s="162"/>
      <c r="I61" s="166"/>
      <c r="J61" s="166"/>
      <c r="K61" s="167"/>
      <c r="L61" s="168"/>
      <c r="M61" s="168"/>
      <c r="O61" s="170"/>
    </row>
    <row r="62" spans="1:30">
      <c r="A62" s="35">
        <v>2101</v>
      </c>
      <c r="B62" s="35" t="s">
        <v>261</v>
      </c>
      <c r="C62" s="36" t="s">
        <v>1593</v>
      </c>
      <c r="D62" s="37">
        <v>5</v>
      </c>
      <c r="E62" s="38">
        <v>1</v>
      </c>
      <c r="F62" s="38" t="s">
        <v>19</v>
      </c>
      <c r="G62" s="57" t="s">
        <v>249</v>
      </c>
      <c r="H62" s="162"/>
      <c r="I62" s="166"/>
      <c r="J62" s="166"/>
      <c r="K62" s="167"/>
      <c r="L62" s="168"/>
      <c r="M62" s="168"/>
      <c r="O62" s="170"/>
    </row>
    <row r="63" spans="1:30" s="186" customFormat="1">
      <c r="A63" s="35" t="s">
        <v>263</v>
      </c>
      <c r="B63" s="60" t="s">
        <v>264</v>
      </c>
      <c r="C63" s="61" t="s">
        <v>265</v>
      </c>
      <c r="D63" s="37" t="s">
        <v>1594</v>
      </c>
      <c r="E63" s="38">
        <v>1</v>
      </c>
      <c r="F63" s="38" t="s">
        <v>19</v>
      </c>
      <c r="G63" s="57" t="s">
        <v>249</v>
      </c>
      <c r="H63" s="162"/>
      <c r="I63" s="166"/>
      <c r="J63" s="166"/>
      <c r="K63" s="167"/>
      <c r="L63" s="168"/>
      <c r="M63" s="168"/>
      <c r="O63" s="187"/>
    </row>
    <row r="64" spans="1:30" s="180" customFormat="1" ht="15">
      <c r="A64" s="35">
        <v>858</v>
      </c>
      <c r="B64" s="75" t="s">
        <v>267</v>
      </c>
      <c r="C64" s="36" t="s">
        <v>268</v>
      </c>
      <c r="D64" s="76">
        <v>1</v>
      </c>
      <c r="E64" s="38">
        <v>1</v>
      </c>
      <c r="F64" s="77" t="s">
        <v>19</v>
      </c>
      <c r="G64" s="57" t="s">
        <v>249</v>
      </c>
      <c r="H64" s="168"/>
      <c r="I64" s="168"/>
      <c r="J64" s="168"/>
      <c r="K64" s="175"/>
      <c r="L64" s="172"/>
      <c r="M64" s="172"/>
      <c r="N64" s="179"/>
      <c r="O64" s="188"/>
      <c r="P64" s="179"/>
      <c r="Q64" s="179"/>
      <c r="R64" s="179"/>
      <c r="S64" s="179"/>
      <c r="T64" s="179"/>
      <c r="U64" s="179"/>
      <c r="V64" s="179"/>
      <c r="W64" s="179"/>
      <c r="X64" s="179"/>
      <c r="Y64" s="179"/>
      <c r="Z64" s="179"/>
      <c r="AA64" s="179"/>
      <c r="AB64" s="179"/>
      <c r="AC64" s="179"/>
      <c r="AD64" s="179"/>
    </row>
    <row r="65" spans="1:18">
      <c r="A65" s="35" t="s">
        <v>269</v>
      </c>
      <c r="B65" s="35" t="s">
        <v>270</v>
      </c>
      <c r="C65" s="36" t="s">
        <v>271</v>
      </c>
      <c r="D65" s="37" t="s">
        <v>1595</v>
      </c>
      <c r="E65" s="38">
        <v>1</v>
      </c>
      <c r="F65" s="38" t="s">
        <v>6</v>
      </c>
      <c r="G65" s="49" t="s">
        <v>1596</v>
      </c>
      <c r="I65" s="166"/>
      <c r="J65" s="166"/>
      <c r="K65" s="189"/>
      <c r="L65" s="190"/>
      <c r="M65" s="191"/>
      <c r="N65" s="192"/>
      <c r="O65" s="170"/>
    </row>
    <row r="66" spans="1:18">
      <c r="A66" s="35" t="s">
        <v>269</v>
      </c>
      <c r="B66" s="35" t="s">
        <v>270</v>
      </c>
      <c r="C66" s="36" t="s">
        <v>271</v>
      </c>
      <c r="D66" s="37" t="s">
        <v>1595</v>
      </c>
      <c r="E66" s="38">
        <v>2</v>
      </c>
      <c r="F66" s="38" t="s">
        <v>6</v>
      </c>
      <c r="G66" s="49" t="s">
        <v>1599</v>
      </c>
      <c r="I66" s="166"/>
      <c r="J66" s="166"/>
      <c r="K66" s="189"/>
      <c r="L66" s="190"/>
      <c r="M66" s="191"/>
      <c r="N66" s="192"/>
      <c r="O66" s="170"/>
    </row>
    <row r="67" spans="1:18">
      <c r="A67" s="35" t="s">
        <v>269</v>
      </c>
      <c r="B67" s="35" t="s">
        <v>270</v>
      </c>
      <c r="C67" s="36" t="s">
        <v>271</v>
      </c>
      <c r="D67" s="37" t="s">
        <v>1595</v>
      </c>
      <c r="E67" s="38">
        <v>1</v>
      </c>
      <c r="F67" s="38" t="s">
        <v>7</v>
      </c>
      <c r="G67" s="193" t="s">
        <v>282</v>
      </c>
      <c r="H67" s="162"/>
      <c r="I67" s="166"/>
      <c r="K67" s="189"/>
      <c r="L67" s="190"/>
      <c r="M67" s="191"/>
      <c r="N67" s="192"/>
      <c r="O67" s="170"/>
    </row>
    <row r="68" spans="1:18">
      <c r="A68" s="35" t="s">
        <v>269</v>
      </c>
      <c r="B68" s="35" t="s">
        <v>270</v>
      </c>
      <c r="C68" s="36" t="s">
        <v>271</v>
      </c>
      <c r="D68" s="37" t="s">
        <v>1595</v>
      </c>
      <c r="E68" s="38">
        <v>2</v>
      </c>
      <c r="F68" s="38" t="s">
        <v>7</v>
      </c>
      <c r="G68" s="193" t="s">
        <v>274</v>
      </c>
      <c r="H68" s="162"/>
      <c r="I68" s="166"/>
      <c r="K68" s="189"/>
      <c r="L68" s="190"/>
      <c r="M68" s="191"/>
      <c r="N68" s="192"/>
      <c r="O68" s="170"/>
    </row>
    <row r="69" spans="1:18">
      <c r="A69" s="35" t="s">
        <v>269</v>
      </c>
      <c r="B69" s="35" t="s">
        <v>270</v>
      </c>
      <c r="C69" s="36" t="s">
        <v>271</v>
      </c>
      <c r="D69" s="37" t="s">
        <v>1595</v>
      </c>
      <c r="E69" s="38">
        <v>3</v>
      </c>
      <c r="F69" s="38" t="s">
        <v>7</v>
      </c>
      <c r="G69" s="193" t="s">
        <v>276</v>
      </c>
      <c r="H69" s="162"/>
      <c r="I69" s="166"/>
      <c r="K69" s="189"/>
      <c r="L69" s="190"/>
      <c r="M69" s="191"/>
      <c r="N69" s="192"/>
      <c r="O69" s="170"/>
    </row>
    <row r="70" spans="1:18">
      <c r="A70" s="35" t="s">
        <v>269</v>
      </c>
      <c r="B70" s="35" t="s">
        <v>270</v>
      </c>
      <c r="C70" s="36" t="s">
        <v>271</v>
      </c>
      <c r="D70" s="37" t="s">
        <v>1595</v>
      </c>
      <c r="E70" s="38">
        <v>4</v>
      </c>
      <c r="F70" s="38" t="s">
        <v>7</v>
      </c>
      <c r="G70" s="193" t="s">
        <v>278</v>
      </c>
      <c r="H70" s="162"/>
      <c r="I70" s="166"/>
      <c r="K70" s="167"/>
      <c r="L70" s="168"/>
      <c r="M70" s="168"/>
      <c r="O70" s="170"/>
    </row>
    <row r="71" spans="1:18">
      <c r="A71" s="35" t="s">
        <v>269</v>
      </c>
      <c r="B71" s="35" t="s">
        <v>270</v>
      </c>
      <c r="C71" s="36" t="s">
        <v>271</v>
      </c>
      <c r="D71" s="37" t="s">
        <v>1595</v>
      </c>
      <c r="E71" s="38">
        <v>5</v>
      </c>
      <c r="F71" s="38" t="s">
        <v>7</v>
      </c>
      <c r="G71" s="193" t="s">
        <v>288</v>
      </c>
      <c r="H71" s="162"/>
      <c r="I71" s="166"/>
      <c r="K71" s="167"/>
      <c r="L71" s="168"/>
      <c r="M71" s="168"/>
      <c r="O71" s="170"/>
    </row>
    <row r="72" spans="1:18">
      <c r="A72" s="35" t="s">
        <v>269</v>
      </c>
      <c r="B72" s="35" t="s">
        <v>270</v>
      </c>
      <c r="C72" s="36" t="s">
        <v>271</v>
      </c>
      <c r="D72" s="37" t="s">
        <v>1595</v>
      </c>
      <c r="E72" s="38">
        <v>1</v>
      </c>
      <c r="F72" s="38" t="s">
        <v>8</v>
      </c>
      <c r="G72" s="33"/>
      <c r="H72" s="162"/>
      <c r="I72" s="166"/>
      <c r="J72" s="166"/>
      <c r="K72" s="167"/>
      <c r="L72" s="168"/>
      <c r="M72" s="168"/>
      <c r="O72" s="170"/>
    </row>
    <row r="73" spans="1:18" ht="40.5" customHeight="1">
      <c r="A73" s="35" t="s">
        <v>269</v>
      </c>
      <c r="B73" s="35" t="s">
        <v>270</v>
      </c>
      <c r="C73" s="36" t="s">
        <v>271</v>
      </c>
      <c r="D73" s="37" t="s">
        <v>1595</v>
      </c>
      <c r="E73" s="38">
        <v>2</v>
      </c>
      <c r="F73" s="38" t="s">
        <v>8</v>
      </c>
      <c r="G73" s="33"/>
      <c r="H73" s="162"/>
      <c r="I73" s="166"/>
      <c r="J73" s="166"/>
      <c r="K73" s="167"/>
      <c r="L73" s="168"/>
      <c r="M73" s="168"/>
      <c r="O73" s="183"/>
      <c r="P73" s="162"/>
    </row>
    <row r="74" spans="1:18">
      <c r="A74" s="35" t="s">
        <v>269</v>
      </c>
      <c r="B74" s="35" t="s">
        <v>270</v>
      </c>
      <c r="C74" s="36" t="s">
        <v>271</v>
      </c>
      <c r="D74" s="37" t="s">
        <v>1595</v>
      </c>
      <c r="E74" s="38">
        <v>3</v>
      </c>
      <c r="F74" s="38" t="s">
        <v>8</v>
      </c>
      <c r="G74" s="33"/>
      <c r="H74" s="162"/>
      <c r="I74" s="166"/>
      <c r="J74" s="166"/>
      <c r="K74" s="167"/>
      <c r="L74" s="168"/>
      <c r="M74" s="168"/>
      <c r="O74" s="170"/>
    </row>
    <row r="75" spans="1:18">
      <c r="A75" s="35" t="s">
        <v>269</v>
      </c>
      <c r="B75" s="35" t="s">
        <v>270</v>
      </c>
      <c r="C75" s="36" t="s">
        <v>271</v>
      </c>
      <c r="D75" s="37" t="s">
        <v>1595</v>
      </c>
      <c r="E75" s="38">
        <v>4</v>
      </c>
      <c r="F75" s="38" t="s">
        <v>8</v>
      </c>
      <c r="G75" s="33"/>
      <c r="H75" s="162"/>
      <c r="I75" s="166"/>
      <c r="J75" s="166"/>
      <c r="K75" s="167"/>
      <c r="L75" s="168"/>
      <c r="M75" s="168"/>
      <c r="O75" s="170"/>
    </row>
    <row r="76" spans="1:18" ht="36.75" customHeight="1">
      <c r="A76" s="35" t="s">
        <v>269</v>
      </c>
      <c r="B76" s="35" t="s">
        <v>270</v>
      </c>
      <c r="C76" s="36" t="s">
        <v>271</v>
      </c>
      <c r="D76" s="37" t="s">
        <v>1595</v>
      </c>
      <c r="E76" s="38">
        <v>5</v>
      </c>
      <c r="F76" s="38" t="s">
        <v>8</v>
      </c>
      <c r="G76" s="33"/>
      <c r="H76" s="162"/>
      <c r="I76" s="190"/>
      <c r="J76" s="190" t="s">
        <v>6</v>
      </c>
      <c r="K76" s="194"/>
      <c r="L76" s="191"/>
      <c r="M76" s="168"/>
      <c r="O76" s="183"/>
      <c r="Q76" s="162"/>
      <c r="R76" s="162"/>
    </row>
    <row r="77" spans="1:18">
      <c r="A77" s="35" t="s">
        <v>301</v>
      </c>
      <c r="B77" s="35" t="s">
        <v>302</v>
      </c>
      <c r="C77" s="36" t="s">
        <v>303</v>
      </c>
      <c r="D77" s="37" t="s">
        <v>1520</v>
      </c>
      <c r="E77" s="38">
        <v>1</v>
      </c>
      <c r="F77" s="38" t="s">
        <v>6</v>
      </c>
      <c r="G77" s="195" t="s">
        <v>314</v>
      </c>
      <c r="H77" s="162"/>
      <c r="I77" s="190"/>
      <c r="J77" s="190" t="s">
        <v>6</v>
      </c>
      <c r="K77" s="191"/>
      <c r="L77" s="192"/>
      <c r="M77" s="168"/>
      <c r="O77" s="170"/>
    </row>
    <row r="78" spans="1:18">
      <c r="A78" s="35" t="s">
        <v>301</v>
      </c>
      <c r="B78" s="35" t="s">
        <v>302</v>
      </c>
      <c r="C78" s="36" t="s">
        <v>303</v>
      </c>
      <c r="D78" s="37" t="s">
        <v>1520</v>
      </c>
      <c r="E78" s="38">
        <v>2</v>
      </c>
      <c r="F78" s="38" t="s">
        <v>6</v>
      </c>
      <c r="G78" s="42" t="s">
        <v>1610</v>
      </c>
      <c r="H78" s="162"/>
      <c r="I78" s="189"/>
      <c r="J78" s="190" t="s">
        <v>6</v>
      </c>
      <c r="K78" s="191"/>
      <c r="L78" s="192"/>
      <c r="M78" s="168"/>
      <c r="O78" s="170"/>
    </row>
    <row r="79" spans="1:18">
      <c r="A79" s="35" t="s">
        <v>301</v>
      </c>
      <c r="B79" s="35" t="s">
        <v>302</v>
      </c>
      <c r="C79" s="36" t="s">
        <v>303</v>
      </c>
      <c r="D79" s="37" t="s">
        <v>1520</v>
      </c>
      <c r="E79" s="38">
        <v>3</v>
      </c>
      <c r="F79" s="38" t="s">
        <v>6</v>
      </c>
      <c r="G79" s="42" t="s">
        <v>1606</v>
      </c>
      <c r="H79" s="162"/>
      <c r="I79" s="190"/>
      <c r="J79" s="190" t="s">
        <v>7</v>
      </c>
      <c r="K79" s="191"/>
      <c r="L79" s="191"/>
      <c r="M79" s="168"/>
      <c r="O79" s="170"/>
    </row>
    <row r="80" spans="1:18">
      <c r="A80" s="35" t="s">
        <v>301</v>
      </c>
      <c r="B80" s="35" t="s">
        <v>302</v>
      </c>
      <c r="C80" s="36" t="s">
        <v>303</v>
      </c>
      <c r="D80" s="37" t="s">
        <v>1520</v>
      </c>
      <c r="E80" s="38">
        <v>1</v>
      </c>
      <c r="F80" s="38" t="s">
        <v>7</v>
      </c>
      <c r="G80" s="42" t="s">
        <v>315</v>
      </c>
      <c r="H80" s="162"/>
      <c r="I80" s="189"/>
      <c r="J80" s="190" t="s">
        <v>7</v>
      </c>
      <c r="K80" s="191"/>
      <c r="L80" s="191"/>
      <c r="M80" s="168"/>
      <c r="O80" s="170"/>
    </row>
    <row r="81" spans="1:15">
      <c r="A81" s="35" t="s">
        <v>301</v>
      </c>
      <c r="B81" s="35" t="s">
        <v>302</v>
      </c>
      <c r="C81" s="36" t="s">
        <v>303</v>
      </c>
      <c r="D81" s="37" t="s">
        <v>1520</v>
      </c>
      <c r="E81" s="38">
        <v>2</v>
      </c>
      <c r="F81" s="38" t="s">
        <v>7</v>
      </c>
      <c r="G81" s="42" t="s">
        <v>286</v>
      </c>
      <c r="H81" s="162"/>
      <c r="I81" s="190"/>
      <c r="J81" s="190" t="s">
        <v>7</v>
      </c>
      <c r="K81" s="194"/>
      <c r="L81" s="191"/>
      <c r="M81" s="168"/>
      <c r="O81" s="170"/>
    </row>
    <row r="82" spans="1:15">
      <c r="A82" s="35" t="s">
        <v>301</v>
      </c>
      <c r="B82" s="35" t="s">
        <v>302</v>
      </c>
      <c r="C82" s="36" t="s">
        <v>303</v>
      </c>
      <c r="D82" s="37" t="s">
        <v>1520</v>
      </c>
      <c r="E82" s="38">
        <v>3</v>
      </c>
      <c r="F82" s="38" t="s">
        <v>7</v>
      </c>
      <c r="G82" s="33" t="s">
        <v>311</v>
      </c>
      <c r="H82" s="162"/>
      <c r="I82" s="189"/>
      <c r="J82" s="190" t="s">
        <v>7</v>
      </c>
      <c r="K82" s="196"/>
      <c r="L82" s="191"/>
      <c r="M82" s="168"/>
      <c r="O82" s="170"/>
    </row>
    <row r="83" spans="1:15">
      <c r="A83" s="35" t="s">
        <v>301</v>
      </c>
      <c r="B83" s="35" t="s">
        <v>302</v>
      </c>
      <c r="C83" s="36" t="s">
        <v>303</v>
      </c>
      <c r="D83" s="37" t="s">
        <v>1520</v>
      </c>
      <c r="E83" s="38">
        <v>4</v>
      </c>
      <c r="F83" s="38" t="s">
        <v>7</v>
      </c>
      <c r="G83" s="42" t="s">
        <v>313</v>
      </c>
      <c r="H83" s="162"/>
      <c r="I83" s="190"/>
      <c r="J83" s="190" t="s">
        <v>7</v>
      </c>
      <c r="K83" s="191"/>
      <c r="L83" s="191"/>
      <c r="M83" s="168"/>
      <c r="O83" s="170"/>
    </row>
    <row r="84" spans="1:15">
      <c r="A84" s="35" t="s">
        <v>301</v>
      </c>
      <c r="B84" s="35" t="s">
        <v>302</v>
      </c>
      <c r="C84" s="36" t="s">
        <v>303</v>
      </c>
      <c r="D84" s="37" t="s">
        <v>1520</v>
      </c>
      <c r="E84" s="38">
        <v>5</v>
      </c>
      <c r="F84" s="38" t="s">
        <v>7</v>
      </c>
      <c r="G84" s="33" t="s">
        <v>306</v>
      </c>
      <c r="H84" s="162"/>
      <c r="I84" s="189"/>
      <c r="J84" s="190" t="s">
        <v>7</v>
      </c>
      <c r="K84" s="191"/>
      <c r="L84" s="191"/>
      <c r="M84" s="168"/>
      <c r="O84" s="170"/>
    </row>
    <row r="85" spans="1:15">
      <c r="A85" s="35" t="s">
        <v>301</v>
      </c>
      <c r="B85" s="35" t="s">
        <v>302</v>
      </c>
      <c r="C85" s="36" t="s">
        <v>303</v>
      </c>
      <c r="D85" s="37" t="s">
        <v>1520</v>
      </c>
      <c r="E85" s="38">
        <v>6</v>
      </c>
      <c r="F85" s="38" t="s">
        <v>7</v>
      </c>
      <c r="G85" s="42" t="s">
        <v>308</v>
      </c>
      <c r="H85" s="162"/>
      <c r="I85" s="190"/>
      <c r="J85" s="190" t="s">
        <v>7</v>
      </c>
      <c r="K85" s="191"/>
      <c r="L85" s="191"/>
      <c r="M85" s="168"/>
      <c r="O85" s="170"/>
    </row>
    <row r="86" spans="1:15">
      <c r="A86" s="35" t="s">
        <v>301</v>
      </c>
      <c r="B86" s="35" t="s">
        <v>302</v>
      </c>
      <c r="C86" s="36" t="s">
        <v>303</v>
      </c>
      <c r="D86" s="37" t="s">
        <v>1520</v>
      </c>
      <c r="E86" s="38">
        <v>7</v>
      </c>
      <c r="F86" s="38" t="s">
        <v>7</v>
      </c>
      <c r="G86" s="42" t="s">
        <v>308</v>
      </c>
      <c r="H86" s="162"/>
      <c r="I86" s="189"/>
      <c r="J86" s="190" t="s">
        <v>7</v>
      </c>
      <c r="K86" s="191"/>
      <c r="L86" s="191"/>
      <c r="M86" s="168"/>
      <c r="O86" s="170"/>
    </row>
    <row r="87" spans="1:15">
      <c r="A87" s="35" t="s">
        <v>301</v>
      </c>
      <c r="B87" s="35" t="s">
        <v>302</v>
      </c>
      <c r="C87" s="36" t="s">
        <v>303</v>
      </c>
      <c r="D87" s="37" t="s">
        <v>1520</v>
      </c>
      <c r="E87" s="38">
        <v>8</v>
      </c>
      <c r="F87" s="38" t="s">
        <v>7</v>
      </c>
      <c r="G87" s="33" t="s">
        <v>318</v>
      </c>
      <c r="H87" s="162"/>
      <c r="I87" s="190"/>
      <c r="J87" s="190" t="s">
        <v>7</v>
      </c>
      <c r="K87" s="191"/>
      <c r="L87" s="191"/>
      <c r="M87" s="168"/>
      <c r="O87" s="170"/>
    </row>
    <row r="88" spans="1:15">
      <c r="A88" s="35" t="s">
        <v>301</v>
      </c>
      <c r="B88" s="35" t="s">
        <v>302</v>
      </c>
      <c r="C88" s="36" t="s">
        <v>303</v>
      </c>
      <c r="D88" s="37" t="s">
        <v>1520</v>
      </c>
      <c r="E88" s="38">
        <v>9</v>
      </c>
      <c r="F88" s="38" t="s">
        <v>7</v>
      </c>
      <c r="G88" s="33" t="s">
        <v>318</v>
      </c>
      <c r="H88" s="162"/>
      <c r="I88" s="189"/>
      <c r="J88" s="190" t="s">
        <v>7</v>
      </c>
      <c r="K88" s="191"/>
      <c r="L88" s="191"/>
      <c r="M88" s="168"/>
      <c r="O88" s="170"/>
    </row>
    <row r="89" spans="1:15">
      <c r="A89" s="35" t="s">
        <v>301</v>
      </c>
      <c r="B89" s="35" t="s">
        <v>302</v>
      </c>
      <c r="C89" s="36" t="s">
        <v>303</v>
      </c>
      <c r="D89" s="37" t="s">
        <v>1520</v>
      </c>
      <c r="E89" s="38">
        <v>10</v>
      </c>
      <c r="F89" s="38" t="s">
        <v>7</v>
      </c>
      <c r="G89" s="33" t="s">
        <v>320</v>
      </c>
      <c r="H89" s="162"/>
      <c r="I89" s="190"/>
      <c r="J89" s="190" t="s">
        <v>7</v>
      </c>
      <c r="K89" s="191"/>
      <c r="L89" s="191"/>
      <c r="M89" s="168"/>
      <c r="O89" s="170"/>
    </row>
    <row r="90" spans="1:15">
      <c r="A90" s="35" t="s">
        <v>301</v>
      </c>
      <c r="B90" s="35" t="s">
        <v>302</v>
      </c>
      <c r="C90" s="36" t="s">
        <v>303</v>
      </c>
      <c r="D90" s="37" t="s">
        <v>1520</v>
      </c>
      <c r="E90" s="38">
        <v>11</v>
      </c>
      <c r="F90" s="38" t="s">
        <v>7</v>
      </c>
      <c r="G90" s="42" t="s">
        <v>320</v>
      </c>
      <c r="H90" s="162"/>
      <c r="I90" s="189"/>
      <c r="J90" s="190" t="s">
        <v>7</v>
      </c>
      <c r="K90" s="191"/>
      <c r="L90" s="191"/>
      <c r="M90" s="168"/>
      <c r="O90" s="170"/>
    </row>
    <row r="91" spans="1:15">
      <c r="A91" s="35" t="s">
        <v>301</v>
      </c>
      <c r="B91" s="35" t="s">
        <v>302</v>
      </c>
      <c r="C91" s="36" t="s">
        <v>303</v>
      </c>
      <c r="D91" s="37" t="s">
        <v>1520</v>
      </c>
      <c r="E91" s="38">
        <v>12</v>
      </c>
      <c r="F91" s="38" t="s">
        <v>7</v>
      </c>
      <c r="G91" s="42" t="s">
        <v>322</v>
      </c>
      <c r="H91" s="162"/>
      <c r="I91" s="166"/>
      <c r="J91" s="166"/>
      <c r="K91" s="167"/>
      <c r="L91" s="168"/>
      <c r="M91" s="168"/>
      <c r="O91" s="170"/>
    </row>
    <row r="92" spans="1:15">
      <c r="A92" s="35" t="s">
        <v>323</v>
      </c>
      <c r="B92" s="35" t="s">
        <v>324</v>
      </c>
      <c r="C92" s="36" t="s">
        <v>1615</v>
      </c>
      <c r="D92" s="37" t="s">
        <v>1616</v>
      </c>
      <c r="E92" s="38">
        <v>1</v>
      </c>
      <c r="F92" s="38" t="s">
        <v>6</v>
      </c>
      <c r="G92" s="195" t="s">
        <v>327</v>
      </c>
      <c r="I92" s="166"/>
      <c r="J92" s="166"/>
      <c r="K92" s="167"/>
      <c r="L92" s="168"/>
      <c r="M92" s="168"/>
      <c r="O92" s="170"/>
    </row>
    <row r="93" spans="1:15">
      <c r="A93" s="35" t="s">
        <v>323</v>
      </c>
      <c r="B93" s="35" t="s">
        <v>324</v>
      </c>
      <c r="C93" s="36" t="s">
        <v>1615</v>
      </c>
      <c r="D93" s="37" t="s">
        <v>1616</v>
      </c>
      <c r="E93" s="38">
        <v>2</v>
      </c>
      <c r="F93" s="38" t="s">
        <v>6</v>
      </c>
      <c r="G93" s="193" t="s">
        <v>332</v>
      </c>
      <c r="I93" s="166"/>
      <c r="J93" s="166"/>
      <c r="K93" s="167"/>
      <c r="L93" s="168"/>
      <c r="M93" s="168"/>
      <c r="O93" s="170"/>
    </row>
    <row r="94" spans="1:15">
      <c r="A94" s="35" t="s">
        <v>323</v>
      </c>
      <c r="B94" s="35" t="s">
        <v>324</v>
      </c>
      <c r="C94" s="36" t="s">
        <v>1615</v>
      </c>
      <c r="D94" s="37" t="s">
        <v>1616</v>
      </c>
      <c r="E94" s="38">
        <v>3</v>
      </c>
      <c r="F94" s="38" t="s">
        <v>6</v>
      </c>
      <c r="G94" s="193" t="s">
        <v>334</v>
      </c>
      <c r="I94" s="166"/>
      <c r="J94" s="166"/>
      <c r="K94" s="167"/>
      <c r="L94" s="168"/>
      <c r="M94" s="168"/>
      <c r="O94" s="170"/>
    </row>
    <row r="95" spans="1:15">
      <c r="A95" s="35" t="s">
        <v>323</v>
      </c>
      <c r="B95" s="35" t="s">
        <v>324</v>
      </c>
      <c r="C95" s="36" t="s">
        <v>1615</v>
      </c>
      <c r="D95" s="37" t="s">
        <v>1616</v>
      </c>
      <c r="E95" s="38">
        <v>4</v>
      </c>
      <c r="F95" s="38" t="s">
        <v>6</v>
      </c>
      <c r="G95" s="193" t="s">
        <v>330</v>
      </c>
      <c r="I95" s="166"/>
      <c r="J95" s="166"/>
      <c r="K95" s="167"/>
      <c r="L95" s="168"/>
      <c r="M95" s="168"/>
      <c r="O95" s="170"/>
    </row>
    <row r="96" spans="1:15">
      <c r="A96" s="35" t="s">
        <v>323</v>
      </c>
      <c r="B96" s="35" t="s">
        <v>324</v>
      </c>
      <c r="C96" s="36" t="s">
        <v>1615</v>
      </c>
      <c r="D96" s="37" t="s">
        <v>1616</v>
      </c>
      <c r="E96" s="38">
        <v>5</v>
      </c>
      <c r="F96" s="38" t="s">
        <v>6</v>
      </c>
      <c r="G96" s="57"/>
      <c r="H96" s="162"/>
      <c r="I96" s="166"/>
      <c r="J96" s="166"/>
      <c r="K96" s="167"/>
      <c r="L96" s="168"/>
      <c r="M96" s="168"/>
      <c r="O96" s="170"/>
    </row>
    <row r="97" spans="1:30">
      <c r="A97" s="35" t="s">
        <v>335</v>
      </c>
      <c r="B97" s="49" t="s">
        <v>336</v>
      </c>
      <c r="C97" s="53" t="s">
        <v>337</v>
      </c>
      <c r="D97" s="37" t="s">
        <v>1520</v>
      </c>
      <c r="E97" s="38">
        <v>1</v>
      </c>
      <c r="F97" s="38" t="s">
        <v>6</v>
      </c>
      <c r="G97" s="49" t="s">
        <v>338</v>
      </c>
      <c r="H97" s="166"/>
      <c r="I97" s="166"/>
      <c r="J97" s="166"/>
      <c r="K97" s="167"/>
      <c r="L97" s="168"/>
      <c r="M97" s="168"/>
      <c r="O97" s="170"/>
    </row>
    <row r="98" spans="1:30">
      <c r="A98" s="35" t="s">
        <v>340</v>
      </c>
      <c r="B98" s="35" t="s">
        <v>341</v>
      </c>
      <c r="C98" s="36" t="s">
        <v>1620</v>
      </c>
      <c r="D98" s="37" t="s">
        <v>1520</v>
      </c>
      <c r="E98" s="38">
        <v>1</v>
      </c>
      <c r="F98" s="38" t="s">
        <v>6</v>
      </c>
      <c r="G98" s="49" t="s">
        <v>317</v>
      </c>
      <c r="H98" s="162"/>
      <c r="I98" s="166"/>
      <c r="J98" s="166"/>
      <c r="K98" s="167"/>
      <c r="L98" s="168"/>
      <c r="M98" s="168"/>
      <c r="O98" s="197"/>
    </row>
    <row r="99" spans="1:30" s="181" customFormat="1" ht="15">
      <c r="A99" s="66">
        <v>2193</v>
      </c>
      <c r="B99" s="67" t="s">
        <v>344</v>
      </c>
      <c r="C99" s="67" t="s">
        <v>345</v>
      </c>
      <c r="D99" s="63" t="s">
        <v>1520</v>
      </c>
      <c r="E99" s="41">
        <v>1</v>
      </c>
      <c r="F99" s="41" t="s">
        <v>6</v>
      </c>
      <c r="G99" s="43" t="s">
        <v>346</v>
      </c>
      <c r="H99" s="179"/>
      <c r="I99" s="179"/>
      <c r="J99" s="179"/>
      <c r="K99" s="179"/>
      <c r="L99" s="179"/>
      <c r="M99" s="179"/>
      <c r="N99" s="179"/>
    </row>
    <row r="100" spans="1:30">
      <c r="A100" s="35" t="s">
        <v>348</v>
      </c>
      <c r="B100" s="35" t="s">
        <v>349</v>
      </c>
      <c r="C100" s="36" t="s">
        <v>350</v>
      </c>
      <c r="D100" s="37" t="s">
        <v>1546</v>
      </c>
      <c r="E100" s="38">
        <v>1</v>
      </c>
      <c r="F100" s="38" t="s">
        <v>19</v>
      </c>
      <c r="G100" s="49" t="s">
        <v>351</v>
      </c>
      <c r="H100" s="162"/>
      <c r="I100" s="166"/>
      <c r="J100" s="166"/>
      <c r="K100" s="167"/>
      <c r="L100" s="168"/>
      <c r="M100" s="168"/>
      <c r="O100" s="170"/>
    </row>
    <row r="101" spans="1:30" s="181" customFormat="1" ht="15">
      <c r="A101" s="66" t="s">
        <v>353</v>
      </c>
      <c r="B101" s="67" t="s">
        <v>354</v>
      </c>
      <c r="C101" s="67" t="s">
        <v>1622</v>
      </c>
      <c r="D101" s="63" t="s">
        <v>1623</v>
      </c>
      <c r="E101" s="41">
        <v>1</v>
      </c>
      <c r="F101" s="41" t="s">
        <v>6</v>
      </c>
      <c r="G101" s="59" t="s">
        <v>356</v>
      </c>
      <c r="H101" s="179"/>
      <c r="I101" s="179"/>
      <c r="J101" s="179"/>
      <c r="K101" s="179"/>
      <c r="L101" s="179"/>
      <c r="M101" s="179"/>
      <c r="N101" s="179"/>
    </row>
    <row r="102" spans="1:30" s="2" customFormat="1" ht="21" customHeight="1">
      <c r="A102" s="198">
        <v>1248</v>
      </c>
      <c r="B102" s="5" t="s">
        <v>358</v>
      </c>
      <c r="C102" s="5" t="s">
        <v>359</v>
      </c>
      <c r="D102" s="6" t="s">
        <v>1572</v>
      </c>
      <c r="E102" s="91">
        <v>1</v>
      </c>
      <c r="F102" s="91" t="s">
        <v>6</v>
      </c>
      <c r="G102" s="5" t="s">
        <v>360</v>
      </c>
      <c r="H102" s="4"/>
      <c r="I102" s="4"/>
      <c r="J102" s="3"/>
      <c r="K102" s="4"/>
    </row>
    <row r="103" spans="1:30">
      <c r="A103" s="35">
        <v>1808</v>
      </c>
      <c r="B103" s="35" t="s">
        <v>363</v>
      </c>
      <c r="C103" s="36" t="s">
        <v>1624</v>
      </c>
      <c r="D103" s="37" t="s">
        <v>1520</v>
      </c>
      <c r="E103" s="38">
        <v>1</v>
      </c>
      <c r="F103" s="38" t="s">
        <v>6</v>
      </c>
      <c r="G103" s="59" t="s">
        <v>365</v>
      </c>
      <c r="H103" s="162"/>
      <c r="I103" s="166"/>
      <c r="J103" s="166"/>
      <c r="K103" s="175"/>
      <c r="L103" s="168"/>
      <c r="M103" s="172"/>
      <c r="O103" s="170"/>
    </row>
    <row r="104" spans="1:30" s="181" customFormat="1" ht="15">
      <c r="A104" s="66">
        <v>1770</v>
      </c>
      <c r="B104" s="67" t="s">
        <v>368</v>
      </c>
      <c r="C104" s="67" t="s">
        <v>1625</v>
      </c>
      <c r="D104" s="63" t="s">
        <v>1626</v>
      </c>
      <c r="E104" s="41">
        <v>1</v>
      </c>
      <c r="F104" s="41" t="s">
        <v>6</v>
      </c>
      <c r="G104" s="59" t="s">
        <v>170</v>
      </c>
      <c r="H104" s="179"/>
      <c r="I104" s="179"/>
      <c r="J104" s="179"/>
      <c r="K104" s="179"/>
      <c r="L104" s="179"/>
      <c r="M104" s="179"/>
      <c r="N104" s="179"/>
    </row>
    <row r="105" spans="1:30">
      <c r="A105" s="35">
        <v>1593</v>
      </c>
      <c r="B105" s="35" t="s">
        <v>1628</v>
      </c>
      <c r="C105" s="36" t="s">
        <v>372</v>
      </c>
      <c r="D105" s="37">
        <v>16</v>
      </c>
      <c r="E105" s="38">
        <v>1</v>
      </c>
      <c r="F105" s="38" t="s">
        <v>19</v>
      </c>
      <c r="G105" s="57" t="s">
        <v>249</v>
      </c>
      <c r="H105" s="162"/>
      <c r="I105" s="166"/>
      <c r="J105" s="166"/>
      <c r="K105" s="167"/>
      <c r="L105" s="168"/>
      <c r="M105" s="168"/>
      <c r="O105" s="170"/>
    </row>
    <row r="106" spans="1:30">
      <c r="A106" s="35">
        <v>1616</v>
      </c>
      <c r="B106" s="35" t="s">
        <v>1629</v>
      </c>
      <c r="C106" s="36" t="s">
        <v>372</v>
      </c>
      <c r="D106" s="37">
        <v>16</v>
      </c>
      <c r="E106" s="38">
        <v>1</v>
      </c>
      <c r="F106" s="38" t="s">
        <v>19</v>
      </c>
      <c r="G106" s="57" t="s">
        <v>249</v>
      </c>
      <c r="H106" s="162"/>
      <c r="I106" s="166"/>
      <c r="J106" s="166"/>
      <c r="K106" s="167"/>
      <c r="L106" s="168"/>
      <c r="M106" s="168"/>
      <c r="O106" s="170"/>
    </row>
    <row r="107" spans="1:30">
      <c r="A107" s="35">
        <v>1617</v>
      </c>
      <c r="B107" s="35" t="s">
        <v>1630</v>
      </c>
      <c r="C107" s="36" t="s">
        <v>372</v>
      </c>
      <c r="D107" s="37">
        <v>9</v>
      </c>
      <c r="E107" s="38">
        <v>1</v>
      </c>
      <c r="F107" s="38" t="s">
        <v>19</v>
      </c>
      <c r="G107" s="57" t="s">
        <v>249</v>
      </c>
      <c r="H107" s="162"/>
      <c r="I107" s="166"/>
      <c r="J107" s="166"/>
      <c r="K107" s="167"/>
      <c r="L107" s="168"/>
      <c r="M107" s="168"/>
      <c r="O107" s="170"/>
    </row>
    <row r="108" spans="1:30" s="180" customFormat="1" ht="15">
      <c r="A108" s="35">
        <v>1619</v>
      </c>
      <c r="B108" s="75" t="s">
        <v>1631</v>
      </c>
      <c r="C108" s="36" t="s">
        <v>372</v>
      </c>
      <c r="D108" s="76">
        <v>9</v>
      </c>
      <c r="E108" s="38">
        <v>1</v>
      </c>
      <c r="F108" s="77" t="s">
        <v>19</v>
      </c>
      <c r="G108" s="57" t="s">
        <v>249</v>
      </c>
      <c r="H108" s="168"/>
      <c r="I108" s="168"/>
      <c r="J108" s="168"/>
      <c r="K108" s="175"/>
      <c r="L108" s="172"/>
      <c r="M108" s="172"/>
      <c r="N108" s="179"/>
      <c r="O108" s="188"/>
      <c r="P108" s="179"/>
      <c r="Q108" s="179"/>
      <c r="R108" s="179"/>
      <c r="S108" s="179"/>
      <c r="T108" s="179"/>
      <c r="U108" s="179"/>
      <c r="V108" s="179"/>
      <c r="W108" s="179"/>
      <c r="X108" s="179"/>
      <c r="Y108" s="179"/>
      <c r="Z108" s="179"/>
      <c r="AA108" s="179"/>
      <c r="AB108" s="179"/>
      <c r="AC108" s="179"/>
      <c r="AD108" s="179"/>
    </row>
    <row r="109" spans="1:30" s="180" customFormat="1" ht="15">
      <c r="A109" s="35" t="s">
        <v>373</v>
      </c>
      <c r="B109" s="35" t="s">
        <v>374</v>
      </c>
      <c r="C109" s="53" t="s">
        <v>375</v>
      </c>
      <c r="D109" s="37" t="s">
        <v>1520</v>
      </c>
      <c r="E109" s="38">
        <v>1</v>
      </c>
      <c r="F109" s="38" t="s">
        <v>6</v>
      </c>
      <c r="G109" s="59" t="s">
        <v>377</v>
      </c>
      <c r="H109" s="168"/>
      <c r="I109" s="168"/>
      <c r="J109" s="168"/>
      <c r="K109" s="167"/>
      <c r="L109" s="168"/>
      <c r="M109" s="168"/>
      <c r="N109" s="179"/>
      <c r="O109" s="188"/>
      <c r="P109" s="179"/>
      <c r="Q109" s="179"/>
      <c r="R109" s="179"/>
      <c r="S109" s="179"/>
      <c r="T109" s="179"/>
      <c r="U109" s="179"/>
      <c r="V109" s="179"/>
      <c r="W109" s="179"/>
      <c r="X109" s="179"/>
      <c r="Y109" s="179"/>
      <c r="Z109" s="179"/>
      <c r="AA109" s="179"/>
      <c r="AB109" s="179"/>
      <c r="AC109" s="179"/>
      <c r="AD109" s="179"/>
    </row>
    <row r="110" spans="1:30">
      <c r="A110" s="35" t="s">
        <v>379</v>
      </c>
      <c r="B110" s="49" t="s">
        <v>380</v>
      </c>
      <c r="C110" s="53" t="s">
        <v>381</v>
      </c>
      <c r="D110" s="37" t="s">
        <v>1520</v>
      </c>
      <c r="E110" s="38">
        <v>1</v>
      </c>
      <c r="F110" s="38" t="s">
        <v>6</v>
      </c>
      <c r="G110" s="59" t="s">
        <v>382</v>
      </c>
      <c r="H110" s="166"/>
      <c r="I110" s="166"/>
      <c r="J110" s="166"/>
      <c r="K110" s="175"/>
      <c r="L110" s="168"/>
      <c r="M110" s="172"/>
      <c r="O110" s="170"/>
    </row>
    <row r="111" spans="1:30">
      <c r="A111" s="35" t="s">
        <v>384</v>
      </c>
      <c r="B111" s="49" t="s">
        <v>385</v>
      </c>
      <c r="C111" s="96" t="s">
        <v>386</v>
      </c>
      <c r="D111" s="37">
        <v>5</v>
      </c>
      <c r="E111" s="38">
        <v>1</v>
      </c>
      <c r="F111" s="38" t="s">
        <v>19</v>
      </c>
      <c r="G111" s="57" t="s">
        <v>249</v>
      </c>
      <c r="H111" s="166"/>
      <c r="I111" s="166"/>
      <c r="J111" s="166"/>
      <c r="K111" s="167"/>
      <c r="L111" s="168"/>
      <c r="M111" s="168"/>
      <c r="O111" s="170"/>
    </row>
    <row r="112" spans="1:30" s="186" customFormat="1">
      <c r="A112" s="35" t="s">
        <v>387</v>
      </c>
      <c r="B112" s="60" t="s">
        <v>388</v>
      </c>
      <c r="C112" s="61" t="s">
        <v>389</v>
      </c>
      <c r="D112" s="37" t="s">
        <v>1570</v>
      </c>
      <c r="E112" s="38">
        <v>1</v>
      </c>
      <c r="F112" s="38" t="s">
        <v>19</v>
      </c>
      <c r="G112" s="57" t="s">
        <v>249</v>
      </c>
      <c r="H112" s="162"/>
      <c r="I112" s="166"/>
      <c r="J112" s="166"/>
      <c r="K112" s="167"/>
      <c r="L112" s="168"/>
      <c r="M112" s="168"/>
      <c r="O112" s="187"/>
    </row>
    <row r="113" spans="1:15" s="186" customFormat="1">
      <c r="A113" s="35" t="s">
        <v>390</v>
      </c>
      <c r="B113" s="60" t="s">
        <v>391</v>
      </c>
      <c r="C113" s="61" t="s">
        <v>392</v>
      </c>
      <c r="D113" s="37" t="s">
        <v>1632</v>
      </c>
      <c r="E113" s="38">
        <v>1</v>
      </c>
      <c r="F113" s="38" t="s">
        <v>19</v>
      </c>
      <c r="G113" s="57" t="s">
        <v>249</v>
      </c>
      <c r="H113" s="162"/>
      <c r="I113" s="166"/>
      <c r="J113" s="166"/>
      <c r="K113" s="167"/>
      <c r="L113" s="168"/>
      <c r="M113" s="168"/>
      <c r="O113" s="187"/>
    </row>
    <row r="114" spans="1:15" s="186" customFormat="1">
      <c r="A114" s="35" t="s">
        <v>393</v>
      </c>
      <c r="B114" s="60" t="s">
        <v>394</v>
      </c>
      <c r="C114" s="61" t="s">
        <v>395</v>
      </c>
      <c r="D114" s="37" t="s">
        <v>1632</v>
      </c>
      <c r="E114" s="38">
        <v>1</v>
      </c>
      <c r="F114" s="38" t="s">
        <v>19</v>
      </c>
      <c r="G114" s="57" t="s">
        <v>249</v>
      </c>
      <c r="H114" s="162"/>
      <c r="I114" s="166"/>
      <c r="J114" s="166"/>
      <c r="K114" s="167"/>
      <c r="L114" s="168"/>
      <c r="M114" s="168"/>
      <c r="O114" s="187"/>
    </row>
    <row r="115" spans="1:15" s="186" customFormat="1">
      <c r="A115" s="35" t="s">
        <v>396</v>
      </c>
      <c r="B115" s="35" t="s">
        <v>397</v>
      </c>
      <c r="C115" s="36" t="s">
        <v>398</v>
      </c>
      <c r="D115" s="37" t="s">
        <v>1633</v>
      </c>
      <c r="E115" s="38">
        <v>1</v>
      </c>
      <c r="F115" s="38" t="s">
        <v>19</v>
      </c>
      <c r="G115" s="57" t="s">
        <v>249</v>
      </c>
      <c r="H115" s="162"/>
      <c r="I115" s="166"/>
      <c r="J115" s="166"/>
      <c r="K115" s="167"/>
      <c r="L115" s="168"/>
      <c r="M115" s="168"/>
      <c r="O115" s="187"/>
    </row>
    <row r="116" spans="1:15" s="181" customFormat="1" ht="15">
      <c r="A116" s="66" t="s">
        <v>399</v>
      </c>
      <c r="B116" s="67" t="s">
        <v>400</v>
      </c>
      <c r="C116" s="67" t="s">
        <v>1634</v>
      </c>
      <c r="D116" s="63">
        <v>5</v>
      </c>
      <c r="E116" s="41">
        <v>1</v>
      </c>
      <c r="F116" s="41" t="s">
        <v>6</v>
      </c>
      <c r="G116" s="195" t="s">
        <v>402</v>
      </c>
      <c r="H116" s="179"/>
      <c r="I116" s="179"/>
      <c r="J116" s="179"/>
      <c r="K116" s="179"/>
      <c r="L116" s="179"/>
      <c r="M116" s="179"/>
      <c r="N116" s="179"/>
    </row>
    <row r="117" spans="1:15" s="181" customFormat="1" ht="15">
      <c r="A117" s="195" t="s">
        <v>404</v>
      </c>
      <c r="B117" s="195" t="s">
        <v>405</v>
      </c>
      <c r="C117" s="195" t="s">
        <v>406</v>
      </c>
      <c r="D117" s="63">
        <v>16</v>
      </c>
      <c r="E117" s="41">
        <v>1</v>
      </c>
      <c r="F117" s="41" t="s">
        <v>6</v>
      </c>
      <c r="G117" s="57" t="s">
        <v>249</v>
      </c>
      <c r="H117" s="179"/>
      <c r="I117" s="179"/>
      <c r="J117" s="179"/>
      <c r="K117" s="179"/>
      <c r="L117" s="179"/>
      <c r="M117" s="179"/>
      <c r="N117" s="179"/>
    </row>
    <row r="118" spans="1:15" s="186" customFormat="1">
      <c r="A118" s="75" t="s">
        <v>407</v>
      </c>
      <c r="B118" s="75" t="s">
        <v>408</v>
      </c>
      <c r="C118" s="36" t="s">
        <v>406</v>
      </c>
      <c r="D118" s="76">
        <v>16</v>
      </c>
      <c r="E118" s="77">
        <v>1</v>
      </c>
      <c r="F118" s="77" t="s">
        <v>19</v>
      </c>
      <c r="G118" s="57" t="s">
        <v>249</v>
      </c>
      <c r="H118" s="162"/>
      <c r="I118" s="166"/>
      <c r="J118" s="166"/>
      <c r="K118" s="167"/>
      <c r="L118" s="168"/>
      <c r="M118" s="168"/>
      <c r="O118" s="187"/>
    </row>
    <row r="119" spans="1:15">
      <c r="A119" s="35" t="s">
        <v>412</v>
      </c>
      <c r="B119" s="35" t="s">
        <v>413</v>
      </c>
      <c r="C119" s="36" t="s">
        <v>406</v>
      </c>
      <c r="D119" s="37">
        <v>16</v>
      </c>
      <c r="E119" s="38">
        <v>1</v>
      </c>
      <c r="F119" s="38" t="s">
        <v>19</v>
      </c>
      <c r="G119" s="57" t="s">
        <v>249</v>
      </c>
      <c r="H119" s="162"/>
      <c r="I119" s="166"/>
      <c r="J119" s="166"/>
      <c r="K119" s="167"/>
      <c r="L119" s="168"/>
      <c r="M119" s="168"/>
      <c r="O119" s="170"/>
    </row>
    <row r="120" spans="1:15" s="180" customFormat="1" ht="15">
      <c r="A120" s="38" t="s">
        <v>409</v>
      </c>
      <c r="B120" s="43" t="s">
        <v>410</v>
      </c>
      <c r="C120" s="62" t="s">
        <v>411</v>
      </c>
      <c r="D120" s="37">
        <v>4</v>
      </c>
      <c r="E120" s="41">
        <v>1</v>
      </c>
      <c r="F120" s="64" t="s">
        <v>6</v>
      </c>
      <c r="G120" s="57" t="s">
        <v>249</v>
      </c>
      <c r="H120" s="178"/>
      <c r="I120" s="179"/>
      <c r="J120" s="179"/>
      <c r="K120" s="179"/>
      <c r="L120" s="179"/>
      <c r="M120" s="179"/>
      <c r="N120" s="179"/>
    </row>
    <row r="121" spans="1:15">
      <c r="A121" s="35" t="s">
        <v>414</v>
      </c>
      <c r="B121" s="49" t="s">
        <v>415</v>
      </c>
      <c r="C121" s="96" t="s">
        <v>416</v>
      </c>
      <c r="D121" s="37">
        <v>5</v>
      </c>
      <c r="E121" s="38">
        <v>1</v>
      </c>
      <c r="F121" s="38" t="s">
        <v>19</v>
      </c>
      <c r="G121" s="57" t="s">
        <v>249</v>
      </c>
      <c r="H121" s="166"/>
      <c r="I121" s="166"/>
      <c r="J121" s="166"/>
      <c r="K121" s="167"/>
      <c r="L121" s="168"/>
      <c r="M121" s="168"/>
      <c r="O121" s="170"/>
    </row>
    <row r="122" spans="1:15" s="180" customFormat="1" ht="15">
      <c r="A122" s="41" t="s">
        <v>417</v>
      </c>
      <c r="B122" s="43" t="s">
        <v>418</v>
      </c>
      <c r="C122" s="62" t="s">
        <v>419</v>
      </c>
      <c r="D122" s="37">
        <v>5</v>
      </c>
      <c r="E122" s="41">
        <v>1</v>
      </c>
      <c r="F122" s="64" t="s">
        <v>6</v>
      </c>
      <c r="G122" s="57" t="s">
        <v>249</v>
      </c>
      <c r="H122" s="178"/>
      <c r="I122" s="179"/>
      <c r="J122" s="179"/>
      <c r="K122" s="179"/>
      <c r="L122" s="179"/>
      <c r="M122" s="179"/>
      <c r="N122" s="179"/>
    </row>
    <row r="123" spans="1:15" ht="24">
      <c r="A123" s="35" t="s">
        <v>420</v>
      </c>
      <c r="B123" s="49" t="s">
        <v>421</v>
      </c>
      <c r="C123" s="36" t="s">
        <v>262</v>
      </c>
      <c r="D123" s="37" t="s">
        <v>1574</v>
      </c>
      <c r="E123" s="38">
        <v>1</v>
      </c>
      <c r="F123" s="38" t="s">
        <v>19</v>
      </c>
      <c r="G123" s="57" t="s">
        <v>1635</v>
      </c>
      <c r="H123" s="162"/>
      <c r="I123" s="166"/>
      <c r="J123" s="166"/>
      <c r="K123" s="167"/>
      <c r="L123" s="168"/>
      <c r="M123" s="168"/>
      <c r="O123" s="170"/>
    </row>
    <row r="124" spans="1:15">
      <c r="A124" s="35" t="s">
        <v>424</v>
      </c>
      <c r="B124" s="35" t="s">
        <v>425</v>
      </c>
      <c r="C124" s="36" t="s">
        <v>426</v>
      </c>
      <c r="D124" s="37" t="s">
        <v>1520</v>
      </c>
      <c r="E124" s="38">
        <v>1</v>
      </c>
      <c r="F124" s="38" t="s">
        <v>6</v>
      </c>
      <c r="G124" s="57" t="s">
        <v>365</v>
      </c>
      <c r="H124" s="162"/>
      <c r="I124" s="166"/>
      <c r="J124" s="166"/>
      <c r="K124" s="175"/>
      <c r="L124" s="168"/>
      <c r="M124" s="168"/>
      <c r="O124" s="170"/>
    </row>
    <row r="125" spans="1:15">
      <c r="A125" s="35" t="s">
        <v>424</v>
      </c>
      <c r="B125" s="35" t="s">
        <v>425</v>
      </c>
      <c r="C125" s="36" t="s">
        <v>426</v>
      </c>
      <c r="D125" s="37" t="s">
        <v>1520</v>
      </c>
      <c r="E125" s="38">
        <v>1</v>
      </c>
      <c r="F125" s="38" t="s">
        <v>7</v>
      </c>
      <c r="G125" s="33" t="s">
        <v>366</v>
      </c>
      <c r="H125" s="162"/>
      <c r="I125" s="166"/>
      <c r="J125" s="166"/>
      <c r="K125" s="167"/>
      <c r="L125" s="168"/>
      <c r="M125" s="168"/>
      <c r="O125" s="170"/>
    </row>
    <row r="126" spans="1:15">
      <c r="A126" s="35" t="s">
        <v>427</v>
      </c>
      <c r="B126" s="35" t="s">
        <v>428</v>
      </c>
      <c r="C126" s="36" t="s">
        <v>1636</v>
      </c>
      <c r="D126" s="37" t="s">
        <v>1520</v>
      </c>
      <c r="E126" s="38">
        <v>1</v>
      </c>
      <c r="F126" s="38" t="s">
        <v>6</v>
      </c>
      <c r="G126" s="33" t="s">
        <v>430</v>
      </c>
      <c r="H126" s="162"/>
      <c r="I126" s="167"/>
      <c r="J126" s="166"/>
      <c r="K126" s="167"/>
      <c r="L126" s="168"/>
      <c r="M126" s="168"/>
      <c r="O126" s="170"/>
    </row>
    <row r="127" spans="1:15">
      <c r="A127" s="35" t="s">
        <v>427</v>
      </c>
      <c r="B127" s="35" t="s">
        <v>428</v>
      </c>
      <c r="C127" s="36" t="s">
        <v>1636</v>
      </c>
      <c r="D127" s="37" t="s">
        <v>1520</v>
      </c>
      <c r="E127" s="38">
        <v>1</v>
      </c>
      <c r="F127" s="38" t="s">
        <v>7</v>
      </c>
      <c r="G127" s="33" t="s">
        <v>431</v>
      </c>
      <c r="H127" s="162"/>
      <c r="I127" s="166"/>
      <c r="J127" s="166"/>
      <c r="K127" s="167"/>
      <c r="L127" s="168"/>
      <c r="M127" s="168"/>
      <c r="O127" s="170"/>
    </row>
    <row r="128" spans="1:15">
      <c r="A128" s="35" t="s">
        <v>432</v>
      </c>
      <c r="B128" s="35" t="s">
        <v>433</v>
      </c>
      <c r="C128" s="36" t="s">
        <v>1638</v>
      </c>
      <c r="D128" s="37" t="s">
        <v>1520</v>
      </c>
      <c r="E128" s="38">
        <v>1</v>
      </c>
      <c r="F128" s="38" t="s">
        <v>6</v>
      </c>
      <c r="G128" s="33" t="s">
        <v>435</v>
      </c>
      <c r="H128" s="162"/>
      <c r="I128" s="166"/>
      <c r="J128" s="166"/>
      <c r="K128" s="167"/>
      <c r="L128" s="168"/>
      <c r="M128" s="168"/>
      <c r="O128" s="170"/>
    </row>
    <row r="129" spans="1:15">
      <c r="A129" s="35" t="s">
        <v>432</v>
      </c>
      <c r="B129" s="35" t="s">
        <v>433</v>
      </c>
      <c r="C129" s="36" t="s">
        <v>1638</v>
      </c>
      <c r="D129" s="37" t="s">
        <v>1520</v>
      </c>
      <c r="E129" s="38">
        <v>1</v>
      </c>
      <c r="F129" s="38" t="s">
        <v>7</v>
      </c>
      <c r="G129" s="33" t="s">
        <v>436</v>
      </c>
      <c r="H129" s="162"/>
      <c r="I129" s="166"/>
      <c r="J129" s="166"/>
      <c r="K129" s="167"/>
      <c r="L129" s="168"/>
      <c r="M129" s="168"/>
      <c r="O129" s="170"/>
    </row>
    <row r="130" spans="1:15">
      <c r="A130" s="35">
        <v>1183</v>
      </c>
      <c r="B130" s="35" t="s">
        <v>438</v>
      </c>
      <c r="C130" s="36" t="s">
        <v>439</v>
      </c>
      <c r="D130" s="37" t="s">
        <v>1520</v>
      </c>
      <c r="E130" s="38">
        <v>1</v>
      </c>
      <c r="F130" s="38" t="s">
        <v>6</v>
      </c>
      <c r="G130" s="49" t="s">
        <v>440</v>
      </c>
      <c r="H130" s="162"/>
      <c r="I130" s="166"/>
      <c r="J130" s="166"/>
      <c r="K130" s="167"/>
      <c r="L130" s="168"/>
      <c r="M130" s="168"/>
      <c r="O130" s="170"/>
    </row>
    <row r="131" spans="1:15">
      <c r="A131" s="35" t="s">
        <v>437</v>
      </c>
      <c r="B131" s="35" t="s">
        <v>438</v>
      </c>
      <c r="C131" s="36" t="s">
        <v>439</v>
      </c>
      <c r="D131" s="37" t="s">
        <v>1520</v>
      </c>
      <c r="E131" s="38">
        <v>1</v>
      </c>
      <c r="F131" s="38" t="s">
        <v>7</v>
      </c>
      <c r="G131" s="33" t="s">
        <v>441</v>
      </c>
      <c r="H131" s="162"/>
      <c r="I131" s="166"/>
      <c r="J131" s="166"/>
      <c r="K131" s="167"/>
      <c r="L131" s="168"/>
      <c r="M131" s="168"/>
      <c r="O131" s="170"/>
    </row>
    <row r="132" spans="1:15">
      <c r="A132" s="35" t="s">
        <v>442</v>
      </c>
      <c r="B132" s="35" t="s">
        <v>443</v>
      </c>
      <c r="C132" s="36" t="s">
        <v>184</v>
      </c>
      <c r="D132" s="37" t="s">
        <v>1546</v>
      </c>
      <c r="E132" s="38">
        <v>1</v>
      </c>
      <c r="F132" s="38" t="s">
        <v>19</v>
      </c>
      <c r="G132" s="57" t="s">
        <v>440</v>
      </c>
      <c r="H132" s="162"/>
      <c r="I132" s="166"/>
      <c r="J132" s="166"/>
      <c r="K132" s="167"/>
      <c r="L132" s="168"/>
      <c r="M132" s="168"/>
      <c r="O132" s="170"/>
    </row>
    <row r="133" spans="1:15" ht="167.25" customHeight="1">
      <c r="A133" s="35" t="s">
        <v>444</v>
      </c>
      <c r="B133" s="35" t="s">
        <v>445</v>
      </c>
      <c r="C133" s="36" t="s">
        <v>446</v>
      </c>
      <c r="D133" s="37" t="s">
        <v>1641</v>
      </c>
      <c r="E133" s="38">
        <v>1</v>
      </c>
      <c r="F133" s="38" t="s">
        <v>8</v>
      </c>
      <c r="G133" s="98" t="s">
        <v>1642</v>
      </c>
      <c r="H133" s="199"/>
      <c r="I133" s="166"/>
      <c r="J133" s="166"/>
      <c r="K133" s="167"/>
      <c r="L133" s="168"/>
      <c r="M133" s="168"/>
      <c r="O133" s="200"/>
    </row>
    <row r="134" spans="1:15">
      <c r="A134" s="35" t="s">
        <v>506</v>
      </c>
      <c r="B134" s="35" t="s">
        <v>507</v>
      </c>
      <c r="C134" s="36" t="s">
        <v>508</v>
      </c>
      <c r="D134" s="37" t="s">
        <v>1520</v>
      </c>
      <c r="E134" s="38">
        <v>1</v>
      </c>
      <c r="F134" s="38" t="s">
        <v>6</v>
      </c>
      <c r="G134" s="59" t="s">
        <v>509</v>
      </c>
      <c r="I134" s="166"/>
      <c r="J134" s="166"/>
      <c r="K134" s="167"/>
      <c r="L134" s="168"/>
      <c r="M134" s="168"/>
      <c r="O134" s="170"/>
    </row>
    <row r="135" spans="1:15">
      <c r="A135" s="35" t="s">
        <v>506</v>
      </c>
      <c r="B135" s="35" t="s">
        <v>507</v>
      </c>
      <c r="C135" s="36" t="s">
        <v>508</v>
      </c>
      <c r="D135" s="37" t="s">
        <v>1520</v>
      </c>
      <c r="E135" s="38">
        <v>1</v>
      </c>
      <c r="F135" s="38" t="s">
        <v>7</v>
      </c>
      <c r="G135" s="33" t="s">
        <v>510</v>
      </c>
      <c r="I135" s="166"/>
      <c r="J135" s="166"/>
      <c r="K135" s="167"/>
      <c r="L135" s="168"/>
      <c r="M135" s="168"/>
      <c r="O135" s="170"/>
    </row>
    <row r="136" spans="1:15">
      <c r="A136" s="35" t="s">
        <v>511</v>
      </c>
      <c r="B136" s="35" t="s">
        <v>512</v>
      </c>
      <c r="C136" s="36" t="s">
        <v>513</v>
      </c>
      <c r="D136" s="37" t="s">
        <v>1520</v>
      </c>
      <c r="E136" s="38">
        <v>1</v>
      </c>
      <c r="F136" s="38" t="s">
        <v>6</v>
      </c>
      <c r="G136" s="59" t="s">
        <v>514</v>
      </c>
      <c r="H136" s="162"/>
      <c r="I136" s="166"/>
      <c r="J136" s="166"/>
      <c r="K136" s="175"/>
      <c r="L136" s="168"/>
      <c r="M136" s="168"/>
      <c r="O136" s="170"/>
    </row>
    <row r="137" spans="1:15">
      <c r="A137" s="35" t="s">
        <v>511</v>
      </c>
      <c r="B137" s="35" t="s">
        <v>512</v>
      </c>
      <c r="C137" s="36" t="s">
        <v>513</v>
      </c>
      <c r="D137" s="37" t="s">
        <v>1520</v>
      </c>
      <c r="E137" s="38">
        <v>1</v>
      </c>
      <c r="F137" s="38" t="s">
        <v>7</v>
      </c>
      <c r="G137" s="33" t="s">
        <v>515</v>
      </c>
      <c r="H137" s="162"/>
      <c r="I137" s="166"/>
      <c r="J137" s="166"/>
      <c r="K137" s="167"/>
      <c r="L137" s="168"/>
      <c r="M137" s="168"/>
      <c r="O137" s="170"/>
    </row>
    <row r="138" spans="1:15">
      <c r="A138" s="35" t="s">
        <v>1645</v>
      </c>
      <c r="B138" s="35" t="s">
        <v>1646</v>
      </c>
      <c r="C138" s="36" t="s">
        <v>197</v>
      </c>
      <c r="D138" s="37" t="s">
        <v>1546</v>
      </c>
      <c r="E138" s="38">
        <v>1</v>
      </c>
      <c r="F138" s="38" t="s">
        <v>19</v>
      </c>
      <c r="G138" s="57" t="s">
        <v>440</v>
      </c>
      <c r="H138" s="162"/>
      <c r="I138" s="166"/>
      <c r="J138" s="166"/>
      <c r="K138" s="167"/>
      <c r="L138" s="168"/>
      <c r="M138" s="168"/>
      <c r="O138" s="170"/>
    </row>
    <row r="139" spans="1:15">
      <c r="A139" s="35" t="s">
        <v>1647</v>
      </c>
      <c r="B139" s="35" t="s">
        <v>1648</v>
      </c>
      <c r="C139" s="36" t="s">
        <v>197</v>
      </c>
      <c r="D139" s="37" t="s">
        <v>1546</v>
      </c>
      <c r="E139" s="38">
        <v>1</v>
      </c>
      <c r="F139" s="38" t="s">
        <v>19</v>
      </c>
      <c r="G139" s="57" t="s">
        <v>440</v>
      </c>
      <c r="H139" s="162"/>
      <c r="I139" s="166"/>
      <c r="J139" s="166"/>
      <c r="K139" s="167"/>
      <c r="L139" s="168"/>
      <c r="M139" s="168"/>
      <c r="O139" s="170"/>
    </row>
    <row r="140" spans="1:15">
      <c r="A140" s="35" t="s">
        <v>1649</v>
      </c>
      <c r="B140" s="35" t="s">
        <v>1650</v>
      </c>
      <c r="C140" s="36" t="s">
        <v>200</v>
      </c>
      <c r="D140" s="37" t="s">
        <v>1546</v>
      </c>
      <c r="E140" s="38">
        <v>1</v>
      </c>
      <c r="F140" s="38" t="s">
        <v>19</v>
      </c>
      <c r="G140" s="57" t="s">
        <v>440</v>
      </c>
      <c r="H140" s="162"/>
      <c r="I140" s="166"/>
      <c r="J140" s="166"/>
      <c r="K140" s="167"/>
      <c r="L140" s="168"/>
      <c r="M140" s="168"/>
      <c r="O140" s="170"/>
    </row>
    <row r="141" spans="1:15">
      <c r="A141" s="35" t="s">
        <v>1651</v>
      </c>
      <c r="B141" s="35" t="s">
        <v>1652</v>
      </c>
      <c r="C141" s="36" t="s">
        <v>200</v>
      </c>
      <c r="D141" s="37" t="s">
        <v>1546</v>
      </c>
      <c r="E141" s="38">
        <v>1</v>
      </c>
      <c r="F141" s="38" t="s">
        <v>19</v>
      </c>
      <c r="G141" s="57" t="s">
        <v>440</v>
      </c>
      <c r="H141" s="162"/>
      <c r="I141" s="166"/>
      <c r="J141" s="166"/>
      <c r="K141" s="167"/>
      <c r="L141" s="168"/>
      <c r="M141" s="168"/>
      <c r="O141" s="170"/>
    </row>
    <row r="142" spans="1:15" s="181" customFormat="1" ht="15">
      <c r="A142" s="66" t="s">
        <v>520</v>
      </c>
      <c r="B142" s="67" t="s">
        <v>521</v>
      </c>
      <c r="C142" s="67" t="s">
        <v>1653</v>
      </c>
      <c r="D142" s="63" t="s">
        <v>1520</v>
      </c>
      <c r="E142" s="41">
        <v>1</v>
      </c>
      <c r="F142" s="41" t="s">
        <v>6</v>
      </c>
      <c r="G142" s="43" t="s">
        <v>523</v>
      </c>
      <c r="H142" s="179"/>
      <c r="I142" s="179"/>
      <c r="J142" s="179"/>
      <c r="K142" s="179"/>
      <c r="L142" s="179"/>
      <c r="M142" s="179"/>
      <c r="N142" s="179"/>
    </row>
    <row r="143" spans="1:15">
      <c r="A143" s="35" t="s">
        <v>525</v>
      </c>
      <c r="B143" s="49" t="s">
        <v>526</v>
      </c>
      <c r="C143" s="53" t="s">
        <v>527</v>
      </c>
      <c r="D143" s="37" t="s">
        <v>1654</v>
      </c>
      <c r="E143" s="38">
        <v>1</v>
      </c>
      <c r="F143" s="38" t="s">
        <v>6</v>
      </c>
      <c r="G143" s="57" t="s">
        <v>509</v>
      </c>
      <c r="H143" s="166"/>
      <c r="I143" s="166"/>
      <c r="J143" s="166"/>
      <c r="K143" s="167"/>
      <c r="L143" s="168"/>
      <c r="M143" s="168"/>
      <c r="O143" s="170"/>
    </row>
    <row r="144" spans="1:15">
      <c r="A144" s="35">
        <v>1204</v>
      </c>
      <c r="B144" s="49" t="s">
        <v>529</v>
      </c>
      <c r="C144" s="53" t="s">
        <v>530</v>
      </c>
      <c r="D144" s="37" t="s">
        <v>1654</v>
      </c>
      <c r="E144" s="38">
        <v>1</v>
      </c>
      <c r="F144" s="38" t="s">
        <v>6</v>
      </c>
      <c r="G144" s="57" t="s">
        <v>440</v>
      </c>
      <c r="H144" s="162"/>
      <c r="I144" s="166"/>
      <c r="J144" s="166"/>
      <c r="K144" s="167"/>
      <c r="L144" s="168"/>
      <c r="M144" s="168"/>
      <c r="O144" s="170"/>
    </row>
    <row r="145" spans="1:30">
      <c r="A145" s="35" t="s">
        <v>1655</v>
      </c>
      <c r="B145" s="35" t="s">
        <v>532</v>
      </c>
      <c r="C145" s="36" t="s">
        <v>1656</v>
      </c>
      <c r="D145" s="37" t="s">
        <v>1520</v>
      </c>
      <c r="E145" s="38">
        <v>1</v>
      </c>
      <c r="F145" s="38" t="s">
        <v>6</v>
      </c>
      <c r="G145" s="57" t="s">
        <v>534</v>
      </c>
      <c r="H145" s="166"/>
      <c r="I145" s="166"/>
      <c r="J145" s="166"/>
      <c r="K145" s="175"/>
      <c r="L145" s="168"/>
      <c r="M145" s="172"/>
      <c r="O145" s="170"/>
    </row>
    <row r="146" spans="1:30">
      <c r="A146" s="59" t="s">
        <v>536</v>
      </c>
      <c r="B146" s="59" t="s">
        <v>537</v>
      </c>
      <c r="C146" s="59" t="s">
        <v>538</v>
      </c>
      <c r="D146" s="37" t="s">
        <v>1546</v>
      </c>
      <c r="E146" s="38">
        <v>1</v>
      </c>
      <c r="F146" s="38" t="s">
        <v>6</v>
      </c>
      <c r="G146" s="57" t="s">
        <v>440</v>
      </c>
      <c r="H146" s="166"/>
      <c r="I146" s="166"/>
      <c r="J146" s="166"/>
      <c r="K146" s="175"/>
      <c r="L146" s="168"/>
      <c r="M146" s="172"/>
      <c r="O146" s="170"/>
    </row>
    <row r="147" spans="1:30">
      <c r="A147" s="59" t="s">
        <v>539</v>
      </c>
      <c r="B147" s="59" t="s">
        <v>540</v>
      </c>
      <c r="C147" s="59" t="s">
        <v>541</v>
      </c>
      <c r="D147" s="37" t="s">
        <v>1546</v>
      </c>
      <c r="E147" s="38">
        <v>1</v>
      </c>
      <c r="F147" s="38" t="s">
        <v>6</v>
      </c>
      <c r="G147" s="57" t="s">
        <v>440</v>
      </c>
      <c r="H147" s="166"/>
      <c r="I147" s="166"/>
      <c r="J147" s="166"/>
      <c r="K147" s="175"/>
      <c r="L147" s="168"/>
      <c r="M147" s="172"/>
      <c r="O147" s="170"/>
    </row>
    <row r="148" spans="1:30">
      <c r="A148" s="35" t="s">
        <v>542</v>
      </c>
      <c r="B148" s="35" t="s">
        <v>543</v>
      </c>
      <c r="C148" s="36" t="s">
        <v>1657</v>
      </c>
      <c r="D148" s="37" t="s">
        <v>1520</v>
      </c>
      <c r="E148" s="38">
        <v>1</v>
      </c>
      <c r="F148" s="38" t="s">
        <v>6</v>
      </c>
      <c r="G148" s="59" t="s">
        <v>422</v>
      </c>
      <c r="H148" s="162"/>
      <c r="I148" s="166"/>
      <c r="J148" s="166"/>
      <c r="K148" s="167"/>
      <c r="L148" s="168"/>
      <c r="M148" s="168"/>
      <c r="O148" s="170"/>
    </row>
    <row r="149" spans="1:30" s="180" customFormat="1" ht="15">
      <c r="A149" s="35">
        <v>1205</v>
      </c>
      <c r="B149" s="75" t="s">
        <v>546</v>
      </c>
      <c r="C149" s="36" t="s">
        <v>1658</v>
      </c>
      <c r="D149" s="76" t="s">
        <v>1520</v>
      </c>
      <c r="E149" s="38">
        <v>1</v>
      </c>
      <c r="F149" s="77" t="s">
        <v>6</v>
      </c>
      <c r="G149" s="59" t="s">
        <v>456</v>
      </c>
      <c r="H149" s="168"/>
      <c r="I149" s="168"/>
      <c r="J149" s="166"/>
      <c r="K149" s="175"/>
      <c r="L149" s="168"/>
      <c r="M149" s="168"/>
      <c r="N149" s="179"/>
      <c r="O149" s="188"/>
      <c r="P149" s="179"/>
      <c r="Q149" s="179"/>
      <c r="R149" s="179"/>
      <c r="S149" s="179"/>
      <c r="T149" s="179"/>
      <c r="U149" s="179"/>
      <c r="V149" s="179"/>
      <c r="W149" s="179"/>
      <c r="X149" s="179"/>
      <c r="Y149" s="179"/>
      <c r="Z149" s="179"/>
      <c r="AA149" s="179"/>
      <c r="AB149" s="179"/>
      <c r="AC149" s="179"/>
      <c r="AD149" s="179"/>
    </row>
    <row r="150" spans="1:30">
      <c r="A150" s="35" t="s">
        <v>548</v>
      </c>
      <c r="B150" s="35" t="s">
        <v>549</v>
      </c>
      <c r="C150" s="36" t="s">
        <v>550</v>
      </c>
      <c r="D150" s="37" t="s">
        <v>1546</v>
      </c>
      <c r="E150" s="38">
        <v>1</v>
      </c>
      <c r="F150" s="38" t="s">
        <v>19</v>
      </c>
      <c r="G150" s="57" t="s">
        <v>440</v>
      </c>
      <c r="H150" s="162"/>
      <c r="I150" s="166"/>
      <c r="J150" s="166"/>
      <c r="K150" s="167"/>
      <c r="L150" s="168"/>
      <c r="M150" s="168"/>
      <c r="O150" s="170"/>
    </row>
    <row r="151" spans="1:30">
      <c r="A151" s="35" t="s">
        <v>551</v>
      </c>
      <c r="B151" s="49" t="s">
        <v>552</v>
      </c>
      <c r="C151" s="53" t="s">
        <v>553</v>
      </c>
      <c r="D151" s="37" t="s">
        <v>1570</v>
      </c>
      <c r="E151" s="38">
        <v>1</v>
      </c>
      <c r="F151" s="38" t="s">
        <v>6</v>
      </c>
      <c r="G151" s="57" t="s">
        <v>523</v>
      </c>
      <c r="H151" s="166"/>
      <c r="I151" s="166"/>
      <c r="J151" s="166"/>
      <c r="K151" s="167"/>
      <c r="L151" s="168"/>
      <c r="M151" s="168"/>
      <c r="O151" s="170"/>
    </row>
    <row r="152" spans="1:30">
      <c r="A152" s="35" t="s">
        <v>554</v>
      </c>
      <c r="B152" s="35" t="s">
        <v>555</v>
      </c>
      <c r="C152" s="36" t="s">
        <v>556</v>
      </c>
      <c r="D152" s="37" t="s">
        <v>1659</v>
      </c>
      <c r="E152" s="38">
        <v>1</v>
      </c>
      <c r="F152" s="38" t="s">
        <v>6</v>
      </c>
      <c r="G152" s="57" t="s">
        <v>454</v>
      </c>
      <c r="H152" s="162"/>
      <c r="I152" s="166"/>
      <c r="J152" s="166"/>
      <c r="K152" s="167"/>
      <c r="L152" s="168"/>
      <c r="M152" s="168"/>
      <c r="O152" s="170"/>
    </row>
    <row r="153" spans="1:30" s="180" customFormat="1" ht="15">
      <c r="A153" s="35">
        <v>2080</v>
      </c>
      <c r="B153" s="75" t="s">
        <v>558</v>
      </c>
      <c r="C153" s="36" t="s">
        <v>1660</v>
      </c>
      <c r="D153" s="76" t="s">
        <v>1661</v>
      </c>
      <c r="E153" s="38">
        <v>1</v>
      </c>
      <c r="F153" s="77" t="s">
        <v>6</v>
      </c>
      <c r="G153" s="57" t="s">
        <v>534</v>
      </c>
      <c r="H153" s="166"/>
      <c r="I153" s="168"/>
      <c r="J153" s="166"/>
      <c r="K153" s="167"/>
      <c r="L153" s="168"/>
      <c r="M153" s="168"/>
      <c r="N153" s="179"/>
      <c r="O153" s="188"/>
      <c r="P153" s="179"/>
      <c r="Q153" s="179"/>
      <c r="R153" s="179"/>
      <c r="S153" s="179"/>
      <c r="T153" s="179"/>
      <c r="U153" s="179"/>
      <c r="V153" s="179"/>
      <c r="W153" s="179"/>
      <c r="X153" s="179"/>
      <c r="Y153" s="179"/>
      <c r="Z153" s="179"/>
      <c r="AA153" s="179"/>
      <c r="AB153" s="179"/>
      <c r="AC153" s="179"/>
      <c r="AD153" s="179"/>
    </row>
    <row r="154" spans="1:30">
      <c r="A154" s="35" t="s">
        <v>560</v>
      </c>
      <c r="B154" s="35" t="s">
        <v>561</v>
      </c>
      <c r="C154" s="36" t="s">
        <v>1662</v>
      </c>
      <c r="D154" s="37" t="s">
        <v>1574</v>
      </c>
      <c r="E154" s="38">
        <v>1</v>
      </c>
      <c r="F154" s="38" t="s">
        <v>6</v>
      </c>
      <c r="G154" s="57" t="s">
        <v>452</v>
      </c>
      <c r="H154" s="162"/>
      <c r="I154" s="166"/>
      <c r="J154" s="166"/>
      <c r="K154" s="167"/>
      <c r="L154" s="168"/>
      <c r="M154" s="168"/>
      <c r="O154" s="170"/>
    </row>
    <row r="155" spans="1:30" s="181" customFormat="1" ht="15">
      <c r="A155" s="66">
        <v>2152</v>
      </c>
      <c r="B155" s="67" t="s">
        <v>564</v>
      </c>
      <c r="C155" s="67" t="s">
        <v>565</v>
      </c>
      <c r="D155" s="63">
        <v>4</v>
      </c>
      <c r="E155" s="41">
        <v>1</v>
      </c>
      <c r="F155" s="41" t="s">
        <v>6</v>
      </c>
      <c r="G155" s="43" t="s">
        <v>430</v>
      </c>
      <c r="H155" s="179"/>
      <c r="I155" s="179"/>
      <c r="J155" s="179"/>
      <c r="K155" s="179"/>
      <c r="L155" s="179"/>
      <c r="M155" s="179"/>
      <c r="N155" s="179"/>
    </row>
    <row r="156" spans="1:30">
      <c r="A156" s="35" t="s">
        <v>566</v>
      </c>
      <c r="B156" s="35" t="s">
        <v>567</v>
      </c>
      <c r="C156" s="36" t="s">
        <v>568</v>
      </c>
      <c r="D156" s="37" t="s">
        <v>1581</v>
      </c>
      <c r="E156" s="38">
        <v>1</v>
      </c>
      <c r="F156" s="38" t="s">
        <v>6</v>
      </c>
      <c r="G156" s="57" t="s">
        <v>514</v>
      </c>
      <c r="H156" s="162"/>
      <c r="I156" s="166"/>
      <c r="J156" s="166"/>
      <c r="K156" s="167"/>
      <c r="L156" s="168"/>
      <c r="M156" s="168"/>
      <c r="O156" s="170"/>
    </row>
    <row r="157" spans="1:30">
      <c r="A157" s="35" t="s">
        <v>569</v>
      </c>
      <c r="B157" s="35" t="s">
        <v>570</v>
      </c>
      <c r="C157" s="36" t="s">
        <v>571</v>
      </c>
      <c r="D157" s="37" t="s">
        <v>1489</v>
      </c>
      <c r="E157" s="38">
        <v>1</v>
      </c>
      <c r="F157" s="38" t="s">
        <v>8</v>
      </c>
      <c r="G157" s="49"/>
      <c r="I157" s="166"/>
      <c r="J157" s="166"/>
      <c r="K157" s="167"/>
      <c r="L157" s="168"/>
      <c r="M157" s="168"/>
      <c r="O157" s="201"/>
    </row>
    <row r="158" spans="1:30">
      <c r="A158" s="35" t="s">
        <v>569</v>
      </c>
      <c r="B158" s="35" t="s">
        <v>570</v>
      </c>
      <c r="C158" s="36" t="s">
        <v>571</v>
      </c>
      <c r="D158" s="37" t="s">
        <v>1489</v>
      </c>
      <c r="E158" s="38">
        <v>2</v>
      </c>
      <c r="F158" s="38" t="s">
        <v>8</v>
      </c>
      <c r="G158" s="33"/>
      <c r="I158" s="166"/>
      <c r="J158" s="166"/>
      <c r="K158" s="171"/>
      <c r="L158" s="168"/>
      <c r="M158" s="168"/>
      <c r="O158" s="183"/>
    </row>
    <row r="159" spans="1:30" ht="15">
      <c r="A159" s="35" t="s">
        <v>569</v>
      </c>
      <c r="B159" s="35" t="s">
        <v>570</v>
      </c>
      <c r="C159" s="36" t="s">
        <v>571</v>
      </c>
      <c r="D159" s="37" t="s">
        <v>1489</v>
      </c>
      <c r="E159" s="38">
        <v>3</v>
      </c>
      <c r="F159" s="38" t="s">
        <v>8</v>
      </c>
      <c r="G159" s="33"/>
      <c r="H159" s="179"/>
      <c r="I159" s="166"/>
      <c r="J159" s="166"/>
      <c r="K159" s="167"/>
      <c r="L159" s="168"/>
      <c r="M159" s="168"/>
      <c r="O159" s="183"/>
    </row>
    <row r="160" spans="1:30">
      <c r="A160" s="35" t="s">
        <v>569</v>
      </c>
      <c r="B160" s="35" t="s">
        <v>570</v>
      </c>
      <c r="C160" s="36" t="s">
        <v>571</v>
      </c>
      <c r="D160" s="37" t="s">
        <v>1489</v>
      </c>
      <c r="E160" s="38">
        <v>4</v>
      </c>
      <c r="F160" s="38" t="s">
        <v>8</v>
      </c>
      <c r="G160" s="33"/>
      <c r="I160" s="166"/>
      <c r="J160" s="166"/>
      <c r="K160" s="167"/>
      <c r="L160" s="168"/>
      <c r="M160" s="168"/>
      <c r="O160" s="183"/>
    </row>
    <row r="161" spans="1:15">
      <c r="A161" s="35" t="s">
        <v>569</v>
      </c>
      <c r="B161" s="35" t="s">
        <v>570</v>
      </c>
      <c r="C161" s="36" t="s">
        <v>571</v>
      </c>
      <c r="D161" s="37" t="s">
        <v>1489</v>
      </c>
      <c r="E161" s="38">
        <v>5</v>
      </c>
      <c r="F161" s="38" t="s">
        <v>8</v>
      </c>
      <c r="G161" s="33"/>
      <c r="I161" s="166"/>
      <c r="J161" s="166"/>
      <c r="K161" s="167"/>
      <c r="L161" s="168"/>
      <c r="M161" s="168"/>
      <c r="O161" s="183"/>
    </row>
    <row r="162" spans="1:15">
      <c r="A162" s="35" t="s">
        <v>569</v>
      </c>
      <c r="B162" s="35" t="s">
        <v>570</v>
      </c>
      <c r="C162" s="36" t="s">
        <v>571</v>
      </c>
      <c r="D162" s="37" t="s">
        <v>1489</v>
      </c>
      <c r="E162" s="38">
        <v>6</v>
      </c>
      <c r="F162" s="38" t="s">
        <v>8</v>
      </c>
      <c r="G162" s="33"/>
      <c r="I162" s="166"/>
      <c r="J162" s="166"/>
      <c r="K162" s="167"/>
      <c r="L162" s="168"/>
      <c r="M162" s="168"/>
      <c r="O162" s="183"/>
    </row>
    <row r="163" spans="1:15" ht="15">
      <c r="A163" s="35" t="s">
        <v>569</v>
      </c>
      <c r="B163" s="35" t="s">
        <v>570</v>
      </c>
      <c r="C163" s="36" t="s">
        <v>571</v>
      </c>
      <c r="D163" s="37" t="s">
        <v>1489</v>
      </c>
      <c r="E163" s="38">
        <v>7</v>
      </c>
      <c r="F163" s="38" t="s">
        <v>8</v>
      </c>
      <c r="G163" s="103"/>
      <c r="H163" s="179"/>
      <c r="I163" s="166"/>
      <c r="J163" s="166"/>
      <c r="K163" s="167"/>
      <c r="L163" s="168"/>
      <c r="M163" s="168"/>
      <c r="O163" s="183"/>
    </row>
    <row r="164" spans="1:15">
      <c r="A164" s="35" t="s">
        <v>569</v>
      </c>
      <c r="B164" s="35" t="s">
        <v>570</v>
      </c>
      <c r="C164" s="36" t="s">
        <v>571</v>
      </c>
      <c r="D164" s="37" t="s">
        <v>1489</v>
      </c>
      <c r="E164" s="38">
        <v>8</v>
      </c>
      <c r="F164" s="38" t="s">
        <v>8</v>
      </c>
      <c r="G164" s="33"/>
      <c r="I164" s="166"/>
      <c r="J164" s="166"/>
      <c r="K164" s="167"/>
      <c r="L164" s="168"/>
      <c r="M164" s="168"/>
      <c r="O164" s="183"/>
    </row>
    <row r="165" spans="1:15">
      <c r="A165" s="35" t="s">
        <v>569</v>
      </c>
      <c r="B165" s="35" t="s">
        <v>570</v>
      </c>
      <c r="C165" s="36" t="s">
        <v>571</v>
      </c>
      <c r="D165" s="37" t="s">
        <v>1489</v>
      </c>
      <c r="E165" s="38">
        <v>9</v>
      </c>
      <c r="F165" s="38" t="s">
        <v>8</v>
      </c>
      <c r="G165" s="33"/>
      <c r="I165" s="166"/>
      <c r="J165" s="166"/>
      <c r="K165" s="167"/>
      <c r="L165" s="168"/>
      <c r="M165" s="168"/>
      <c r="O165" s="183"/>
    </row>
    <row r="166" spans="1:15">
      <c r="A166" s="35" t="s">
        <v>569</v>
      </c>
      <c r="B166" s="35" t="s">
        <v>570</v>
      </c>
      <c r="C166" s="36" t="s">
        <v>571</v>
      </c>
      <c r="D166" s="37" t="s">
        <v>1489</v>
      </c>
      <c r="E166" s="38">
        <v>10</v>
      </c>
      <c r="F166" s="38" t="s">
        <v>8</v>
      </c>
      <c r="G166" s="33"/>
      <c r="I166" s="166"/>
      <c r="J166" s="166"/>
      <c r="K166" s="167"/>
      <c r="L166" s="168"/>
      <c r="M166" s="168"/>
      <c r="O166" s="183"/>
    </row>
    <row r="167" spans="1:15">
      <c r="A167" s="35" t="s">
        <v>569</v>
      </c>
      <c r="B167" s="35" t="s">
        <v>570</v>
      </c>
      <c r="C167" s="36" t="s">
        <v>571</v>
      </c>
      <c r="D167" s="37" t="s">
        <v>1489</v>
      </c>
      <c r="E167" s="38">
        <v>11</v>
      </c>
      <c r="F167" s="38" t="s">
        <v>8</v>
      </c>
      <c r="G167" s="103"/>
      <c r="I167" s="166"/>
      <c r="J167" s="166"/>
      <c r="K167" s="167"/>
      <c r="L167" s="168"/>
      <c r="M167" s="168"/>
      <c r="O167" s="183"/>
    </row>
    <row r="168" spans="1:15">
      <c r="A168" s="35" t="s">
        <v>569</v>
      </c>
      <c r="B168" s="35" t="s">
        <v>570</v>
      </c>
      <c r="C168" s="36" t="s">
        <v>571</v>
      </c>
      <c r="D168" s="37" t="s">
        <v>1489</v>
      </c>
      <c r="E168" s="38">
        <v>12</v>
      </c>
      <c r="F168" s="38" t="s">
        <v>8</v>
      </c>
      <c r="G168" s="103"/>
      <c r="I168" s="166"/>
      <c r="J168" s="166"/>
      <c r="K168" s="167"/>
      <c r="L168" s="168"/>
      <c r="M168" s="168"/>
      <c r="O168" s="183"/>
    </row>
    <row r="169" spans="1:15" ht="24">
      <c r="A169" s="35" t="s">
        <v>611</v>
      </c>
      <c r="B169" s="35" t="s">
        <v>612</v>
      </c>
      <c r="C169" s="36" t="s">
        <v>613</v>
      </c>
      <c r="D169" s="37" t="s">
        <v>1520</v>
      </c>
      <c r="E169" s="38">
        <v>1</v>
      </c>
      <c r="F169" s="38" t="s">
        <v>6</v>
      </c>
      <c r="G169" s="33" t="s">
        <v>1671</v>
      </c>
      <c r="H169" s="169"/>
      <c r="I169" s="166"/>
      <c r="J169" s="166"/>
      <c r="K169" s="167"/>
      <c r="L169" s="168"/>
      <c r="M169" s="168"/>
      <c r="O169" s="183"/>
    </row>
    <row r="170" spans="1:15">
      <c r="A170" s="35" t="s">
        <v>611</v>
      </c>
      <c r="B170" s="35" t="s">
        <v>612</v>
      </c>
      <c r="C170" s="36" t="s">
        <v>613</v>
      </c>
      <c r="D170" s="37" t="s">
        <v>1520</v>
      </c>
      <c r="E170" s="38">
        <v>1</v>
      </c>
      <c r="F170" s="38" t="s">
        <v>7</v>
      </c>
      <c r="G170" s="193" t="s">
        <v>1673</v>
      </c>
      <c r="H170" s="169"/>
      <c r="I170" s="166"/>
      <c r="J170" s="166"/>
      <c r="K170" s="167"/>
      <c r="L170" s="168"/>
      <c r="M170" s="168"/>
      <c r="O170" s="183"/>
    </row>
    <row r="171" spans="1:15" ht="72">
      <c r="A171" s="35" t="s">
        <v>616</v>
      </c>
      <c r="B171" s="35" t="s">
        <v>617</v>
      </c>
      <c r="C171" s="36" t="s">
        <v>1675</v>
      </c>
      <c r="D171" s="37" t="s">
        <v>1641</v>
      </c>
      <c r="E171" s="38">
        <v>1</v>
      </c>
      <c r="F171" s="38" t="s">
        <v>8</v>
      </c>
      <c r="G171" s="33" t="s">
        <v>1676</v>
      </c>
      <c r="H171" s="162"/>
      <c r="I171" s="166"/>
      <c r="J171" s="166"/>
      <c r="K171" s="167"/>
      <c r="L171" s="168"/>
      <c r="M171" s="168"/>
      <c r="O171" s="183"/>
    </row>
    <row r="172" spans="1:15">
      <c r="A172" s="35" t="s">
        <v>636</v>
      </c>
      <c r="B172" s="35" t="s">
        <v>637</v>
      </c>
      <c r="C172" s="36" t="s">
        <v>638</v>
      </c>
      <c r="D172" s="37" t="s">
        <v>1520</v>
      </c>
      <c r="E172" s="38">
        <v>1</v>
      </c>
      <c r="F172" s="38" t="s">
        <v>6</v>
      </c>
      <c r="G172" s="33" t="s">
        <v>1678</v>
      </c>
      <c r="H172" s="162"/>
      <c r="I172" s="166"/>
      <c r="J172" s="166"/>
      <c r="K172" s="175"/>
      <c r="L172" s="168"/>
      <c r="M172" s="168"/>
      <c r="O172" s="170"/>
    </row>
    <row r="173" spans="1:15">
      <c r="A173" s="35" t="s">
        <v>636</v>
      </c>
      <c r="B173" s="35" t="s">
        <v>637</v>
      </c>
      <c r="C173" s="36" t="s">
        <v>638</v>
      </c>
      <c r="D173" s="37" t="s">
        <v>1520</v>
      </c>
      <c r="E173" s="38">
        <v>1</v>
      </c>
      <c r="F173" s="38" t="s">
        <v>7</v>
      </c>
      <c r="G173" s="193" t="s">
        <v>1679</v>
      </c>
      <c r="H173" s="162"/>
      <c r="I173" s="166"/>
      <c r="J173" s="166"/>
      <c r="K173" s="167"/>
      <c r="L173" s="168"/>
      <c r="M173" s="168"/>
      <c r="O173" s="170"/>
    </row>
    <row r="174" spans="1:15" ht="24">
      <c r="A174" s="35" t="s">
        <v>639</v>
      </c>
      <c r="B174" s="35" t="s">
        <v>640</v>
      </c>
      <c r="C174" s="36" t="s">
        <v>641</v>
      </c>
      <c r="D174" s="37" t="s">
        <v>1520</v>
      </c>
      <c r="E174" s="38">
        <v>1</v>
      </c>
      <c r="F174" s="38" t="s">
        <v>6</v>
      </c>
      <c r="G174" s="33" t="s">
        <v>1680</v>
      </c>
      <c r="H174" s="162"/>
      <c r="I174" s="166"/>
      <c r="J174" s="166"/>
      <c r="K174" s="167"/>
      <c r="L174" s="168"/>
      <c r="M174" s="168"/>
      <c r="O174" s="170"/>
    </row>
    <row r="175" spans="1:15" ht="24">
      <c r="A175" s="35" t="s">
        <v>639</v>
      </c>
      <c r="B175" s="35" t="s">
        <v>640</v>
      </c>
      <c r="C175" s="36" t="s">
        <v>641</v>
      </c>
      <c r="D175" s="37" t="s">
        <v>1520</v>
      </c>
      <c r="E175" s="38">
        <v>1</v>
      </c>
      <c r="F175" s="38" t="s">
        <v>7</v>
      </c>
      <c r="G175" s="33" t="s">
        <v>1681</v>
      </c>
      <c r="H175" s="169"/>
      <c r="I175" s="166"/>
      <c r="J175" s="166"/>
      <c r="K175" s="167"/>
      <c r="L175" s="168"/>
      <c r="M175" s="168"/>
      <c r="O175" s="170"/>
    </row>
    <row r="176" spans="1:15">
      <c r="A176" s="35" t="s">
        <v>642</v>
      </c>
      <c r="B176" s="35" t="s">
        <v>643</v>
      </c>
      <c r="C176" s="36" t="s">
        <v>184</v>
      </c>
      <c r="D176" s="37" t="s">
        <v>1683</v>
      </c>
      <c r="E176" s="38">
        <v>1</v>
      </c>
      <c r="F176" s="38" t="s">
        <v>19</v>
      </c>
      <c r="G176" s="49" t="s">
        <v>588</v>
      </c>
      <c r="H176" s="162"/>
      <c r="I176" s="166"/>
      <c r="J176" s="166"/>
      <c r="K176" s="167"/>
      <c r="L176" s="168"/>
      <c r="M176" s="168"/>
      <c r="O176" s="170"/>
    </row>
    <row r="177" spans="1:30" ht="24">
      <c r="A177" s="35" t="s">
        <v>644</v>
      </c>
      <c r="B177" s="35" t="s">
        <v>645</v>
      </c>
      <c r="C177" s="36" t="s">
        <v>1684</v>
      </c>
      <c r="D177" s="37" t="s">
        <v>1520</v>
      </c>
      <c r="E177" s="38">
        <v>1</v>
      </c>
      <c r="F177" s="38" t="s">
        <v>6</v>
      </c>
      <c r="G177" s="49" t="s">
        <v>1685</v>
      </c>
      <c r="H177" s="162"/>
      <c r="I177" s="167"/>
      <c r="J177" s="166"/>
      <c r="K177" s="167"/>
      <c r="L177" s="168"/>
      <c r="M177" s="168"/>
      <c r="O177" s="170"/>
    </row>
    <row r="178" spans="1:30">
      <c r="A178" s="35" t="s">
        <v>649</v>
      </c>
      <c r="B178" s="35" t="s">
        <v>650</v>
      </c>
      <c r="C178" s="36" t="s">
        <v>651</v>
      </c>
      <c r="D178" s="37" t="s">
        <v>1520</v>
      </c>
      <c r="E178" s="38">
        <v>1</v>
      </c>
      <c r="F178" s="38" t="s">
        <v>6</v>
      </c>
      <c r="G178" s="33" t="s">
        <v>1686</v>
      </c>
      <c r="H178" s="162"/>
      <c r="I178" s="166"/>
      <c r="J178" s="166"/>
      <c r="K178" s="175"/>
      <c r="L178" s="168"/>
      <c r="M178" s="172"/>
      <c r="O178" s="170"/>
    </row>
    <row r="179" spans="1:30" s="181" customFormat="1" ht="15">
      <c r="A179" s="66" t="s">
        <v>652</v>
      </c>
      <c r="B179" s="67" t="s">
        <v>653</v>
      </c>
      <c r="C179" s="67" t="s">
        <v>1687</v>
      </c>
      <c r="D179" s="63" t="s">
        <v>1520</v>
      </c>
      <c r="E179" s="41">
        <v>1</v>
      </c>
      <c r="F179" s="41" t="s">
        <v>6</v>
      </c>
      <c r="G179" s="193" t="s">
        <v>572</v>
      </c>
      <c r="H179" s="179"/>
      <c r="I179" s="179"/>
      <c r="J179" s="179"/>
      <c r="K179" s="179"/>
      <c r="L179" s="179"/>
      <c r="M179" s="179"/>
      <c r="N179" s="179"/>
    </row>
    <row r="180" spans="1:30" s="181" customFormat="1" ht="15">
      <c r="A180" s="66" t="s">
        <v>652</v>
      </c>
      <c r="B180" s="67" t="s">
        <v>653</v>
      </c>
      <c r="C180" s="67" t="s">
        <v>1687</v>
      </c>
      <c r="D180" s="63" t="s">
        <v>1520</v>
      </c>
      <c r="E180" s="41">
        <v>1</v>
      </c>
      <c r="F180" s="41" t="s">
        <v>7</v>
      </c>
      <c r="G180" s="193" t="s">
        <v>573</v>
      </c>
      <c r="H180" s="179"/>
      <c r="I180" s="179"/>
      <c r="J180" s="179"/>
      <c r="K180" s="179"/>
      <c r="L180" s="179"/>
      <c r="M180" s="179"/>
      <c r="N180" s="179"/>
    </row>
    <row r="181" spans="1:30" ht="36">
      <c r="A181" s="35" t="s">
        <v>655</v>
      </c>
      <c r="B181" s="35" t="s">
        <v>656</v>
      </c>
      <c r="C181" s="36" t="s">
        <v>657</v>
      </c>
      <c r="D181" s="37" t="s">
        <v>1688</v>
      </c>
      <c r="E181" s="38">
        <v>1</v>
      </c>
      <c r="F181" s="38" t="s">
        <v>6</v>
      </c>
      <c r="G181" s="33" t="s">
        <v>1689</v>
      </c>
      <c r="H181" s="162"/>
      <c r="I181" s="166"/>
      <c r="J181" s="166"/>
      <c r="K181" s="167"/>
      <c r="L181" s="168"/>
      <c r="M181" s="168"/>
      <c r="O181" s="170"/>
    </row>
    <row r="182" spans="1:30" ht="72">
      <c r="A182" s="35" t="s">
        <v>655</v>
      </c>
      <c r="B182" s="35" t="s">
        <v>656</v>
      </c>
      <c r="C182" s="36" t="s">
        <v>657</v>
      </c>
      <c r="D182" s="37" t="s">
        <v>1688</v>
      </c>
      <c r="E182" s="38">
        <v>1</v>
      </c>
      <c r="F182" s="38" t="s">
        <v>8</v>
      </c>
      <c r="G182" s="33" t="s">
        <v>1690</v>
      </c>
      <c r="H182" s="162"/>
      <c r="I182" s="166"/>
      <c r="J182" s="166"/>
      <c r="K182" s="167"/>
      <c r="L182" s="168"/>
      <c r="M182" s="168"/>
      <c r="O182" s="183"/>
    </row>
    <row r="183" spans="1:30">
      <c r="A183" s="35" t="s">
        <v>675</v>
      </c>
      <c r="B183" s="35" t="s">
        <v>676</v>
      </c>
      <c r="C183" s="36" t="s">
        <v>677</v>
      </c>
      <c r="D183" s="37" t="s">
        <v>1520</v>
      </c>
      <c r="E183" s="38">
        <v>1</v>
      </c>
      <c r="F183" s="38" t="s">
        <v>6</v>
      </c>
      <c r="G183" s="33" t="s">
        <v>1691</v>
      </c>
      <c r="H183" s="162"/>
      <c r="I183" s="166"/>
      <c r="J183" s="166"/>
      <c r="K183" s="167"/>
      <c r="L183" s="168"/>
      <c r="M183" s="168"/>
      <c r="O183" s="170"/>
    </row>
    <row r="184" spans="1:30">
      <c r="A184" s="35" t="s">
        <v>675</v>
      </c>
      <c r="B184" s="35" t="s">
        <v>676</v>
      </c>
      <c r="C184" s="36" t="s">
        <v>677</v>
      </c>
      <c r="D184" s="37" t="s">
        <v>1520</v>
      </c>
      <c r="E184" s="38">
        <v>1</v>
      </c>
      <c r="F184" s="38" t="s">
        <v>7</v>
      </c>
      <c r="G184" s="33" t="s">
        <v>1692</v>
      </c>
      <c r="H184" s="162"/>
      <c r="I184" s="166"/>
      <c r="J184" s="166"/>
      <c r="K184" s="167"/>
      <c r="L184" s="168"/>
      <c r="M184" s="168"/>
      <c r="O184" s="170"/>
    </row>
    <row r="185" spans="1:30" ht="24">
      <c r="A185" s="35" t="s">
        <v>678</v>
      </c>
      <c r="B185" s="35" t="s">
        <v>679</v>
      </c>
      <c r="C185" s="36" t="s">
        <v>680</v>
      </c>
      <c r="D185" s="37" t="s">
        <v>1520</v>
      </c>
      <c r="E185" s="38">
        <v>1</v>
      </c>
      <c r="F185" s="38" t="s">
        <v>6</v>
      </c>
      <c r="G185" s="33" t="s">
        <v>1693</v>
      </c>
      <c r="H185" s="162"/>
      <c r="I185" s="166"/>
      <c r="J185" s="166"/>
      <c r="K185" s="167"/>
      <c r="L185" s="168"/>
      <c r="M185" s="168"/>
      <c r="O185" s="183"/>
    </row>
    <row r="186" spans="1:30" ht="24">
      <c r="A186" s="35" t="s">
        <v>678</v>
      </c>
      <c r="B186" s="35" t="s">
        <v>679</v>
      </c>
      <c r="C186" s="36" t="s">
        <v>680</v>
      </c>
      <c r="D186" s="37" t="s">
        <v>1520</v>
      </c>
      <c r="E186" s="38">
        <v>1</v>
      </c>
      <c r="F186" s="38" t="s">
        <v>7</v>
      </c>
      <c r="G186" s="33" t="s">
        <v>1694</v>
      </c>
      <c r="H186" s="162"/>
      <c r="I186" s="166"/>
      <c r="J186" s="166"/>
      <c r="K186" s="167"/>
      <c r="L186" s="168"/>
      <c r="M186" s="168"/>
      <c r="O186" s="183"/>
    </row>
    <row r="187" spans="1:30">
      <c r="A187" s="35" t="s">
        <v>1696</v>
      </c>
      <c r="B187" s="35" t="s">
        <v>1697</v>
      </c>
      <c r="C187" s="36" t="s">
        <v>197</v>
      </c>
      <c r="D187" s="37" t="s">
        <v>1683</v>
      </c>
      <c r="E187" s="38">
        <v>1</v>
      </c>
      <c r="F187" s="38" t="s">
        <v>19</v>
      </c>
      <c r="G187" s="57" t="s">
        <v>588</v>
      </c>
      <c r="H187" s="162"/>
      <c r="I187" s="166"/>
      <c r="J187" s="166"/>
      <c r="K187" s="167"/>
      <c r="L187" s="168"/>
      <c r="M187" s="168"/>
      <c r="O187" s="170"/>
    </row>
    <row r="188" spans="1:30" s="180" customFormat="1" ht="15">
      <c r="A188" s="35">
        <v>1739</v>
      </c>
      <c r="B188" s="75" t="s">
        <v>1698</v>
      </c>
      <c r="C188" s="36" t="s">
        <v>197</v>
      </c>
      <c r="D188" s="76">
        <v>3</v>
      </c>
      <c r="E188" s="38">
        <v>1</v>
      </c>
      <c r="F188" s="77" t="s">
        <v>19</v>
      </c>
      <c r="G188" s="57" t="s">
        <v>588</v>
      </c>
      <c r="H188" s="168"/>
      <c r="I188" s="168"/>
      <c r="J188" s="168"/>
      <c r="K188" s="175"/>
      <c r="L188" s="172"/>
      <c r="M188" s="172"/>
      <c r="N188" s="179"/>
      <c r="O188" s="188"/>
      <c r="P188" s="179"/>
      <c r="Q188" s="179"/>
      <c r="R188" s="179"/>
      <c r="S188" s="179"/>
      <c r="T188" s="179"/>
      <c r="U188" s="179"/>
      <c r="V188" s="179"/>
      <c r="W188" s="179"/>
      <c r="X188" s="179"/>
      <c r="Y188" s="179"/>
      <c r="Z188" s="179"/>
      <c r="AA188" s="179"/>
      <c r="AB188" s="179"/>
      <c r="AC188" s="179"/>
      <c r="AD188" s="179"/>
    </row>
    <row r="189" spans="1:30">
      <c r="A189" s="35" t="s">
        <v>1699</v>
      </c>
      <c r="B189" s="35" t="s">
        <v>1700</v>
      </c>
      <c r="C189" s="36" t="s">
        <v>200</v>
      </c>
      <c r="D189" s="37" t="s">
        <v>1546</v>
      </c>
      <c r="E189" s="38">
        <v>1</v>
      </c>
      <c r="F189" s="38" t="s">
        <v>19</v>
      </c>
      <c r="G189" s="57" t="s">
        <v>574</v>
      </c>
      <c r="H189" s="162"/>
      <c r="I189" s="166"/>
      <c r="J189" s="166"/>
      <c r="K189" s="167"/>
      <c r="L189" s="168"/>
      <c r="M189" s="168"/>
      <c r="O189" s="170"/>
    </row>
    <row r="190" spans="1:30">
      <c r="A190" s="35" t="s">
        <v>1701</v>
      </c>
      <c r="B190" s="35" t="s">
        <v>1702</v>
      </c>
      <c r="C190" s="36" t="s">
        <v>200</v>
      </c>
      <c r="D190" s="37" t="s">
        <v>1546</v>
      </c>
      <c r="E190" s="38">
        <v>1</v>
      </c>
      <c r="F190" s="38" t="s">
        <v>19</v>
      </c>
      <c r="G190" s="57" t="s">
        <v>574</v>
      </c>
      <c r="H190" s="162"/>
      <c r="I190" s="166"/>
      <c r="J190" s="166"/>
      <c r="K190" s="167"/>
      <c r="L190" s="168"/>
      <c r="M190" s="168"/>
      <c r="O190" s="170"/>
    </row>
    <row r="191" spans="1:30">
      <c r="A191" s="35" t="s">
        <v>685</v>
      </c>
      <c r="B191" s="35" t="s">
        <v>686</v>
      </c>
      <c r="C191" s="36" t="s">
        <v>212</v>
      </c>
      <c r="D191" s="37" t="s">
        <v>1546</v>
      </c>
      <c r="E191" s="38">
        <v>1</v>
      </c>
      <c r="F191" s="38" t="s">
        <v>19</v>
      </c>
      <c r="G191" s="57" t="s">
        <v>574</v>
      </c>
      <c r="H191" s="162"/>
      <c r="I191" s="166"/>
      <c r="J191" s="166"/>
      <c r="K191" s="167"/>
      <c r="L191" s="168"/>
      <c r="M191" s="168"/>
      <c r="O191" s="170"/>
    </row>
    <row r="192" spans="1:30">
      <c r="A192" s="35" t="s">
        <v>687</v>
      </c>
      <c r="B192" s="35" t="s">
        <v>688</v>
      </c>
      <c r="C192" s="36" t="s">
        <v>689</v>
      </c>
      <c r="D192" s="37" t="s">
        <v>1572</v>
      </c>
      <c r="E192" s="38">
        <v>1</v>
      </c>
      <c r="F192" s="38" t="s">
        <v>6</v>
      </c>
      <c r="G192" s="57"/>
      <c r="H192" s="162"/>
      <c r="I192" s="166"/>
      <c r="J192" s="166"/>
      <c r="K192" s="167"/>
      <c r="L192" s="168"/>
      <c r="M192" s="168"/>
      <c r="O192" s="170"/>
    </row>
    <row r="193" spans="1:15">
      <c r="A193" s="35" t="s">
        <v>687</v>
      </c>
      <c r="B193" s="35" t="s">
        <v>688</v>
      </c>
      <c r="C193" s="36" t="s">
        <v>689</v>
      </c>
      <c r="D193" s="37" t="s">
        <v>1572</v>
      </c>
      <c r="E193" s="38">
        <v>2</v>
      </c>
      <c r="F193" s="38" t="s">
        <v>6</v>
      </c>
      <c r="G193" s="49"/>
      <c r="H193" s="162"/>
      <c r="I193" s="166"/>
      <c r="J193" s="166"/>
      <c r="K193" s="167"/>
      <c r="L193" s="168"/>
      <c r="M193" s="168"/>
      <c r="O193" s="170"/>
    </row>
    <row r="194" spans="1:15">
      <c r="A194" s="35" t="s">
        <v>687</v>
      </c>
      <c r="B194" s="35" t="s">
        <v>688</v>
      </c>
      <c r="C194" s="36" t="s">
        <v>689</v>
      </c>
      <c r="D194" s="37" t="s">
        <v>1572</v>
      </c>
      <c r="E194" s="38">
        <v>3</v>
      </c>
      <c r="F194" s="38" t="s">
        <v>6</v>
      </c>
      <c r="G194" s="49"/>
      <c r="H194" s="162"/>
      <c r="I194" s="166"/>
      <c r="J194" s="166"/>
      <c r="K194" s="167"/>
      <c r="L194" s="168"/>
      <c r="M194" s="168"/>
      <c r="O194" s="170"/>
    </row>
    <row r="195" spans="1:15">
      <c r="A195" s="35" t="s">
        <v>687</v>
      </c>
      <c r="B195" s="35" t="s">
        <v>688</v>
      </c>
      <c r="C195" s="36" t="s">
        <v>689</v>
      </c>
      <c r="D195" s="37" t="s">
        <v>1572</v>
      </c>
      <c r="E195" s="38">
        <v>1</v>
      </c>
      <c r="F195" s="38" t="s">
        <v>8</v>
      </c>
      <c r="G195" s="33"/>
      <c r="H195" s="162"/>
      <c r="I195" s="166"/>
      <c r="J195" s="166"/>
      <c r="K195" s="167"/>
      <c r="L195" s="168"/>
      <c r="M195" s="168"/>
      <c r="O195" s="170"/>
    </row>
    <row r="196" spans="1:15">
      <c r="A196" s="35" t="s">
        <v>687</v>
      </c>
      <c r="B196" s="35" t="s">
        <v>688</v>
      </c>
      <c r="C196" s="36" t="s">
        <v>689</v>
      </c>
      <c r="D196" s="37" t="s">
        <v>1572</v>
      </c>
      <c r="E196" s="38">
        <v>2</v>
      </c>
      <c r="F196" s="38" t="s">
        <v>8</v>
      </c>
      <c r="G196" s="57"/>
      <c r="H196" s="162"/>
      <c r="I196" s="166"/>
      <c r="J196" s="166"/>
      <c r="K196" s="167"/>
      <c r="L196" s="168"/>
      <c r="M196" s="168"/>
      <c r="O196" s="170"/>
    </row>
    <row r="197" spans="1:15">
      <c r="A197" s="35" t="s">
        <v>687</v>
      </c>
      <c r="B197" s="35" t="s">
        <v>688</v>
      </c>
      <c r="C197" s="36" t="s">
        <v>689</v>
      </c>
      <c r="D197" s="37" t="s">
        <v>1572</v>
      </c>
      <c r="E197" s="38">
        <v>3</v>
      </c>
      <c r="F197" s="38" t="s">
        <v>8</v>
      </c>
      <c r="G197" s="33"/>
      <c r="H197" s="162"/>
      <c r="I197" s="166"/>
      <c r="J197" s="166"/>
      <c r="K197" s="167"/>
      <c r="L197" s="168"/>
      <c r="M197" s="168"/>
      <c r="O197" s="170"/>
    </row>
    <row r="198" spans="1:15">
      <c r="A198" s="35" t="s">
        <v>687</v>
      </c>
      <c r="B198" s="35" t="s">
        <v>688</v>
      </c>
      <c r="C198" s="36" t="s">
        <v>689</v>
      </c>
      <c r="D198" s="37" t="s">
        <v>1572</v>
      </c>
      <c r="E198" s="38">
        <v>4</v>
      </c>
      <c r="F198" s="38" t="s">
        <v>8</v>
      </c>
      <c r="G198" s="57"/>
      <c r="H198" s="162"/>
      <c r="I198" s="166"/>
      <c r="J198" s="166"/>
      <c r="K198" s="167"/>
      <c r="L198" s="168"/>
      <c r="M198" s="168"/>
      <c r="O198" s="170"/>
    </row>
    <row r="199" spans="1:15">
      <c r="A199" s="35" t="s">
        <v>687</v>
      </c>
      <c r="B199" s="35" t="s">
        <v>688</v>
      </c>
      <c r="C199" s="36" t="s">
        <v>689</v>
      </c>
      <c r="D199" s="37" t="s">
        <v>1572</v>
      </c>
      <c r="E199" s="38">
        <v>5</v>
      </c>
      <c r="F199" s="38" t="s">
        <v>8</v>
      </c>
      <c r="G199" s="33"/>
      <c r="H199" s="162"/>
      <c r="I199" s="166"/>
      <c r="J199" s="166"/>
      <c r="K199" s="167"/>
      <c r="L199" s="168"/>
      <c r="M199" s="168"/>
      <c r="O199" s="170"/>
    </row>
    <row r="200" spans="1:15">
      <c r="A200" s="35" t="s">
        <v>687</v>
      </c>
      <c r="B200" s="35" t="s">
        <v>688</v>
      </c>
      <c r="C200" s="36" t="s">
        <v>689</v>
      </c>
      <c r="D200" s="37" t="s">
        <v>1572</v>
      </c>
      <c r="E200" s="38">
        <v>6</v>
      </c>
      <c r="F200" s="38" t="s">
        <v>8</v>
      </c>
      <c r="G200" s="57"/>
      <c r="H200" s="162"/>
      <c r="I200" s="166"/>
      <c r="J200" s="166"/>
      <c r="K200" s="167"/>
      <c r="L200" s="168"/>
      <c r="M200" s="168"/>
      <c r="O200" s="170"/>
    </row>
    <row r="201" spans="1:15">
      <c r="A201" s="35" t="s">
        <v>687</v>
      </c>
      <c r="B201" s="35" t="s">
        <v>688</v>
      </c>
      <c r="C201" s="36" t="s">
        <v>689</v>
      </c>
      <c r="D201" s="37" t="s">
        <v>1572</v>
      </c>
      <c r="E201" s="38">
        <v>7</v>
      </c>
      <c r="F201" s="38" t="s">
        <v>8</v>
      </c>
      <c r="G201" s="33"/>
      <c r="H201" s="162"/>
      <c r="I201" s="166"/>
      <c r="J201" s="166"/>
      <c r="K201" s="167"/>
      <c r="L201" s="168"/>
      <c r="M201" s="168"/>
      <c r="O201" s="170"/>
    </row>
    <row r="202" spans="1:15">
      <c r="A202" s="35" t="s">
        <v>687</v>
      </c>
      <c r="B202" s="35" t="s">
        <v>688</v>
      </c>
      <c r="C202" s="36" t="s">
        <v>689</v>
      </c>
      <c r="D202" s="37" t="s">
        <v>1572</v>
      </c>
      <c r="E202" s="38">
        <v>8</v>
      </c>
      <c r="F202" s="38" t="s">
        <v>8</v>
      </c>
      <c r="G202" s="57"/>
      <c r="H202" s="162"/>
      <c r="I202" s="166"/>
      <c r="J202" s="166"/>
      <c r="K202" s="167"/>
      <c r="L202" s="168"/>
      <c r="M202" s="168"/>
      <c r="O202" s="170"/>
    </row>
    <row r="203" spans="1:15">
      <c r="A203" s="35" t="s">
        <v>687</v>
      </c>
      <c r="B203" s="35" t="s">
        <v>688</v>
      </c>
      <c r="C203" s="36" t="s">
        <v>689</v>
      </c>
      <c r="D203" s="37" t="s">
        <v>1572</v>
      </c>
      <c r="E203" s="38">
        <v>9</v>
      </c>
      <c r="F203" s="38" t="s">
        <v>8</v>
      </c>
      <c r="G203" s="33"/>
      <c r="H203" s="162"/>
      <c r="I203" s="166"/>
      <c r="J203" s="166"/>
      <c r="K203" s="167"/>
      <c r="L203" s="168"/>
      <c r="M203" s="168"/>
      <c r="O203" s="170"/>
    </row>
    <row r="204" spans="1:15">
      <c r="A204" s="35" t="s">
        <v>687</v>
      </c>
      <c r="B204" s="35" t="s">
        <v>688</v>
      </c>
      <c r="C204" s="36" t="s">
        <v>689</v>
      </c>
      <c r="D204" s="37" t="s">
        <v>1572</v>
      </c>
      <c r="E204" s="38">
        <v>10</v>
      </c>
      <c r="F204" s="38" t="s">
        <v>8</v>
      </c>
      <c r="G204" s="57"/>
      <c r="H204" s="162"/>
      <c r="I204" s="166"/>
      <c r="J204" s="166"/>
      <c r="K204" s="167"/>
      <c r="L204" s="168"/>
      <c r="M204" s="168"/>
      <c r="O204" s="170"/>
    </row>
    <row r="205" spans="1:15">
      <c r="A205" s="35" t="s">
        <v>687</v>
      </c>
      <c r="B205" s="35" t="s">
        <v>688</v>
      </c>
      <c r="C205" s="36" t="s">
        <v>689</v>
      </c>
      <c r="D205" s="37" t="s">
        <v>1572</v>
      </c>
      <c r="E205" s="38">
        <v>11</v>
      </c>
      <c r="F205" s="38" t="s">
        <v>8</v>
      </c>
      <c r="G205" s="33"/>
      <c r="H205" s="162"/>
      <c r="I205" s="166"/>
      <c r="J205" s="166"/>
      <c r="K205" s="167"/>
      <c r="L205" s="168"/>
      <c r="M205" s="168"/>
      <c r="O205" s="170"/>
    </row>
    <row r="206" spans="1:15">
      <c r="A206" s="35" t="s">
        <v>687</v>
      </c>
      <c r="B206" s="35" t="s">
        <v>688</v>
      </c>
      <c r="C206" s="36" t="s">
        <v>689</v>
      </c>
      <c r="D206" s="37" t="s">
        <v>1572</v>
      </c>
      <c r="E206" s="38">
        <v>12</v>
      </c>
      <c r="F206" s="38" t="s">
        <v>8</v>
      </c>
      <c r="G206" s="57"/>
      <c r="H206" s="162"/>
      <c r="I206" s="166"/>
      <c r="J206" s="166"/>
      <c r="K206" s="167"/>
      <c r="L206" s="168"/>
      <c r="M206" s="168"/>
      <c r="O206" s="170"/>
    </row>
    <row r="207" spans="1:15">
      <c r="A207" s="35" t="s">
        <v>704</v>
      </c>
      <c r="B207" s="35" t="s">
        <v>705</v>
      </c>
      <c r="C207" s="36" t="s">
        <v>1707</v>
      </c>
      <c r="D207" s="37" t="s">
        <v>1572</v>
      </c>
      <c r="E207" s="38">
        <v>1</v>
      </c>
      <c r="F207" s="38" t="s">
        <v>6</v>
      </c>
      <c r="G207" s="57" t="s">
        <v>707</v>
      </c>
      <c r="H207" s="162"/>
      <c r="I207" s="166"/>
      <c r="J207" s="166"/>
      <c r="K207" s="167"/>
      <c r="L207" s="168"/>
      <c r="M207" s="168"/>
      <c r="O207" s="170"/>
    </row>
    <row r="208" spans="1:15">
      <c r="A208" s="35" t="s">
        <v>704</v>
      </c>
      <c r="B208" s="35" t="s">
        <v>705</v>
      </c>
      <c r="C208" s="36" t="s">
        <v>1707</v>
      </c>
      <c r="D208" s="37" t="s">
        <v>1572</v>
      </c>
      <c r="E208" s="38">
        <v>1</v>
      </c>
      <c r="F208" s="38" t="s">
        <v>8</v>
      </c>
      <c r="G208" s="7" t="s">
        <v>710</v>
      </c>
      <c r="H208" s="162"/>
      <c r="I208" s="166"/>
      <c r="J208" s="166"/>
      <c r="K208" s="167"/>
      <c r="L208" s="168"/>
      <c r="M208" s="168"/>
      <c r="O208" s="170"/>
    </row>
    <row r="209" spans="1:17">
      <c r="A209" s="35" t="s">
        <v>711</v>
      </c>
      <c r="B209" s="35" t="s">
        <v>712</v>
      </c>
      <c r="C209" s="36" t="s">
        <v>713</v>
      </c>
      <c r="D209" s="37" t="s">
        <v>1572</v>
      </c>
      <c r="E209" s="38">
        <v>1</v>
      </c>
      <c r="F209" s="38" t="s">
        <v>6</v>
      </c>
      <c r="G209" s="33" t="s">
        <v>692</v>
      </c>
      <c r="H209" s="162"/>
      <c r="I209" s="166"/>
      <c r="J209" s="166"/>
      <c r="K209" s="175"/>
      <c r="L209" s="168"/>
      <c r="M209" s="168"/>
      <c r="O209" s="170"/>
    </row>
    <row r="210" spans="1:17">
      <c r="A210" s="35" t="s">
        <v>711</v>
      </c>
      <c r="B210" s="35" t="s">
        <v>712</v>
      </c>
      <c r="C210" s="36" t="s">
        <v>713</v>
      </c>
      <c r="D210" s="37" t="s">
        <v>1572</v>
      </c>
      <c r="E210" s="38">
        <v>1</v>
      </c>
      <c r="F210" s="38" t="s">
        <v>8</v>
      </c>
      <c r="G210" s="193" t="s">
        <v>693</v>
      </c>
      <c r="H210" s="162"/>
      <c r="I210" s="166"/>
      <c r="J210" s="166"/>
      <c r="K210" s="167"/>
      <c r="L210" s="168"/>
      <c r="M210" s="168"/>
      <c r="O210" s="170"/>
    </row>
    <row r="211" spans="1:17" s="181" customFormat="1" ht="15">
      <c r="A211" s="66" t="s">
        <v>714</v>
      </c>
      <c r="B211" s="67" t="s">
        <v>715</v>
      </c>
      <c r="C211" s="67" t="s">
        <v>1708</v>
      </c>
      <c r="D211" s="63" t="s">
        <v>1572</v>
      </c>
      <c r="E211" s="41">
        <v>1</v>
      </c>
      <c r="F211" s="41" t="s">
        <v>6</v>
      </c>
      <c r="G211" s="49" t="s">
        <v>717</v>
      </c>
      <c r="H211" s="179"/>
      <c r="I211" s="179"/>
      <c r="J211" s="179"/>
      <c r="K211" s="179"/>
      <c r="L211" s="179"/>
      <c r="M211" s="179"/>
      <c r="N211" s="179"/>
    </row>
    <row r="212" spans="1:17" s="181" customFormat="1" ht="15">
      <c r="A212" s="66" t="s">
        <v>714</v>
      </c>
      <c r="B212" s="67" t="s">
        <v>715</v>
      </c>
      <c r="C212" s="67" t="s">
        <v>1708</v>
      </c>
      <c r="D212" s="63" t="s">
        <v>1572</v>
      </c>
      <c r="E212" s="41">
        <v>1</v>
      </c>
      <c r="F212" s="41" t="s">
        <v>8</v>
      </c>
      <c r="G212" s="193" t="s">
        <v>718</v>
      </c>
      <c r="H212" s="179"/>
      <c r="I212" s="179"/>
      <c r="J212" s="179"/>
      <c r="K212" s="179"/>
      <c r="L212" s="179"/>
      <c r="M212" s="179"/>
      <c r="N212" s="179"/>
    </row>
    <row r="213" spans="1:17">
      <c r="A213" s="35" t="s">
        <v>1709</v>
      </c>
      <c r="B213" s="35" t="s">
        <v>1710</v>
      </c>
      <c r="C213" s="36" t="s">
        <v>1711</v>
      </c>
      <c r="D213" s="37" t="s">
        <v>1572</v>
      </c>
      <c r="E213" s="38">
        <v>1</v>
      </c>
      <c r="F213" s="38" t="s">
        <v>6</v>
      </c>
      <c r="G213" s="57"/>
      <c r="H213" s="162"/>
      <c r="I213" s="166"/>
      <c r="J213" s="166"/>
      <c r="K213" s="167"/>
      <c r="L213" s="168"/>
      <c r="M213" s="168"/>
      <c r="O213" s="170"/>
    </row>
    <row r="214" spans="1:17">
      <c r="A214" s="35" t="s">
        <v>1709</v>
      </c>
      <c r="B214" s="35" t="s">
        <v>1710</v>
      </c>
      <c r="C214" s="36" t="s">
        <v>1711</v>
      </c>
      <c r="D214" s="37" t="s">
        <v>1572</v>
      </c>
      <c r="E214" s="38">
        <v>2</v>
      </c>
      <c r="F214" s="38" t="s">
        <v>6</v>
      </c>
      <c r="G214" s="33"/>
      <c r="H214" s="162"/>
      <c r="I214" s="166"/>
      <c r="J214" s="166"/>
      <c r="K214" s="167"/>
      <c r="L214" s="168"/>
      <c r="M214" s="168"/>
      <c r="O214" s="170"/>
    </row>
    <row r="215" spans="1:17">
      <c r="A215" s="35" t="s">
        <v>1709</v>
      </c>
      <c r="B215" s="35" t="s">
        <v>1710</v>
      </c>
      <c r="C215" s="36" t="s">
        <v>1711</v>
      </c>
      <c r="D215" s="37" t="s">
        <v>1572</v>
      </c>
      <c r="E215" s="38">
        <v>1</v>
      </c>
      <c r="F215" s="38" t="s">
        <v>7</v>
      </c>
      <c r="G215" s="57"/>
      <c r="H215" s="162"/>
      <c r="I215" s="166"/>
      <c r="J215" s="166"/>
      <c r="K215" s="167"/>
      <c r="L215" s="168"/>
      <c r="M215" s="168"/>
      <c r="O215" s="170"/>
    </row>
    <row r="216" spans="1:17">
      <c r="A216" s="35" t="s">
        <v>1709</v>
      </c>
      <c r="B216" s="35" t="s">
        <v>1710</v>
      </c>
      <c r="C216" s="36" t="s">
        <v>1711</v>
      </c>
      <c r="D216" s="37" t="s">
        <v>1572</v>
      </c>
      <c r="E216" s="38">
        <v>2</v>
      </c>
      <c r="F216" s="38" t="s">
        <v>7</v>
      </c>
      <c r="G216" s="57"/>
      <c r="H216" s="162"/>
      <c r="I216" s="166"/>
      <c r="J216" s="166"/>
      <c r="K216" s="167"/>
      <c r="L216" s="168"/>
      <c r="M216" s="168"/>
      <c r="O216" s="170"/>
    </row>
    <row r="217" spans="1:17">
      <c r="A217" s="35" t="s">
        <v>1709</v>
      </c>
      <c r="B217" s="35" t="s">
        <v>1710</v>
      </c>
      <c r="C217" s="36" t="s">
        <v>1711</v>
      </c>
      <c r="D217" s="37" t="s">
        <v>1572</v>
      </c>
      <c r="E217" s="38">
        <v>3</v>
      </c>
      <c r="F217" s="38" t="s">
        <v>7</v>
      </c>
      <c r="G217" s="33"/>
      <c r="H217" s="162"/>
      <c r="I217" s="166"/>
      <c r="J217" s="166"/>
      <c r="K217" s="167"/>
      <c r="L217" s="168"/>
      <c r="M217" s="168"/>
      <c r="O217" s="170"/>
    </row>
    <row r="218" spans="1:17" ht="44.25" customHeight="1">
      <c r="A218" s="35" t="s">
        <v>1709</v>
      </c>
      <c r="B218" s="35" t="s">
        <v>1710</v>
      </c>
      <c r="C218" s="36" t="s">
        <v>1711</v>
      </c>
      <c r="D218" s="37" t="s">
        <v>1572</v>
      </c>
      <c r="E218" s="38">
        <v>1</v>
      </c>
      <c r="F218" s="38" t="s">
        <v>8</v>
      </c>
      <c r="G218" s="33"/>
      <c r="H218" s="162"/>
      <c r="I218" s="166"/>
      <c r="J218" s="167"/>
      <c r="K218" s="168"/>
      <c r="L218" s="168"/>
      <c r="O218" s="183"/>
      <c r="Q218" s="162"/>
    </row>
    <row r="219" spans="1:17" ht="47.25" customHeight="1">
      <c r="A219" s="35" t="s">
        <v>1709</v>
      </c>
      <c r="B219" s="35" t="s">
        <v>1710</v>
      </c>
      <c r="C219" s="36" t="s">
        <v>1711</v>
      </c>
      <c r="D219" s="37" t="s">
        <v>1572</v>
      </c>
      <c r="E219" s="38">
        <v>2</v>
      </c>
      <c r="F219" s="38" t="s">
        <v>8</v>
      </c>
      <c r="G219" s="33"/>
      <c r="H219" s="162"/>
      <c r="I219" s="166"/>
      <c r="J219" s="167"/>
      <c r="K219" s="168"/>
      <c r="L219" s="168"/>
      <c r="O219" s="183"/>
      <c r="Q219" s="162"/>
    </row>
    <row r="220" spans="1:17">
      <c r="A220" s="35" t="s">
        <v>1709</v>
      </c>
      <c r="B220" s="35" t="s">
        <v>1710</v>
      </c>
      <c r="C220" s="36" t="s">
        <v>1711</v>
      </c>
      <c r="D220" s="37" t="s">
        <v>1572</v>
      </c>
      <c r="E220" s="38">
        <v>3</v>
      </c>
      <c r="F220" s="38" t="s">
        <v>8</v>
      </c>
      <c r="G220" s="33"/>
      <c r="H220" s="162"/>
      <c r="I220" s="166"/>
      <c r="J220" s="166"/>
      <c r="K220" s="167"/>
      <c r="L220" s="168"/>
      <c r="M220" s="168"/>
      <c r="O220" s="170"/>
    </row>
    <row r="221" spans="1:17">
      <c r="A221" s="35" t="s">
        <v>1709</v>
      </c>
      <c r="B221" s="35" t="s">
        <v>1710</v>
      </c>
      <c r="C221" s="36" t="s">
        <v>1711</v>
      </c>
      <c r="D221" s="37" t="s">
        <v>1572</v>
      </c>
      <c r="E221" s="38">
        <v>4</v>
      </c>
      <c r="F221" s="38" t="s">
        <v>8</v>
      </c>
      <c r="G221" s="33"/>
      <c r="H221" s="162"/>
      <c r="I221" s="166"/>
      <c r="J221" s="166"/>
      <c r="K221" s="167"/>
      <c r="L221" s="168"/>
      <c r="M221" s="168"/>
      <c r="O221" s="170"/>
    </row>
    <row r="222" spans="1:17">
      <c r="A222" s="35" t="s">
        <v>1709</v>
      </c>
      <c r="B222" s="35" t="s">
        <v>1710</v>
      </c>
      <c r="C222" s="36" t="s">
        <v>1711</v>
      </c>
      <c r="D222" s="37" t="s">
        <v>1572</v>
      </c>
      <c r="E222" s="38">
        <v>5</v>
      </c>
      <c r="F222" s="38" t="s">
        <v>8</v>
      </c>
      <c r="G222" s="33"/>
      <c r="H222" s="162"/>
      <c r="I222" s="166"/>
      <c r="J222" s="166"/>
      <c r="K222" s="167"/>
      <c r="L222" s="168"/>
      <c r="M222" s="168"/>
      <c r="O222" s="170"/>
    </row>
    <row r="223" spans="1:17">
      <c r="A223" s="35" t="s">
        <v>1709</v>
      </c>
      <c r="B223" s="35" t="s">
        <v>1710</v>
      </c>
      <c r="C223" s="36" t="s">
        <v>1711</v>
      </c>
      <c r="D223" s="37" t="s">
        <v>1572</v>
      </c>
      <c r="E223" s="38">
        <v>6</v>
      </c>
      <c r="F223" s="38" t="s">
        <v>8</v>
      </c>
      <c r="G223" s="33"/>
      <c r="H223" s="162"/>
      <c r="I223" s="166"/>
      <c r="J223" s="166"/>
      <c r="K223" s="167"/>
      <c r="L223" s="168"/>
      <c r="M223" s="168"/>
      <c r="O223" s="170"/>
    </row>
    <row r="224" spans="1:17">
      <c r="A224" s="35" t="s">
        <v>736</v>
      </c>
      <c r="B224" s="35" t="s">
        <v>737</v>
      </c>
      <c r="C224" s="36" t="s">
        <v>184</v>
      </c>
      <c r="D224" s="37" t="s">
        <v>1546</v>
      </c>
      <c r="E224" s="38">
        <v>1</v>
      </c>
      <c r="F224" s="38" t="s">
        <v>19</v>
      </c>
      <c r="G224" s="195" t="s">
        <v>402</v>
      </c>
      <c r="H224" s="162"/>
      <c r="I224" s="166"/>
      <c r="J224" s="166"/>
      <c r="K224" s="167"/>
      <c r="L224" s="168"/>
      <c r="M224" s="168"/>
      <c r="O224" s="170"/>
    </row>
    <row r="225" spans="1:30">
      <c r="A225" s="35" t="s">
        <v>738</v>
      </c>
      <c r="B225" s="35" t="s">
        <v>739</v>
      </c>
      <c r="C225" s="36" t="s">
        <v>740</v>
      </c>
      <c r="D225" s="37" t="s">
        <v>1572</v>
      </c>
      <c r="E225" s="38">
        <v>1</v>
      </c>
      <c r="F225" s="38" t="s">
        <v>6</v>
      </c>
      <c r="G225" s="5" t="s">
        <v>741</v>
      </c>
      <c r="H225" s="166"/>
      <c r="I225" s="166"/>
      <c r="J225" s="166"/>
      <c r="K225" s="167"/>
      <c r="L225" s="168"/>
      <c r="M225" s="168"/>
      <c r="O225" s="170"/>
    </row>
    <row r="226" spans="1:30">
      <c r="A226" s="35" t="s">
        <v>738</v>
      </c>
      <c r="B226" s="35" t="s">
        <v>739</v>
      </c>
      <c r="C226" s="36" t="s">
        <v>740</v>
      </c>
      <c r="D226" s="37" t="s">
        <v>1572</v>
      </c>
      <c r="E226" s="38">
        <v>1</v>
      </c>
      <c r="F226" s="38" t="s">
        <v>8</v>
      </c>
      <c r="G226" s="7" t="s">
        <v>742</v>
      </c>
      <c r="H226" s="162"/>
      <c r="I226" s="166"/>
      <c r="J226" s="166"/>
      <c r="K226" s="167"/>
      <c r="L226" s="168"/>
      <c r="M226" s="168"/>
      <c r="O226" s="170"/>
    </row>
    <row r="227" spans="1:30">
      <c r="A227" s="35">
        <v>1321</v>
      </c>
      <c r="B227" s="35" t="s">
        <v>744</v>
      </c>
      <c r="C227" s="36" t="s">
        <v>745</v>
      </c>
      <c r="D227" s="37" t="s">
        <v>1714</v>
      </c>
      <c r="E227" s="38">
        <v>1</v>
      </c>
      <c r="F227" s="38" t="s">
        <v>6</v>
      </c>
      <c r="G227" s="105" t="s">
        <v>746</v>
      </c>
      <c r="J227" s="166"/>
      <c r="K227" s="167"/>
      <c r="L227" s="168"/>
      <c r="M227" s="168"/>
      <c r="O227" s="183"/>
      <c r="P227" s="166"/>
      <c r="Q227" s="167"/>
      <c r="R227" s="168"/>
      <c r="S227" s="168"/>
      <c r="T227" s="163"/>
      <c r="U227" s="166"/>
    </row>
    <row r="228" spans="1:30" s="181" customFormat="1" ht="15">
      <c r="A228" s="106"/>
      <c r="B228" s="67" t="s">
        <v>748</v>
      </c>
      <c r="C228" s="67" t="s">
        <v>749</v>
      </c>
      <c r="D228" s="63" t="s">
        <v>1520</v>
      </c>
      <c r="E228" s="41">
        <v>1</v>
      </c>
      <c r="F228" s="41" t="s">
        <v>6</v>
      </c>
      <c r="G228" s="107" t="s">
        <v>1716</v>
      </c>
      <c r="H228" s="179"/>
      <c r="I228" s="179"/>
      <c r="J228" s="179"/>
      <c r="K228" s="179"/>
      <c r="L228" s="179"/>
      <c r="M228" s="179"/>
      <c r="N228" s="179"/>
    </row>
    <row r="229" spans="1:30" s="179" customFormat="1" ht="15">
      <c r="A229" s="35">
        <v>1317</v>
      </c>
      <c r="B229" s="75" t="s">
        <v>755</v>
      </c>
      <c r="C229" s="36" t="s">
        <v>1717</v>
      </c>
      <c r="D229" s="76" t="s">
        <v>1572</v>
      </c>
      <c r="E229" s="38">
        <v>1</v>
      </c>
      <c r="F229" s="77" t="s">
        <v>6</v>
      </c>
      <c r="G229" s="42" t="s">
        <v>729</v>
      </c>
      <c r="H229" s="168"/>
      <c r="I229" s="168"/>
      <c r="J229" s="168"/>
      <c r="K229" s="175"/>
      <c r="L229" s="168"/>
      <c r="M229" s="168"/>
      <c r="N229" s="169"/>
      <c r="O229" s="177"/>
    </row>
    <row r="230" spans="1:30" s="179" customFormat="1" ht="15">
      <c r="A230" s="35">
        <v>1317</v>
      </c>
      <c r="B230" s="75" t="s">
        <v>755</v>
      </c>
      <c r="C230" s="36" t="s">
        <v>1717</v>
      </c>
      <c r="D230" s="76" t="s">
        <v>1572</v>
      </c>
      <c r="E230" s="38">
        <v>1</v>
      </c>
      <c r="F230" s="77" t="s">
        <v>8</v>
      </c>
      <c r="G230" s="42" t="s">
        <v>759</v>
      </c>
      <c r="H230" s="168"/>
      <c r="I230" s="168"/>
      <c r="J230" s="168"/>
      <c r="K230" s="175"/>
      <c r="L230" s="168"/>
      <c r="M230" s="172"/>
      <c r="N230" s="169"/>
      <c r="O230" s="177"/>
      <c r="P230" s="168"/>
      <c r="Q230" s="168"/>
    </row>
    <row r="231" spans="1:30">
      <c r="A231" s="35" t="s">
        <v>760</v>
      </c>
      <c r="B231" s="35" t="s">
        <v>761</v>
      </c>
      <c r="C231" s="36" t="s">
        <v>762</v>
      </c>
      <c r="D231" s="37" t="s">
        <v>1714</v>
      </c>
      <c r="E231" s="38">
        <v>1</v>
      </c>
      <c r="F231" s="38" t="s">
        <v>6</v>
      </c>
      <c r="G231" s="59" t="s">
        <v>763</v>
      </c>
      <c r="H231" s="33"/>
      <c r="I231" s="166"/>
      <c r="J231" s="166"/>
      <c r="K231" s="167"/>
      <c r="L231" s="168"/>
      <c r="M231" s="168"/>
      <c r="O231" s="183"/>
    </row>
    <row r="232" spans="1:30">
      <c r="A232" s="35" t="s">
        <v>760</v>
      </c>
      <c r="B232" s="35" t="s">
        <v>761</v>
      </c>
      <c r="C232" s="36" t="s">
        <v>762</v>
      </c>
      <c r="D232" s="37" t="s">
        <v>1714</v>
      </c>
      <c r="E232" s="38">
        <v>1</v>
      </c>
      <c r="F232" s="38" t="s">
        <v>7</v>
      </c>
      <c r="G232" s="193" t="s">
        <v>764</v>
      </c>
      <c r="H232" s="162"/>
      <c r="I232" s="166"/>
      <c r="J232" s="166"/>
      <c r="K232" s="167"/>
      <c r="L232" s="168"/>
      <c r="M232" s="168"/>
      <c r="O232" s="170"/>
    </row>
    <row r="233" spans="1:30">
      <c r="A233" s="35" t="s">
        <v>765</v>
      </c>
      <c r="B233" s="35" t="s">
        <v>766</v>
      </c>
      <c r="C233" s="36" t="s">
        <v>1719</v>
      </c>
      <c r="D233" s="37" t="s">
        <v>1520</v>
      </c>
      <c r="E233" s="38">
        <v>1</v>
      </c>
      <c r="F233" s="38" t="s">
        <v>6</v>
      </c>
      <c r="G233" s="108" t="s">
        <v>709</v>
      </c>
      <c r="H233" s="162"/>
      <c r="I233" s="166"/>
      <c r="J233" s="166"/>
      <c r="K233" s="167"/>
      <c r="L233" s="168"/>
      <c r="M233" s="168"/>
      <c r="O233" s="170"/>
    </row>
    <row r="234" spans="1:30">
      <c r="A234" s="35" t="s">
        <v>1720</v>
      </c>
      <c r="B234" s="35" t="s">
        <v>1721</v>
      </c>
      <c r="C234" s="36" t="s">
        <v>197</v>
      </c>
      <c r="D234" s="37" t="s">
        <v>1546</v>
      </c>
      <c r="E234" s="38">
        <v>1</v>
      </c>
      <c r="F234" s="38" t="s">
        <v>19</v>
      </c>
      <c r="G234" s="195" t="s">
        <v>402</v>
      </c>
      <c r="H234" s="162"/>
      <c r="I234" s="166"/>
      <c r="J234" s="166"/>
      <c r="K234" s="167"/>
      <c r="L234" s="168"/>
      <c r="M234" s="168"/>
      <c r="O234" s="170"/>
    </row>
    <row r="235" spans="1:30">
      <c r="A235" s="35" t="s">
        <v>1722</v>
      </c>
      <c r="B235" s="35" t="s">
        <v>1723</v>
      </c>
      <c r="C235" s="36" t="s">
        <v>197</v>
      </c>
      <c r="D235" s="37" t="s">
        <v>1546</v>
      </c>
      <c r="E235" s="38">
        <v>1</v>
      </c>
      <c r="F235" s="38" t="s">
        <v>19</v>
      </c>
      <c r="G235" s="195" t="s">
        <v>402</v>
      </c>
      <c r="H235" s="162"/>
      <c r="I235" s="166"/>
      <c r="J235" s="166"/>
      <c r="K235" s="167"/>
      <c r="L235" s="168"/>
      <c r="M235" s="168"/>
      <c r="O235" s="170"/>
    </row>
    <row r="236" spans="1:30">
      <c r="A236" s="35" t="s">
        <v>1724</v>
      </c>
      <c r="B236" s="35" t="s">
        <v>1725</v>
      </c>
      <c r="C236" s="36" t="s">
        <v>200</v>
      </c>
      <c r="D236" s="37" t="s">
        <v>1546</v>
      </c>
      <c r="E236" s="38">
        <v>1</v>
      </c>
      <c r="F236" s="38" t="s">
        <v>19</v>
      </c>
      <c r="G236" s="195" t="s">
        <v>402</v>
      </c>
      <c r="H236" s="162"/>
      <c r="I236" s="166"/>
      <c r="J236" s="166"/>
      <c r="K236" s="167"/>
      <c r="L236" s="168"/>
      <c r="M236" s="168"/>
      <c r="O236" s="170"/>
    </row>
    <row r="237" spans="1:30">
      <c r="A237" s="35" t="s">
        <v>1726</v>
      </c>
      <c r="B237" s="35" t="s">
        <v>1727</v>
      </c>
      <c r="C237" s="36" t="s">
        <v>200</v>
      </c>
      <c r="D237" s="37" t="s">
        <v>1546</v>
      </c>
      <c r="E237" s="38">
        <v>1</v>
      </c>
      <c r="F237" s="38" t="s">
        <v>19</v>
      </c>
      <c r="G237" s="195" t="s">
        <v>402</v>
      </c>
      <c r="H237" s="162"/>
      <c r="I237" s="166"/>
      <c r="J237" s="166"/>
      <c r="K237" s="167"/>
      <c r="L237" s="168"/>
      <c r="M237" s="168"/>
      <c r="O237" s="170"/>
    </row>
    <row r="238" spans="1:30" ht="15">
      <c r="A238" s="35" t="s">
        <v>772</v>
      </c>
      <c r="B238" s="35" t="s">
        <v>773</v>
      </c>
      <c r="C238" s="36" t="s">
        <v>1130</v>
      </c>
      <c r="D238" s="37" t="s">
        <v>1520</v>
      </c>
      <c r="E238" s="38">
        <v>1</v>
      </c>
      <c r="F238" s="38" t="s">
        <v>6</v>
      </c>
      <c r="G238" s="57" t="s">
        <v>775</v>
      </c>
      <c r="H238" s="202"/>
      <c r="I238" s="166"/>
      <c r="J238" s="166"/>
      <c r="K238" s="167"/>
      <c r="L238" s="168"/>
      <c r="M238" s="168"/>
      <c r="O238" s="170"/>
    </row>
    <row r="239" spans="1:30" s="180" customFormat="1" ht="15">
      <c r="A239" s="35">
        <v>1322</v>
      </c>
      <c r="B239" s="75" t="s">
        <v>778</v>
      </c>
      <c r="C239" s="36" t="s">
        <v>779</v>
      </c>
      <c r="D239" s="76" t="s">
        <v>1520</v>
      </c>
      <c r="E239" s="38">
        <v>1</v>
      </c>
      <c r="F239" s="77" t="s">
        <v>6</v>
      </c>
      <c r="G239" s="57" t="s">
        <v>780</v>
      </c>
      <c r="H239" s="202"/>
      <c r="I239" s="168"/>
      <c r="J239" s="168"/>
      <c r="K239" s="175"/>
      <c r="L239" s="168"/>
      <c r="M239" s="172"/>
      <c r="N239" s="179"/>
      <c r="O239" s="188"/>
      <c r="P239" s="179"/>
      <c r="Q239" s="179"/>
      <c r="R239" s="179"/>
      <c r="S239" s="179"/>
      <c r="T239" s="179"/>
      <c r="U239" s="179"/>
      <c r="V239" s="179"/>
      <c r="W239" s="179"/>
      <c r="X239" s="179"/>
      <c r="Y239" s="179"/>
      <c r="Z239" s="179"/>
      <c r="AA239" s="179"/>
      <c r="AB239" s="179"/>
      <c r="AC239" s="179"/>
      <c r="AD239" s="179"/>
    </row>
    <row r="240" spans="1:30" ht="15">
      <c r="A240" s="35">
        <v>1324</v>
      </c>
      <c r="B240" s="35" t="s">
        <v>783</v>
      </c>
      <c r="C240" s="36" t="s">
        <v>1729</v>
      </c>
      <c r="D240" s="37" t="s">
        <v>1572</v>
      </c>
      <c r="E240" s="38">
        <v>1</v>
      </c>
      <c r="F240" s="38" t="s">
        <v>6</v>
      </c>
      <c r="G240" s="57" t="s">
        <v>698</v>
      </c>
      <c r="H240" s="202"/>
      <c r="I240" s="166"/>
      <c r="J240" s="166"/>
      <c r="K240" s="167"/>
      <c r="L240" s="168"/>
      <c r="M240" s="168"/>
      <c r="O240" s="203"/>
    </row>
    <row r="241" spans="1:16" s="181" customFormat="1" ht="15">
      <c r="A241" s="66" t="s">
        <v>785</v>
      </c>
      <c r="B241" s="67" t="s">
        <v>786</v>
      </c>
      <c r="C241" s="67" t="s">
        <v>787</v>
      </c>
      <c r="D241" s="63"/>
      <c r="E241" s="41">
        <v>1</v>
      </c>
      <c r="F241" s="41" t="s">
        <v>6</v>
      </c>
      <c r="G241" s="43" t="s">
        <v>402</v>
      </c>
      <c r="H241" s="202"/>
      <c r="I241" s="179"/>
      <c r="J241" s="179"/>
      <c r="K241" s="179"/>
      <c r="L241" s="179"/>
      <c r="M241" s="179"/>
      <c r="N241" s="179"/>
    </row>
    <row r="242" spans="1:16" s="181" customFormat="1" ht="15">
      <c r="A242" s="66" t="s">
        <v>788</v>
      </c>
      <c r="B242" s="67" t="s">
        <v>789</v>
      </c>
      <c r="C242" s="67" t="s">
        <v>1732</v>
      </c>
      <c r="D242" s="63" t="s">
        <v>1654</v>
      </c>
      <c r="E242" s="41">
        <v>1</v>
      </c>
      <c r="F242" s="41" t="s">
        <v>6</v>
      </c>
      <c r="G242" s="43" t="s">
        <v>402</v>
      </c>
      <c r="H242" s="202"/>
      <c r="I242" s="179"/>
      <c r="J242" s="179"/>
      <c r="K242" s="179"/>
      <c r="L242" s="179"/>
      <c r="M242" s="179"/>
      <c r="N242" s="179"/>
    </row>
    <row r="243" spans="1:16">
      <c r="A243" s="35" t="s">
        <v>791</v>
      </c>
      <c r="B243" s="35" t="s">
        <v>792</v>
      </c>
      <c r="C243" s="36" t="s">
        <v>212</v>
      </c>
      <c r="D243" s="37" t="s">
        <v>1546</v>
      </c>
      <c r="E243" s="38">
        <v>1</v>
      </c>
      <c r="F243" s="38" t="s">
        <v>19</v>
      </c>
      <c r="G243" s="195" t="s">
        <v>402</v>
      </c>
      <c r="H243" s="162"/>
      <c r="I243" s="166"/>
      <c r="J243" s="166"/>
      <c r="K243" s="167"/>
      <c r="L243" s="168"/>
      <c r="M243" s="168"/>
      <c r="O243" s="170"/>
    </row>
    <row r="244" spans="1:16" ht="15">
      <c r="A244" s="35">
        <v>507</v>
      </c>
      <c r="B244" s="35" t="s">
        <v>794</v>
      </c>
      <c r="C244" s="36" t="s">
        <v>795</v>
      </c>
      <c r="D244" s="37">
        <v>4</v>
      </c>
      <c r="E244" s="38">
        <v>1</v>
      </c>
      <c r="F244" s="38" t="s">
        <v>6</v>
      </c>
      <c r="G244" s="110" t="s">
        <v>796</v>
      </c>
      <c r="H244" s="202"/>
      <c r="I244" s="166"/>
      <c r="J244" s="166"/>
      <c r="K244" s="167"/>
      <c r="L244" s="168"/>
      <c r="M244" s="168"/>
      <c r="O244" s="170"/>
    </row>
    <row r="245" spans="1:16" s="207" customFormat="1" ht="15">
      <c r="A245" s="106" t="s">
        <v>1733</v>
      </c>
      <c r="B245" s="111" t="s">
        <v>1734</v>
      </c>
      <c r="C245" s="111" t="s">
        <v>1735</v>
      </c>
      <c r="D245" s="112" t="s">
        <v>1572</v>
      </c>
      <c r="E245" s="113">
        <v>1</v>
      </c>
      <c r="F245" s="113" t="s">
        <v>6</v>
      </c>
      <c r="G245" s="114"/>
      <c r="H245" s="204"/>
      <c r="I245" s="205"/>
      <c r="J245" s="206"/>
      <c r="K245" s="206"/>
      <c r="L245" s="206"/>
      <c r="M245" s="206"/>
      <c r="N245" s="206"/>
    </row>
    <row r="246" spans="1:16" ht="15">
      <c r="A246" s="35" t="s">
        <v>798</v>
      </c>
      <c r="B246" s="35" t="s">
        <v>799</v>
      </c>
      <c r="C246" s="36" t="s">
        <v>1729</v>
      </c>
      <c r="D246" s="37" t="s">
        <v>1581</v>
      </c>
      <c r="E246" s="38">
        <v>1</v>
      </c>
      <c r="F246" s="38" t="s">
        <v>6</v>
      </c>
      <c r="G246" s="57" t="s">
        <v>698</v>
      </c>
      <c r="H246" s="202"/>
      <c r="I246" s="166"/>
      <c r="J246" s="166"/>
      <c r="K246" s="167"/>
      <c r="L246" s="168"/>
      <c r="M246" s="168"/>
      <c r="O246" s="203"/>
    </row>
    <row r="247" spans="1:16" ht="15">
      <c r="A247" s="35" t="s">
        <v>800</v>
      </c>
      <c r="B247" s="35" t="s">
        <v>801</v>
      </c>
      <c r="C247" s="36" t="s">
        <v>1736</v>
      </c>
      <c r="D247" s="37" t="s">
        <v>1581</v>
      </c>
      <c r="E247" s="38">
        <v>1</v>
      </c>
      <c r="F247" s="38" t="s">
        <v>6</v>
      </c>
      <c r="G247" s="57" t="s">
        <v>694</v>
      </c>
      <c r="H247" s="202"/>
      <c r="I247" s="166"/>
      <c r="J247" s="166"/>
      <c r="K247" s="175"/>
      <c r="L247" s="168"/>
      <c r="M247" s="168"/>
      <c r="O247" s="170"/>
    </row>
    <row r="248" spans="1:16" s="181" customFormat="1" ht="15">
      <c r="A248" s="66" t="s">
        <v>803</v>
      </c>
      <c r="B248" s="67" t="s">
        <v>804</v>
      </c>
      <c r="C248" s="67" t="s">
        <v>1737</v>
      </c>
      <c r="D248" s="63">
        <v>5</v>
      </c>
      <c r="E248" s="41">
        <v>1</v>
      </c>
      <c r="F248" s="41" t="s">
        <v>6</v>
      </c>
      <c r="G248" s="43" t="s">
        <v>700</v>
      </c>
      <c r="H248" s="202"/>
      <c r="I248" s="166"/>
      <c r="J248" s="179"/>
      <c r="K248" s="179"/>
      <c r="L248" s="179"/>
      <c r="M248" s="179"/>
      <c r="N248" s="179"/>
    </row>
    <row r="249" spans="1:16" s="181" customFormat="1" ht="15">
      <c r="A249" s="66" t="s">
        <v>806</v>
      </c>
      <c r="B249" s="67" t="s">
        <v>807</v>
      </c>
      <c r="C249" s="67" t="s">
        <v>1738</v>
      </c>
      <c r="D249" s="63">
        <v>4</v>
      </c>
      <c r="E249" s="41">
        <v>1</v>
      </c>
      <c r="F249" s="41" t="s">
        <v>6</v>
      </c>
      <c r="G249" s="43" t="s">
        <v>741</v>
      </c>
      <c r="H249" s="202"/>
      <c r="I249" s="166"/>
      <c r="J249" s="179"/>
      <c r="K249" s="179"/>
      <c r="L249" s="179"/>
      <c r="M249" s="179"/>
      <c r="N249" s="179"/>
    </row>
    <row r="250" spans="1:16" ht="15">
      <c r="A250" s="35" t="s">
        <v>809</v>
      </c>
      <c r="B250" s="49" t="s">
        <v>810</v>
      </c>
      <c r="C250" s="53" t="s">
        <v>811</v>
      </c>
      <c r="D250" s="37" t="s">
        <v>1570</v>
      </c>
      <c r="E250" s="38">
        <v>1</v>
      </c>
      <c r="F250" s="38" t="s">
        <v>6</v>
      </c>
      <c r="G250" s="57" t="s">
        <v>812</v>
      </c>
      <c r="H250" s="202"/>
      <c r="I250" s="166"/>
      <c r="J250" s="166"/>
      <c r="K250" s="167"/>
      <c r="L250" s="168"/>
      <c r="M250" s="168"/>
      <c r="O250" s="170"/>
    </row>
    <row r="251" spans="1:16" ht="15">
      <c r="A251" s="59" t="s">
        <v>814</v>
      </c>
      <c r="B251" s="59" t="s">
        <v>815</v>
      </c>
      <c r="C251" s="59" t="s">
        <v>816</v>
      </c>
      <c r="D251" s="37" t="s">
        <v>1520</v>
      </c>
      <c r="E251" s="38">
        <v>1</v>
      </c>
      <c r="F251" s="38" t="s">
        <v>6</v>
      </c>
      <c r="G251" s="57" t="s">
        <v>1740</v>
      </c>
      <c r="H251" s="202"/>
      <c r="I251" s="166"/>
      <c r="J251" s="166"/>
      <c r="K251" s="167"/>
      <c r="L251" s="168"/>
      <c r="M251" s="168"/>
      <c r="O251" s="170"/>
    </row>
    <row r="252" spans="1:16" ht="24">
      <c r="A252" s="35" t="s">
        <v>819</v>
      </c>
      <c r="B252" s="35" t="s">
        <v>820</v>
      </c>
      <c r="C252" s="36" t="s">
        <v>821</v>
      </c>
      <c r="D252" s="37" t="s">
        <v>1520</v>
      </c>
      <c r="E252" s="38">
        <v>1</v>
      </c>
      <c r="F252" s="38" t="s">
        <v>6</v>
      </c>
      <c r="G252" s="57" t="s">
        <v>1741</v>
      </c>
      <c r="H252" s="162"/>
      <c r="I252" s="166"/>
      <c r="J252" s="166"/>
      <c r="K252" s="167"/>
      <c r="L252" s="168"/>
      <c r="M252" s="168"/>
      <c r="O252" s="170"/>
    </row>
    <row r="253" spans="1:16">
      <c r="A253" s="35" t="s">
        <v>819</v>
      </c>
      <c r="B253" s="35" t="s">
        <v>820</v>
      </c>
      <c r="C253" s="36" t="s">
        <v>821</v>
      </c>
      <c r="D253" s="37" t="s">
        <v>1520</v>
      </c>
      <c r="E253" s="38">
        <v>1</v>
      </c>
      <c r="F253" s="38" t="s">
        <v>7</v>
      </c>
      <c r="G253" s="193" t="s">
        <v>1742</v>
      </c>
      <c r="H253" s="162"/>
      <c r="I253" s="166"/>
      <c r="J253" s="166"/>
      <c r="K253" s="167"/>
      <c r="L253" s="168"/>
      <c r="M253" s="168"/>
      <c r="O253" s="170"/>
    </row>
    <row r="254" spans="1:16">
      <c r="A254" s="35" t="s">
        <v>819</v>
      </c>
      <c r="B254" s="35" t="s">
        <v>820</v>
      </c>
      <c r="C254" s="36" t="s">
        <v>821</v>
      </c>
      <c r="D254" s="37" t="s">
        <v>1520</v>
      </c>
      <c r="E254" s="38">
        <v>2</v>
      </c>
      <c r="F254" s="38" t="s">
        <v>6</v>
      </c>
      <c r="G254" s="193" t="s">
        <v>1742</v>
      </c>
      <c r="H254" s="162"/>
      <c r="I254" s="167"/>
      <c r="J254" s="166"/>
      <c r="K254" s="167"/>
      <c r="L254" s="168"/>
      <c r="M254" s="168"/>
      <c r="O254" s="170"/>
    </row>
    <row r="255" spans="1:16">
      <c r="A255" s="35" t="s">
        <v>819</v>
      </c>
      <c r="B255" s="35" t="s">
        <v>820</v>
      </c>
      <c r="C255" s="36" t="s">
        <v>821</v>
      </c>
      <c r="D255" s="37" t="s">
        <v>1520</v>
      </c>
      <c r="E255" s="38">
        <v>2</v>
      </c>
      <c r="F255" s="38" t="s">
        <v>7</v>
      </c>
      <c r="G255" s="193" t="s">
        <v>1742</v>
      </c>
      <c r="H255" s="162"/>
      <c r="I255" s="166"/>
      <c r="J255" s="166"/>
      <c r="K255" s="167"/>
      <c r="L255" s="168"/>
      <c r="M255" s="168"/>
      <c r="O255" s="170"/>
    </row>
    <row r="256" spans="1:16" ht="24">
      <c r="A256" s="35">
        <v>1120</v>
      </c>
      <c r="B256" s="35" t="s">
        <v>830</v>
      </c>
      <c r="C256" s="36" t="s">
        <v>831</v>
      </c>
      <c r="D256" s="37" t="s">
        <v>1520</v>
      </c>
      <c r="E256" s="38">
        <v>1</v>
      </c>
      <c r="F256" s="38" t="s">
        <v>6</v>
      </c>
      <c r="G256" s="57" t="s">
        <v>1744</v>
      </c>
      <c r="I256" s="166"/>
      <c r="J256" s="166"/>
      <c r="K256" s="175"/>
      <c r="L256" s="168"/>
      <c r="M256" s="172"/>
      <c r="O256" s="203"/>
      <c r="P256" s="162"/>
    </row>
    <row r="257" spans="1:15">
      <c r="A257" s="35" t="s">
        <v>836</v>
      </c>
      <c r="B257" s="35" t="s">
        <v>837</v>
      </c>
      <c r="C257" s="36" t="s">
        <v>838</v>
      </c>
      <c r="D257" s="37" t="s">
        <v>1520</v>
      </c>
      <c r="E257" s="38">
        <v>1</v>
      </c>
      <c r="F257" s="38" t="s">
        <v>6</v>
      </c>
      <c r="G257" s="59" t="s">
        <v>839</v>
      </c>
      <c r="H257" s="162"/>
      <c r="I257" s="166"/>
      <c r="J257" s="166"/>
      <c r="K257" s="167"/>
      <c r="L257" s="168"/>
      <c r="M257" s="168"/>
      <c r="O257" s="170"/>
    </row>
    <row r="258" spans="1:15">
      <c r="A258" s="35" t="s">
        <v>836</v>
      </c>
      <c r="B258" s="35" t="s">
        <v>837</v>
      </c>
      <c r="C258" s="36" t="s">
        <v>838</v>
      </c>
      <c r="D258" s="37" t="s">
        <v>1520</v>
      </c>
      <c r="E258" s="38">
        <v>1</v>
      </c>
      <c r="F258" s="38" t="s">
        <v>7</v>
      </c>
      <c r="G258" s="193" t="s">
        <v>840</v>
      </c>
      <c r="H258" s="162"/>
      <c r="I258" s="166"/>
      <c r="J258" s="166"/>
      <c r="K258" s="167"/>
      <c r="L258" s="168"/>
      <c r="M258" s="168"/>
      <c r="O258" s="170"/>
    </row>
    <row r="259" spans="1:15">
      <c r="A259" s="35" t="s">
        <v>841</v>
      </c>
      <c r="B259" s="35" t="s">
        <v>842</v>
      </c>
      <c r="C259" s="36" t="s">
        <v>843</v>
      </c>
      <c r="D259" s="37" t="s">
        <v>1520</v>
      </c>
      <c r="E259" s="38">
        <v>1</v>
      </c>
      <c r="F259" s="38" t="s">
        <v>6</v>
      </c>
      <c r="G259" s="59" t="s">
        <v>823</v>
      </c>
      <c r="H259" s="162"/>
      <c r="I259" s="166"/>
      <c r="J259" s="166"/>
      <c r="K259" s="167"/>
      <c r="L259" s="168"/>
      <c r="M259" s="168"/>
      <c r="O259" s="170"/>
    </row>
    <row r="260" spans="1:15">
      <c r="A260" s="35" t="s">
        <v>841</v>
      </c>
      <c r="B260" s="35" t="s">
        <v>842</v>
      </c>
      <c r="C260" s="36" t="s">
        <v>843</v>
      </c>
      <c r="D260" s="37" t="s">
        <v>1520</v>
      </c>
      <c r="E260" s="38">
        <v>1</v>
      </c>
      <c r="F260" s="38" t="s">
        <v>7</v>
      </c>
      <c r="G260" s="193" t="s">
        <v>824</v>
      </c>
      <c r="I260" s="166"/>
      <c r="J260" s="166"/>
      <c r="K260" s="167"/>
      <c r="L260" s="168"/>
      <c r="M260" s="168"/>
      <c r="O260" s="170"/>
    </row>
    <row r="261" spans="1:15" ht="15">
      <c r="A261" s="35" t="s">
        <v>844</v>
      </c>
      <c r="B261" s="35" t="s">
        <v>845</v>
      </c>
      <c r="C261" s="36" t="s">
        <v>846</v>
      </c>
      <c r="D261" s="37" t="s">
        <v>1520</v>
      </c>
      <c r="E261" s="38">
        <v>1</v>
      </c>
      <c r="F261" s="38" t="s">
        <v>6</v>
      </c>
      <c r="G261" s="59" t="s">
        <v>827</v>
      </c>
      <c r="H261" s="202"/>
      <c r="I261" s="166"/>
      <c r="J261" s="166"/>
      <c r="K261" s="167"/>
      <c r="L261" s="168"/>
      <c r="M261" s="168"/>
      <c r="O261" s="170"/>
    </row>
    <row r="262" spans="1:15">
      <c r="A262" s="35" t="s">
        <v>844</v>
      </c>
      <c r="B262" s="35" t="s">
        <v>845</v>
      </c>
      <c r="C262" s="36" t="s">
        <v>846</v>
      </c>
      <c r="D262" s="37" t="s">
        <v>1520</v>
      </c>
      <c r="E262" s="38">
        <v>1</v>
      </c>
      <c r="F262" s="38" t="s">
        <v>7</v>
      </c>
      <c r="G262" s="193" t="s">
        <v>828</v>
      </c>
      <c r="H262" s="162"/>
      <c r="I262" s="166"/>
      <c r="J262" s="166"/>
      <c r="K262" s="167"/>
      <c r="L262" s="168"/>
      <c r="M262" s="168"/>
      <c r="O262" s="170"/>
    </row>
    <row r="263" spans="1:15">
      <c r="A263" s="35" t="s">
        <v>847</v>
      </c>
      <c r="B263" s="35" t="s">
        <v>848</v>
      </c>
      <c r="C263" s="36" t="s">
        <v>849</v>
      </c>
      <c r="D263" s="37" t="s">
        <v>1520</v>
      </c>
      <c r="E263" s="38">
        <v>1</v>
      </c>
      <c r="F263" s="38" t="s">
        <v>6</v>
      </c>
      <c r="G263" s="59" t="s">
        <v>1750</v>
      </c>
      <c r="H263" s="166"/>
      <c r="I263" s="166"/>
      <c r="J263" s="166"/>
      <c r="K263" s="167"/>
      <c r="L263" s="168"/>
      <c r="M263" s="168"/>
      <c r="O263" s="170"/>
    </row>
    <row r="264" spans="1:15">
      <c r="A264" s="35" t="s">
        <v>847</v>
      </c>
      <c r="B264" s="35" t="s">
        <v>848</v>
      </c>
      <c r="C264" s="36" t="s">
        <v>849</v>
      </c>
      <c r="D264" s="37" t="s">
        <v>1520</v>
      </c>
      <c r="E264" s="38">
        <v>1</v>
      </c>
      <c r="F264" s="38" t="s">
        <v>7</v>
      </c>
      <c r="G264" s="193" t="s">
        <v>1751</v>
      </c>
      <c r="H264" s="166"/>
      <c r="I264" s="166"/>
      <c r="J264" s="166"/>
      <c r="K264" s="167"/>
      <c r="L264" s="168"/>
      <c r="M264" s="168"/>
      <c r="O264" s="170"/>
    </row>
    <row r="265" spans="1:15">
      <c r="A265" s="35" t="s">
        <v>852</v>
      </c>
      <c r="B265" s="35" t="s">
        <v>853</v>
      </c>
      <c r="C265" s="36" t="s">
        <v>184</v>
      </c>
      <c r="D265" s="37" t="s">
        <v>1546</v>
      </c>
      <c r="E265" s="38">
        <v>1</v>
      </c>
      <c r="F265" s="38" t="s">
        <v>19</v>
      </c>
      <c r="G265" s="195" t="s">
        <v>854</v>
      </c>
      <c r="H265" s="162"/>
      <c r="I265" s="166"/>
      <c r="J265" s="166"/>
      <c r="K265" s="167"/>
      <c r="L265" s="168"/>
      <c r="M265" s="168"/>
      <c r="O265" s="170"/>
    </row>
    <row r="266" spans="1:15" ht="24">
      <c r="A266" s="35">
        <v>1542</v>
      </c>
      <c r="B266" s="60" t="s">
        <v>1753</v>
      </c>
      <c r="C266" s="61" t="s">
        <v>858</v>
      </c>
      <c r="D266" s="37" t="s">
        <v>1520</v>
      </c>
      <c r="E266" s="38">
        <v>1</v>
      </c>
      <c r="F266" s="38" t="s">
        <v>6</v>
      </c>
      <c r="G266" s="117" t="s">
        <v>1754</v>
      </c>
      <c r="H266" s="162"/>
      <c r="I266" s="166"/>
      <c r="J266" s="166"/>
      <c r="K266" s="175"/>
      <c r="L266" s="168"/>
      <c r="M266" s="172"/>
      <c r="O266" s="170"/>
    </row>
    <row r="267" spans="1:15">
      <c r="A267" s="35" t="s">
        <v>861</v>
      </c>
      <c r="B267" s="35" t="s">
        <v>862</v>
      </c>
      <c r="C267" s="36" t="s">
        <v>863</v>
      </c>
      <c r="D267" s="37" t="s">
        <v>1520</v>
      </c>
      <c r="E267" s="38">
        <v>1</v>
      </c>
      <c r="F267" s="38" t="s">
        <v>6</v>
      </c>
      <c r="G267" s="59" t="s">
        <v>850</v>
      </c>
      <c r="H267" s="166"/>
      <c r="I267" s="166"/>
      <c r="J267" s="166"/>
      <c r="K267" s="167"/>
      <c r="L267" s="168"/>
      <c r="M267" s="168"/>
      <c r="O267" s="170"/>
    </row>
    <row r="268" spans="1:15">
      <c r="A268" s="35" t="s">
        <v>861</v>
      </c>
      <c r="B268" s="35" t="s">
        <v>862</v>
      </c>
      <c r="C268" s="36" t="s">
        <v>863</v>
      </c>
      <c r="D268" s="37" t="s">
        <v>1520</v>
      </c>
      <c r="E268" s="38">
        <v>1</v>
      </c>
      <c r="F268" s="38" t="s">
        <v>7</v>
      </c>
      <c r="G268" s="193" t="s">
        <v>851</v>
      </c>
      <c r="H268" s="166"/>
      <c r="I268" s="166"/>
      <c r="J268" s="166"/>
      <c r="K268" s="167"/>
      <c r="L268" s="168"/>
      <c r="M268" s="168"/>
      <c r="O268" s="170"/>
    </row>
    <row r="269" spans="1:15">
      <c r="A269" s="35" t="s">
        <v>864</v>
      </c>
      <c r="B269" s="35" t="s">
        <v>865</v>
      </c>
      <c r="C269" s="36" t="s">
        <v>866</v>
      </c>
      <c r="D269" s="37" t="s">
        <v>1520</v>
      </c>
      <c r="E269" s="38">
        <v>1</v>
      </c>
      <c r="F269" s="38" t="s">
        <v>6</v>
      </c>
      <c r="G269" s="59" t="s">
        <v>839</v>
      </c>
      <c r="H269" s="162"/>
      <c r="I269" s="166"/>
      <c r="J269" s="166"/>
      <c r="K269" s="175"/>
      <c r="L269" s="168"/>
      <c r="M269" s="168"/>
      <c r="O269" s="203"/>
    </row>
    <row r="270" spans="1:15">
      <c r="A270" s="35" t="s">
        <v>864</v>
      </c>
      <c r="B270" s="35" t="s">
        <v>865</v>
      </c>
      <c r="C270" s="36" t="s">
        <v>866</v>
      </c>
      <c r="D270" s="37" t="s">
        <v>1520</v>
      </c>
      <c r="E270" s="38">
        <v>1</v>
      </c>
      <c r="F270" s="38" t="s">
        <v>7</v>
      </c>
      <c r="G270" s="193" t="s">
        <v>840</v>
      </c>
      <c r="H270" s="162"/>
      <c r="I270" s="166"/>
      <c r="J270" s="166"/>
      <c r="K270" s="167"/>
      <c r="L270" s="168"/>
      <c r="M270" s="168"/>
      <c r="O270" s="201"/>
    </row>
    <row r="271" spans="1:15">
      <c r="A271" s="35" t="s">
        <v>867</v>
      </c>
      <c r="B271" s="35" t="s">
        <v>868</v>
      </c>
      <c r="C271" s="36" t="s">
        <v>869</v>
      </c>
      <c r="D271" s="37" t="s">
        <v>1520</v>
      </c>
      <c r="E271" s="38">
        <v>1</v>
      </c>
      <c r="F271" s="38" t="s">
        <v>6</v>
      </c>
      <c r="G271" s="59" t="s">
        <v>870</v>
      </c>
      <c r="H271" s="162"/>
      <c r="I271" s="166"/>
      <c r="J271" s="166"/>
      <c r="K271" s="167"/>
      <c r="L271" s="168"/>
      <c r="M271" s="168"/>
      <c r="O271" s="170"/>
    </row>
    <row r="272" spans="1:15">
      <c r="A272" s="35" t="s">
        <v>867</v>
      </c>
      <c r="B272" s="35" t="s">
        <v>868</v>
      </c>
      <c r="C272" s="36" t="s">
        <v>869</v>
      </c>
      <c r="D272" s="37" t="s">
        <v>1520</v>
      </c>
      <c r="E272" s="38">
        <v>1</v>
      </c>
      <c r="F272" s="38" t="s">
        <v>7</v>
      </c>
      <c r="G272" s="193" t="s">
        <v>871</v>
      </c>
      <c r="H272" s="162"/>
      <c r="I272" s="166"/>
      <c r="J272" s="166"/>
      <c r="K272" s="167"/>
      <c r="L272" s="168"/>
      <c r="M272" s="168"/>
      <c r="O272" s="170"/>
    </row>
    <row r="273" spans="1:30" ht="24">
      <c r="A273" s="35" t="s">
        <v>1755</v>
      </c>
      <c r="B273" s="49" t="s">
        <v>1756</v>
      </c>
      <c r="C273" s="53" t="s">
        <v>874</v>
      </c>
      <c r="D273" s="37" t="s">
        <v>1520</v>
      </c>
      <c r="E273" s="38">
        <v>1</v>
      </c>
      <c r="F273" s="38" t="s">
        <v>6</v>
      </c>
      <c r="G273" s="117" t="s">
        <v>1757</v>
      </c>
      <c r="H273" s="162"/>
      <c r="I273" s="166"/>
      <c r="J273" s="166"/>
      <c r="K273" s="167"/>
      <c r="L273" s="168"/>
      <c r="M273" s="168"/>
      <c r="O273" s="170"/>
    </row>
    <row r="274" spans="1:30" s="181" customFormat="1" ht="15">
      <c r="A274" s="66" t="s">
        <v>875</v>
      </c>
      <c r="B274" s="67" t="s">
        <v>876</v>
      </c>
      <c r="C274" s="67" t="s">
        <v>1758</v>
      </c>
      <c r="D274" s="63" t="s">
        <v>1520</v>
      </c>
      <c r="E274" s="41">
        <v>1</v>
      </c>
      <c r="F274" s="41" t="s">
        <v>6</v>
      </c>
      <c r="G274" s="59" t="s">
        <v>832</v>
      </c>
      <c r="H274" s="179"/>
      <c r="I274" s="179"/>
      <c r="J274" s="179"/>
      <c r="K274" s="179"/>
      <c r="L274" s="179"/>
      <c r="M274" s="179"/>
      <c r="N274" s="179"/>
    </row>
    <row r="275" spans="1:30">
      <c r="A275" s="35" t="s">
        <v>1759</v>
      </c>
      <c r="B275" s="35" t="s">
        <v>1760</v>
      </c>
      <c r="C275" s="36" t="s">
        <v>197</v>
      </c>
      <c r="D275" s="37" t="s">
        <v>1546</v>
      </c>
      <c r="E275" s="38">
        <v>1</v>
      </c>
      <c r="F275" s="38" t="s">
        <v>19</v>
      </c>
      <c r="G275" s="59" t="s">
        <v>854</v>
      </c>
      <c r="H275" s="162"/>
      <c r="I275" s="166"/>
      <c r="J275" s="166"/>
      <c r="K275" s="167"/>
      <c r="L275" s="168"/>
      <c r="M275" s="168"/>
      <c r="O275" s="170"/>
    </row>
    <row r="276" spans="1:30" s="180" customFormat="1" ht="15">
      <c r="A276" s="35">
        <v>1741</v>
      </c>
      <c r="B276" s="75" t="s">
        <v>1761</v>
      </c>
      <c r="C276" s="36" t="s">
        <v>197</v>
      </c>
      <c r="D276" s="76">
        <v>3</v>
      </c>
      <c r="E276" s="38">
        <v>1</v>
      </c>
      <c r="F276" s="77" t="s">
        <v>19</v>
      </c>
      <c r="G276" s="59" t="s">
        <v>854</v>
      </c>
      <c r="H276" s="168"/>
      <c r="I276" s="168"/>
      <c r="J276" s="168"/>
      <c r="K276" s="175"/>
      <c r="L276" s="172"/>
      <c r="M276" s="172"/>
      <c r="N276" s="179"/>
      <c r="O276" s="188"/>
      <c r="P276" s="179"/>
      <c r="Q276" s="179"/>
      <c r="R276" s="179"/>
      <c r="S276" s="179"/>
      <c r="T276" s="179"/>
      <c r="U276" s="179"/>
      <c r="V276" s="179"/>
      <c r="W276" s="179"/>
      <c r="X276" s="179"/>
      <c r="Y276" s="179"/>
      <c r="Z276" s="179"/>
      <c r="AA276" s="179"/>
      <c r="AB276" s="179"/>
      <c r="AC276" s="179"/>
      <c r="AD276" s="179"/>
    </row>
    <row r="277" spans="1:30">
      <c r="A277" s="35" t="s">
        <v>1762</v>
      </c>
      <c r="B277" s="35" t="s">
        <v>1763</v>
      </c>
      <c r="C277" s="36" t="s">
        <v>200</v>
      </c>
      <c r="D277" s="37" t="s">
        <v>1546</v>
      </c>
      <c r="E277" s="38">
        <v>1</v>
      </c>
      <c r="F277" s="38" t="s">
        <v>19</v>
      </c>
      <c r="G277" s="59" t="s">
        <v>854</v>
      </c>
      <c r="H277" s="162"/>
      <c r="I277" s="166"/>
      <c r="J277" s="166"/>
      <c r="K277" s="167"/>
      <c r="L277" s="168"/>
      <c r="M277" s="168"/>
      <c r="O277" s="170"/>
    </row>
    <row r="278" spans="1:30">
      <c r="A278" s="35" t="s">
        <v>1764</v>
      </c>
      <c r="B278" s="35" t="s">
        <v>1765</v>
      </c>
      <c r="C278" s="36" t="s">
        <v>200</v>
      </c>
      <c r="D278" s="37" t="s">
        <v>1546</v>
      </c>
      <c r="E278" s="38">
        <v>1</v>
      </c>
      <c r="F278" s="38" t="s">
        <v>19</v>
      </c>
      <c r="G278" s="59" t="s">
        <v>854</v>
      </c>
      <c r="H278" s="162"/>
      <c r="I278" s="166"/>
      <c r="J278" s="166"/>
      <c r="K278" s="167"/>
      <c r="L278" s="168"/>
      <c r="M278" s="168"/>
      <c r="O278" s="170"/>
    </row>
    <row r="279" spans="1:30" s="181" customFormat="1" ht="15">
      <c r="A279" s="66" t="s">
        <v>1766</v>
      </c>
      <c r="B279" s="67" t="s">
        <v>1767</v>
      </c>
      <c r="C279" s="67" t="s">
        <v>1768</v>
      </c>
      <c r="D279" s="63" t="s">
        <v>1654</v>
      </c>
      <c r="E279" s="41">
        <v>1</v>
      </c>
      <c r="F279" s="41" t="s">
        <v>6</v>
      </c>
      <c r="G279" s="59" t="s">
        <v>832</v>
      </c>
      <c r="H279" s="179"/>
      <c r="I279" s="179"/>
      <c r="J279" s="179"/>
      <c r="K279" s="179"/>
      <c r="L279" s="179"/>
      <c r="M279" s="179"/>
      <c r="N279" s="179"/>
    </row>
    <row r="280" spans="1:30" s="181" customFormat="1" ht="15">
      <c r="A280" s="66">
        <v>1590</v>
      </c>
      <c r="B280" s="67" t="s">
        <v>886</v>
      </c>
      <c r="C280" s="67" t="s">
        <v>887</v>
      </c>
      <c r="D280" s="63" t="s">
        <v>1654</v>
      </c>
      <c r="E280" s="41">
        <v>1</v>
      </c>
      <c r="F280" s="41" t="s">
        <v>6</v>
      </c>
      <c r="G280" s="59" t="s">
        <v>825</v>
      </c>
      <c r="H280" s="179"/>
      <c r="I280" s="179"/>
      <c r="J280" s="179"/>
      <c r="K280" s="179"/>
      <c r="L280" s="179"/>
      <c r="M280" s="179"/>
      <c r="N280" s="179"/>
    </row>
    <row r="281" spans="1:30" s="181" customFormat="1" ht="15">
      <c r="A281" s="66">
        <v>1874</v>
      </c>
      <c r="B281" s="67" t="s">
        <v>889</v>
      </c>
      <c r="C281" s="67" t="s">
        <v>890</v>
      </c>
      <c r="D281" s="63" t="s">
        <v>1654</v>
      </c>
      <c r="E281" s="41">
        <v>1</v>
      </c>
      <c r="F281" s="41" t="s">
        <v>6</v>
      </c>
      <c r="G281" s="59" t="s">
        <v>870</v>
      </c>
      <c r="H281" s="179"/>
      <c r="I281" s="179"/>
      <c r="J281" s="179"/>
      <c r="K281" s="179"/>
      <c r="L281" s="179"/>
      <c r="M281" s="179"/>
      <c r="N281" s="179"/>
    </row>
    <row r="282" spans="1:30">
      <c r="A282" s="35">
        <v>1875</v>
      </c>
      <c r="B282" s="49" t="s">
        <v>892</v>
      </c>
      <c r="C282" s="53" t="s">
        <v>893</v>
      </c>
      <c r="D282" s="37" t="s">
        <v>1520</v>
      </c>
      <c r="E282" s="38">
        <v>1</v>
      </c>
      <c r="F282" s="38" t="s">
        <v>6</v>
      </c>
      <c r="G282" s="59" t="s">
        <v>894</v>
      </c>
      <c r="H282" s="166"/>
      <c r="I282" s="166"/>
      <c r="J282" s="166"/>
      <c r="K282" s="175"/>
      <c r="L282" s="168"/>
      <c r="M282" s="172"/>
      <c r="O282" s="170"/>
    </row>
    <row r="283" spans="1:30" s="181" customFormat="1" ht="15">
      <c r="A283" s="66" t="s">
        <v>896</v>
      </c>
      <c r="B283" s="67" t="s">
        <v>897</v>
      </c>
      <c r="C283" s="67" t="s">
        <v>212</v>
      </c>
      <c r="D283" s="63">
        <v>3</v>
      </c>
      <c r="E283" s="41">
        <v>1</v>
      </c>
      <c r="F283" s="41" t="s">
        <v>6</v>
      </c>
      <c r="G283" s="59" t="s">
        <v>854</v>
      </c>
      <c r="H283" s="179"/>
      <c r="I283" s="179"/>
      <c r="J283" s="179"/>
      <c r="K283" s="179"/>
      <c r="L283" s="179"/>
      <c r="M283" s="179"/>
      <c r="N283" s="179"/>
    </row>
    <row r="284" spans="1:30">
      <c r="A284" s="66" t="s">
        <v>1769</v>
      </c>
      <c r="B284" s="67" t="s">
        <v>1770</v>
      </c>
      <c r="C284" s="36" t="s">
        <v>1711</v>
      </c>
      <c r="D284" s="37" t="s">
        <v>1572</v>
      </c>
      <c r="E284" s="38">
        <v>1</v>
      </c>
      <c r="F284" s="38" t="s">
        <v>6</v>
      </c>
      <c r="G284" s="57"/>
      <c r="H284" s="162"/>
      <c r="I284" s="166"/>
      <c r="J284" s="166"/>
      <c r="K284" s="167"/>
      <c r="L284" s="168"/>
      <c r="M284" s="168"/>
      <c r="O284" s="170"/>
    </row>
    <row r="285" spans="1:30">
      <c r="A285" s="66" t="s">
        <v>1769</v>
      </c>
      <c r="B285" s="67" t="s">
        <v>1770</v>
      </c>
      <c r="C285" s="36" t="s">
        <v>1711</v>
      </c>
      <c r="D285" s="37" t="s">
        <v>1572</v>
      </c>
      <c r="E285" s="38">
        <v>2</v>
      </c>
      <c r="F285" s="38" t="s">
        <v>6</v>
      </c>
      <c r="G285" s="33"/>
      <c r="H285" s="162"/>
      <c r="I285" s="166"/>
      <c r="J285" s="166"/>
      <c r="K285" s="167"/>
      <c r="L285" s="168"/>
      <c r="M285" s="168"/>
      <c r="O285" s="170"/>
    </row>
    <row r="286" spans="1:30">
      <c r="A286" s="66" t="s">
        <v>1769</v>
      </c>
      <c r="B286" s="67" t="s">
        <v>1770</v>
      </c>
      <c r="C286" s="36" t="s">
        <v>1711</v>
      </c>
      <c r="D286" s="37" t="s">
        <v>1572</v>
      </c>
      <c r="E286" s="38">
        <v>1</v>
      </c>
      <c r="F286" s="38" t="s">
        <v>7</v>
      </c>
      <c r="G286" s="57"/>
      <c r="H286" s="162"/>
      <c r="I286" s="166"/>
      <c r="J286" s="166"/>
      <c r="K286" s="167"/>
      <c r="L286" s="168"/>
      <c r="M286" s="168"/>
      <c r="O286" s="170"/>
    </row>
    <row r="287" spans="1:30">
      <c r="A287" s="66" t="s">
        <v>1769</v>
      </c>
      <c r="B287" s="67" t="s">
        <v>1770</v>
      </c>
      <c r="C287" s="36" t="s">
        <v>1711</v>
      </c>
      <c r="D287" s="37" t="s">
        <v>1572</v>
      </c>
      <c r="E287" s="38">
        <v>2</v>
      </c>
      <c r="F287" s="38" t="s">
        <v>7</v>
      </c>
      <c r="G287" s="57"/>
      <c r="H287" s="162"/>
      <c r="I287" s="166"/>
      <c r="J287" s="166"/>
      <c r="K287" s="167"/>
      <c r="L287" s="168"/>
      <c r="M287" s="168"/>
      <c r="O287" s="170"/>
    </row>
    <row r="288" spans="1:30">
      <c r="A288" s="66" t="s">
        <v>1769</v>
      </c>
      <c r="B288" s="67" t="s">
        <v>1770</v>
      </c>
      <c r="C288" s="36" t="s">
        <v>1711</v>
      </c>
      <c r="D288" s="37" t="s">
        <v>1572</v>
      </c>
      <c r="E288" s="38">
        <v>3</v>
      </c>
      <c r="F288" s="38" t="s">
        <v>7</v>
      </c>
      <c r="G288" s="33"/>
      <c r="H288" s="162"/>
      <c r="I288" s="166"/>
      <c r="J288" s="166"/>
      <c r="K288" s="167"/>
      <c r="L288" s="168"/>
      <c r="M288" s="168"/>
      <c r="O288" s="170"/>
    </row>
    <row r="289" spans="1:17" ht="44.25" customHeight="1">
      <c r="A289" s="66" t="s">
        <v>1769</v>
      </c>
      <c r="B289" s="67" t="s">
        <v>1770</v>
      </c>
      <c r="C289" s="36" t="s">
        <v>1711</v>
      </c>
      <c r="D289" s="37" t="s">
        <v>1572</v>
      </c>
      <c r="E289" s="38">
        <v>1</v>
      </c>
      <c r="F289" s="38" t="s">
        <v>8</v>
      </c>
      <c r="G289" s="33"/>
      <c r="H289" s="162"/>
      <c r="I289" s="166"/>
      <c r="J289" s="167"/>
      <c r="K289" s="168"/>
      <c r="L289" s="168"/>
      <c r="O289" s="183"/>
      <c r="Q289" s="162"/>
    </row>
    <row r="290" spans="1:17" ht="47.25" customHeight="1">
      <c r="A290" s="66" t="s">
        <v>1769</v>
      </c>
      <c r="B290" s="67" t="s">
        <v>1770</v>
      </c>
      <c r="C290" s="36" t="s">
        <v>1711</v>
      </c>
      <c r="D290" s="37" t="s">
        <v>1572</v>
      </c>
      <c r="E290" s="38">
        <v>2</v>
      </c>
      <c r="F290" s="38" t="s">
        <v>8</v>
      </c>
      <c r="G290" s="33"/>
      <c r="H290" s="162"/>
      <c r="I290" s="166"/>
      <c r="J290" s="167"/>
      <c r="K290" s="168"/>
      <c r="L290" s="168"/>
      <c r="O290" s="183"/>
      <c r="Q290" s="162"/>
    </row>
    <row r="291" spans="1:17">
      <c r="A291" s="66" t="s">
        <v>1769</v>
      </c>
      <c r="B291" s="67" t="s">
        <v>1770</v>
      </c>
      <c r="C291" s="36" t="s">
        <v>1711</v>
      </c>
      <c r="D291" s="37" t="s">
        <v>1572</v>
      </c>
      <c r="E291" s="38">
        <v>3</v>
      </c>
      <c r="F291" s="38" t="s">
        <v>8</v>
      </c>
      <c r="G291" s="33"/>
      <c r="H291" s="162"/>
      <c r="I291" s="166"/>
      <c r="J291" s="166"/>
      <c r="K291" s="167"/>
      <c r="L291" s="168"/>
      <c r="M291" s="168"/>
      <c r="O291" s="170"/>
    </row>
    <row r="292" spans="1:17">
      <c r="A292" s="66" t="s">
        <v>1769</v>
      </c>
      <c r="B292" s="67" t="s">
        <v>1770</v>
      </c>
      <c r="C292" s="36" t="s">
        <v>1711</v>
      </c>
      <c r="D292" s="37" t="s">
        <v>1572</v>
      </c>
      <c r="E292" s="38">
        <v>4</v>
      </c>
      <c r="F292" s="38" t="s">
        <v>8</v>
      </c>
      <c r="G292" s="33"/>
      <c r="H292" s="162"/>
      <c r="I292" s="166"/>
      <c r="J292" s="166"/>
      <c r="K292" s="167"/>
      <c r="L292" s="168"/>
      <c r="M292" s="168"/>
      <c r="O292" s="170"/>
    </row>
    <row r="293" spans="1:17">
      <c r="A293" s="66" t="s">
        <v>1769</v>
      </c>
      <c r="B293" s="67" t="s">
        <v>1770</v>
      </c>
      <c r="C293" s="36" t="s">
        <v>1711</v>
      </c>
      <c r="D293" s="37" t="s">
        <v>1572</v>
      </c>
      <c r="E293" s="38">
        <v>5</v>
      </c>
      <c r="F293" s="38" t="s">
        <v>8</v>
      </c>
      <c r="G293" s="33"/>
      <c r="H293" s="162"/>
      <c r="I293" s="166"/>
      <c r="J293" s="166"/>
      <c r="K293" s="167"/>
      <c r="L293" s="168"/>
      <c r="M293" s="168"/>
      <c r="O293" s="170"/>
    </row>
    <row r="294" spans="1:17">
      <c r="A294" s="66" t="s">
        <v>1769</v>
      </c>
      <c r="B294" s="67" t="s">
        <v>1770</v>
      </c>
      <c r="C294" s="36" t="s">
        <v>1711</v>
      </c>
      <c r="D294" s="37" t="s">
        <v>1572</v>
      </c>
      <c r="E294" s="38">
        <v>6</v>
      </c>
      <c r="F294" s="38" t="s">
        <v>8</v>
      </c>
      <c r="G294" s="33"/>
      <c r="H294" s="162"/>
      <c r="I294" s="166"/>
      <c r="J294" s="166"/>
      <c r="K294" s="167"/>
      <c r="L294" s="168"/>
      <c r="M294" s="168"/>
      <c r="O294" s="170"/>
    </row>
    <row r="295" spans="1:17">
      <c r="A295" s="66" t="s">
        <v>1771</v>
      </c>
      <c r="B295" s="67" t="s">
        <v>1772</v>
      </c>
      <c r="C295" s="36" t="s">
        <v>915</v>
      </c>
      <c r="D295" s="37" t="s">
        <v>1520</v>
      </c>
      <c r="E295" s="38">
        <v>1</v>
      </c>
      <c r="F295" s="38" t="s">
        <v>6</v>
      </c>
      <c r="G295" s="59" t="s">
        <v>916</v>
      </c>
      <c r="H295" s="162"/>
      <c r="I295" s="166"/>
      <c r="J295" s="166"/>
      <c r="K295" s="167"/>
      <c r="L295" s="168"/>
      <c r="M295" s="168"/>
      <c r="O295" s="170"/>
    </row>
    <row r="296" spans="1:17">
      <c r="A296" s="66" t="s">
        <v>1771</v>
      </c>
      <c r="B296" s="67" t="s">
        <v>1772</v>
      </c>
      <c r="C296" s="36" t="s">
        <v>915</v>
      </c>
      <c r="D296" s="37" t="s">
        <v>1520</v>
      </c>
      <c r="E296" s="38">
        <v>1</v>
      </c>
      <c r="F296" s="38" t="s">
        <v>7</v>
      </c>
      <c r="G296" s="193" t="s">
        <v>917</v>
      </c>
      <c r="H296" s="162"/>
      <c r="I296" s="166"/>
      <c r="J296" s="166"/>
      <c r="K296" s="167"/>
      <c r="L296" s="168"/>
      <c r="M296" s="168"/>
      <c r="O296" s="170"/>
    </row>
    <row r="297" spans="1:17">
      <c r="A297" s="66" t="s">
        <v>1771</v>
      </c>
      <c r="B297" s="67" t="s">
        <v>1772</v>
      </c>
      <c r="C297" s="36" t="s">
        <v>915</v>
      </c>
      <c r="D297" s="37" t="s">
        <v>1520</v>
      </c>
      <c r="E297" s="38">
        <v>2</v>
      </c>
      <c r="F297" s="38" t="s">
        <v>6</v>
      </c>
      <c r="G297" s="193" t="s">
        <v>919</v>
      </c>
      <c r="H297" s="162"/>
      <c r="I297" s="168"/>
      <c r="J297" s="168"/>
      <c r="K297" s="167"/>
      <c r="L297" s="168"/>
      <c r="M297" s="168"/>
      <c r="O297" s="170"/>
    </row>
    <row r="298" spans="1:17">
      <c r="A298" s="66" t="s">
        <v>1771</v>
      </c>
      <c r="B298" s="67" t="s">
        <v>1772</v>
      </c>
      <c r="C298" s="36" t="s">
        <v>915</v>
      </c>
      <c r="D298" s="37" t="s">
        <v>1520</v>
      </c>
      <c r="E298" s="38">
        <v>2</v>
      </c>
      <c r="F298" s="38" t="s">
        <v>7</v>
      </c>
      <c r="G298" s="193" t="s">
        <v>919</v>
      </c>
      <c r="H298" s="162"/>
      <c r="I298" s="166"/>
      <c r="J298" s="166"/>
      <c r="K298" s="167"/>
      <c r="L298" s="168"/>
      <c r="M298" s="168"/>
      <c r="O298" s="170"/>
    </row>
    <row r="299" spans="1:17">
      <c r="A299" s="66" t="s">
        <v>1773</v>
      </c>
      <c r="B299" s="67" t="s">
        <v>1774</v>
      </c>
      <c r="C299" s="36" t="s">
        <v>922</v>
      </c>
      <c r="D299" s="37" t="s">
        <v>1520</v>
      </c>
      <c r="E299" s="38">
        <v>1</v>
      </c>
      <c r="F299" s="38" t="s">
        <v>6</v>
      </c>
      <c r="G299" s="59" t="s">
        <v>923</v>
      </c>
      <c r="H299" s="162"/>
      <c r="I299" s="166"/>
      <c r="J299" s="166"/>
      <c r="K299" s="175"/>
      <c r="L299" s="168"/>
      <c r="M299" s="168"/>
      <c r="O299" s="203"/>
    </row>
    <row r="300" spans="1:17">
      <c r="A300" s="66" t="s">
        <v>1773</v>
      </c>
      <c r="B300" s="67" t="s">
        <v>1774</v>
      </c>
      <c r="C300" s="36" t="s">
        <v>922</v>
      </c>
      <c r="D300" s="37" t="s">
        <v>1520</v>
      </c>
      <c r="E300" s="38">
        <v>1</v>
      </c>
      <c r="F300" s="38" t="s">
        <v>7</v>
      </c>
      <c r="G300" s="193" t="s">
        <v>924</v>
      </c>
      <c r="H300" s="162"/>
      <c r="I300" s="166"/>
      <c r="J300" s="166"/>
      <c r="K300" s="167"/>
      <c r="L300" s="168"/>
      <c r="M300" s="168"/>
      <c r="O300" s="170"/>
    </row>
    <row r="301" spans="1:17">
      <c r="A301" s="66" t="s">
        <v>1773</v>
      </c>
      <c r="B301" s="67" t="s">
        <v>1774</v>
      </c>
      <c r="C301" s="36" t="s">
        <v>922</v>
      </c>
      <c r="D301" s="37" t="s">
        <v>1520</v>
      </c>
      <c r="E301" s="38">
        <v>2</v>
      </c>
      <c r="F301" s="38" t="s">
        <v>6</v>
      </c>
      <c r="G301" s="193" t="s">
        <v>725</v>
      </c>
      <c r="H301" s="162"/>
      <c r="I301" s="166"/>
      <c r="J301" s="166"/>
      <c r="K301" s="167"/>
      <c r="L301" s="168"/>
      <c r="M301" s="168"/>
      <c r="O301" s="170"/>
    </row>
    <row r="302" spans="1:17">
      <c r="A302" s="66" t="s">
        <v>1773</v>
      </c>
      <c r="B302" s="67" t="s">
        <v>1774</v>
      </c>
      <c r="C302" s="36" t="s">
        <v>922</v>
      </c>
      <c r="D302" s="37" t="s">
        <v>1520</v>
      </c>
      <c r="E302" s="38">
        <v>2</v>
      </c>
      <c r="F302" s="38" t="s">
        <v>7</v>
      </c>
      <c r="G302" s="193" t="s">
        <v>725</v>
      </c>
      <c r="H302" s="162"/>
      <c r="I302" s="166"/>
      <c r="J302" s="166"/>
      <c r="K302" s="167"/>
      <c r="L302" s="168"/>
      <c r="M302" s="168"/>
      <c r="O302" s="201"/>
    </row>
    <row r="303" spans="1:17">
      <c r="A303" s="66" t="s">
        <v>1776</v>
      </c>
      <c r="B303" s="67" t="s">
        <v>1777</v>
      </c>
      <c r="C303" s="36" t="s">
        <v>927</v>
      </c>
      <c r="D303" s="37" t="s">
        <v>1520</v>
      </c>
      <c r="E303" s="38">
        <v>1</v>
      </c>
      <c r="F303" s="38" t="s">
        <v>6</v>
      </c>
      <c r="G303" s="42" t="s">
        <v>1778</v>
      </c>
      <c r="H303" s="162"/>
      <c r="I303" s="166"/>
      <c r="J303" s="166"/>
      <c r="K303" s="167"/>
      <c r="L303" s="168"/>
      <c r="M303" s="168"/>
      <c r="O303" s="170"/>
    </row>
    <row r="304" spans="1:17">
      <c r="A304" s="66" t="s">
        <v>1776</v>
      </c>
      <c r="B304" s="67" t="s">
        <v>1777</v>
      </c>
      <c r="C304" s="36" t="s">
        <v>927</v>
      </c>
      <c r="D304" s="37" t="s">
        <v>1520</v>
      </c>
      <c r="E304" s="38">
        <v>1</v>
      </c>
      <c r="F304" s="38" t="s">
        <v>7</v>
      </c>
      <c r="G304" s="193" t="s">
        <v>933</v>
      </c>
      <c r="H304" s="162"/>
      <c r="I304" s="166"/>
      <c r="J304" s="166"/>
      <c r="K304" s="167"/>
      <c r="L304" s="168"/>
      <c r="M304" s="168"/>
      <c r="O304" s="170"/>
    </row>
    <row r="305" spans="1:16">
      <c r="A305" s="66" t="s">
        <v>1776</v>
      </c>
      <c r="B305" s="67" t="s">
        <v>1777</v>
      </c>
      <c r="C305" s="36" t="s">
        <v>927</v>
      </c>
      <c r="D305" s="37" t="s">
        <v>1520</v>
      </c>
      <c r="E305" s="38">
        <v>2</v>
      </c>
      <c r="F305" s="38" t="s">
        <v>6</v>
      </c>
      <c r="G305" s="193" t="s">
        <v>931</v>
      </c>
      <c r="H305" s="162"/>
      <c r="I305" s="166"/>
      <c r="J305" s="166"/>
      <c r="K305" s="167"/>
      <c r="L305" s="168"/>
      <c r="M305" s="168"/>
      <c r="O305" s="170"/>
    </row>
    <row r="306" spans="1:16">
      <c r="A306" s="66" t="s">
        <v>1776</v>
      </c>
      <c r="B306" s="67" t="s">
        <v>1777</v>
      </c>
      <c r="C306" s="36" t="s">
        <v>927</v>
      </c>
      <c r="D306" s="37" t="s">
        <v>1520</v>
      </c>
      <c r="E306" s="38">
        <v>2</v>
      </c>
      <c r="F306" s="38" t="s">
        <v>7</v>
      </c>
      <c r="G306" s="193" t="s">
        <v>931</v>
      </c>
      <c r="H306" s="162"/>
      <c r="I306" s="166"/>
      <c r="J306" s="166"/>
      <c r="K306" s="167"/>
      <c r="L306" s="168"/>
      <c r="M306" s="168"/>
      <c r="O306" s="170"/>
    </row>
    <row r="307" spans="1:16">
      <c r="A307" s="66" t="s">
        <v>1776</v>
      </c>
      <c r="B307" s="67" t="s">
        <v>1777</v>
      </c>
      <c r="C307" s="36" t="s">
        <v>927</v>
      </c>
      <c r="D307" s="37" t="s">
        <v>1520</v>
      </c>
      <c r="E307" s="38">
        <v>3</v>
      </c>
      <c r="F307" s="38" t="s">
        <v>6</v>
      </c>
      <c r="G307" s="193" t="s">
        <v>935</v>
      </c>
      <c r="H307" s="162"/>
      <c r="I307" s="166"/>
      <c r="J307" s="166"/>
      <c r="K307" s="167"/>
      <c r="L307" s="168"/>
      <c r="M307" s="168"/>
      <c r="O307" s="170"/>
    </row>
    <row r="308" spans="1:16">
      <c r="A308" s="66" t="s">
        <v>1776</v>
      </c>
      <c r="B308" s="67" t="s">
        <v>1777</v>
      </c>
      <c r="C308" s="36" t="s">
        <v>927</v>
      </c>
      <c r="D308" s="37" t="s">
        <v>1520</v>
      </c>
      <c r="E308" s="38">
        <v>3</v>
      </c>
      <c r="F308" s="38" t="s">
        <v>7</v>
      </c>
      <c r="G308" s="193" t="s">
        <v>935</v>
      </c>
      <c r="H308" s="162"/>
      <c r="J308" s="166"/>
      <c r="K308" s="167"/>
      <c r="L308" s="168"/>
      <c r="M308" s="168"/>
      <c r="O308" s="177"/>
    </row>
    <row r="309" spans="1:16">
      <c r="A309" s="35" t="s">
        <v>898</v>
      </c>
      <c r="B309" s="35" t="s">
        <v>899</v>
      </c>
      <c r="C309" s="36" t="s">
        <v>900</v>
      </c>
      <c r="D309" s="37" t="s">
        <v>1520</v>
      </c>
      <c r="E309" s="38">
        <v>1</v>
      </c>
      <c r="F309" s="38" t="s">
        <v>6</v>
      </c>
      <c r="G309" s="57"/>
      <c r="H309" s="162"/>
      <c r="I309" s="166"/>
      <c r="J309" s="166"/>
      <c r="K309" s="167"/>
      <c r="L309" s="168"/>
      <c r="M309" s="168"/>
      <c r="O309" s="170"/>
    </row>
    <row r="310" spans="1:16">
      <c r="A310" s="35" t="s">
        <v>898</v>
      </c>
      <c r="B310" s="35" t="s">
        <v>899</v>
      </c>
      <c r="C310" s="36" t="s">
        <v>900</v>
      </c>
      <c r="D310" s="37" t="s">
        <v>1520</v>
      </c>
      <c r="E310" s="38">
        <v>1</v>
      </c>
      <c r="F310" s="38" t="s">
        <v>7</v>
      </c>
      <c r="G310" s="49"/>
      <c r="H310" s="162"/>
      <c r="I310" s="166"/>
      <c r="J310" s="166"/>
      <c r="K310" s="167"/>
      <c r="L310" s="168"/>
      <c r="M310" s="168"/>
      <c r="O310" s="170"/>
    </row>
    <row r="311" spans="1:16">
      <c r="A311" s="35" t="s">
        <v>898</v>
      </c>
      <c r="B311" s="35" t="s">
        <v>899</v>
      </c>
      <c r="C311" s="36" t="s">
        <v>900</v>
      </c>
      <c r="D311" s="37" t="s">
        <v>1520</v>
      </c>
      <c r="E311" s="38">
        <v>2</v>
      </c>
      <c r="F311" s="38" t="s">
        <v>6</v>
      </c>
      <c r="G311" s="57"/>
      <c r="H311" s="162"/>
      <c r="I311" s="166"/>
      <c r="J311" s="166"/>
      <c r="K311" s="167"/>
      <c r="L311" s="168"/>
      <c r="M311" s="168"/>
      <c r="O311" s="170"/>
    </row>
    <row r="312" spans="1:16">
      <c r="A312" s="35" t="s">
        <v>898</v>
      </c>
      <c r="B312" s="35" t="s">
        <v>899</v>
      </c>
      <c r="C312" s="36" t="s">
        <v>900</v>
      </c>
      <c r="D312" s="37" t="s">
        <v>1520</v>
      </c>
      <c r="E312" s="38">
        <v>2</v>
      </c>
      <c r="F312" s="38" t="s">
        <v>7</v>
      </c>
      <c r="G312" s="49"/>
      <c r="H312" s="162"/>
      <c r="I312" s="166"/>
      <c r="J312" s="166"/>
      <c r="K312" s="167"/>
      <c r="L312" s="168"/>
      <c r="M312" s="168"/>
      <c r="O312" s="201"/>
    </row>
    <row r="313" spans="1:16">
      <c r="A313" s="35" t="s">
        <v>898</v>
      </c>
      <c r="B313" s="35" t="s">
        <v>899</v>
      </c>
      <c r="C313" s="36" t="s">
        <v>900</v>
      </c>
      <c r="D313" s="37" t="s">
        <v>1520</v>
      </c>
      <c r="E313" s="38">
        <v>3</v>
      </c>
      <c r="F313" s="38" t="s">
        <v>6</v>
      </c>
      <c r="G313" s="49"/>
      <c r="H313" s="162"/>
      <c r="I313" s="166"/>
      <c r="J313" s="166"/>
      <c r="K313" s="167"/>
      <c r="L313" s="168"/>
      <c r="M313" s="168"/>
      <c r="O313" s="203"/>
      <c r="P313" s="208"/>
    </row>
    <row r="314" spans="1:16">
      <c r="A314" s="35" t="s">
        <v>898</v>
      </c>
      <c r="B314" s="35" t="s">
        <v>899</v>
      </c>
      <c r="C314" s="36" t="s">
        <v>900</v>
      </c>
      <c r="D314" s="37" t="s">
        <v>1520</v>
      </c>
      <c r="E314" s="38">
        <v>3</v>
      </c>
      <c r="F314" s="38" t="s">
        <v>7</v>
      </c>
      <c r="G314" s="49"/>
      <c r="H314" s="162"/>
      <c r="I314" s="166"/>
      <c r="J314" s="166"/>
      <c r="K314" s="167"/>
      <c r="L314" s="168"/>
      <c r="M314" s="168"/>
      <c r="O314" s="201"/>
      <c r="P314" s="208"/>
    </row>
    <row r="315" spans="1:16">
      <c r="A315" s="35" t="s">
        <v>898</v>
      </c>
      <c r="B315" s="35" t="s">
        <v>899</v>
      </c>
      <c r="C315" s="36" t="s">
        <v>900</v>
      </c>
      <c r="D315" s="37" t="s">
        <v>1520</v>
      </c>
      <c r="E315" s="38">
        <v>4</v>
      </c>
      <c r="F315" s="38" t="s">
        <v>6</v>
      </c>
      <c r="G315" s="33"/>
      <c r="H315" s="162"/>
      <c r="J315" s="166"/>
      <c r="K315" s="167"/>
      <c r="L315" s="168"/>
      <c r="M315" s="168"/>
      <c r="O315" s="177"/>
      <c r="P315" s="209"/>
    </row>
    <row r="316" spans="1:16">
      <c r="A316" s="35" t="s">
        <v>898</v>
      </c>
      <c r="B316" s="35" t="s">
        <v>899</v>
      </c>
      <c r="C316" s="36" t="s">
        <v>900</v>
      </c>
      <c r="D316" s="37" t="s">
        <v>1520</v>
      </c>
      <c r="E316" s="38">
        <v>4</v>
      </c>
      <c r="F316" s="38" t="s">
        <v>7</v>
      </c>
      <c r="G316" s="33"/>
      <c r="H316" s="162"/>
      <c r="J316" s="166"/>
      <c r="K316" s="167"/>
      <c r="L316" s="168"/>
      <c r="M316" s="168"/>
      <c r="O316" s="177"/>
      <c r="P316" s="209"/>
    </row>
    <row r="317" spans="1:16">
      <c r="A317" s="35" t="s">
        <v>898</v>
      </c>
      <c r="B317" s="35" t="s">
        <v>899</v>
      </c>
      <c r="C317" s="36" t="s">
        <v>900</v>
      </c>
      <c r="D317" s="37" t="s">
        <v>1520</v>
      </c>
      <c r="E317" s="38">
        <v>5</v>
      </c>
      <c r="F317" s="38" t="s">
        <v>6</v>
      </c>
      <c r="G317" s="57"/>
      <c r="H317" s="162"/>
      <c r="I317" s="167"/>
      <c r="J317" s="166"/>
      <c r="K317" s="167"/>
      <c r="L317" s="168"/>
      <c r="M317" s="168"/>
      <c r="O317" s="170"/>
    </row>
    <row r="318" spans="1:16">
      <c r="A318" s="35" t="s">
        <v>898</v>
      </c>
      <c r="B318" s="35" t="s">
        <v>899</v>
      </c>
      <c r="C318" s="36" t="s">
        <v>900</v>
      </c>
      <c r="D318" s="37" t="s">
        <v>1520</v>
      </c>
      <c r="E318" s="38">
        <v>5</v>
      </c>
      <c r="F318" s="38" t="s">
        <v>7</v>
      </c>
      <c r="G318" s="49"/>
      <c r="H318" s="162"/>
      <c r="I318" s="166"/>
      <c r="J318" s="166"/>
      <c r="K318" s="167"/>
      <c r="L318" s="168"/>
      <c r="M318" s="168"/>
      <c r="O318" s="170"/>
    </row>
    <row r="319" spans="1:16">
      <c r="A319" s="35" t="s">
        <v>898</v>
      </c>
      <c r="B319" s="35" t="s">
        <v>899</v>
      </c>
      <c r="C319" s="36" t="s">
        <v>900</v>
      </c>
      <c r="D319" s="37" t="s">
        <v>1520</v>
      </c>
      <c r="E319" s="38">
        <v>6</v>
      </c>
      <c r="F319" s="38" t="s">
        <v>6</v>
      </c>
      <c r="G319" s="33"/>
      <c r="H319" s="162"/>
      <c r="I319" s="166"/>
      <c r="J319" s="166"/>
      <c r="K319" s="167"/>
      <c r="L319" s="168"/>
      <c r="M319" s="168"/>
      <c r="O319" s="183"/>
    </row>
    <row r="320" spans="1:16">
      <c r="A320" s="35" t="s">
        <v>898</v>
      </c>
      <c r="B320" s="35" t="s">
        <v>899</v>
      </c>
      <c r="C320" s="36" t="s">
        <v>900</v>
      </c>
      <c r="D320" s="37" t="s">
        <v>1520</v>
      </c>
      <c r="E320" s="38">
        <v>6</v>
      </c>
      <c r="F320" s="38" t="s">
        <v>7</v>
      </c>
      <c r="G320" s="49"/>
      <c r="H320" s="162"/>
      <c r="I320" s="166"/>
      <c r="J320" s="166"/>
      <c r="K320" s="167"/>
      <c r="L320" s="168"/>
      <c r="M320" s="168"/>
      <c r="O320" s="201"/>
    </row>
    <row r="321" spans="1:17">
      <c r="A321" s="35" t="s">
        <v>1783</v>
      </c>
      <c r="B321" s="35" t="s">
        <v>1784</v>
      </c>
      <c r="C321" s="36" t="s">
        <v>1711</v>
      </c>
      <c r="D321" s="37" t="s">
        <v>1572</v>
      </c>
      <c r="E321" s="38">
        <v>1</v>
      </c>
      <c r="F321" s="38" t="s">
        <v>6</v>
      </c>
      <c r="G321" s="57"/>
      <c r="H321" s="162"/>
      <c r="I321" s="166"/>
      <c r="J321" s="166"/>
      <c r="K321" s="167"/>
      <c r="L321" s="168"/>
      <c r="M321" s="168"/>
      <c r="O321" s="170"/>
    </row>
    <row r="322" spans="1:17">
      <c r="A322" s="35" t="s">
        <v>1783</v>
      </c>
      <c r="B322" s="35" t="s">
        <v>1784</v>
      </c>
      <c r="C322" s="36" t="s">
        <v>1711</v>
      </c>
      <c r="D322" s="37" t="s">
        <v>1572</v>
      </c>
      <c r="E322" s="38">
        <v>2</v>
      </c>
      <c r="F322" s="38" t="s">
        <v>6</v>
      </c>
      <c r="G322" s="33"/>
      <c r="H322" s="162"/>
      <c r="I322" s="166"/>
      <c r="J322" s="166"/>
      <c r="K322" s="167"/>
      <c r="L322" s="168"/>
      <c r="M322" s="168"/>
      <c r="O322" s="170"/>
    </row>
    <row r="323" spans="1:17">
      <c r="A323" s="35" t="s">
        <v>1783</v>
      </c>
      <c r="B323" s="35" t="s">
        <v>1784</v>
      </c>
      <c r="C323" s="36" t="s">
        <v>1711</v>
      </c>
      <c r="D323" s="37" t="s">
        <v>1572</v>
      </c>
      <c r="E323" s="38">
        <v>1</v>
      </c>
      <c r="F323" s="38" t="s">
        <v>7</v>
      </c>
      <c r="G323" s="57"/>
      <c r="H323" s="162"/>
      <c r="I323" s="166"/>
      <c r="J323" s="166"/>
      <c r="K323" s="167"/>
      <c r="L323" s="168"/>
      <c r="M323" s="168"/>
      <c r="O323" s="170"/>
    </row>
    <row r="324" spans="1:17">
      <c r="A324" s="35" t="s">
        <v>1783</v>
      </c>
      <c r="B324" s="35" t="s">
        <v>1784</v>
      </c>
      <c r="C324" s="36" t="s">
        <v>1711</v>
      </c>
      <c r="D324" s="37" t="s">
        <v>1572</v>
      </c>
      <c r="E324" s="38">
        <v>2</v>
      </c>
      <c r="F324" s="38" t="s">
        <v>7</v>
      </c>
      <c r="G324" s="57"/>
      <c r="H324" s="162"/>
      <c r="I324" s="166"/>
      <c r="J324" s="166"/>
      <c r="K324" s="167"/>
      <c r="L324" s="168"/>
      <c r="M324" s="168"/>
      <c r="O324" s="170"/>
    </row>
    <row r="325" spans="1:17">
      <c r="A325" s="35" t="s">
        <v>1783</v>
      </c>
      <c r="B325" s="35" t="s">
        <v>1784</v>
      </c>
      <c r="C325" s="36" t="s">
        <v>1711</v>
      </c>
      <c r="D325" s="37" t="s">
        <v>1572</v>
      </c>
      <c r="E325" s="38">
        <v>3</v>
      </c>
      <c r="F325" s="38" t="s">
        <v>7</v>
      </c>
      <c r="G325" s="33"/>
      <c r="H325" s="162"/>
      <c r="I325" s="166"/>
      <c r="J325" s="166"/>
      <c r="K325" s="167"/>
      <c r="L325" s="168"/>
      <c r="M325" s="168"/>
      <c r="O325" s="170"/>
    </row>
    <row r="326" spans="1:17" ht="44.25" customHeight="1">
      <c r="A326" s="35" t="s">
        <v>1783</v>
      </c>
      <c r="B326" s="35" t="s">
        <v>1784</v>
      </c>
      <c r="C326" s="36" t="s">
        <v>1711</v>
      </c>
      <c r="D326" s="37" t="s">
        <v>1572</v>
      </c>
      <c r="E326" s="38">
        <v>1</v>
      </c>
      <c r="F326" s="38" t="s">
        <v>8</v>
      </c>
      <c r="G326" s="33"/>
      <c r="H326" s="162"/>
      <c r="I326" s="166"/>
      <c r="J326" s="167"/>
      <c r="K326" s="168"/>
      <c r="L326" s="168"/>
      <c r="O326" s="183"/>
      <c r="Q326" s="162"/>
    </row>
    <row r="327" spans="1:17" ht="47.25" customHeight="1">
      <c r="A327" s="35" t="s">
        <v>1783</v>
      </c>
      <c r="B327" s="35" t="s">
        <v>1784</v>
      </c>
      <c r="C327" s="36" t="s">
        <v>1711</v>
      </c>
      <c r="D327" s="37" t="s">
        <v>1572</v>
      </c>
      <c r="E327" s="38">
        <v>2</v>
      </c>
      <c r="F327" s="38" t="s">
        <v>8</v>
      </c>
      <c r="G327" s="33"/>
      <c r="H327" s="162"/>
      <c r="I327" s="166"/>
      <c r="J327" s="167"/>
      <c r="K327" s="168"/>
      <c r="L327" s="168"/>
      <c r="O327" s="183"/>
      <c r="Q327" s="162"/>
    </row>
    <row r="328" spans="1:17">
      <c r="A328" s="35" t="s">
        <v>1783</v>
      </c>
      <c r="B328" s="35" t="s">
        <v>1784</v>
      </c>
      <c r="C328" s="36" t="s">
        <v>1711</v>
      </c>
      <c r="D328" s="37" t="s">
        <v>1572</v>
      </c>
      <c r="E328" s="38">
        <v>3</v>
      </c>
      <c r="F328" s="38" t="s">
        <v>8</v>
      </c>
      <c r="G328" s="33"/>
      <c r="H328" s="162"/>
      <c r="I328" s="166"/>
      <c r="J328" s="166"/>
      <c r="K328" s="167"/>
      <c r="L328" s="168"/>
      <c r="M328" s="168"/>
      <c r="O328" s="170"/>
    </row>
    <row r="329" spans="1:17">
      <c r="A329" s="35" t="s">
        <v>1783</v>
      </c>
      <c r="B329" s="35" t="s">
        <v>1784</v>
      </c>
      <c r="C329" s="36" t="s">
        <v>1711</v>
      </c>
      <c r="D329" s="37" t="s">
        <v>1572</v>
      </c>
      <c r="E329" s="38">
        <v>4</v>
      </c>
      <c r="F329" s="38" t="s">
        <v>8</v>
      </c>
      <c r="G329" s="33"/>
      <c r="H329" s="162"/>
      <c r="I329" s="166"/>
      <c r="J329" s="166"/>
      <c r="K329" s="167"/>
      <c r="L329" s="168"/>
      <c r="M329" s="168"/>
      <c r="O329" s="170"/>
    </row>
    <row r="330" spans="1:17">
      <c r="A330" s="35" t="s">
        <v>1783</v>
      </c>
      <c r="B330" s="35" t="s">
        <v>1784</v>
      </c>
      <c r="C330" s="36" t="s">
        <v>1711</v>
      </c>
      <c r="D330" s="37" t="s">
        <v>1572</v>
      </c>
      <c r="E330" s="38">
        <v>5</v>
      </c>
      <c r="F330" s="38" t="s">
        <v>8</v>
      </c>
      <c r="G330" s="33"/>
      <c r="H330" s="162"/>
      <c r="I330" s="166"/>
      <c r="J330" s="166"/>
      <c r="K330" s="167"/>
      <c r="L330" s="168"/>
      <c r="M330" s="168"/>
      <c r="O330" s="170"/>
    </row>
    <row r="331" spans="1:17">
      <c r="A331" s="35" t="s">
        <v>1783</v>
      </c>
      <c r="B331" s="35" t="s">
        <v>1784</v>
      </c>
      <c r="C331" s="36" t="s">
        <v>1711</v>
      </c>
      <c r="D331" s="37" t="s">
        <v>1572</v>
      </c>
      <c r="E331" s="38">
        <v>6</v>
      </c>
      <c r="F331" s="38" t="s">
        <v>8</v>
      </c>
      <c r="G331" s="33"/>
      <c r="H331" s="162"/>
      <c r="I331" s="166"/>
      <c r="J331" s="166"/>
      <c r="K331" s="167"/>
      <c r="L331" s="168"/>
      <c r="M331" s="168"/>
      <c r="O331" s="170"/>
    </row>
    <row r="332" spans="1:17">
      <c r="A332" s="35" t="s">
        <v>1785</v>
      </c>
      <c r="B332" s="35" t="s">
        <v>1786</v>
      </c>
      <c r="C332" s="36" t="s">
        <v>915</v>
      </c>
      <c r="D332" s="37" t="s">
        <v>1520</v>
      </c>
      <c r="E332" s="38">
        <v>1</v>
      </c>
      <c r="F332" s="38" t="s">
        <v>6</v>
      </c>
      <c r="G332" s="59" t="s">
        <v>916</v>
      </c>
      <c r="H332" s="162"/>
      <c r="I332" s="166"/>
      <c r="J332" s="166"/>
      <c r="K332" s="167"/>
      <c r="L332" s="168"/>
      <c r="M332" s="168"/>
      <c r="O332" s="170"/>
    </row>
    <row r="333" spans="1:17">
      <c r="A333" s="35" t="s">
        <v>1785</v>
      </c>
      <c r="B333" s="35" t="s">
        <v>1786</v>
      </c>
      <c r="C333" s="36" t="s">
        <v>915</v>
      </c>
      <c r="D333" s="37" t="s">
        <v>1520</v>
      </c>
      <c r="E333" s="38">
        <v>1</v>
      </c>
      <c r="F333" s="38" t="s">
        <v>7</v>
      </c>
      <c r="G333" s="193" t="s">
        <v>917</v>
      </c>
      <c r="H333" s="162"/>
      <c r="I333" s="166"/>
      <c r="J333" s="166"/>
      <c r="K333" s="167"/>
      <c r="L333" s="168"/>
      <c r="M333" s="168"/>
      <c r="O333" s="170"/>
    </row>
    <row r="334" spans="1:17">
      <c r="A334" s="35" t="s">
        <v>1785</v>
      </c>
      <c r="B334" s="35" t="s">
        <v>1786</v>
      </c>
      <c r="C334" s="36" t="s">
        <v>915</v>
      </c>
      <c r="D334" s="37" t="s">
        <v>1520</v>
      </c>
      <c r="E334" s="38">
        <v>2</v>
      </c>
      <c r="F334" s="38" t="s">
        <v>6</v>
      </c>
      <c r="G334" s="193" t="s">
        <v>919</v>
      </c>
      <c r="H334" s="162"/>
      <c r="I334" s="168"/>
      <c r="J334" s="168"/>
      <c r="K334" s="167"/>
      <c r="L334" s="168"/>
      <c r="M334" s="168"/>
      <c r="O334" s="170"/>
    </row>
    <row r="335" spans="1:17">
      <c r="A335" s="35" t="s">
        <v>1785</v>
      </c>
      <c r="B335" s="35" t="s">
        <v>1786</v>
      </c>
      <c r="C335" s="36" t="s">
        <v>915</v>
      </c>
      <c r="D335" s="37" t="s">
        <v>1520</v>
      </c>
      <c r="E335" s="38">
        <v>2</v>
      </c>
      <c r="F335" s="38" t="s">
        <v>7</v>
      </c>
      <c r="G335" s="193" t="s">
        <v>919</v>
      </c>
      <c r="H335" s="162"/>
      <c r="I335" s="168"/>
      <c r="J335" s="168"/>
      <c r="K335" s="167"/>
      <c r="L335" s="168"/>
      <c r="M335" s="168"/>
      <c r="O335" s="170"/>
    </row>
    <row r="336" spans="1:17">
      <c r="A336" s="35" t="s">
        <v>1787</v>
      </c>
      <c r="B336" s="35" t="s">
        <v>1788</v>
      </c>
      <c r="C336" s="36" t="s">
        <v>922</v>
      </c>
      <c r="D336" s="37" t="s">
        <v>1520</v>
      </c>
      <c r="E336" s="38">
        <v>1</v>
      </c>
      <c r="F336" s="38" t="s">
        <v>6</v>
      </c>
      <c r="G336" s="59" t="s">
        <v>923</v>
      </c>
      <c r="H336" s="162"/>
      <c r="I336" s="166"/>
      <c r="J336" s="166"/>
      <c r="K336" s="175"/>
      <c r="L336" s="168"/>
      <c r="M336" s="168"/>
      <c r="O336" s="203"/>
    </row>
    <row r="337" spans="1:15">
      <c r="A337" s="35" t="s">
        <v>1787</v>
      </c>
      <c r="B337" s="35" t="s">
        <v>1788</v>
      </c>
      <c r="C337" s="36" t="s">
        <v>922</v>
      </c>
      <c r="D337" s="37" t="s">
        <v>1520</v>
      </c>
      <c r="E337" s="38">
        <v>1</v>
      </c>
      <c r="F337" s="38" t="s">
        <v>7</v>
      </c>
      <c r="G337" s="193" t="s">
        <v>924</v>
      </c>
      <c r="H337" s="162"/>
      <c r="I337" s="166"/>
      <c r="J337" s="166"/>
      <c r="K337" s="167"/>
      <c r="L337" s="168"/>
      <c r="M337" s="168"/>
      <c r="O337" s="170"/>
    </row>
    <row r="338" spans="1:15">
      <c r="A338" s="35" t="s">
        <v>1787</v>
      </c>
      <c r="B338" s="35" t="s">
        <v>1788</v>
      </c>
      <c r="C338" s="36" t="s">
        <v>922</v>
      </c>
      <c r="D338" s="37" t="s">
        <v>1520</v>
      </c>
      <c r="E338" s="38">
        <v>2</v>
      </c>
      <c r="F338" s="38" t="s">
        <v>6</v>
      </c>
      <c r="G338" s="193" t="s">
        <v>725</v>
      </c>
      <c r="H338" s="162"/>
      <c r="I338" s="166"/>
      <c r="J338" s="166"/>
      <c r="K338" s="167"/>
      <c r="L338" s="168"/>
      <c r="M338" s="168"/>
      <c r="O338" s="201"/>
    </row>
    <row r="339" spans="1:15">
      <c r="A339" s="35" t="s">
        <v>1787</v>
      </c>
      <c r="B339" s="35" t="s">
        <v>1788</v>
      </c>
      <c r="C339" s="36" t="s">
        <v>922</v>
      </c>
      <c r="D339" s="37" t="s">
        <v>1520</v>
      </c>
      <c r="E339" s="38">
        <v>2</v>
      </c>
      <c r="F339" s="38" t="s">
        <v>7</v>
      </c>
      <c r="G339" s="193" t="s">
        <v>725</v>
      </c>
      <c r="H339" s="162"/>
      <c r="I339" s="166"/>
      <c r="J339" s="166"/>
      <c r="K339" s="167"/>
      <c r="L339" s="168"/>
      <c r="M339" s="168"/>
      <c r="O339" s="201"/>
    </row>
    <row r="340" spans="1:15" ht="13.5" customHeight="1">
      <c r="A340" s="35" t="s">
        <v>1789</v>
      </c>
      <c r="B340" s="35" t="s">
        <v>1790</v>
      </c>
      <c r="C340" s="36" t="s">
        <v>927</v>
      </c>
      <c r="D340" s="37" t="s">
        <v>1520</v>
      </c>
      <c r="E340" s="38">
        <v>1</v>
      </c>
      <c r="F340" s="38" t="s">
        <v>6</v>
      </c>
      <c r="G340" s="42" t="s">
        <v>1778</v>
      </c>
      <c r="H340" s="162"/>
      <c r="I340" s="166"/>
      <c r="J340" s="166"/>
      <c r="K340" s="167"/>
      <c r="L340" s="168"/>
      <c r="M340" s="168"/>
      <c r="O340" s="170"/>
    </row>
    <row r="341" spans="1:15">
      <c r="A341" s="35" t="s">
        <v>1789</v>
      </c>
      <c r="B341" s="35" t="s">
        <v>1790</v>
      </c>
      <c r="C341" s="36" t="s">
        <v>927</v>
      </c>
      <c r="D341" s="37" t="s">
        <v>1520</v>
      </c>
      <c r="E341" s="38">
        <v>1</v>
      </c>
      <c r="F341" s="38" t="s">
        <v>7</v>
      </c>
      <c r="G341" s="193" t="s">
        <v>933</v>
      </c>
      <c r="H341" s="162"/>
      <c r="I341" s="166"/>
      <c r="J341" s="166"/>
      <c r="K341" s="167"/>
      <c r="L341" s="168"/>
      <c r="M341" s="168"/>
      <c r="O341" s="170"/>
    </row>
    <row r="342" spans="1:15">
      <c r="A342" s="35" t="s">
        <v>1789</v>
      </c>
      <c r="B342" s="35" t="s">
        <v>1790</v>
      </c>
      <c r="C342" s="36" t="s">
        <v>927</v>
      </c>
      <c r="D342" s="37" t="s">
        <v>1520</v>
      </c>
      <c r="E342" s="38">
        <v>2</v>
      </c>
      <c r="F342" s="38" t="s">
        <v>6</v>
      </c>
      <c r="G342" s="193" t="s">
        <v>931</v>
      </c>
      <c r="H342" s="162"/>
      <c r="I342" s="166"/>
      <c r="J342" s="166"/>
      <c r="K342" s="167"/>
      <c r="L342" s="168"/>
      <c r="M342" s="168"/>
      <c r="O342" s="170"/>
    </row>
    <row r="343" spans="1:15">
      <c r="A343" s="35" t="s">
        <v>1789</v>
      </c>
      <c r="B343" s="35" t="s">
        <v>1790</v>
      </c>
      <c r="C343" s="36" t="s">
        <v>927</v>
      </c>
      <c r="D343" s="37" t="s">
        <v>1520</v>
      </c>
      <c r="E343" s="38">
        <v>2</v>
      </c>
      <c r="F343" s="38" t="s">
        <v>7</v>
      </c>
      <c r="G343" s="193" t="s">
        <v>931</v>
      </c>
      <c r="H343" s="162"/>
      <c r="I343" s="166"/>
      <c r="J343" s="166"/>
      <c r="K343" s="167"/>
      <c r="L343" s="168"/>
      <c r="M343" s="168"/>
      <c r="O343" s="170"/>
    </row>
    <row r="344" spans="1:15">
      <c r="A344" s="35" t="s">
        <v>1789</v>
      </c>
      <c r="B344" s="35" t="s">
        <v>1790</v>
      </c>
      <c r="C344" s="36" t="s">
        <v>927</v>
      </c>
      <c r="D344" s="37" t="s">
        <v>1520</v>
      </c>
      <c r="E344" s="38">
        <v>3</v>
      </c>
      <c r="F344" s="38" t="s">
        <v>6</v>
      </c>
      <c r="G344" s="193" t="s">
        <v>935</v>
      </c>
      <c r="H344" s="162"/>
      <c r="J344" s="166"/>
      <c r="K344" s="167"/>
      <c r="L344" s="168"/>
      <c r="M344" s="168"/>
      <c r="O344" s="177"/>
    </row>
    <row r="345" spans="1:15">
      <c r="A345" s="35" t="s">
        <v>1789</v>
      </c>
      <c r="B345" s="35" t="s">
        <v>1790</v>
      </c>
      <c r="C345" s="36" t="s">
        <v>927</v>
      </c>
      <c r="D345" s="37" t="s">
        <v>1520</v>
      </c>
      <c r="E345" s="38">
        <v>3</v>
      </c>
      <c r="F345" s="38" t="s">
        <v>7</v>
      </c>
      <c r="G345" s="193" t="s">
        <v>935</v>
      </c>
      <c r="H345" s="162"/>
      <c r="J345" s="166"/>
      <c r="K345" s="167"/>
      <c r="L345" s="168"/>
      <c r="M345" s="168"/>
      <c r="O345" s="177"/>
    </row>
    <row r="346" spans="1:15">
      <c r="A346" s="35" t="s">
        <v>1791</v>
      </c>
      <c r="B346" s="35" t="s">
        <v>1792</v>
      </c>
      <c r="C346" s="36" t="s">
        <v>184</v>
      </c>
      <c r="D346" s="37" t="s">
        <v>1546</v>
      </c>
      <c r="E346" s="38">
        <v>1</v>
      </c>
      <c r="F346" s="38" t="s">
        <v>19</v>
      </c>
      <c r="G346" s="59" t="s">
        <v>934</v>
      </c>
      <c r="H346" s="162"/>
      <c r="I346" s="166"/>
      <c r="J346" s="166"/>
      <c r="K346" s="167"/>
      <c r="L346" s="168"/>
      <c r="M346" s="168"/>
      <c r="O346" s="170"/>
    </row>
    <row r="347" spans="1:15">
      <c r="A347" s="35" t="s">
        <v>938</v>
      </c>
      <c r="B347" s="35" t="s">
        <v>939</v>
      </c>
      <c r="C347" s="36" t="s">
        <v>940</v>
      </c>
      <c r="D347" s="37" t="s">
        <v>1520</v>
      </c>
      <c r="E347" s="38">
        <v>1</v>
      </c>
      <c r="F347" s="38" t="s">
        <v>6</v>
      </c>
      <c r="G347" s="59" t="s">
        <v>941</v>
      </c>
      <c r="H347" s="162"/>
      <c r="I347" s="166"/>
      <c r="J347" s="166"/>
      <c r="K347" s="167"/>
      <c r="L347" s="168"/>
      <c r="M347" s="168"/>
      <c r="O347" s="170"/>
    </row>
    <row r="348" spans="1:15">
      <c r="A348" s="35" t="s">
        <v>938</v>
      </c>
      <c r="B348" s="35" t="s">
        <v>939</v>
      </c>
      <c r="C348" s="36" t="s">
        <v>940</v>
      </c>
      <c r="D348" s="37" t="s">
        <v>1520</v>
      </c>
      <c r="E348" s="38">
        <v>1</v>
      </c>
      <c r="F348" s="38" t="s">
        <v>7</v>
      </c>
      <c r="G348" s="193" t="s">
        <v>942</v>
      </c>
      <c r="H348" s="162"/>
      <c r="I348" s="166"/>
      <c r="J348" s="166"/>
      <c r="K348" s="167"/>
      <c r="L348" s="168"/>
      <c r="M348" s="168"/>
      <c r="O348" s="170"/>
    </row>
    <row r="349" spans="1:15">
      <c r="A349" s="35" t="s">
        <v>1793</v>
      </c>
      <c r="B349" s="35" t="s">
        <v>1794</v>
      </c>
      <c r="C349" s="36" t="s">
        <v>945</v>
      </c>
      <c r="D349" s="37" t="s">
        <v>1572</v>
      </c>
      <c r="E349" s="38">
        <v>1</v>
      </c>
      <c r="F349" s="38" t="s">
        <v>6</v>
      </c>
      <c r="G349" s="59" t="s">
        <v>909</v>
      </c>
      <c r="H349" s="162"/>
      <c r="I349" s="166"/>
      <c r="J349" s="166"/>
      <c r="K349" s="167"/>
      <c r="L349" s="168"/>
      <c r="M349" s="168"/>
      <c r="O349" s="170"/>
    </row>
    <row r="350" spans="1:15">
      <c r="A350" s="35" t="s">
        <v>1793</v>
      </c>
      <c r="B350" s="35" t="s">
        <v>1794</v>
      </c>
      <c r="C350" s="36" t="s">
        <v>945</v>
      </c>
      <c r="D350" s="37" t="s">
        <v>1572</v>
      </c>
      <c r="E350" s="38">
        <v>1</v>
      </c>
      <c r="F350" s="38" t="s">
        <v>7</v>
      </c>
      <c r="G350" s="193" t="s">
        <v>910</v>
      </c>
      <c r="H350" s="162"/>
      <c r="I350" s="166"/>
      <c r="J350" s="166"/>
      <c r="K350" s="167"/>
      <c r="L350" s="168"/>
      <c r="M350" s="168"/>
      <c r="O350" s="170"/>
    </row>
    <row r="351" spans="1:15">
      <c r="A351" s="35" t="s">
        <v>1793</v>
      </c>
      <c r="B351" s="35" t="s">
        <v>1794</v>
      </c>
      <c r="C351" s="36" t="s">
        <v>945</v>
      </c>
      <c r="D351" s="37" t="s">
        <v>1572</v>
      </c>
      <c r="E351" s="38">
        <v>2</v>
      </c>
      <c r="F351" s="38" t="s">
        <v>6</v>
      </c>
      <c r="G351" s="193" t="s">
        <v>947</v>
      </c>
      <c r="H351" s="162"/>
      <c r="I351" s="166"/>
      <c r="J351" s="166"/>
      <c r="K351" s="167"/>
      <c r="L351" s="168"/>
      <c r="M351" s="168"/>
      <c r="O351" s="170"/>
    </row>
    <row r="352" spans="1:15">
      <c r="A352" s="35" t="s">
        <v>1793</v>
      </c>
      <c r="B352" s="35" t="s">
        <v>1794</v>
      </c>
      <c r="C352" s="36" t="s">
        <v>945</v>
      </c>
      <c r="D352" s="37" t="s">
        <v>1572</v>
      </c>
      <c r="E352" s="38">
        <v>2</v>
      </c>
      <c r="F352" s="38" t="s">
        <v>7</v>
      </c>
      <c r="G352" s="193" t="s">
        <v>947</v>
      </c>
      <c r="H352" s="162"/>
      <c r="I352" s="166"/>
      <c r="J352" s="166"/>
      <c r="K352" s="167"/>
      <c r="L352" s="168"/>
      <c r="M352" s="168"/>
      <c r="O352" s="170"/>
    </row>
    <row r="353" spans="1:19" ht="42" customHeight="1">
      <c r="A353" s="35" t="s">
        <v>1793</v>
      </c>
      <c r="B353" s="35" t="s">
        <v>1794</v>
      </c>
      <c r="C353" s="36" t="s">
        <v>945</v>
      </c>
      <c r="D353" s="37" t="s">
        <v>1572</v>
      </c>
      <c r="E353" s="38">
        <v>1</v>
      </c>
      <c r="F353" s="38" t="s">
        <v>8</v>
      </c>
      <c r="G353" s="33"/>
      <c r="H353" s="162"/>
      <c r="I353" s="166"/>
      <c r="J353" s="166"/>
      <c r="K353" s="167"/>
      <c r="L353" s="168"/>
      <c r="M353" s="168"/>
      <c r="O353" s="170"/>
      <c r="Q353" s="162"/>
    </row>
    <row r="354" spans="1:19">
      <c r="A354" s="35" t="s">
        <v>1793</v>
      </c>
      <c r="B354" s="35" t="s">
        <v>1794</v>
      </c>
      <c r="C354" s="36" t="s">
        <v>945</v>
      </c>
      <c r="D354" s="37" t="s">
        <v>1572</v>
      </c>
      <c r="E354" s="38">
        <v>2</v>
      </c>
      <c r="F354" s="38" t="s">
        <v>8</v>
      </c>
      <c r="G354" s="33"/>
      <c r="H354" s="162"/>
      <c r="I354" s="166"/>
      <c r="J354" s="166"/>
      <c r="K354" s="167"/>
      <c r="L354" s="168"/>
      <c r="M354" s="168"/>
      <c r="O354" s="170"/>
    </row>
    <row r="355" spans="1:19" ht="37.5" customHeight="1">
      <c r="A355" s="35" t="s">
        <v>1793</v>
      </c>
      <c r="B355" s="35" t="s">
        <v>1794</v>
      </c>
      <c r="C355" s="36" t="s">
        <v>945</v>
      </c>
      <c r="D355" s="37" t="s">
        <v>1572</v>
      </c>
      <c r="E355" s="38">
        <v>3</v>
      </c>
      <c r="F355" s="38" t="s">
        <v>8</v>
      </c>
      <c r="G355" s="33"/>
      <c r="H355" s="162"/>
      <c r="I355" s="166"/>
      <c r="J355" s="166"/>
      <c r="K355" s="167"/>
      <c r="L355" s="168"/>
      <c r="M355" s="168"/>
      <c r="O355" s="170"/>
      <c r="Q355" s="162"/>
      <c r="S355" s="162"/>
    </row>
    <row r="356" spans="1:19">
      <c r="A356" s="35" t="s">
        <v>1793</v>
      </c>
      <c r="B356" s="35" t="s">
        <v>1794</v>
      </c>
      <c r="C356" s="36" t="s">
        <v>945</v>
      </c>
      <c r="D356" s="37" t="s">
        <v>1572</v>
      </c>
      <c r="E356" s="38">
        <v>4</v>
      </c>
      <c r="F356" s="38" t="s">
        <v>8</v>
      </c>
      <c r="G356" s="33"/>
      <c r="H356" s="162"/>
      <c r="I356" s="166"/>
      <c r="J356" s="166"/>
      <c r="K356" s="167"/>
      <c r="L356" s="168"/>
      <c r="M356" s="168"/>
      <c r="O356" s="183"/>
    </row>
    <row r="357" spans="1:19">
      <c r="A357" s="35" t="s">
        <v>1795</v>
      </c>
      <c r="B357" s="35" t="s">
        <v>1796</v>
      </c>
      <c r="C357" s="36" t="s">
        <v>959</v>
      </c>
      <c r="D357" s="37" t="s">
        <v>1572</v>
      </c>
      <c r="E357" s="38">
        <v>1</v>
      </c>
      <c r="F357" s="38" t="s">
        <v>6</v>
      </c>
      <c r="G357" s="59" t="s">
        <v>941</v>
      </c>
      <c r="H357" s="162"/>
      <c r="I357" s="166"/>
      <c r="J357" s="166"/>
      <c r="K357" s="167"/>
      <c r="L357" s="168"/>
      <c r="M357" s="168"/>
      <c r="O357" s="203"/>
    </row>
    <row r="358" spans="1:19">
      <c r="A358" s="35" t="s">
        <v>1795</v>
      </c>
      <c r="B358" s="35" t="s">
        <v>1796</v>
      </c>
      <c r="C358" s="36" t="s">
        <v>959</v>
      </c>
      <c r="D358" s="37" t="s">
        <v>1572</v>
      </c>
      <c r="E358" s="38">
        <v>2</v>
      </c>
      <c r="F358" s="38" t="s">
        <v>6</v>
      </c>
      <c r="G358" s="193" t="s">
        <v>1797</v>
      </c>
      <c r="H358" s="162"/>
      <c r="I358" s="166"/>
      <c r="J358" s="166"/>
      <c r="K358" s="167"/>
      <c r="L358" s="168"/>
      <c r="M358" s="168"/>
      <c r="O358" s="203"/>
    </row>
    <row r="359" spans="1:19">
      <c r="A359" s="35" t="s">
        <v>1795</v>
      </c>
      <c r="B359" s="35" t="s">
        <v>1796</v>
      </c>
      <c r="C359" s="36" t="s">
        <v>959</v>
      </c>
      <c r="D359" s="37" t="s">
        <v>1572</v>
      </c>
      <c r="E359" s="38">
        <v>1</v>
      </c>
      <c r="F359" s="38" t="s">
        <v>8</v>
      </c>
      <c r="G359" s="33"/>
      <c r="H359" s="162"/>
      <c r="I359" s="166"/>
      <c r="J359" s="166"/>
      <c r="K359" s="167"/>
      <c r="L359" s="168"/>
      <c r="M359" s="168"/>
      <c r="O359" s="183"/>
    </row>
    <row r="360" spans="1:19">
      <c r="A360" s="35" t="s">
        <v>1795</v>
      </c>
      <c r="B360" s="35" t="s">
        <v>1796</v>
      </c>
      <c r="C360" s="36" t="s">
        <v>959</v>
      </c>
      <c r="D360" s="37" t="s">
        <v>1572</v>
      </c>
      <c r="E360" s="38">
        <v>2</v>
      </c>
      <c r="F360" s="38" t="s">
        <v>8</v>
      </c>
      <c r="G360" s="33"/>
      <c r="H360" s="162"/>
      <c r="I360" s="166"/>
      <c r="J360" s="166"/>
      <c r="K360" s="167"/>
      <c r="L360" s="168"/>
      <c r="M360" s="168"/>
      <c r="O360" s="183"/>
    </row>
    <row r="361" spans="1:19">
      <c r="A361" s="35" t="s">
        <v>1795</v>
      </c>
      <c r="B361" s="35" t="s">
        <v>1796</v>
      </c>
      <c r="C361" s="36" t="s">
        <v>959</v>
      </c>
      <c r="D361" s="37" t="s">
        <v>1572</v>
      </c>
      <c r="E361" s="38">
        <v>3</v>
      </c>
      <c r="F361" s="38" t="s">
        <v>8</v>
      </c>
      <c r="G361" s="33"/>
      <c r="H361" s="162"/>
      <c r="I361" s="166"/>
      <c r="J361" s="166"/>
      <c r="K361" s="167"/>
      <c r="L361" s="168"/>
      <c r="M361" s="168"/>
      <c r="O361" s="183"/>
    </row>
    <row r="362" spans="1:19">
      <c r="A362" s="35" t="s">
        <v>1795</v>
      </c>
      <c r="B362" s="35" t="s">
        <v>1796</v>
      </c>
      <c r="C362" s="36" t="s">
        <v>959</v>
      </c>
      <c r="D362" s="37" t="s">
        <v>1572</v>
      </c>
      <c r="E362" s="38">
        <v>4</v>
      </c>
      <c r="F362" s="38" t="s">
        <v>8</v>
      </c>
      <c r="G362" s="33"/>
      <c r="H362" s="162"/>
      <c r="I362" s="166"/>
      <c r="J362" s="166"/>
      <c r="K362" s="167"/>
      <c r="L362" s="168"/>
      <c r="M362" s="168"/>
      <c r="O362" s="183"/>
    </row>
    <row r="363" spans="1:19">
      <c r="A363" s="35" t="s">
        <v>1795</v>
      </c>
      <c r="B363" s="35" t="s">
        <v>1796</v>
      </c>
      <c r="C363" s="36" t="s">
        <v>959</v>
      </c>
      <c r="D363" s="37" t="s">
        <v>1572</v>
      </c>
      <c r="E363" s="38">
        <v>5</v>
      </c>
      <c r="F363" s="38" t="s">
        <v>8</v>
      </c>
      <c r="G363" s="33"/>
      <c r="H363" s="162"/>
      <c r="I363" s="166"/>
      <c r="J363" s="166"/>
      <c r="K363" s="167"/>
      <c r="L363" s="168"/>
      <c r="M363" s="168"/>
      <c r="O363" s="183"/>
    </row>
    <row r="364" spans="1:19">
      <c r="A364" s="35" t="s">
        <v>1798</v>
      </c>
      <c r="B364" s="35" t="s">
        <v>1799</v>
      </c>
      <c r="C364" s="36" t="s">
        <v>1800</v>
      </c>
      <c r="D364" s="37" t="s">
        <v>1616</v>
      </c>
      <c r="E364" s="38">
        <v>1</v>
      </c>
      <c r="F364" s="38" t="s">
        <v>6</v>
      </c>
      <c r="G364" s="117"/>
      <c r="H364" s="162"/>
      <c r="I364" s="166"/>
      <c r="J364" s="166"/>
      <c r="K364" s="175"/>
      <c r="L364" s="168"/>
      <c r="M364" s="168"/>
      <c r="O364" s="170"/>
    </row>
    <row r="365" spans="1:19">
      <c r="A365" s="35" t="s">
        <v>1801</v>
      </c>
      <c r="B365" s="35" t="s">
        <v>1802</v>
      </c>
      <c r="C365" s="36" t="s">
        <v>197</v>
      </c>
      <c r="D365" s="37" t="s">
        <v>1546</v>
      </c>
      <c r="E365" s="38">
        <v>1</v>
      </c>
      <c r="F365" s="38" t="s">
        <v>19</v>
      </c>
      <c r="G365" s="59" t="s">
        <v>934</v>
      </c>
      <c r="H365" s="162"/>
      <c r="I365" s="166"/>
      <c r="J365" s="166"/>
      <c r="K365" s="167"/>
      <c r="L365" s="168"/>
      <c r="M365" s="168"/>
      <c r="O365" s="170"/>
    </row>
    <row r="366" spans="1:19">
      <c r="A366" s="35" t="s">
        <v>1803</v>
      </c>
      <c r="B366" s="35" t="s">
        <v>1804</v>
      </c>
      <c r="C366" s="36" t="s">
        <v>197</v>
      </c>
      <c r="D366" s="37" t="s">
        <v>1546</v>
      </c>
      <c r="E366" s="38">
        <v>1</v>
      </c>
      <c r="F366" s="38" t="s">
        <v>19</v>
      </c>
      <c r="G366" s="59" t="s">
        <v>934</v>
      </c>
      <c r="H366" s="162"/>
      <c r="I366" s="166"/>
      <c r="J366" s="166"/>
      <c r="K366" s="167"/>
      <c r="L366" s="168"/>
      <c r="M366" s="168"/>
      <c r="O366" s="170"/>
    </row>
    <row r="367" spans="1:19">
      <c r="A367" s="35" t="s">
        <v>1805</v>
      </c>
      <c r="B367" s="35" t="s">
        <v>1806</v>
      </c>
      <c r="C367" s="36" t="s">
        <v>200</v>
      </c>
      <c r="D367" s="37" t="s">
        <v>1546</v>
      </c>
      <c r="E367" s="38">
        <v>1</v>
      </c>
      <c r="F367" s="38" t="s">
        <v>19</v>
      </c>
      <c r="G367" s="59" t="s">
        <v>934</v>
      </c>
      <c r="H367" s="162"/>
      <c r="I367" s="166"/>
      <c r="J367" s="166"/>
      <c r="K367" s="167"/>
      <c r="L367" s="168"/>
      <c r="M367" s="168"/>
      <c r="O367" s="170"/>
    </row>
    <row r="368" spans="1:19">
      <c r="A368" s="35" t="s">
        <v>1807</v>
      </c>
      <c r="B368" s="35" t="s">
        <v>1808</v>
      </c>
      <c r="C368" s="36" t="s">
        <v>200</v>
      </c>
      <c r="D368" s="37" t="s">
        <v>1546</v>
      </c>
      <c r="E368" s="38">
        <v>1</v>
      </c>
      <c r="F368" s="38" t="s">
        <v>19</v>
      </c>
      <c r="G368" s="59" t="s">
        <v>934</v>
      </c>
      <c r="H368" s="162"/>
      <c r="I368" s="166"/>
      <c r="J368" s="166"/>
      <c r="K368" s="167"/>
      <c r="L368" s="168"/>
      <c r="M368" s="168"/>
      <c r="O368" s="170"/>
    </row>
    <row r="369" spans="1:15">
      <c r="A369" s="35" t="s">
        <v>980</v>
      </c>
      <c r="B369" s="35" t="s">
        <v>981</v>
      </c>
      <c r="C369" s="36" t="s">
        <v>1809</v>
      </c>
      <c r="D369" s="37" t="s">
        <v>1520</v>
      </c>
      <c r="E369" s="38">
        <v>1</v>
      </c>
      <c r="F369" s="38" t="s">
        <v>6</v>
      </c>
      <c r="G369" s="59" t="s">
        <v>923</v>
      </c>
      <c r="H369" s="162"/>
      <c r="I369" s="166"/>
      <c r="J369" s="166"/>
      <c r="K369" s="175"/>
      <c r="L369" s="168"/>
      <c r="M369" s="168"/>
      <c r="O369" s="170"/>
    </row>
    <row r="370" spans="1:15">
      <c r="A370" s="35" t="s">
        <v>983</v>
      </c>
      <c r="B370" s="49" t="s">
        <v>984</v>
      </c>
      <c r="C370" s="53" t="s">
        <v>985</v>
      </c>
      <c r="D370" s="37" t="s">
        <v>1654</v>
      </c>
      <c r="E370" s="38">
        <v>1</v>
      </c>
      <c r="F370" s="38" t="s">
        <v>6</v>
      </c>
      <c r="G370" s="59" t="s">
        <v>901</v>
      </c>
      <c r="H370" s="166"/>
      <c r="I370" s="166"/>
      <c r="J370" s="166"/>
      <c r="K370" s="175"/>
      <c r="L370" s="168"/>
      <c r="M370" s="172"/>
      <c r="O370" s="170"/>
    </row>
    <row r="371" spans="1:15">
      <c r="A371" s="35" t="s">
        <v>986</v>
      </c>
      <c r="B371" s="35" t="s">
        <v>987</v>
      </c>
      <c r="C371" s="36" t="s">
        <v>1810</v>
      </c>
      <c r="D371" s="37" t="s">
        <v>1572</v>
      </c>
      <c r="E371" s="38">
        <v>1</v>
      </c>
      <c r="F371" s="38" t="s">
        <v>6</v>
      </c>
      <c r="G371" s="57" t="s">
        <v>726</v>
      </c>
      <c r="H371" s="162"/>
      <c r="I371" s="166"/>
      <c r="J371" s="166"/>
      <c r="K371" s="175"/>
      <c r="L371" s="168"/>
      <c r="M371" s="172"/>
      <c r="O371" s="170"/>
    </row>
    <row r="372" spans="1:15">
      <c r="A372" s="35" t="s">
        <v>986</v>
      </c>
      <c r="B372" s="35" t="s">
        <v>987</v>
      </c>
      <c r="C372" s="36" t="s">
        <v>1810</v>
      </c>
      <c r="D372" s="37" t="s">
        <v>1520</v>
      </c>
      <c r="E372" s="38">
        <v>1</v>
      </c>
      <c r="F372" s="38" t="s">
        <v>8</v>
      </c>
      <c r="G372" s="49" t="s">
        <v>904</v>
      </c>
      <c r="H372" s="162"/>
      <c r="I372" s="166"/>
      <c r="J372" s="166"/>
      <c r="K372" s="167"/>
      <c r="L372" s="168"/>
      <c r="M372" s="168"/>
      <c r="O372" s="201"/>
    </row>
    <row r="373" spans="1:15" s="181" customFormat="1" ht="15">
      <c r="A373" s="66" t="s">
        <v>989</v>
      </c>
      <c r="B373" s="67" t="s">
        <v>990</v>
      </c>
      <c r="C373" s="67" t="s">
        <v>991</v>
      </c>
      <c r="D373" s="63" t="s">
        <v>1654</v>
      </c>
      <c r="E373" s="41">
        <v>1</v>
      </c>
      <c r="F373" s="41" t="s">
        <v>6</v>
      </c>
      <c r="G373" s="59" t="s">
        <v>905</v>
      </c>
      <c r="H373" s="179"/>
      <c r="I373" s="179"/>
      <c r="J373" s="179"/>
      <c r="K373" s="179"/>
      <c r="L373" s="179"/>
      <c r="M373" s="179"/>
      <c r="N373" s="179"/>
    </row>
    <row r="374" spans="1:15">
      <c r="A374" s="35">
        <v>1854</v>
      </c>
      <c r="B374" s="35" t="s">
        <v>1811</v>
      </c>
      <c r="C374" s="36" t="s">
        <v>994</v>
      </c>
      <c r="D374" s="37" t="s">
        <v>1520</v>
      </c>
      <c r="E374" s="38">
        <v>1</v>
      </c>
      <c r="F374" s="38" t="s">
        <v>6</v>
      </c>
      <c r="G374" s="59" t="s">
        <v>377</v>
      </c>
      <c r="H374" s="162"/>
      <c r="I374" s="166"/>
      <c r="J374" s="166"/>
      <c r="K374" s="167"/>
      <c r="L374" s="168"/>
      <c r="M374" s="168"/>
      <c r="O374" s="170"/>
    </row>
    <row r="375" spans="1:15" ht="21" customHeight="1">
      <c r="A375" s="35" t="s">
        <v>1812</v>
      </c>
      <c r="B375" s="35" t="s">
        <v>1813</v>
      </c>
      <c r="C375" s="36" t="s">
        <v>212</v>
      </c>
      <c r="D375" s="37" t="s">
        <v>1546</v>
      </c>
      <c r="E375" s="38">
        <v>1</v>
      </c>
      <c r="F375" s="38" t="s">
        <v>19</v>
      </c>
      <c r="G375" s="59" t="s">
        <v>934</v>
      </c>
      <c r="H375" s="162"/>
      <c r="I375" s="166"/>
      <c r="J375" s="166"/>
      <c r="K375" s="167"/>
      <c r="L375" s="168"/>
      <c r="M375" s="168"/>
      <c r="O375" s="170"/>
    </row>
    <row r="376" spans="1:15" s="181" customFormat="1" ht="15">
      <c r="A376" s="106"/>
      <c r="B376" s="67" t="s">
        <v>997</v>
      </c>
      <c r="C376" s="67" t="s">
        <v>998</v>
      </c>
      <c r="D376" s="63" t="s">
        <v>1581</v>
      </c>
      <c r="E376" s="41">
        <v>1</v>
      </c>
      <c r="F376" s="41" t="s">
        <v>6</v>
      </c>
      <c r="G376" s="59" t="s">
        <v>718</v>
      </c>
      <c r="H376" s="179"/>
      <c r="I376" s="179"/>
      <c r="J376" s="179"/>
      <c r="K376" s="179"/>
      <c r="L376" s="179"/>
      <c r="M376" s="179"/>
      <c r="N376" s="179"/>
    </row>
    <row r="377" spans="1:15">
      <c r="A377" s="35" t="s">
        <v>999</v>
      </c>
      <c r="B377" s="35" t="s">
        <v>1000</v>
      </c>
      <c r="C377" s="36" t="s">
        <v>1814</v>
      </c>
      <c r="D377" s="37" t="s">
        <v>1633</v>
      </c>
      <c r="E377" s="38">
        <v>1</v>
      </c>
      <c r="F377" s="38" t="s">
        <v>6</v>
      </c>
      <c r="G377" s="59" t="s">
        <v>722</v>
      </c>
      <c r="H377" s="168"/>
      <c r="I377" s="166"/>
      <c r="J377" s="166"/>
      <c r="K377" s="167"/>
      <c r="L377" s="168"/>
      <c r="M377" s="168"/>
      <c r="O377" s="170"/>
    </row>
    <row r="378" spans="1:15" ht="24">
      <c r="A378" s="35">
        <v>1539</v>
      </c>
      <c r="B378" s="49" t="s">
        <v>1815</v>
      </c>
      <c r="C378" s="53" t="s">
        <v>874</v>
      </c>
      <c r="D378" s="37" t="s">
        <v>1520</v>
      </c>
      <c r="E378" s="38">
        <v>1</v>
      </c>
      <c r="F378" s="38" t="s">
        <v>6</v>
      </c>
      <c r="G378" s="117" t="s">
        <v>1757</v>
      </c>
      <c r="H378" s="168"/>
      <c r="I378" s="166"/>
      <c r="J378" s="166"/>
      <c r="K378" s="167"/>
      <c r="L378" s="168"/>
      <c r="M378" s="168"/>
      <c r="O378" s="170"/>
    </row>
    <row r="379" spans="1:15" s="181" customFormat="1" ht="15">
      <c r="A379" s="66" t="s">
        <v>1816</v>
      </c>
      <c r="B379" s="67" t="s">
        <v>1817</v>
      </c>
      <c r="C379" s="67" t="s">
        <v>1768</v>
      </c>
      <c r="D379" s="63" t="s">
        <v>1654</v>
      </c>
      <c r="E379" s="41">
        <v>1</v>
      </c>
      <c r="F379" s="41" t="s">
        <v>6</v>
      </c>
      <c r="G379" s="59" t="s">
        <v>832</v>
      </c>
      <c r="H379" s="179"/>
      <c r="I379" s="179"/>
      <c r="J379" s="179"/>
      <c r="K379" s="179"/>
      <c r="L379" s="179"/>
      <c r="M379" s="179"/>
      <c r="N379" s="179"/>
    </row>
    <row r="380" spans="1:15" ht="24">
      <c r="A380" s="35">
        <v>1542</v>
      </c>
      <c r="B380" s="60" t="s">
        <v>1818</v>
      </c>
      <c r="C380" s="61" t="s">
        <v>858</v>
      </c>
      <c r="D380" s="37" t="s">
        <v>1520</v>
      </c>
      <c r="E380" s="38">
        <v>1</v>
      </c>
      <c r="F380" s="38" t="s">
        <v>6</v>
      </c>
      <c r="G380" s="117" t="s">
        <v>1754</v>
      </c>
      <c r="H380" s="168"/>
      <c r="I380" s="166"/>
      <c r="J380" s="166"/>
      <c r="K380" s="175"/>
      <c r="L380" s="168"/>
      <c r="M380" s="172"/>
      <c r="O380" s="170"/>
    </row>
    <row r="381" spans="1:15">
      <c r="A381" s="35" t="s">
        <v>1006</v>
      </c>
      <c r="B381" s="35" t="s">
        <v>1007</v>
      </c>
      <c r="C381" s="36" t="s">
        <v>1819</v>
      </c>
      <c r="D381" s="37" t="s">
        <v>1520</v>
      </c>
      <c r="E381" s="38">
        <v>1</v>
      </c>
      <c r="F381" s="38" t="s">
        <v>6</v>
      </c>
      <c r="G381" s="59" t="s">
        <v>1009</v>
      </c>
      <c r="H381" s="162"/>
      <c r="I381" s="166"/>
      <c r="J381" s="166"/>
      <c r="K381" s="167"/>
      <c r="L381" s="168"/>
      <c r="M381" s="168"/>
      <c r="O381" s="170"/>
    </row>
    <row r="382" spans="1:15" s="181" customFormat="1" ht="15">
      <c r="A382" s="66" t="s">
        <v>1011</v>
      </c>
      <c r="B382" s="67" t="s">
        <v>1012</v>
      </c>
      <c r="C382" s="67" t="s">
        <v>1013</v>
      </c>
      <c r="D382" s="63" t="s">
        <v>1654</v>
      </c>
      <c r="E382" s="41">
        <v>1</v>
      </c>
      <c r="F382" s="41" t="s">
        <v>6</v>
      </c>
      <c r="G382" s="59" t="s">
        <v>1014</v>
      </c>
      <c r="H382" s="179"/>
      <c r="I382" s="179"/>
      <c r="J382" s="179"/>
      <c r="K382" s="179"/>
      <c r="L382" s="179"/>
      <c r="M382" s="179"/>
      <c r="N382" s="179"/>
    </row>
    <row r="383" spans="1:15" s="213" customFormat="1">
      <c r="A383" s="195" t="s">
        <v>1016</v>
      </c>
      <c r="B383" s="195" t="s">
        <v>1017</v>
      </c>
      <c r="C383" s="195" t="s">
        <v>1018</v>
      </c>
      <c r="D383" s="210" t="s">
        <v>1520</v>
      </c>
      <c r="E383" s="38">
        <v>1</v>
      </c>
      <c r="F383" s="38" t="s">
        <v>6</v>
      </c>
      <c r="G383" s="195" t="s">
        <v>1019</v>
      </c>
      <c r="H383" s="211"/>
      <c r="I383" s="211"/>
      <c r="J383" s="211"/>
      <c r="K383" s="211"/>
      <c r="L383" s="212"/>
      <c r="M383" s="212"/>
      <c r="N383" s="212"/>
    </row>
    <row r="384" spans="1:15" s="181" customFormat="1" ht="15">
      <c r="A384" s="66" t="s">
        <v>1021</v>
      </c>
      <c r="B384" s="67" t="s">
        <v>1022</v>
      </c>
      <c r="C384" s="67" t="s">
        <v>1023</v>
      </c>
      <c r="D384" s="63" t="s">
        <v>1520</v>
      </c>
      <c r="E384" s="41">
        <v>1</v>
      </c>
      <c r="F384" s="41" t="s">
        <v>6</v>
      </c>
      <c r="G384" s="59" t="s">
        <v>1024</v>
      </c>
      <c r="H384" s="179"/>
      <c r="I384" s="179"/>
      <c r="J384" s="179"/>
      <c r="K384" s="179"/>
      <c r="L384" s="179"/>
      <c r="M384" s="179"/>
      <c r="N384" s="179"/>
    </row>
    <row r="385" spans="1:30" s="181" customFormat="1" ht="15">
      <c r="A385" s="66" t="s">
        <v>1026</v>
      </c>
      <c r="B385" s="67" t="s">
        <v>1027</v>
      </c>
      <c r="C385" s="67" t="s">
        <v>1028</v>
      </c>
      <c r="D385" s="63" t="s">
        <v>1520</v>
      </c>
      <c r="E385" s="41">
        <v>1</v>
      </c>
      <c r="F385" s="41" t="s">
        <v>6</v>
      </c>
      <c r="G385" s="59" t="s">
        <v>1014</v>
      </c>
      <c r="H385" s="179"/>
      <c r="I385" s="179"/>
      <c r="J385" s="179"/>
      <c r="K385" s="179"/>
      <c r="L385" s="179"/>
      <c r="M385" s="179"/>
      <c r="N385" s="179"/>
    </row>
    <row r="386" spans="1:30">
      <c r="A386" s="35" t="s">
        <v>1029</v>
      </c>
      <c r="B386" s="35" t="s">
        <v>1030</v>
      </c>
      <c r="C386" s="36" t="s">
        <v>1031</v>
      </c>
      <c r="D386" s="37" t="s">
        <v>1520</v>
      </c>
      <c r="E386" s="38">
        <v>1</v>
      </c>
      <c r="F386" s="38" t="s">
        <v>6</v>
      </c>
      <c r="G386" s="59" t="s">
        <v>1032</v>
      </c>
      <c r="H386" s="162"/>
      <c r="I386" s="166"/>
      <c r="J386" s="166"/>
      <c r="K386" s="175"/>
      <c r="L386" s="168"/>
      <c r="M386" s="172"/>
      <c r="O386" s="170"/>
    </row>
    <row r="387" spans="1:30" s="181" customFormat="1" ht="15">
      <c r="A387" s="66" t="s">
        <v>1034</v>
      </c>
      <c r="B387" s="67" t="s">
        <v>1035</v>
      </c>
      <c r="C387" s="67" t="s">
        <v>1820</v>
      </c>
      <c r="D387" s="63" t="s">
        <v>1714</v>
      </c>
      <c r="E387" s="41">
        <v>1</v>
      </c>
      <c r="F387" s="41" t="s">
        <v>6</v>
      </c>
      <c r="G387" s="59" t="s">
        <v>1037</v>
      </c>
      <c r="H387" s="179"/>
      <c r="I387" s="179"/>
      <c r="J387" s="179"/>
      <c r="K387" s="179"/>
      <c r="L387" s="179"/>
      <c r="M387" s="179"/>
      <c r="N387" s="179"/>
    </row>
    <row r="388" spans="1:30" s="181" customFormat="1" ht="15">
      <c r="A388" s="66" t="s">
        <v>1039</v>
      </c>
      <c r="B388" s="67" t="s">
        <v>1040</v>
      </c>
      <c r="C388" s="67" t="s">
        <v>1821</v>
      </c>
      <c r="D388" s="63" t="s">
        <v>1520</v>
      </c>
      <c r="E388" s="41">
        <v>1</v>
      </c>
      <c r="F388" s="41" t="s">
        <v>6</v>
      </c>
      <c r="G388" s="59" t="s">
        <v>1024</v>
      </c>
      <c r="H388" s="179"/>
      <c r="I388" s="179"/>
      <c r="J388" s="179"/>
      <c r="K388" s="179"/>
      <c r="L388" s="179"/>
      <c r="M388" s="179"/>
      <c r="N388" s="179"/>
    </row>
    <row r="389" spans="1:30" s="186" customFormat="1">
      <c r="A389" s="35" t="s">
        <v>1042</v>
      </c>
      <c r="B389" s="60" t="s">
        <v>1043</v>
      </c>
      <c r="C389" s="61" t="s">
        <v>1044</v>
      </c>
      <c r="D389" s="37" t="s">
        <v>1520</v>
      </c>
      <c r="E389" s="38">
        <v>1</v>
      </c>
      <c r="F389" s="38" t="s">
        <v>6</v>
      </c>
      <c r="G389" s="59" t="s">
        <v>1045</v>
      </c>
      <c r="H389" s="162"/>
      <c r="I389" s="166"/>
      <c r="J389" s="166"/>
      <c r="K389" s="175"/>
      <c r="L389" s="168"/>
      <c r="M389" s="172"/>
      <c r="O389" s="187"/>
    </row>
    <row r="390" spans="1:30" s="180" customFormat="1" ht="15">
      <c r="A390" s="35">
        <v>1137</v>
      </c>
      <c r="B390" s="75" t="s">
        <v>1048</v>
      </c>
      <c r="C390" s="36" t="s">
        <v>1822</v>
      </c>
      <c r="D390" s="76" t="s">
        <v>1654</v>
      </c>
      <c r="E390" s="38">
        <v>1</v>
      </c>
      <c r="F390" s="77" t="s">
        <v>6</v>
      </c>
      <c r="G390" s="59" t="s">
        <v>1050</v>
      </c>
      <c r="H390" s="166"/>
      <c r="I390" s="166"/>
      <c r="J390" s="168"/>
      <c r="K390" s="167"/>
      <c r="L390" s="168"/>
      <c r="M390" s="172"/>
      <c r="N390" s="179"/>
      <c r="O390" s="214"/>
      <c r="P390" s="168"/>
      <c r="Q390" s="175"/>
      <c r="R390" s="168"/>
      <c r="S390" s="172"/>
      <c r="T390" s="179"/>
      <c r="U390" s="179"/>
      <c r="V390" s="179"/>
      <c r="W390" s="179"/>
      <c r="X390" s="179"/>
      <c r="Y390" s="179"/>
      <c r="Z390" s="179"/>
      <c r="AA390" s="179"/>
      <c r="AB390" s="179"/>
      <c r="AC390" s="179"/>
      <c r="AD390" s="179"/>
    </row>
    <row r="391" spans="1:30" s="181" customFormat="1" ht="15">
      <c r="A391" s="66" t="s">
        <v>1052</v>
      </c>
      <c r="B391" s="67" t="s">
        <v>1053</v>
      </c>
      <c r="C391" s="67" t="s">
        <v>1823</v>
      </c>
      <c r="D391" s="63" t="s">
        <v>1714</v>
      </c>
      <c r="E391" s="41">
        <v>1</v>
      </c>
      <c r="F391" s="41" t="s">
        <v>6</v>
      </c>
      <c r="G391" s="59" t="s">
        <v>333</v>
      </c>
      <c r="H391" s="179"/>
      <c r="I391" s="179"/>
      <c r="J391" s="179"/>
      <c r="K391" s="179"/>
      <c r="L391" s="179"/>
      <c r="M391" s="179"/>
      <c r="N391" s="179"/>
    </row>
    <row r="392" spans="1:30" s="213" customFormat="1">
      <c r="A392" s="195" t="s">
        <v>1055</v>
      </c>
      <c r="B392" s="195" t="s">
        <v>1056</v>
      </c>
      <c r="C392" s="195" t="s">
        <v>1057</v>
      </c>
      <c r="D392" s="210" t="s">
        <v>1520</v>
      </c>
      <c r="E392" s="38">
        <v>1</v>
      </c>
      <c r="F392" s="38" t="s">
        <v>6</v>
      </c>
      <c r="G392" s="195" t="s">
        <v>1058</v>
      </c>
      <c r="H392" s="211"/>
      <c r="I392" s="211"/>
      <c r="J392" s="211"/>
      <c r="K392" s="211"/>
      <c r="L392" s="212"/>
      <c r="M392" s="212"/>
      <c r="N392" s="212"/>
    </row>
    <row r="393" spans="1:30">
      <c r="A393" s="35" t="s">
        <v>1060</v>
      </c>
      <c r="B393" s="49" t="s">
        <v>1061</v>
      </c>
      <c r="C393" s="53" t="s">
        <v>1062</v>
      </c>
      <c r="D393" s="37" t="s">
        <v>1714</v>
      </c>
      <c r="E393" s="38">
        <v>1</v>
      </c>
      <c r="F393" s="38" t="s">
        <v>6</v>
      </c>
      <c r="G393" s="57" t="s">
        <v>1824</v>
      </c>
      <c r="H393" s="166"/>
      <c r="I393" s="166"/>
      <c r="J393" s="166"/>
      <c r="K393" s="167"/>
      <c r="L393" s="168"/>
      <c r="M393" s="168"/>
      <c r="O393" s="177"/>
      <c r="P393" s="166"/>
      <c r="Q393" s="175"/>
      <c r="R393" s="168"/>
      <c r="S393" s="168"/>
    </row>
    <row r="394" spans="1:30" s="180" customFormat="1" ht="15">
      <c r="A394" s="35">
        <v>1152</v>
      </c>
      <c r="B394" s="75" t="s">
        <v>1066</v>
      </c>
      <c r="C394" s="36" t="s">
        <v>1825</v>
      </c>
      <c r="D394" s="76" t="s">
        <v>1520</v>
      </c>
      <c r="E394" s="38">
        <v>1</v>
      </c>
      <c r="F394" s="77" t="s">
        <v>6</v>
      </c>
      <c r="G394" s="59" t="s">
        <v>327</v>
      </c>
      <c r="H394" s="168"/>
      <c r="I394" s="168"/>
      <c r="J394" s="168"/>
      <c r="K394" s="167"/>
      <c r="L394" s="168"/>
      <c r="M394" s="168"/>
      <c r="N394" s="179"/>
      <c r="O394" s="188"/>
      <c r="P394" s="179"/>
      <c r="Q394" s="179"/>
      <c r="R394" s="179"/>
      <c r="S394" s="179"/>
      <c r="T394" s="179"/>
      <c r="U394" s="179"/>
      <c r="V394" s="179"/>
      <c r="W394" s="179"/>
      <c r="X394" s="179"/>
      <c r="Y394" s="179"/>
      <c r="Z394" s="179"/>
      <c r="AA394" s="179"/>
      <c r="AB394" s="179"/>
      <c r="AC394" s="179"/>
      <c r="AD394" s="179"/>
    </row>
    <row r="395" spans="1:30" s="181" customFormat="1" ht="15">
      <c r="A395" s="66" t="s">
        <v>1068</v>
      </c>
      <c r="B395" s="67" t="s">
        <v>1069</v>
      </c>
      <c r="C395" s="67" t="s">
        <v>1826</v>
      </c>
      <c r="D395" s="63" t="s">
        <v>1520</v>
      </c>
      <c r="E395" s="41">
        <v>1</v>
      </c>
      <c r="F395" s="41" t="s">
        <v>6</v>
      </c>
      <c r="G395" s="59" t="s">
        <v>1009</v>
      </c>
      <c r="H395" s="179"/>
      <c r="I395" s="179"/>
      <c r="J395" s="179"/>
      <c r="K395" s="179"/>
      <c r="L395" s="179"/>
      <c r="M395" s="179"/>
      <c r="N395" s="179"/>
    </row>
    <row r="396" spans="1:30">
      <c r="A396" s="35" t="s">
        <v>1071</v>
      </c>
      <c r="B396" s="35" t="s">
        <v>1072</v>
      </c>
      <c r="C396" s="36" t="s">
        <v>1827</v>
      </c>
      <c r="D396" s="37" t="s">
        <v>1520</v>
      </c>
      <c r="E396" s="38">
        <v>1</v>
      </c>
      <c r="F396" s="38" t="s">
        <v>6</v>
      </c>
      <c r="G396" s="59" t="s">
        <v>1045</v>
      </c>
      <c r="H396" s="162"/>
      <c r="I396" s="166"/>
      <c r="J396" s="166"/>
      <c r="K396" s="167"/>
      <c r="L396" s="168"/>
      <c r="M396" s="168"/>
      <c r="O396" s="170"/>
    </row>
    <row r="397" spans="1:30">
      <c r="A397" s="35" t="s">
        <v>1074</v>
      </c>
      <c r="B397" s="35" t="s">
        <v>1075</v>
      </c>
      <c r="C397" s="36" t="s">
        <v>1828</v>
      </c>
      <c r="D397" s="37" t="s">
        <v>1520</v>
      </c>
      <c r="E397" s="38">
        <v>1</v>
      </c>
      <c r="F397" s="38" t="s">
        <v>6</v>
      </c>
      <c r="G397" s="59" t="s">
        <v>1077</v>
      </c>
      <c r="H397" s="162"/>
      <c r="I397" s="166"/>
      <c r="J397" s="166"/>
      <c r="K397" s="175"/>
      <c r="L397" s="168"/>
      <c r="M397" s="172"/>
      <c r="O397" s="170"/>
    </row>
    <row r="398" spans="1:30">
      <c r="A398" s="35" t="s">
        <v>1079</v>
      </c>
      <c r="B398" s="35" t="s">
        <v>1080</v>
      </c>
      <c r="C398" s="36" t="s">
        <v>184</v>
      </c>
      <c r="D398" s="37" t="s">
        <v>1546</v>
      </c>
      <c r="E398" s="38">
        <v>1</v>
      </c>
      <c r="F398" s="38" t="s">
        <v>19</v>
      </c>
      <c r="G398" s="59" t="s">
        <v>1063</v>
      </c>
      <c r="H398" s="162"/>
      <c r="I398" s="166"/>
      <c r="J398" s="166"/>
      <c r="K398" s="167"/>
      <c r="L398" s="168"/>
      <c r="M398" s="168"/>
      <c r="O398" s="170"/>
    </row>
    <row r="399" spans="1:30" s="180" customFormat="1" ht="15">
      <c r="A399" s="35">
        <v>1588</v>
      </c>
      <c r="B399" s="35" t="s">
        <v>1082</v>
      </c>
      <c r="C399" s="36" t="s">
        <v>1083</v>
      </c>
      <c r="D399" s="63" t="s">
        <v>1520</v>
      </c>
      <c r="E399" s="38">
        <v>1</v>
      </c>
      <c r="F399" s="38" t="s">
        <v>6</v>
      </c>
      <c r="G399" s="59" t="s">
        <v>1032</v>
      </c>
      <c r="H399" s="215"/>
      <c r="I399" s="215"/>
      <c r="J399" s="216"/>
      <c r="K399" s="167"/>
      <c r="L399" s="168"/>
      <c r="M399" s="168"/>
      <c r="N399" s="179"/>
      <c r="O399" s="188"/>
      <c r="P399" s="179"/>
      <c r="Q399" s="179"/>
      <c r="R399" s="179"/>
      <c r="S399" s="179"/>
      <c r="T399" s="179"/>
      <c r="U399" s="179"/>
      <c r="V399" s="179"/>
      <c r="W399" s="179"/>
      <c r="X399" s="179"/>
      <c r="Y399" s="179"/>
      <c r="Z399" s="179"/>
      <c r="AA399" s="179"/>
      <c r="AB399" s="179"/>
      <c r="AC399" s="179"/>
      <c r="AD399" s="179"/>
    </row>
    <row r="400" spans="1:30" s="181" customFormat="1" ht="15">
      <c r="A400" s="66" t="s">
        <v>1084</v>
      </c>
      <c r="B400" s="67" t="s">
        <v>1085</v>
      </c>
      <c r="C400" s="67" t="s">
        <v>1829</v>
      </c>
      <c r="D400" s="63" t="s">
        <v>1520</v>
      </c>
      <c r="E400" s="41">
        <v>1</v>
      </c>
      <c r="F400" s="41" t="s">
        <v>6</v>
      </c>
      <c r="G400" s="59" t="s">
        <v>331</v>
      </c>
      <c r="H400" s="179"/>
      <c r="I400" s="179"/>
      <c r="J400" s="179"/>
      <c r="K400" s="179"/>
      <c r="L400" s="179"/>
      <c r="M400" s="179"/>
      <c r="N400" s="179"/>
    </row>
    <row r="401" spans="1:30" s="213" customFormat="1" ht="17.25" customHeight="1">
      <c r="A401" s="217"/>
      <c r="B401" s="195" t="s">
        <v>1087</v>
      </c>
      <c r="C401" s="195" t="s">
        <v>1088</v>
      </c>
      <c r="D401" s="210" t="s">
        <v>1520</v>
      </c>
      <c r="E401" s="38">
        <v>1</v>
      </c>
      <c r="F401" s="38" t="s">
        <v>6</v>
      </c>
      <c r="G401" s="195" t="s">
        <v>1058</v>
      </c>
      <c r="H401" s="211"/>
      <c r="I401" s="211"/>
      <c r="J401" s="211"/>
      <c r="K401" s="211"/>
      <c r="L401" s="212"/>
      <c r="M401" s="212"/>
      <c r="N401" s="212"/>
    </row>
    <row r="402" spans="1:30" s="181" customFormat="1" ht="15">
      <c r="A402" s="66">
        <v>1605</v>
      </c>
      <c r="B402" s="67" t="s">
        <v>1090</v>
      </c>
      <c r="C402" s="67" t="s">
        <v>1830</v>
      </c>
      <c r="D402" s="63" t="s">
        <v>1520</v>
      </c>
      <c r="E402" s="41">
        <v>1</v>
      </c>
      <c r="F402" s="41" t="s">
        <v>6</v>
      </c>
      <c r="G402" s="59" t="s">
        <v>329</v>
      </c>
      <c r="H402" s="179"/>
      <c r="I402" s="179"/>
      <c r="J402" s="179"/>
      <c r="K402" s="179"/>
      <c r="L402" s="179"/>
      <c r="M402" s="179"/>
      <c r="N402" s="179"/>
    </row>
    <row r="403" spans="1:30">
      <c r="A403" s="35" t="s">
        <v>1092</v>
      </c>
      <c r="B403" s="35" t="s">
        <v>1093</v>
      </c>
      <c r="C403" s="36" t="s">
        <v>1831</v>
      </c>
      <c r="D403" s="37" t="s">
        <v>1520</v>
      </c>
      <c r="E403" s="38">
        <v>1</v>
      </c>
      <c r="F403" s="38" t="s">
        <v>6</v>
      </c>
      <c r="G403" s="59" t="s">
        <v>1037</v>
      </c>
      <c r="H403" s="162"/>
      <c r="I403" s="166"/>
      <c r="J403" s="166"/>
      <c r="K403" s="167"/>
      <c r="L403" s="168"/>
      <c r="M403" s="168"/>
      <c r="O403" s="170"/>
    </row>
    <row r="404" spans="1:30" s="180" customFormat="1" ht="15">
      <c r="A404" s="35">
        <v>1832</v>
      </c>
      <c r="B404" s="35" t="s">
        <v>1096</v>
      </c>
      <c r="C404" s="36" t="s">
        <v>1097</v>
      </c>
      <c r="D404" s="63" t="s">
        <v>1520</v>
      </c>
      <c r="E404" s="123">
        <v>1</v>
      </c>
      <c r="F404" s="123" t="s">
        <v>6</v>
      </c>
      <c r="G404" s="59" t="s">
        <v>1098</v>
      </c>
      <c r="H404" s="215"/>
      <c r="I404" s="215"/>
      <c r="J404" s="216"/>
      <c r="K404" s="167"/>
      <c r="L404" s="168"/>
      <c r="M404" s="168"/>
      <c r="N404" s="179"/>
      <c r="O404" s="188"/>
      <c r="P404" s="179"/>
      <c r="Q404" s="179"/>
      <c r="R404" s="179"/>
      <c r="S404" s="179"/>
      <c r="T404" s="179"/>
      <c r="U404" s="179"/>
      <c r="V404" s="179"/>
      <c r="W404" s="179"/>
      <c r="X404" s="179"/>
      <c r="Y404" s="179"/>
      <c r="Z404" s="179"/>
      <c r="AA404" s="179"/>
      <c r="AB404" s="179"/>
      <c r="AC404" s="179"/>
      <c r="AD404" s="179"/>
    </row>
    <row r="405" spans="1:30" s="180" customFormat="1" ht="15">
      <c r="A405" s="35">
        <v>1834</v>
      </c>
      <c r="B405" s="35" t="s">
        <v>1101</v>
      </c>
      <c r="C405" s="36" t="s">
        <v>1102</v>
      </c>
      <c r="D405" s="76" t="s">
        <v>1520</v>
      </c>
      <c r="E405" s="123">
        <v>1</v>
      </c>
      <c r="F405" s="123" t="s">
        <v>6</v>
      </c>
      <c r="G405" s="43" t="s">
        <v>1832</v>
      </c>
      <c r="H405" s="179"/>
      <c r="I405" s="179"/>
      <c r="J405" s="179"/>
      <c r="K405" s="167"/>
      <c r="L405" s="218"/>
      <c r="M405" s="219"/>
      <c r="N405" s="179"/>
      <c r="O405" s="170"/>
      <c r="P405" s="179"/>
    </row>
    <row r="406" spans="1:30">
      <c r="A406" s="35" t="s">
        <v>1103</v>
      </c>
      <c r="B406" s="35" t="s">
        <v>1104</v>
      </c>
      <c r="C406" s="36" t="s">
        <v>1833</v>
      </c>
      <c r="D406" s="37" t="s">
        <v>1520</v>
      </c>
      <c r="E406" s="38">
        <v>1</v>
      </c>
      <c r="F406" s="38" t="s">
        <v>6</v>
      </c>
      <c r="G406" s="59" t="s">
        <v>1077</v>
      </c>
      <c r="H406" s="162"/>
      <c r="I406" s="166"/>
      <c r="J406" s="166"/>
      <c r="K406" s="167"/>
      <c r="L406" s="168"/>
      <c r="M406" s="168"/>
      <c r="O406" s="170"/>
    </row>
    <row r="407" spans="1:30" s="148" customFormat="1">
      <c r="A407" s="35">
        <v>1830</v>
      </c>
      <c r="B407" s="35" t="s">
        <v>1107</v>
      </c>
      <c r="C407" s="36" t="s">
        <v>1108</v>
      </c>
      <c r="D407" s="37" t="s">
        <v>1520</v>
      </c>
      <c r="E407" s="38">
        <v>1</v>
      </c>
      <c r="F407" s="38" t="s">
        <v>6</v>
      </c>
      <c r="G407" s="59" t="s">
        <v>1077</v>
      </c>
      <c r="H407" s="162"/>
      <c r="I407" s="166"/>
      <c r="J407" s="166"/>
      <c r="K407" s="175"/>
      <c r="L407" s="168"/>
      <c r="M407" s="172"/>
      <c r="N407" s="169"/>
      <c r="O407" s="170"/>
      <c r="P407" s="169"/>
      <c r="Q407" s="169"/>
      <c r="R407" s="169"/>
      <c r="S407" s="169"/>
      <c r="T407" s="169"/>
      <c r="U407" s="169"/>
      <c r="V407" s="169"/>
      <c r="W407" s="169"/>
      <c r="X407" s="169"/>
      <c r="Y407" s="169"/>
      <c r="Z407" s="169"/>
      <c r="AA407" s="169"/>
      <c r="AB407" s="169"/>
      <c r="AC407" s="169"/>
      <c r="AD407" s="169"/>
    </row>
    <row r="408" spans="1:30" s="148" customFormat="1">
      <c r="A408" s="35">
        <v>1828</v>
      </c>
      <c r="B408" s="35" t="s">
        <v>1110</v>
      </c>
      <c r="C408" s="36" t="s">
        <v>1834</v>
      </c>
      <c r="D408" s="37" t="s">
        <v>1520</v>
      </c>
      <c r="E408" s="38">
        <v>1</v>
      </c>
      <c r="F408" s="38" t="s">
        <v>6</v>
      </c>
      <c r="G408" s="59" t="s">
        <v>1063</v>
      </c>
      <c r="H408" s="162"/>
      <c r="I408" s="166"/>
      <c r="J408" s="166"/>
      <c r="K408" s="175"/>
      <c r="L408" s="168"/>
      <c r="M408" s="172"/>
      <c r="N408" s="169"/>
      <c r="O408" s="170"/>
      <c r="P408" s="169"/>
      <c r="Q408" s="169"/>
      <c r="R408" s="169"/>
      <c r="S408" s="169"/>
      <c r="T408" s="169"/>
      <c r="U408" s="169"/>
      <c r="V408" s="169"/>
      <c r="W408" s="169"/>
      <c r="X408" s="169"/>
      <c r="Y408" s="169"/>
      <c r="Z408" s="169"/>
      <c r="AA408" s="169"/>
      <c r="AB408" s="169"/>
      <c r="AC408" s="169"/>
      <c r="AD408" s="169"/>
    </row>
    <row r="409" spans="1:30" s="213" customFormat="1" ht="13.5" customHeight="1">
      <c r="A409" s="217"/>
      <c r="B409" s="195" t="s">
        <v>1112</v>
      </c>
      <c r="C409" s="195" t="s">
        <v>1113</v>
      </c>
      <c r="D409" s="210" t="s">
        <v>1520</v>
      </c>
      <c r="E409" s="38">
        <v>1</v>
      </c>
      <c r="F409" s="38" t="s">
        <v>6</v>
      </c>
      <c r="G409" s="195" t="s">
        <v>1019</v>
      </c>
      <c r="H409" s="211"/>
      <c r="I409" s="211"/>
      <c r="J409" s="211"/>
      <c r="K409" s="211"/>
      <c r="L409" s="212"/>
      <c r="M409" s="212"/>
      <c r="N409" s="212"/>
    </row>
    <row r="410" spans="1:30" s="181" customFormat="1" ht="15">
      <c r="A410" s="66">
        <v>21929</v>
      </c>
      <c r="B410" s="67" t="s">
        <v>1115</v>
      </c>
      <c r="C410" s="67" t="s">
        <v>1835</v>
      </c>
      <c r="D410" s="63" t="s">
        <v>1520</v>
      </c>
      <c r="E410" s="41">
        <v>1</v>
      </c>
      <c r="F410" s="41" t="s">
        <v>6</v>
      </c>
      <c r="G410" s="59" t="s">
        <v>329</v>
      </c>
      <c r="H410" s="179"/>
      <c r="I410" s="179"/>
      <c r="J410" s="179"/>
      <c r="K410" s="179"/>
      <c r="L410" s="179"/>
      <c r="M410" s="179"/>
      <c r="N410" s="179"/>
    </row>
    <row r="411" spans="1:30">
      <c r="A411" s="35" t="s">
        <v>1836</v>
      </c>
      <c r="B411" s="35" t="s">
        <v>1837</v>
      </c>
      <c r="C411" s="36" t="s">
        <v>1711</v>
      </c>
      <c r="D411" s="37" t="s">
        <v>1572</v>
      </c>
      <c r="E411" s="38">
        <v>1</v>
      </c>
      <c r="F411" s="38" t="s">
        <v>6</v>
      </c>
      <c r="G411" s="57"/>
      <c r="H411" s="162"/>
      <c r="I411" s="166"/>
      <c r="J411" s="166"/>
      <c r="K411" s="167"/>
      <c r="L411" s="168"/>
      <c r="M411" s="168"/>
      <c r="O411" s="170"/>
    </row>
    <row r="412" spans="1:30">
      <c r="A412" s="35" t="s">
        <v>1836</v>
      </c>
      <c r="B412" s="35" t="s">
        <v>1837</v>
      </c>
      <c r="C412" s="36" t="s">
        <v>1711</v>
      </c>
      <c r="D412" s="37" t="s">
        <v>1572</v>
      </c>
      <c r="E412" s="38">
        <v>2</v>
      </c>
      <c r="F412" s="38" t="s">
        <v>6</v>
      </c>
      <c r="G412" s="33"/>
      <c r="H412" s="162"/>
      <c r="I412" s="166"/>
      <c r="J412" s="166"/>
      <c r="K412" s="167"/>
      <c r="L412" s="168"/>
      <c r="M412" s="168"/>
      <c r="O412" s="170"/>
    </row>
    <row r="413" spans="1:30">
      <c r="A413" s="35" t="s">
        <v>1836</v>
      </c>
      <c r="B413" s="35" t="s">
        <v>1837</v>
      </c>
      <c r="C413" s="36" t="s">
        <v>1711</v>
      </c>
      <c r="D413" s="37" t="s">
        <v>1572</v>
      </c>
      <c r="E413" s="38">
        <v>1</v>
      </c>
      <c r="F413" s="38" t="s">
        <v>7</v>
      </c>
      <c r="G413" s="57"/>
      <c r="H413" s="162"/>
      <c r="I413" s="166"/>
      <c r="J413" s="166"/>
      <c r="K413" s="167"/>
      <c r="L413" s="168"/>
      <c r="M413" s="168"/>
      <c r="O413" s="170"/>
    </row>
    <row r="414" spans="1:30">
      <c r="A414" s="35" t="s">
        <v>1836</v>
      </c>
      <c r="B414" s="35" t="s">
        <v>1837</v>
      </c>
      <c r="C414" s="36" t="s">
        <v>1711</v>
      </c>
      <c r="D414" s="37" t="s">
        <v>1572</v>
      </c>
      <c r="E414" s="38">
        <v>2</v>
      </c>
      <c r="F414" s="38" t="s">
        <v>7</v>
      </c>
      <c r="G414" s="57"/>
      <c r="H414" s="162"/>
      <c r="I414" s="166"/>
      <c r="J414" s="166"/>
      <c r="K414" s="167"/>
      <c r="L414" s="168"/>
      <c r="M414" s="168"/>
      <c r="O414" s="170"/>
    </row>
    <row r="415" spans="1:30">
      <c r="A415" s="35" t="s">
        <v>1836</v>
      </c>
      <c r="B415" s="35" t="s">
        <v>1837</v>
      </c>
      <c r="C415" s="36" t="s">
        <v>1711</v>
      </c>
      <c r="D415" s="37" t="s">
        <v>1572</v>
      </c>
      <c r="E415" s="38">
        <v>3</v>
      </c>
      <c r="F415" s="38" t="s">
        <v>7</v>
      </c>
      <c r="G415" s="33"/>
      <c r="H415" s="162"/>
      <c r="I415" s="166"/>
      <c r="J415" s="166"/>
      <c r="K415" s="167"/>
      <c r="L415" s="168"/>
      <c r="M415" s="168"/>
      <c r="O415" s="170"/>
    </row>
    <row r="416" spans="1:30" ht="44.25" customHeight="1">
      <c r="A416" s="35" t="s">
        <v>1836</v>
      </c>
      <c r="B416" s="35" t="s">
        <v>1837</v>
      </c>
      <c r="C416" s="36" t="s">
        <v>1711</v>
      </c>
      <c r="D416" s="37" t="s">
        <v>1572</v>
      </c>
      <c r="E416" s="38">
        <v>1</v>
      </c>
      <c r="F416" s="38" t="s">
        <v>8</v>
      </c>
      <c r="G416" s="33"/>
      <c r="H416" s="162"/>
      <c r="I416" s="166"/>
      <c r="J416" s="167"/>
      <c r="K416" s="168"/>
      <c r="L416" s="168"/>
      <c r="O416" s="183"/>
      <c r="Q416" s="162"/>
    </row>
    <row r="417" spans="1:17" ht="47.25" customHeight="1">
      <c r="A417" s="35" t="s">
        <v>1836</v>
      </c>
      <c r="B417" s="35" t="s">
        <v>1837</v>
      </c>
      <c r="C417" s="36" t="s">
        <v>1711</v>
      </c>
      <c r="D417" s="37" t="s">
        <v>1572</v>
      </c>
      <c r="E417" s="38">
        <v>2</v>
      </c>
      <c r="F417" s="38" t="s">
        <v>8</v>
      </c>
      <c r="G417" s="33"/>
      <c r="H417" s="162"/>
      <c r="I417" s="166"/>
      <c r="J417" s="167"/>
      <c r="K417" s="168"/>
      <c r="L417" s="168"/>
      <c r="O417" s="183"/>
      <c r="Q417" s="162"/>
    </row>
    <row r="418" spans="1:17">
      <c r="A418" s="35" t="s">
        <v>1836</v>
      </c>
      <c r="B418" s="35" t="s">
        <v>1837</v>
      </c>
      <c r="C418" s="36" t="s">
        <v>1711</v>
      </c>
      <c r="D418" s="37" t="s">
        <v>1572</v>
      </c>
      <c r="E418" s="38">
        <v>3</v>
      </c>
      <c r="F418" s="38" t="s">
        <v>8</v>
      </c>
      <c r="G418" s="33"/>
      <c r="H418" s="162"/>
      <c r="I418" s="166"/>
      <c r="J418" s="166"/>
      <c r="K418" s="167"/>
      <c r="L418" s="168"/>
      <c r="M418" s="168"/>
      <c r="O418" s="170"/>
    </row>
    <row r="419" spans="1:17">
      <c r="A419" s="35" t="s">
        <v>1836</v>
      </c>
      <c r="B419" s="35" t="s">
        <v>1837</v>
      </c>
      <c r="C419" s="36" t="s">
        <v>1711</v>
      </c>
      <c r="D419" s="37" t="s">
        <v>1572</v>
      </c>
      <c r="E419" s="38">
        <v>4</v>
      </c>
      <c r="F419" s="38" t="s">
        <v>8</v>
      </c>
      <c r="G419" s="33"/>
      <c r="H419" s="162"/>
      <c r="I419" s="166"/>
      <c r="J419" s="166"/>
      <c r="K419" s="167"/>
      <c r="L419" s="168"/>
      <c r="M419" s="168"/>
      <c r="O419" s="170"/>
    </row>
    <row r="420" spans="1:17">
      <c r="A420" s="35" t="s">
        <v>1836</v>
      </c>
      <c r="B420" s="35" t="s">
        <v>1837</v>
      </c>
      <c r="C420" s="36" t="s">
        <v>1711</v>
      </c>
      <c r="D420" s="37" t="s">
        <v>1572</v>
      </c>
      <c r="E420" s="38">
        <v>5</v>
      </c>
      <c r="F420" s="38" t="s">
        <v>8</v>
      </c>
      <c r="G420" s="33"/>
      <c r="H420" s="162"/>
      <c r="I420" s="166"/>
      <c r="J420" s="166"/>
      <c r="K420" s="167"/>
      <c r="L420" s="168"/>
      <c r="M420" s="168"/>
      <c r="O420" s="170"/>
    </row>
    <row r="421" spans="1:17">
      <c r="A421" s="35" t="s">
        <v>1836</v>
      </c>
      <c r="B421" s="35" t="s">
        <v>1837</v>
      </c>
      <c r="C421" s="36" t="s">
        <v>1711</v>
      </c>
      <c r="D421" s="37" t="s">
        <v>1572</v>
      </c>
      <c r="E421" s="38">
        <v>6</v>
      </c>
      <c r="F421" s="38" t="s">
        <v>8</v>
      </c>
      <c r="G421" s="33"/>
      <c r="H421" s="162"/>
      <c r="I421" s="166"/>
      <c r="J421" s="166"/>
      <c r="K421" s="167"/>
      <c r="L421" s="168"/>
      <c r="M421" s="168"/>
      <c r="O421" s="170"/>
    </row>
    <row r="422" spans="1:17">
      <c r="A422" s="35" t="s">
        <v>1838</v>
      </c>
      <c r="B422" s="35" t="s">
        <v>1839</v>
      </c>
      <c r="C422" s="36" t="s">
        <v>915</v>
      </c>
      <c r="D422" s="37" t="s">
        <v>1520</v>
      </c>
      <c r="E422" s="38">
        <v>1</v>
      </c>
      <c r="F422" s="38" t="s">
        <v>6</v>
      </c>
      <c r="G422" s="59" t="s">
        <v>916</v>
      </c>
      <c r="H422" s="162"/>
      <c r="I422" s="166"/>
      <c r="J422" s="166"/>
      <c r="K422" s="167"/>
      <c r="L422" s="168"/>
      <c r="M422" s="168"/>
      <c r="O422" s="170"/>
    </row>
    <row r="423" spans="1:17">
      <c r="A423" s="35" t="s">
        <v>1838</v>
      </c>
      <c r="B423" s="35" t="s">
        <v>1839</v>
      </c>
      <c r="C423" s="36" t="s">
        <v>915</v>
      </c>
      <c r="D423" s="37" t="s">
        <v>1520</v>
      </c>
      <c r="E423" s="38">
        <v>1</v>
      </c>
      <c r="F423" s="38" t="s">
        <v>7</v>
      </c>
      <c r="G423" s="193" t="s">
        <v>917</v>
      </c>
      <c r="H423" s="162"/>
      <c r="I423" s="166"/>
      <c r="J423" s="166"/>
      <c r="K423" s="167"/>
      <c r="L423" s="168"/>
      <c r="M423" s="168"/>
      <c r="O423" s="170"/>
    </row>
    <row r="424" spans="1:17">
      <c r="A424" s="35" t="s">
        <v>1838</v>
      </c>
      <c r="B424" s="35" t="s">
        <v>1839</v>
      </c>
      <c r="C424" s="36" t="s">
        <v>915</v>
      </c>
      <c r="D424" s="37" t="s">
        <v>1520</v>
      </c>
      <c r="E424" s="38">
        <v>2</v>
      </c>
      <c r="F424" s="38" t="s">
        <v>6</v>
      </c>
      <c r="G424" s="193" t="s">
        <v>919</v>
      </c>
      <c r="H424" s="162"/>
      <c r="I424" s="168"/>
      <c r="J424" s="168"/>
      <c r="K424" s="167"/>
      <c r="L424" s="168"/>
      <c r="M424" s="168"/>
      <c r="O424" s="170"/>
    </row>
    <row r="425" spans="1:17">
      <c r="A425" s="35" t="s">
        <v>1838</v>
      </c>
      <c r="B425" s="35" t="s">
        <v>1839</v>
      </c>
      <c r="C425" s="36" t="s">
        <v>915</v>
      </c>
      <c r="D425" s="37" t="s">
        <v>1520</v>
      </c>
      <c r="E425" s="38">
        <v>2</v>
      </c>
      <c r="F425" s="38" t="s">
        <v>7</v>
      </c>
      <c r="G425" s="193" t="s">
        <v>919</v>
      </c>
      <c r="H425" s="162"/>
      <c r="I425" s="168"/>
      <c r="J425" s="168"/>
      <c r="K425" s="167"/>
      <c r="L425" s="168"/>
      <c r="M425" s="168"/>
      <c r="O425" s="170"/>
    </row>
    <row r="426" spans="1:17" ht="36" customHeight="1">
      <c r="A426" s="35" t="s">
        <v>1840</v>
      </c>
      <c r="B426" s="35" t="s">
        <v>1841</v>
      </c>
      <c r="C426" s="36" t="s">
        <v>922</v>
      </c>
      <c r="D426" s="37" t="s">
        <v>1520</v>
      </c>
      <c r="E426" s="38">
        <v>1</v>
      </c>
      <c r="F426" s="38" t="s">
        <v>6</v>
      </c>
      <c r="G426" s="59" t="s">
        <v>923</v>
      </c>
      <c r="H426" s="162"/>
      <c r="I426" s="166"/>
      <c r="J426" s="175"/>
      <c r="K426" s="168"/>
      <c r="L426" s="168"/>
      <c r="O426" s="203"/>
    </row>
    <row r="427" spans="1:17">
      <c r="A427" s="35" t="s">
        <v>1840</v>
      </c>
      <c r="B427" s="35" t="s">
        <v>1841</v>
      </c>
      <c r="C427" s="36" t="s">
        <v>922</v>
      </c>
      <c r="D427" s="37" t="s">
        <v>1520</v>
      </c>
      <c r="E427" s="38">
        <v>1</v>
      </c>
      <c r="F427" s="38" t="s">
        <v>7</v>
      </c>
      <c r="G427" s="193" t="s">
        <v>924</v>
      </c>
      <c r="H427" s="162"/>
      <c r="I427" s="166"/>
      <c r="J427" s="166"/>
      <c r="K427" s="167"/>
      <c r="L427" s="168"/>
      <c r="M427" s="168"/>
      <c r="O427" s="170"/>
    </row>
    <row r="428" spans="1:17">
      <c r="A428" s="35" t="s">
        <v>1840</v>
      </c>
      <c r="B428" s="35" t="s">
        <v>1841</v>
      </c>
      <c r="C428" s="36" t="s">
        <v>922</v>
      </c>
      <c r="D428" s="37" t="s">
        <v>1520</v>
      </c>
      <c r="E428" s="38">
        <v>2</v>
      </c>
      <c r="F428" s="38" t="s">
        <v>6</v>
      </c>
      <c r="G428" s="193" t="s">
        <v>725</v>
      </c>
      <c r="H428" s="162"/>
      <c r="I428" s="166"/>
      <c r="J428" s="167"/>
      <c r="K428" s="168"/>
      <c r="L428" s="168"/>
      <c r="O428" s="201"/>
    </row>
    <row r="429" spans="1:17">
      <c r="A429" s="35" t="s">
        <v>1840</v>
      </c>
      <c r="B429" s="35" t="s">
        <v>1841</v>
      </c>
      <c r="C429" s="36" t="s">
        <v>922</v>
      </c>
      <c r="D429" s="37" t="s">
        <v>1520</v>
      </c>
      <c r="E429" s="38">
        <v>2</v>
      </c>
      <c r="F429" s="38" t="s">
        <v>7</v>
      </c>
      <c r="G429" s="193" t="s">
        <v>725</v>
      </c>
      <c r="H429" s="162"/>
      <c r="I429" s="166"/>
      <c r="J429" s="167"/>
      <c r="K429" s="168"/>
      <c r="L429" s="168"/>
      <c r="O429" s="201"/>
    </row>
    <row r="430" spans="1:17">
      <c r="A430" s="35" t="s">
        <v>1842</v>
      </c>
      <c r="B430" s="35" t="s">
        <v>1843</v>
      </c>
      <c r="C430" s="36" t="s">
        <v>927</v>
      </c>
      <c r="D430" s="37" t="s">
        <v>1520</v>
      </c>
      <c r="E430" s="38">
        <v>1</v>
      </c>
      <c r="F430" s="38" t="s">
        <v>6</v>
      </c>
      <c r="G430" s="42" t="s">
        <v>1778</v>
      </c>
      <c r="H430" s="162"/>
      <c r="I430" s="166"/>
      <c r="J430" s="166"/>
      <c r="K430" s="167"/>
      <c r="L430" s="168"/>
      <c r="M430" s="168"/>
      <c r="O430" s="170"/>
    </row>
    <row r="431" spans="1:17">
      <c r="A431" s="35" t="s">
        <v>1842</v>
      </c>
      <c r="B431" s="35" t="s">
        <v>1843</v>
      </c>
      <c r="C431" s="36" t="s">
        <v>927</v>
      </c>
      <c r="D431" s="37" t="s">
        <v>1520</v>
      </c>
      <c r="E431" s="38">
        <v>1</v>
      </c>
      <c r="F431" s="38" t="s">
        <v>7</v>
      </c>
      <c r="G431" s="193" t="s">
        <v>933</v>
      </c>
      <c r="H431" s="162"/>
      <c r="I431" s="166"/>
      <c r="J431" s="166"/>
      <c r="K431" s="167"/>
      <c r="L431" s="168"/>
      <c r="M431" s="168"/>
      <c r="O431" s="170"/>
    </row>
    <row r="432" spans="1:17">
      <c r="A432" s="35" t="s">
        <v>1842</v>
      </c>
      <c r="B432" s="35" t="s">
        <v>1843</v>
      </c>
      <c r="C432" s="36" t="s">
        <v>927</v>
      </c>
      <c r="D432" s="37" t="s">
        <v>1520</v>
      </c>
      <c r="E432" s="38">
        <v>2</v>
      </c>
      <c r="F432" s="38" t="s">
        <v>6</v>
      </c>
      <c r="G432" s="193" t="s">
        <v>931</v>
      </c>
      <c r="H432" s="162"/>
      <c r="J432" s="166"/>
      <c r="K432" s="167"/>
      <c r="L432" s="168"/>
      <c r="M432" s="168"/>
      <c r="O432" s="177"/>
    </row>
    <row r="433" spans="1:20">
      <c r="A433" s="35" t="s">
        <v>1842</v>
      </c>
      <c r="B433" s="35" t="s">
        <v>1843</v>
      </c>
      <c r="C433" s="36" t="s">
        <v>927</v>
      </c>
      <c r="D433" s="37" t="s">
        <v>1520</v>
      </c>
      <c r="E433" s="38">
        <v>2</v>
      </c>
      <c r="F433" s="38" t="s">
        <v>7</v>
      </c>
      <c r="G433" s="193" t="s">
        <v>931</v>
      </c>
      <c r="H433" s="162"/>
      <c r="J433" s="166"/>
      <c r="K433" s="167"/>
      <c r="L433" s="168"/>
      <c r="M433" s="168"/>
      <c r="O433" s="177"/>
    </row>
    <row r="434" spans="1:20">
      <c r="A434" s="35" t="s">
        <v>1842</v>
      </c>
      <c r="B434" s="35" t="s">
        <v>1843</v>
      </c>
      <c r="C434" s="36" t="s">
        <v>927</v>
      </c>
      <c r="D434" s="37" t="s">
        <v>1520</v>
      </c>
      <c r="E434" s="38">
        <v>3</v>
      </c>
      <c r="F434" s="38" t="s">
        <v>6</v>
      </c>
      <c r="G434" s="193" t="s">
        <v>935</v>
      </c>
      <c r="H434" s="162"/>
      <c r="J434" s="166"/>
      <c r="K434" s="167"/>
      <c r="L434" s="168"/>
      <c r="M434" s="168"/>
      <c r="O434" s="177"/>
    </row>
    <row r="435" spans="1:20">
      <c r="A435" s="35" t="s">
        <v>1842</v>
      </c>
      <c r="B435" s="35" t="s">
        <v>1843</v>
      </c>
      <c r="C435" s="36" t="s">
        <v>927</v>
      </c>
      <c r="D435" s="37" t="s">
        <v>1520</v>
      </c>
      <c r="E435" s="38">
        <v>3</v>
      </c>
      <c r="F435" s="38" t="s">
        <v>7</v>
      </c>
      <c r="G435" s="193" t="s">
        <v>935</v>
      </c>
      <c r="H435" s="162"/>
      <c r="J435" s="166"/>
      <c r="K435" s="167"/>
      <c r="L435" s="168"/>
      <c r="M435" s="168"/>
      <c r="O435" s="177"/>
    </row>
    <row r="436" spans="1:20">
      <c r="A436" s="35" t="s">
        <v>1844</v>
      </c>
      <c r="B436" s="35" t="s">
        <v>1845</v>
      </c>
      <c r="C436" s="36" t="s">
        <v>184</v>
      </c>
      <c r="D436" s="37" t="s">
        <v>1546</v>
      </c>
      <c r="E436" s="38">
        <v>1</v>
      </c>
      <c r="F436" s="38" t="s">
        <v>19</v>
      </c>
      <c r="G436" s="59" t="s">
        <v>934</v>
      </c>
      <c r="H436" s="162"/>
      <c r="I436" s="166"/>
      <c r="J436" s="166"/>
      <c r="K436" s="167"/>
      <c r="L436" s="168"/>
      <c r="M436" s="168"/>
      <c r="O436" s="170"/>
    </row>
    <row r="437" spans="1:20">
      <c r="A437" s="35" t="s">
        <v>1846</v>
      </c>
      <c r="B437" s="35" t="s">
        <v>1847</v>
      </c>
      <c r="C437" s="36" t="s">
        <v>945</v>
      </c>
      <c r="D437" s="37" t="s">
        <v>1572</v>
      </c>
      <c r="E437" s="38">
        <v>1</v>
      </c>
      <c r="F437" s="38" t="s">
        <v>6</v>
      </c>
      <c r="G437" s="59" t="s">
        <v>909</v>
      </c>
      <c r="H437" s="162"/>
      <c r="I437" s="166"/>
      <c r="J437" s="166"/>
      <c r="K437" s="167"/>
      <c r="L437" s="168"/>
      <c r="M437" s="168"/>
      <c r="O437" s="170"/>
    </row>
    <row r="438" spans="1:20">
      <c r="A438" s="35" t="s">
        <v>1846</v>
      </c>
      <c r="B438" s="35" t="s">
        <v>1847</v>
      </c>
      <c r="C438" s="36" t="s">
        <v>945</v>
      </c>
      <c r="D438" s="37" t="s">
        <v>1572</v>
      </c>
      <c r="E438" s="38">
        <v>1</v>
      </c>
      <c r="F438" s="38" t="s">
        <v>7</v>
      </c>
      <c r="G438" s="193" t="s">
        <v>910</v>
      </c>
      <c r="H438" s="162"/>
      <c r="I438" s="166"/>
      <c r="J438" s="166"/>
      <c r="K438" s="167"/>
      <c r="L438" s="168"/>
      <c r="M438" s="168"/>
      <c r="O438" s="170"/>
    </row>
    <row r="439" spans="1:20">
      <c r="A439" s="35" t="s">
        <v>1846</v>
      </c>
      <c r="B439" s="35" t="s">
        <v>1847</v>
      </c>
      <c r="C439" s="36" t="s">
        <v>945</v>
      </c>
      <c r="D439" s="37" t="s">
        <v>1572</v>
      </c>
      <c r="E439" s="38">
        <v>2</v>
      </c>
      <c r="F439" s="38" t="s">
        <v>6</v>
      </c>
      <c r="G439" s="193" t="s">
        <v>947</v>
      </c>
      <c r="H439" s="162"/>
      <c r="I439" s="166"/>
      <c r="J439" s="166"/>
      <c r="K439" s="167"/>
      <c r="L439" s="168"/>
      <c r="M439" s="168"/>
      <c r="O439" s="170"/>
    </row>
    <row r="440" spans="1:20">
      <c r="A440" s="35" t="s">
        <v>1846</v>
      </c>
      <c r="B440" s="35" t="s">
        <v>1847</v>
      </c>
      <c r="C440" s="36" t="s">
        <v>945</v>
      </c>
      <c r="D440" s="37" t="s">
        <v>1572</v>
      </c>
      <c r="E440" s="38">
        <v>2</v>
      </c>
      <c r="F440" s="38" t="s">
        <v>7</v>
      </c>
      <c r="G440" s="193" t="s">
        <v>947</v>
      </c>
      <c r="H440" s="162"/>
      <c r="I440" s="166"/>
      <c r="J440" s="166"/>
      <c r="K440" s="167"/>
      <c r="L440" s="168"/>
      <c r="M440" s="168"/>
      <c r="O440" s="170"/>
    </row>
    <row r="441" spans="1:20" ht="41.25" customHeight="1">
      <c r="A441" s="35" t="s">
        <v>1846</v>
      </c>
      <c r="B441" s="35" t="s">
        <v>1847</v>
      </c>
      <c r="C441" s="36" t="s">
        <v>945</v>
      </c>
      <c r="D441" s="37" t="s">
        <v>1572</v>
      </c>
      <c r="E441" s="38">
        <v>1</v>
      </c>
      <c r="F441" s="38" t="s">
        <v>8</v>
      </c>
      <c r="G441" s="33"/>
      <c r="H441" s="162"/>
      <c r="I441" s="166"/>
      <c r="J441" s="166"/>
      <c r="K441" s="167"/>
      <c r="L441" s="168"/>
      <c r="M441" s="168"/>
      <c r="O441" s="170"/>
      <c r="Q441" s="162"/>
    </row>
    <row r="442" spans="1:20">
      <c r="A442" s="35" t="s">
        <v>1846</v>
      </c>
      <c r="B442" s="35" t="s">
        <v>1847</v>
      </c>
      <c r="C442" s="36" t="s">
        <v>945</v>
      </c>
      <c r="D442" s="37" t="s">
        <v>1572</v>
      </c>
      <c r="E442" s="38">
        <v>2</v>
      </c>
      <c r="F442" s="38" t="s">
        <v>8</v>
      </c>
      <c r="G442" s="33"/>
      <c r="H442" s="162"/>
      <c r="I442" s="166"/>
      <c r="J442" s="166"/>
      <c r="K442" s="167"/>
      <c r="L442" s="168"/>
      <c r="M442" s="168"/>
      <c r="O442" s="170"/>
    </row>
    <row r="443" spans="1:20" ht="40.5" customHeight="1">
      <c r="A443" s="35" t="s">
        <v>1846</v>
      </c>
      <c r="B443" s="35" t="s">
        <v>1847</v>
      </c>
      <c r="C443" s="36" t="s">
        <v>945</v>
      </c>
      <c r="D443" s="37" t="s">
        <v>1572</v>
      </c>
      <c r="E443" s="38">
        <v>3</v>
      </c>
      <c r="F443" s="38" t="s">
        <v>8</v>
      </c>
      <c r="G443" s="33"/>
      <c r="H443" s="162"/>
      <c r="I443" s="166"/>
      <c r="J443" s="167"/>
      <c r="K443" s="168"/>
      <c r="L443" s="168"/>
      <c r="O443" s="170"/>
      <c r="Q443" s="162"/>
      <c r="S443" s="162"/>
      <c r="T443" s="162"/>
    </row>
    <row r="444" spans="1:20" ht="36" customHeight="1">
      <c r="A444" s="35" t="s">
        <v>1846</v>
      </c>
      <c r="B444" s="35" t="s">
        <v>1847</v>
      </c>
      <c r="C444" s="36" t="s">
        <v>945</v>
      </c>
      <c r="D444" s="37" t="s">
        <v>1572</v>
      </c>
      <c r="E444" s="38">
        <v>4</v>
      </c>
      <c r="F444" s="38" t="s">
        <v>8</v>
      </c>
      <c r="G444" s="33"/>
      <c r="H444" s="162"/>
      <c r="I444" s="166"/>
      <c r="J444" s="167"/>
      <c r="K444" s="168"/>
      <c r="L444" s="168"/>
      <c r="O444" s="183"/>
    </row>
    <row r="445" spans="1:20">
      <c r="A445" s="35" t="s">
        <v>1848</v>
      </c>
      <c r="B445" s="35" t="s">
        <v>1849</v>
      </c>
      <c r="C445" s="36" t="s">
        <v>959</v>
      </c>
      <c r="D445" s="37" t="s">
        <v>1572</v>
      </c>
      <c r="E445" s="38">
        <v>1</v>
      </c>
      <c r="F445" s="38" t="s">
        <v>6</v>
      </c>
      <c r="G445" s="59" t="s">
        <v>941</v>
      </c>
      <c r="H445" s="162"/>
      <c r="I445" s="166"/>
      <c r="J445" s="166"/>
      <c r="K445" s="167"/>
      <c r="L445" s="168"/>
      <c r="M445" s="168"/>
      <c r="O445" s="203"/>
    </row>
    <row r="446" spans="1:20">
      <c r="A446" s="35" t="s">
        <v>1848</v>
      </c>
      <c r="B446" s="35" t="s">
        <v>1849</v>
      </c>
      <c r="C446" s="36" t="s">
        <v>959</v>
      </c>
      <c r="D446" s="37" t="s">
        <v>1572</v>
      </c>
      <c r="E446" s="38">
        <v>2</v>
      </c>
      <c r="F446" s="38" t="s">
        <v>6</v>
      </c>
      <c r="G446" s="193" t="s">
        <v>1797</v>
      </c>
      <c r="H446" s="162"/>
      <c r="I446" s="166"/>
      <c r="J446" s="166"/>
      <c r="K446" s="167"/>
      <c r="L446" s="168"/>
      <c r="M446" s="168"/>
      <c r="O446" s="203"/>
    </row>
    <row r="447" spans="1:20" ht="27" customHeight="1">
      <c r="A447" s="35" t="s">
        <v>1848</v>
      </c>
      <c r="B447" s="35" t="s">
        <v>1849</v>
      </c>
      <c r="C447" s="36" t="s">
        <v>959</v>
      </c>
      <c r="D447" s="37" t="s">
        <v>1572</v>
      </c>
      <c r="E447" s="38">
        <v>1</v>
      </c>
      <c r="F447" s="38" t="s">
        <v>8</v>
      </c>
      <c r="G447" s="33"/>
      <c r="H447" s="162"/>
      <c r="I447" s="166"/>
      <c r="J447" s="167"/>
      <c r="K447" s="168"/>
      <c r="L447" s="168"/>
      <c r="O447" s="183"/>
    </row>
    <row r="448" spans="1:20">
      <c r="A448" s="35" t="s">
        <v>1848</v>
      </c>
      <c r="B448" s="35" t="s">
        <v>1849</v>
      </c>
      <c r="C448" s="36" t="s">
        <v>959</v>
      </c>
      <c r="D448" s="37" t="s">
        <v>1572</v>
      </c>
      <c r="E448" s="38">
        <v>2</v>
      </c>
      <c r="F448" s="38" t="s">
        <v>8</v>
      </c>
      <c r="G448" s="33"/>
      <c r="H448" s="162"/>
      <c r="I448" s="166"/>
      <c r="J448" s="166"/>
      <c r="K448" s="167"/>
      <c r="L448" s="168"/>
      <c r="M448" s="168"/>
      <c r="O448" s="183"/>
    </row>
    <row r="449" spans="1:30" ht="30.75" customHeight="1">
      <c r="A449" s="35" t="s">
        <v>1848</v>
      </c>
      <c r="B449" s="35" t="s">
        <v>1849</v>
      </c>
      <c r="C449" s="36" t="s">
        <v>959</v>
      </c>
      <c r="D449" s="37" t="s">
        <v>1572</v>
      </c>
      <c r="E449" s="38">
        <v>3</v>
      </c>
      <c r="F449" s="38" t="s">
        <v>8</v>
      </c>
      <c r="G449" s="33"/>
      <c r="H449" s="162"/>
      <c r="I449" s="166"/>
      <c r="J449" s="167"/>
      <c r="K449" s="168"/>
      <c r="L449" s="168"/>
      <c r="O449" s="183"/>
    </row>
    <row r="450" spans="1:30">
      <c r="A450" s="35" t="s">
        <v>1848</v>
      </c>
      <c r="B450" s="35" t="s">
        <v>1849</v>
      </c>
      <c r="C450" s="36" t="s">
        <v>959</v>
      </c>
      <c r="D450" s="37" t="s">
        <v>1572</v>
      </c>
      <c r="E450" s="38">
        <v>4</v>
      </c>
      <c r="F450" s="38" t="s">
        <v>8</v>
      </c>
      <c r="G450" s="33"/>
      <c r="H450" s="162"/>
      <c r="I450" s="166"/>
      <c r="J450" s="166"/>
      <c r="K450" s="167"/>
      <c r="L450" s="168"/>
      <c r="M450" s="168"/>
      <c r="O450" s="183"/>
    </row>
    <row r="451" spans="1:30" ht="36" customHeight="1">
      <c r="A451" s="35" t="s">
        <v>1848</v>
      </c>
      <c r="B451" s="35" t="s">
        <v>1849</v>
      </c>
      <c r="C451" s="36" t="s">
        <v>959</v>
      </c>
      <c r="D451" s="37" t="s">
        <v>1572</v>
      </c>
      <c r="E451" s="38">
        <v>5</v>
      </c>
      <c r="F451" s="38" t="s">
        <v>8</v>
      </c>
      <c r="G451" s="33"/>
      <c r="H451" s="162"/>
      <c r="I451" s="166"/>
      <c r="J451" s="167"/>
      <c r="K451" s="168"/>
      <c r="L451" s="168"/>
      <c r="O451" s="183"/>
    </row>
    <row r="452" spans="1:30">
      <c r="A452" s="35" t="s">
        <v>1117</v>
      </c>
      <c r="B452" s="35" t="s">
        <v>1118</v>
      </c>
      <c r="C452" s="36" t="s">
        <v>1119</v>
      </c>
      <c r="D452" s="37" t="s">
        <v>1520</v>
      </c>
      <c r="E452" s="38">
        <v>1</v>
      </c>
      <c r="F452" s="38" t="s">
        <v>6</v>
      </c>
      <c r="G452" s="59" t="s">
        <v>907</v>
      </c>
      <c r="H452" s="162"/>
      <c r="I452" s="162"/>
      <c r="J452" s="166"/>
      <c r="K452" s="167"/>
      <c r="L452" s="168"/>
      <c r="M452" s="168"/>
      <c r="O452" s="170"/>
    </row>
    <row r="453" spans="1:30">
      <c r="A453" s="35" t="s">
        <v>1117</v>
      </c>
      <c r="B453" s="35" t="s">
        <v>1118</v>
      </c>
      <c r="C453" s="36" t="s">
        <v>1119</v>
      </c>
      <c r="D453" s="37" t="s">
        <v>1520</v>
      </c>
      <c r="E453" s="38">
        <v>1</v>
      </c>
      <c r="F453" s="38" t="s">
        <v>7</v>
      </c>
      <c r="G453" s="193" t="s">
        <v>908</v>
      </c>
      <c r="H453" s="162"/>
      <c r="I453" s="166"/>
      <c r="J453" s="166"/>
      <c r="K453" s="167"/>
      <c r="L453" s="168"/>
      <c r="M453" s="168"/>
      <c r="O453" s="170"/>
    </row>
    <row r="454" spans="1:30">
      <c r="A454" s="35" t="s">
        <v>1850</v>
      </c>
      <c r="B454" s="35" t="s">
        <v>1851</v>
      </c>
      <c r="C454" s="36" t="s">
        <v>197</v>
      </c>
      <c r="D454" s="37" t="s">
        <v>1546</v>
      </c>
      <c r="E454" s="38">
        <v>1</v>
      </c>
      <c r="F454" s="38" t="s">
        <v>19</v>
      </c>
      <c r="G454" s="59" t="s">
        <v>934</v>
      </c>
      <c r="H454" s="162"/>
      <c r="I454" s="166"/>
      <c r="J454" s="166"/>
      <c r="K454" s="167"/>
      <c r="L454" s="168"/>
      <c r="M454" s="168"/>
      <c r="O454" s="170"/>
    </row>
    <row r="455" spans="1:30">
      <c r="A455" s="35">
        <v>1745</v>
      </c>
      <c r="B455" s="35" t="s">
        <v>1852</v>
      </c>
      <c r="C455" s="36" t="s">
        <v>197</v>
      </c>
      <c r="D455" s="37" t="s">
        <v>1546</v>
      </c>
      <c r="E455" s="38">
        <v>1</v>
      </c>
      <c r="F455" s="38" t="s">
        <v>19</v>
      </c>
      <c r="G455" s="59" t="s">
        <v>934</v>
      </c>
      <c r="H455" s="162"/>
      <c r="I455" s="166"/>
      <c r="J455" s="166"/>
      <c r="K455" s="167"/>
      <c r="L455" s="168"/>
      <c r="M455" s="168"/>
      <c r="O455" s="170"/>
    </row>
    <row r="456" spans="1:30">
      <c r="A456" s="35" t="s">
        <v>1853</v>
      </c>
      <c r="B456" s="35" t="s">
        <v>1854</v>
      </c>
      <c r="C456" s="36" t="s">
        <v>200</v>
      </c>
      <c r="D456" s="37" t="s">
        <v>1546</v>
      </c>
      <c r="E456" s="38">
        <v>1</v>
      </c>
      <c r="F456" s="38" t="s">
        <v>19</v>
      </c>
      <c r="G456" s="59" t="s">
        <v>934</v>
      </c>
      <c r="H456" s="162"/>
      <c r="I456" s="166"/>
      <c r="J456" s="166"/>
      <c r="K456" s="167"/>
      <c r="L456" s="168"/>
      <c r="M456" s="168"/>
      <c r="O456" s="170"/>
    </row>
    <row r="457" spans="1:30">
      <c r="A457" s="35">
        <v>1761</v>
      </c>
      <c r="B457" s="35" t="s">
        <v>1855</v>
      </c>
      <c r="C457" s="36" t="s">
        <v>200</v>
      </c>
      <c r="D457" s="37" t="s">
        <v>1546</v>
      </c>
      <c r="E457" s="38">
        <v>1</v>
      </c>
      <c r="F457" s="38" t="s">
        <v>19</v>
      </c>
      <c r="G457" s="59" t="s">
        <v>934</v>
      </c>
      <c r="H457" s="162"/>
      <c r="I457" s="166"/>
      <c r="J457" s="166"/>
      <c r="K457" s="167"/>
      <c r="L457" s="168"/>
      <c r="M457" s="168"/>
      <c r="O457" s="170"/>
    </row>
    <row r="458" spans="1:30">
      <c r="A458" s="35">
        <v>1856</v>
      </c>
      <c r="B458" s="75" t="s">
        <v>1856</v>
      </c>
      <c r="C458" s="36" t="s">
        <v>994</v>
      </c>
      <c r="D458" s="76" t="s">
        <v>1520</v>
      </c>
      <c r="E458" s="77">
        <v>1</v>
      </c>
      <c r="F458" s="77" t="s">
        <v>6</v>
      </c>
      <c r="G458" s="59" t="s">
        <v>377</v>
      </c>
      <c r="H458" s="162"/>
      <c r="I458" s="166"/>
      <c r="J458" s="166"/>
      <c r="K458" s="167"/>
      <c r="L458" s="168"/>
      <c r="M458" s="168"/>
      <c r="O458" s="170"/>
    </row>
    <row r="459" spans="1:30" s="180" customFormat="1" ht="15">
      <c r="A459" s="35">
        <v>1719</v>
      </c>
      <c r="B459" s="75" t="s">
        <v>1857</v>
      </c>
      <c r="C459" s="36" t="s">
        <v>212</v>
      </c>
      <c r="D459" s="76">
        <v>3</v>
      </c>
      <c r="E459" s="38">
        <v>1</v>
      </c>
      <c r="F459" s="77" t="s">
        <v>19</v>
      </c>
      <c r="G459" s="59" t="s">
        <v>934</v>
      </c>
      <c r="H459" s="168"/>
      <c r="I459" s="168"/>
      <c r="J459" s="168"/>
      <c r="K459" s="175"/>
      <c r="L459" s="172"/>
      <c r="M459" s="172"/>
      <c r="N459" s="179"/>
      <c r="O459" s="188"/>
      <c r="P459" s="179"/>
      <c r="Q459" s="179"/>
      <c r="R459" s="179"/>
      <c r="S459" s="179"/>
      <c r="T459" s="179"/>
      <c r="U459" s="179"/>
      <c r="V459" s="179"/>
      <c r="W459" s="179"/>
      <c r="X459" s="179"/>
      <c r="Y459" s="179"/>
      <c r="Z459" s="179"/>
      <c r="AA459" s="179"/>
      <c r="AB459" s="179"/>
      <c r="AC459" s="179"/>
      <c r="AD459" s="179"/>
    </row>
    <row r="460" spans="1:30" s="181" customFormat="1" ht="15">
      <c r="A460" s="66" t="s">
        <v>1120</v>
      </c>
      <c r="B460" s="67" t="s">
        <v>1121</v>
      </c>
      <c r="C460" s="67" t="s">
        <v>1122</v>
      </c>
      <c r="D460" s="63" t="s">
        <v>1572</v>
      </c>
      <c r="E460" s="41">
        <v>1</v>
      </c>
      <c r="F460" s="41" t="s">
        <v>6</v>
      </c>
      <c r="G460" s="59" t="s">
        <v>1123</v>
      </c>
      <c r="H460" s="179"/>
      <c r="I460" s="179"/>
      <c r="J460" s="179"/>
      <c r="K460" s="179"/>
      <c r="L460" s="179"/>
      <c r="M460" s="179"/>
      <c r="N460" s="179"/>
    </row>
    <row r="461" spans="1:30" s="224" customFormat="1" ht="15">
      <c r="A461" s="124">
        <v>1331</v>
      </c>
      <c r="B461" s="125" t="s">
        <v>1858</v>
      </c>
      <c r="C461" s="126" t="s">
        <v>1859</v>
      </c>
      <c r="D461" s="127" t="s">
        <v>1520</v>
      </c>
      <c r="E461" s="128">
        <v>1</v>
      </c>
      <c r="F461" s="129" t="s">
        <v>6</v>
      </c>
      <c r="G461" s="115"/>
      <c r="H461" s="220"/>
      <c r="I461" s="221"/>
      <c r="J461" s="220"/>
      <c r="K461" s="222"/>
      <c r="L461" s="220"/>
      <c r="M461" s="220"/>
      <c r="N461" s="206"/>
      <c r="O461" s="223"/>
      <c r="P461" s="206"/>
      <c r="Q461" s="206"/>
      <c r="R461" s="206"/>
      <c r="S461" s="206"/>
      <c r="T461" s="206"/>
      <c r="U461" s="206"/>
      <c r="V461" s="206"/>
      <c r="W461" s="206"/>
      <c r="X461" s="206"/>
      <c r="Y461" s="206"/>
      <c r="Z461" s="206"/>
      <c r="AA461" s="206"/>
      <c r="AB461" s="206"/>
      <c r="AC461" s="206"/>
      <c r="AD461" s="206"/>
    </row>
    <row r="462" spans="1:30" ht="24">
      <c r="A462" s="35" t="s">
        <v>1131</v>
      </c>
      <c r="B462" s="35" t="s">
        <v>1132</v>
      </c>
      <c r="C462" s="36" t="s">
        <v>1133</v>
      </c>
      <c r="D462" s="37" t="s">
        <v>1520</v>
      </c>
      <c r="E462" s="38">
        <v>1</v>
      </c>
      <c r="F462" s="38" t="s">
        <v>6</v>
      </c>
      <c r="G462" s="57" t="s">
        <v>1868</v>
      </c>
      <c r="H462" s="162"/>
      <c r="I462" s="166"/>
      <c r="J462" s="166"/>
      <c r="K462" s="167"/>
      <c r="L462" s="168"/>
      <c r="M462" s="168"/>
      <c r="O462" s="170"/>
    </row>
    <row r="463" spans="1:30" ht="24">
      <c r="A463" s="35" t="s">
        <v>1131</v>
      </c>
      <c r="B463" s="35" t="s">
        <v>1132</v>
      </c>
      <c r="C463" s="36" t="s">
        <v>1133</v>
      </c>
      <c r="D463" s="37" t="s">
        <v>1520</v>
      </c>
      <c r="E463" s="38">
        <v>2</v>
      </c>
      <c r="F463" s="38" t="s">
        <v>6</v>
      </c>
      <c r="G463" s="57" t="s">
        <v>1860</v>
      </c>
      <c r="H463" s="162"/>
      <c r="I463" s="166"/>
      <c r="J463" s="166"/>
      <c r="K463" s="167"/>
      <c r="L463" s="168"/>
      <c r="M463" s="168"/>
      <c r="O463" s="170"/>
    </row>
    <row r="464" spans="1:30">
      <c r="A464" s="35" t="s">
        <v>1131</v>
      </c>
      <c r="B464" s="35" t="s">
        <v>1132</v>
      </c>
      <c r="C464" s="36" t="s">
        <v>1133</v>
      </c>
      <c r="D464" s="37" t="s">
        <v>1520</v>
      </c>
      <c r="E464" s="38">
        <v>3</v>
      </c>
      <c r="F464" s="38" t="s">
        <v>6</v>
      </c>
      <c r="G464" s="57" t="s">
        <v>1864</v>
      </c>
      <c r="H464" s="162"/>
      <c r="I464" s="166"/>
      <c r="J464" s="166"/>
      <c r="K464" s="167"/>
      <c r="L464" s="168"/>
      <c r="M464" s="168"/>
      <c r="O464" s="170"/>
    </row>
    <row r="465" spans="1:15">
      <c r="A465" s="35" t="s">
        <v>1131</v>
      </c>
      <c r="B465" s="35" t="s">
        <v>1132</v>
      </c>
      <c r="C465" s="36" t="s">
        <v>1133</v>
      </c>
      <c r="D465" s="37" t="s">
        <v>1520</v>
      </c>
      <c r="E465" s="38">
        <v>4</v>
      </c>
      <c r="F465" s="38" t="s">
        <v>6</v>
      </c>
      <c r="G465" s="57" t="s">
        <v>1871</v>
      </c>
      <c r="H465" s="162"/>
      <c r="I465" s="166"/>
      <c r="J465" s="166"/>
      <c r="K465" s="167"/>
      <c r="L465" s="168"/>
      <c r="M465" s="168"/>
      <c r="O465" s="170"/>
    </row>
    <row r="466" spans="1:15">
      <c r="A466" s="35" t="s">
        <v>1131</v>
      </c>
      <c r="B466" s="35" t="s">
        <v>1132</v>
      </c>
      <c r="C466" s="36" t="s">
        <v>1133</v>
      </c>
      <c r="D466" s="37" t="s">
        <v>1520</v>
      </c>
      <c r="E466" s="38">
        <v>1</v>
      </c>
      <c r="F466" s="38" t="s">
        <v>7</v>
      </c>
      <c r="G466" s="57"/>
      <c r="H466" s="162"/>
      <c r="I466" s="166"/>
      <c r="J466" s="166"/>
      <c r="K466" s="167"/>
      <c r="L466" s="168"/>
      <c r="M466" s="168"/>
      <c r="O466" s="170"/>
    </row>
    <row r="467" spans="1:15">
      <c r="A467" s="35" t="s">
        <v>1131</v>
      </c>
      <c r="B467" s="35" t="s">
        <v>1132</v>
      </c>
      <c r="C467" s="36" t="s">
        <v>1133</v>
      </c>
      <c r="D467" s="37" t="s">
        <v>1520</v>
      </c>
      <c r="E467" s="38">
        <v>2</v>
      </c>
      <c r="F467" s="38" t="s">
        <v>7</v>
      </c>
      <c r="G467" s="49"/>
      <c r="H467" s="162"/>
      <c r="I467" s="166"/>
      <c r="J467" s="166"/>
      <c r="K467" s="167"/>
      <c r="L467" s="168"/>
      <c r="M467" s="168"/>
      <c r="O467" s="170"/>
    </row>
    <row r="468" spans="1:15">
      <c r="A468" s="35" t="s">
        <v>1131</v>
      </c>
      <c r="B468" s="35" t="s">
        <v>1132</v>
      </c>
      <c r="C468" s="36" t="s">
        <v>1133</v>
      </c>
      <c r="D468" s="37" t="s">
        <v>1520</v>
      </c>
      <c r="E468" s="38">
        <v>3</v>
      </c>
      <c r="F468" s="38" t="s">
        <v>7</v>
      </c>
      <c r="G468" s="57"/>
      <c r="H468" s="162"/>
      <c r="I468" s="166"/>
      <c r="J468" s="166"/>
      <c r="K468" s="167"/>
      <c r="L468" s="168"/>
      <c r="M468" s="168"/>
      <c r="O468" s="170"/>
    </row>
    <row r="469" spans="1:15">
      <c r="A469" s="35" t="s">
        <v>1131</v>
      </c>
      <c r="B469" s="35" t="s">
        <v>1132</v>
      </c>
      <c r="C469" s="36" t="s">
        <v>1133</v>
      </c>
      <c r="D469" s="37" t="s">
        <v>1520</v>
      </c>
      <c r="E469" s="38">
        <v>4</v>
      </c>
      <c r="F469" s="38" t="s">
        <v>7</v>
      </c>
      <c r="G469" s="57"/>
      <c r="H469" s="162"/>
      <c r="I469" s="162"/>
      <c r="J469" s="166"/>
      <c r="K469" s="167"/>
      <c r="L469" s="168"/>
      <c r="M469" s="168"/>
      <c r="O469" s="170"/>
    </row>
    <row r="470" spans="1:15">
      <c r="A470" s="35" t="s">
        <v>1131</v>
      </c>
      <c r="B470" s="35" t="s">
        <v>1132</v>
      </c>
      <c r="C470" s="36" t="s">
        <v>1133</v>
      </c>
      <c r="D470" s="37" t="s">
        <v>1520</v>
      </c>
      <c r="E470" s="38">
        <v>5</v>
      </c>
      <c r="F470" s="38" t="s">
        <v>7</v>
      </c>
      <c r="G470" s="57"/>
      <c r="H470" s="162"/>
      <c r="I470" s="162"/>
      <c r="J470" s="166"/>
      <c r="K470" s="167"/>
      <c r="L470" s="168"/>
      <c r="M470" s="168"/>
      <c r="O470" s="170"/>
    </row>
    <row r="471" spans="1:15">
      <c r="A471" s="35" t="s">
        <v>1131</v>
      </c>
      <c r="B471" s="35" t="s">
        <v>1132</v>
      </c>
      <c r="C471" s="36" t="s">
        <v>1133</v>
      </c>
      <c r="D471" s="37" t="s">
        <v>1520</v>
      </c>
      <c r="E471" s="38">
        <v>6</v>
      </c>
      <c r="F471" s="38" t="s">
        <v>7</v>
      </c>
      <c r="G471" s="57"/>
      <c r="H471" s="162"/>
      <c r="I471" s="166"/>
      <c r="J471" s="166"/>
      <c r="K471" s="167"/>
      <c r="L471" s="168"/>
      <c r="M471" s="168"/>
      <c r="O471" s="170"/>
    </row>
    <row r="472" spans="1:15">
      <c r="A472" s="35" t="s">
        <v>1131</v>
      </c>
      <c r="B472" s="35" t="s">
        <v>1132</v>
      </c>
      <c r="C472" s="36" t="s">
        <v>1133</v>
      </c>
      <c r="D472" s="37" t="s">
        <v>1520</v>
      </c>
      <c r="E472" s="38">
        <v>7</v>
      </c>
      <c r="F472" s="38" t="s">
        <v>7</v>
      </c>
      <c r="G472" s="57"/>
      <c r="H472" s="162"/>
      <c r="I472" s="167"/>
      <c r="J472" s="166"/>
      <c r="K472" s="167"/>
      <c r="L472" s="168"/>
      <c r="M472" s="168"/>
      <c r="O472" s="170"/>
    </row>
    <row r="473" spans="1:15">
      <c r="A473" s="35" t="s">
        <v>1131</v>
      </c>
      <c r="B473" s="35" t="s">
        <v>1132</v>
      </c>
      <c r="C473" s="36" t="s">
        <v>1133</v>
      </c>
      <c r="D473" s="37" t="s">
        <v>1520</v>
      </c>
      <c r="E473" s="38">
        <v>8</v>
      </c>
      <c r="F473" s="38" t="s">
        <v>7</v>
      </c>
      <c r="G473" s="57"/>
      <c r="H473" s="162"/>
      <c r="I473" s="166"/>
      <c r="J473" s="166"/>
      <c r="K473" s="167"/>
      <c r="L473" s="168"/>
      <c r="M473" s="168"/>
      <c r="O473" s="170"/>
    </row>
    <row r="474" spans="1:15">
      <c r="A474" s="35" t="s">
        <v>1131</v>
      </c>
      <c r="B474" s="35" t="s">
        <v>1132</v>
      </c>
      <c r="C474" s="36" t="s">
        <v>1133</v>
      </c>
      <c r="D474" s="37" t="s">
        <v>1520</v>
      </c>
      <c r="E474" s="38">
        <v>9</v>
      </c>
      <c r="F474" s="38" t="s">
        <v>7</v>
      </c>
      <c r="G474" s="57"/>
      <c r="H474" s="162"/>
      <c r="I474" s="166"/>
      <c r="J474" s="166"/>
      <c r="K474" s="167"/>
      <c r="L474" s="168"/>
      <c r="M474" s="168"/>
      <c r="O474" s="170"/>
    </row>
    <row r="475" spans="1:15">
      <c r="A475" s="35" t="s">
        <v>1131</v>
      </c>
      <c r="B475" s="35" t="s">
        <v>1132</v>
      </c>
      <c r="C475" s="36" t="s">
        <v>1133</v>
      </c>
      <c r="D475" s="37" t="s">
        <v>1520</v>
      </c>
      <c r="E475" s="38">
        <v>10</v>
      </c>
      <c r="F475" s="38" t="s">
        <v>7</v>
      </c>
      <c r="G475" s="57"/>
      <c r="H475" s="162"/>
      <c r="I475" s="166"/>
      <c r="J475" s="166"/>
      <c r="K475" s="167"/>
      <c r="L475" s="168"/>
      <c r="M475" s="168"/>
      <c r="O475" s="170"/>
    </row>
    <row r="476" spans="1:15">
      <c r="A476" s="35" t="s">
        <v>1131</v>
      </c>
      <c r="B476" s="35" t="s">
        <v>1132</v>
      </c>
      <c r="C476" s="36" t="s">
        <v>1133</v>
      </c>
      <c r="D476" s="37" t="s">
        <v>1520</v>
      </c>
      <c r="E476" s="38">
        <v>11</v>
      </c>
      <c r="F476" s="38" t="s">
        <v>7</v>
      </c>
      <c r="G476" s="57"/>
      <c r="H476" s="162"/>
      <c r="I476" s="166"/>
      <c r="J476" s="166"/>
      <c r="K476" s="167"/>
      <c r="L476" s="168"/>
      <c r="M476" s="168"/>
      <c r="O476" s="170"/>
    </row>
    <row r="477" spans="1:15">
      <c r="A477" s="35" t="s">
        <v>1131</v>
      </c>
      <c r="B477" s="35" t="s">
        <v>1132</v>
      </c>
      <c r="C477" s="36" t="s">
        <v>1133</v>
      </c>
      <c r="D477" s="37" t="s">
        <v>1520</v>
      </c>
      <c r="E477" s="38">
        <v>12</v>
      </c>
      <c r="F477" s="38" t="s">
        <v>7</v>
      </c>
      <c r="G477" s="57"/>
      <c r="H477" s="162"/>
      <c r="I477" s="166"/>
      <c r="J477" s="166"/>
      <c r="K477" s="167"/>
      <c r="L477" s="168"/>
      <c r="M477" s="168"/>
      <c r="O477" s="170"/>
    </row>
    <row r="478" spans="1:15">
      <c r="A478" s="35" t="s">
        <v>1131</v>
      </c>
      <c r="B478" s="35" t="s">
        <v>1132</v>
      </c>
      <c r="C478" s="36" t="s">
        <v>1133</v>
      </c>
      <c r="D478" s="37" t="s">
        <v>1520</v>
      </c>
      <c r="E478" s="38">
        <v>13</v>
      </c>
      <c r="F478" s="38" t="s">
        <v>7</v>
      </c>
      <c r="G478" s="57"/>
      <c r="H478" s="162"/>
      <c r="I478" s="166"/>
      <c r="J478" s="166"/>
      <c r="K478" s="167"/>
      <c r="L478" s="168"/>
      <c r="M478" s="168"/>
      <c r="O478" s="170"/>
    </row>
    <row r="479" spans="1:15">
      <c r="A479" s="35" t="s">
        <v>1180</v>
      </c>
      <c r="B479" s="35" t="s">
        <v>1181</v>
      </c>
      <c r="C479" s="36" t="s">
        <v>1182</v>
      </c>
      <c r="D479" s="37" t="s">
        <v>1520</v>
      </c>
      <c r="E479" s="38">
        <v>1</v>
      </c>
      <c r="F479" s="38" t="s">
        <v>6</v>
      </c>
      <c r="G479" s="49" t="s">
        <v>1875</v>
      </c>
      <c r="I479" s="166"/>
      <c r="J479" s="166"/>
      <c r="K479" s="167"/>
      <c r="L479" s="168"/>
      <c r="M479" s="168"/>
      <c r="O479" s="201"/>
    </row>
    <row r="480" spans="1:15">
      <c r="A480" s="35" t="s">
        <v>1180</v>
      </c>
      <c r="B480" s="35" t="s">
        <v>1181</v>
      </c>
      <c r="C480" s="36" t="s">
        <v>1182</v>
      </c>
      <c r="D480" s="37" t="s">
        <v>1520</v>
      </c>
      <c r="E480" s="38">
        <v>2</v>
      </c>
      <c r="F480" s="38" t="s">
        <v>6</v>
      </c>
      <c r="G480" s="49" t="s">
        <v>1880</v>
      </c>
      <c r="I480" s="166"/>
      <c r="J480" s="166"/>
      <c r="K480" s="167"/>
      <c r="L480" s="168"/>
      <c r="M480" s="168"/>
      <c r="O480" s="201"/>
    </row>
    <row r="481" spans="1:15">
      <c r="A481" s="35" t="s">
        <v>1180</v>
      </c>
      <c r="B481" s="35" t="s">
        <v>1181</v>
      </c>
      <c r="C481" s="36" t="s">
        <v>1182</v>
      </c>
      <c r="D481" s="37" t="s">
        <v>1520</v>
      </c>
      <c r="E481" s="38">
        <v>1</v>
      </c>
      <c r="F481" s="38" t="s">
        <v>7</v>
      </c>
      <c r="G481" s="57" t="s">
        <v>1183</v>
      </c>
      <c r="H481" s="162"/>
      <c r="I481" s="166"/>
      <c r="J481" s="166"/>
      <c r="K481" s="167"/>
      <c r="L481" s="168"/>
      <c r="M481" s="168"/>
      <c r="O481" s="183"/>
    </row>
    <row r="482" spans="1:15">
      <c r="A482" s="35" t="s">
        <v>1180</v>
      </c>
      <c r="B482" s="35" t="s">
        <v>1181</v>
      </c>
      <c r="C482" s="36" t="s">
        <v>1182</v>
      </c>
      <c r="D482" s="37" t="s">
        <v>1520</v>
      </c>
      <c r="E482" s="38">
        <v>2</v>
      </c>
      <c r="F482" s="38" t="s">
        <v>7</v>
      </c>
      <c r="G482" s="57"/>
      <c r="H482" s="162"/>
      <c r="I482" s="166"/>
      <c r="J482" s="166"/>
      <c r="K482" s="167"/>
      <c r="L482" s="168"/>
      <c r="M482" s="168"/>
      <c r="O482" s="170"/>
    </row>
    <row r="483" spans="1:15">
      <c r="A483" s="35" t="s">
        <v>1180</v>
      </c>
      <c r="B483" s="35" t="s">
        <v>1181</v>
      </c>
      <c r="C483" s="36" t="s">
        <v>1182</v>
      </c>
      <c r="D483" s="37" t="s">
        <v>1520</v>
      </c>
      <c r="E483" s="38">
        <v>3</v>
      </c>
      <c r="F483" s="38" t="s">
        <v>7</v>
      </c>
      <c r="G483" s="57"/>
      <c r="H483" s="162"/>
      <c r="I483" s="166"/>
      <c r="J483" s="166"/>
      <c r="K483" s="167"/>
      <c r="L483" s="168"/>
      <c r="M483" s="168"/>
      <c r="O483" s="170"/>
    </row>
    <row r="484" spans="1:15">
      <c r="A484" s="35" t="s">
        <v>1180</v>
      </c>
      <c r="B484" s="35" t="s">
        <v>1181</v>
      </c>
      <c r="C484" s="36" t="s">
        <v>1182</v>
      </c>
      <c r="D484" s="37" t="s">
        <v>1520</v>
      </c>
      <c r="E484" s="38">
        <v>2</v>
      </c>
      <c r="F484" s="38" t="s">
        <v>6</v>
      </c>
      <c r="G484" s="33"/>
      <c r="H484" s="162"/>
      <c r="I484" s="166"/>
      <c r="J484" s="166"/>
      <c r="K484" s="167"/>
      <c r="L484" s="168"/>
      <c r="M484" s="168"/>
      <c r="O484" s="183"/>
    </row>
    <row r="485" spans="1:15">
      <c r="A485" s="35" t="s">
        <v>1180</v>
      </c>
      <c r="B485" s="35" t="s">
        <v>1181</v>
      </c>
      <c r="C485" s="36" t="s">
        <v>1182</v>
      </c>
      <c r="D485" s="37" t="s">
        <v>1520</v>
      </c>
      <c r="E485" s="38">
        <v>4</v>
      </c>
      <c r="F485" s="38" t="s">
        <v>7</v>
      </c>
      <c r="G485" s="57"/>
      <c r="H485" s="162"/>
      <c r="I485" s="166"/>
      <c r="J485" s="166"/>
      <c r="K485" s="167"/>
      <c r="L485" s="168"/>
      <c r="M485" s="168"/>
      <c r="O485" s="170"/>
    </row>
    <row r="486" spans="1:15">
      <c r="A486" s="35" t="s">
        <v>1180</v>
      </c>
      <c r="B486" s="35" t="s">
        <v>1181</v>
      </c>
      <c r="C486" s="36" t="s">
        <v>1182</v>
      </c>
      <c r="D486" s="37" t="s">
        <v>1520</v>
      </c>
      <c r="E486" s="38">
        <v>5</v>
      </c>
      <c r="F486" s="38" t="s">
        <v>7</v>
      </c>
      <c r="G486" s="33"/>
      <c r="H486" s="162"/>
      <c r="I486" s="166"/>
      <c r="J486" s="166"/>
      <c r="K486" s="167"/>
      <c r="L486" s="168"/>
      <c r="M486" s="168"/>
      <c r="O486" s="203"/>
    </row>
    <row r="487" spans="1:15">
      <c r="A487" s="35" t="s">
        <v>1180</v>
      </c>
      <c r="B487" s="35" t="s">
        <v>1181</v>
      </c>
      <c r="C487" s="36" t="s">
        <v>1182</v>
      </c>
      <c r="D487" s="37" t="s">
        <v>1520</v>
      </c>
      <c r="E487" s="38">
        <v>6</v>
      </c>
      <c r="F487" s="38" t="s">
        <v>7</v>
      </c>
      <c r="G487" s="57"/>
      <c r="H487" s="162"/>
      <c r="I487" s="166"/>
      <c r="J487" s="166"/>
      <c r="K487" s="167"/>
      <c r="L487" s="168"/>
      <c r="M487" s="168"/>
      <c r="O487" s="170"/>
    </row>
    <row r="488" spans="1:15" s="148" customFormat="1">
      <c r="A488" s="35" t="s">
        <v>1180</v>
      </c>
      <c r="B488" s="35" t="s">
        <v>1181</v>
      </c>
      <c r="C488" s="36" t="s">
        <v>1182</v>
      </c>
      <c r="D488" s="37" t="s">
        <v>1520</v>
      </c>
      <c r="E488" s="38">
        <v>7</v>
      </c>
      <c r="F488" s="38" t="s">
        <v>7</v>
      </c>
      <c r="G488" s="57"/>
      <c r="H488" s="162"/>
      <c r="I488" s="166"/>
      <c r="J488" s="166"/>
      <c r="K488" s="167"/>
      <c r="L488" s="168"/>
      <c r="M488" s="168"/>
      <c r="N488" s="169"/>
    </row>
    <row r="489" spans="1:15" s="181" customFormat="1" ht="15">
      <c r="A489" s="66" t="s">
        <v>1208</v>
      </c>
      <c r="B489" s="67" t="s">
        <v>1209</v>
      </c>
      <c r="C489" s="67" t="s">
        <v>1210</v>
      </c>
      <c r="D489" s="63" t="s">
        <v>1520</v>
      </c>
      <c r="E489" s="41">
        <v>1</v>
      </c>
      <c r="F489" s="41" t="s">
        <v>6</v>
      </c>
      <c r="G489" s="43" t="s">
        <v>1187</v>
      </c>
      <c r="H489" s="179"/>
      <c r="I489" s="179"/>
      <c r="J489" s="179"/>
      <c r="K489" s="179"/>
      <c r="L489" s="179"/>
      <c r="M489" s="179"/>
      <c r="N489" s="179"/>
    </row>
    <row r="490" spans="1:15" s="181" customFormat="1" ht="15">
      <c r="A490" s="66" t="s">
        <v>1208</v>
      </c>
      <c r="B490" s="67" t="s">
        <v>1209</v>
      </c>
      <c r="C490" s="67" t="s">
        <v>1210</v>
      </c>
      <c r="D490" s="63" t="s">
        <v>1520</v>
      </c>
      <c r="E490" s="41">
        <v>1</v>
      </c>
      <c r="F490" s="41" t="s">
        <v>7</v>
      </c>
      <c r="G490" s="43" t="s">
        <v>1188</v>
      </c>
      <c r="H490" s="179"/>
      <c r="I490" s="179"/>
      <c r="J490" s="179"/>
      <c r="K490" s="179"/>
      <c r="L490" s="179"/>
      <c r="M490" s="179"/>
      <c r="N490" s="179"/>
    </row>
    <row r="491" spans="1:15" s="181" customFormat="1" ht="15">
      <c r="A491" s="66" t="s">
        <v>1211</v>
      </c>
      <c r="B491" s="67" t="s">
        <v>1212</v>
      </c>
      <c r="C491" s="67" t="s">
        <v>1213</v>
      </c>
      <c r="D491" s="63" t="s">
        <v>1520</v>
      </c>
      <c r="E491" s="41">
        <v>1</v>
      </c>
      <c r="F491" s="41" t="s">
        <v>6</v>
      </c>
      <c r="G491" s="43" t="s">
        <v>1145</v>
      </c>
      <c r="H491" s="179"/>
      <c r="I491" s="179"/>
      <c r="J491" s="179"/>
      <c r="K491" s="179"/>
      <c r="L491" s="179"/>
      <c r="M491" s="179"/>
      <c r="N491" s="179"/>
    </row>
    <row r="492" spans="1:15">
      <c r="A492" s="35" t="s">
        <v>1214</v>
      </c>
      <c r="B492" s="35" t="s">
        <v>1215</v>
      </c>
      <c r="C492" s="36" t="s">
        <v>1216</v>
      </c>
      <c r="D492" s="37" t="s">
        <v>1520</v>
      </c>
      <c r="E492" s="38">
        <v>1</v>
      </c>
      <c r="F492" s="38" t="s">
        <v>6</v>
      </c>
      <c r="G492" s="59" t="s">
        <v>1137</v>
      </c>
      <c r="H492" s="162"/>
      <c r="I492" s="167"/>
      <c r="J492" s="166"/>
      <c r="K492" s="167"/>
      <c r="L492" s="168"/>
      <c r="M492" s="168"/>
      <c r="O492" s="170"/>
    </row>
    <row r="493" spans="1:15">
      <c r="A493" s="35" t="s">
        <v>1214</v>
      </c>
      <c r="B493" s="35" t="s">
        <v>1215</v>
      </c>
      <c r="C493" s="36" t="s">
        <v>1216</v>
      </c>
      <c r="D493" s="37" t="s">
        <v>1520</v>
      </c>
      <c r="E493" s="38">
        <v>1</v>
      </c>
      <c r="F493" s="38" t="s">
        <v>7</v>
      </c>
      <c r="G493" s="193" t="s">
        <v>1138</v>
      </c>
      <c r="H493" s="162"/>
      <c r="I493" s="167"/>
      <c r="J493" s="166"/>
      <c r="K493" s="167"/>
      <c r="L493" s="168"/>
      <c r="M493" s="168"/>
      <c r="O493" s="170"/>
    </row>
    <row r="494" spans="1:15">
      <c r="A494" s="35" t="s">
        <v>1217</v>
      </c>
      <c r="B494" s="35" t="s">
        <v>1218</v>
      </c>
      <c r="C494" s="36" t="s">
        <v>1219</v>
      </c>
      <c r="D494" s="37" t="s">
        <v>1520</v>
      </c>
      <c r="E494" s="38">
        <v>1</v>
      </c>
      <c r="F494" s="38" t="s">
        <v>6</v>
      </c>
      <c r="G494" s="59" t="s">
        <v>1185</v>
      </c>
      <c r="H494" s="162"/>
      <c r="J494" s="166"/>
      <c r="K494" s="167"/>
      <c r="L494" s="168"/>
      <c r="M494" s="168"/>
      <c r="O494" s="177"/>
    </row>
    <row r="495" spans="1:15">
      <c r="A495" s="35" t="s">
        <v>1217</v>
      </c>
      <c r="B495" s="35" t="s">
        <v>1218</v>
      </c>
      <c r="C495" s="36" t="s">
        <v>1219</v>
      </c>
      <c r="D495" s="37" t="s">
        <v>1520</v>
      </c>
      <c r="E495" s="38">
        <v>1</v>
      </c>
      <c r="F495" s="38" t="s">
        <v>7</v>
      </c>
      <c r="G495" s="193" t="s">
        <v>1186</v>
      </c>
      <c r="H495" s="162"/>
      <c r="J495" s="166"/>
      <c r="K495" s="167"/>
      <c r="L495" s="168"/>
      <c r="M495" s="168"/>
      <c r="O495" s="197"/>
    </row>
    <row r="496" spans="1:15">
      <c r="A496" s="35" t="s">
        <v>1220</v>
      </c>
      <c r="B496" s="35" t="s">
        <v>1221</v>
      </c>
      <c r="C496" s="36" t="s">
        <v>1222</v>
      </c>
      <c r="D496" s="37" t="s">
        <v>1520</v>
      </c>
      <c r="E496" s="38">
        <v>1</v>
      </c>
      <c r="F496" s="38" t="s">
        <v>6</v>
      </c>
      <c r="G496" s="59" t="s">
        <v>1151</v>
      </c>
      <c r="H496" s="162"/>
      <c r="J496" s="166"/>
      <c r="K496" s="167"/>
      <c r="L496" s="168"/>
      <c r="M496" s="168"/>
      <c r="O496" s="197"/>
    </row>
    <row r="497" spans="1:30">
      <c r="A497" s="35" t="s">
        <v>1220</v>
      </c>
      <c r="B497" s="35" t="s">
        <v>1221</v>
      </c>
      <c r="C497" s="36" t="s">
        <v>1222</v>
      </c>
      <c r="D497" s="37" t="s">
        <v>1520</v>
      </c>
      <c r="E497" s="38">
        <v>1</v>
      </c>
      <c r="F497" s="38" t="s">
        <v>7</v>
      </c>
      <c r="G497" s="193" t="s">
        <v>1152</v>
      </c>
      <c r="H497" s="162"/>
      <c r="J497" s="166"/>
      <c r="K497" s="167"/>
      <c r="L497" s="168"/>
      <c r="M497" s="168"/>
      <c r="O497" s="197"/>
    </row>
    <row r="498" spans="1:30">
      <c r="A498" s="35" t="s">
        <v>1223</v>
      </c>
      <c r="B498" s="35" t="s">
        <v>1224</v>
      </c>
      <c r="C498" s="36" t="s">
        <v>1225</v>
      </c>
      <c r="D498" s="37" t="s">
        <v>1520</v>
      </c>
      <c r="E498" s="38">
        <v>1</v>
      </c>
      <c r="F498" s="38" t="s">
        <v>6</v>
      </c>
      <c r="G498" s="57" t="s">
        <v>1885</v>
      </c>
      <c r="H498" s="162"/>
      <c r="I498" s="166"/>
      <c r="J498" s="166"/>
      <c r="K498" s="175"/>
      <c r="L498" s="168"/>
      <c r="M498" s="168"/>
      <c r="O498" s="170"/>
    </row>
    <row r="499" spans="1:30">
      <c r="A499" s="35" t="s">
        <v>1223</v>
      </c>
      <c r="B499" s="35" t="s">
        <v>1224</v>
      </c>
      <c r="C499" s="36" t="s">
        <v>1225</v>
      </c>
      <c r="D499" s="37" t="s">
        <v>1520</v>
      </c>
      <c r="E499" s="38">
        <v>1</v>
      </c>
      <c r="F499" s="38" t="s">
        <v>7</v>
      </c>
      <c r="G499" s="193" t="s">
        <v>1886</v>
      </c>
      <c r="H499" s="162"/>
      <c r="I499" s="166"/>
      <c r="J499" s="166"/>
      <c r="K499" s="167"/>
      <c r="L499" s="168"/>
      <c r="M499" s="168"/>
      <c r="O499" s="170"/>
    </row>
    <row r="500" spans="1:30">
      <c r="A500" s="35" t="s">
        <v>1226</v>
      </c>
      <c r="B500" s="35" t="s">
        <v>1227</v>
      </c>
      <c r="C500" s="36" t="s">
        <v>184</v>
      </c>
      <c r="D500" s="37" t="s">
        <v>1546</v>
      </c>
      <c r="E500" s="38">
        <v>1</v>
      </c>
      <c r="F500" s="38" t="s">
        <v>19</v>
      </c>
      <c r="G500" s="57" t="s">
        <v>1228</v>
      </c>
      <c r="H500" s="162"/>
      <c r="I500" s="166"/>
      <c r="J500" s="166"/>
      <c r="K500" s="167"/>
      <c r="L500" s="168"/>
      <c r="M500" s="168"/>
      <c r="O500" s="170"/>
    </row>
    <row r="501" spans="1:30">
      <c r="A501" s="35">
        <v>1471</v>
      </c>
      <c r="B501" s="49" t="s">
        <v>1231</v>
      </c>
      <c r="C501" s="53" t="s">
        <v>1232</v>
      </c>
      <c r="D501" s="37" t="s">
        <v>1546</v>
      </c>
      <c r="E501" s="38">
        <v>1</v>
      </c>
      <c r="F501" s="38" t="s">
        <v>6</v>
      </c>
      <c r="G501" s="59" t="s">
        <v>1143</v>
      </c>
      <c r="H501" s="162"/>
      <c r="J501" s="166"/>
      <c r="K501" s="167"/>
      <c r="L501" s="168"/>
      <c r="M501" s="168"/>
      <c r="O501" s="183"/>
      <c r="P501" s="166"/>
      <c r="Q501" s="175"/>
      <c r="R501" s="168"/>
      <c r="S501" s="172"/>
    </row>
    <row r="502" spans="1:30" s="186" customFormat="1">
      <c r="A502" s="35" t="s">
        <v>1233</v>
      </c>
      <c r="B502" s="60" t="s">
        <v>1234</v>
      </c>
      <c r="C502" s="61" t="s">
        <v>1235</v>
      </c>
      <c r="D502" s="37" t="s">
        <v>1520</v>
      </c>
      <c r="E502" s="38">
        <v>1</v>
      </c>
      <c r="F502" s="38" t="s">
        <v>6</v>
      </c>
      <c r="G502" s="59" t="s">
        <v>1228</v>
      </c>
      <c r="H502" s="162"/>
      <c r="I502" s="166"/>
      <c r="J502" s="166"/>
      <c r="K502" s="175"/>
      <c r="L502" s="168"/>
      <c r="M502" s="172"/>
      <c r="O502" s="187"/>
      <c r="P502" s="225"/>
    </row>
    <row r="503" spans="1:30">
      <c r="A503" s="35" t="s">
        <v>1236</v>
      </c>
      <c r="B503" s="35" t="s">
        <v>1237</v>
      </c>
      <c r="C503" s="36" t="s">
        <v>1238</v>
      </c>
      <c r="D503" s="37" t="s">
        <v>1520</v>
      </c>
      <c r="E503" s="38">
        <v>1</v>
      </c>
      <c r="F503" s="38" t="s">
        <v>6</v>
      </c>
      <c r="G503" s="59" t="s">
        <v>1139</v>
      </c>
      <c r="H503" s="162"/>
      <c r="I503" s="166"/>
      <c r="J503" s="166"/>
      <c r="K503" s="167"/>
      <c r="L503" s="168"/>
      <c r="M503" s="168"/>
      <c r="O503" s="170"/>
    </row>
    <row r="504" spans="1:30">
      <c r="A504" s="35" t="s">
        <v>1236</v>
      </c>
      <c r="B504" s="35" t="s">
        <v>1237</v>
      </c>
      <c r="C504" s="36" t="s">
        <v>1238</v>
      </c>
      <c r="D504" s="37" t="s">
        <v>1520</v>
      </c>
      <c r="E504" s="38">
        <v>1</v>
      </c>
      <c r="F504" s="38" t="s">
        <v>7</v>
      </c>
      <c r="G504" s="193" t="s">
        <v>1140</v>
      </c>
      <c r="H504" s="162"/>
      <c r="I504" s="166"/>
      <c r="J504" s="166"/>
      <c r="K504" s="167"/>
      <c r="L504" s="168"/>
      <c r="M504" s="168"/>
      <c r="O504" s="170"/>
    </row>
    <row r="505" spans="1:30">
      <c r="A505" s="35" t="s">
        <v>1239</v>
      </c>
      <c r="B505" s="35" t="s">
        <v>1240</v>
      </c>
      <c r="C505" s="36" t="s">
        <v>1241</v>
      </c>
      <c r="D505" s="37" t="s">
        <v>1520</v>
      </c>
      <c r="E505" s="38">
        <v>1</v>
      </c>
      <c r="F505" s="38" t="s">
        <v>6</v>
      </c>
      <c r="G505" s="59" t="s">
        <v>1191</v>
      </c>
      <c r="H505" s="162"/>
      <c r="I505" s="166"/>
      <c r="J505" s="166"/>
      <c r="K505" s="167"/>
      <c r="L505" s="168"/>
      <c r="M505" s="172"/>
      <c r="O505" s="203"/>
      <c r="P505" s="166"/>
    </row>
    <row r="506" spans="1:30">
      <c r="A506" s="35" t="s">
        <v>1239</v>
      </c>
      <c r="B506" s="35" t="s">
        <v>1240</v>
      </c>
      <c r="C506" s="36" t="s">
        <v>1241</v>
      </c>
      <c r="D506" s="37" t="s">
        <v>1520</v>
      </c>
      <c r="E506" s="38">
        <v>1</v>
      </c>
      <c r="F506" s="38" t="s">
        <v>7</v>
      </c>
      <c r="G506" s="193" t="s">
        <v>1192</v>
      </c>
      <c r="H506" s="162"/>
      <c r="I506" s="166"/>
      <c r="J506" s="166"/>
      <c r="K506" s="167"/>
      <c r="L506" s="168"/>
      <c r="M506" s="168"/>
      <c r="O506" s="201"/>
    </row>
    <row r="507" spans="1:30">
      <c r="A507" s="35" t="s">
        <v>1242</v>
      </c>
      <c r="B507" s="35" t="s">
        <v>1243</v>
      </c>
      <c r="C507" s="36" t="s">
        <v>1244</v>
      </c>
      <c r="D507" s="37" t="s">
        <v>1520</v>
      </c>
      <c r="E507" s="38">
        <v>1</v>
      </c>
      <c r="F507" s="38" t="s">
        <v>6</v>
      </c>
      <c r="G507" s="59" t="s">
        <v>1149</v>
      </c>
      <c r="H507" s="162"/>
      <c r="I507" s="166"/>
      <c r="J507" s="166"/>
      <c r="K507" s="167"/>
      <c r="L507" s="168"/>
      <c r="M507" s="168"/>
      <c r="O507" s="170"/>
    </row>
    <row r="508" spans="1:30">
      <c r="A508" s="35" t="s">
        <v>1242</v>
      </c>
      <c r="B508" s="35" t="s">
        <v>1243</v>
      </c>
      <c r="C508" s="36" t="s">
        <v>1244</v>
      </c>
      <c r="D508" s="37" t="s">
        <v>1520</v>
      </c>
      <c r="E508" s="38">
        <v>1</v>
      </c>
      <c r="F508" s="38" t="s">
        <v>7</v>
      </c>
      <c r="G508" s="193" t="s">
        <v>1150</v>
      </c>
      <c r="H508" s="162"/>
      <c r="I508" s="166"/>
      <c r="J508" s="166"/>
      <c r="K508" s="167"/>
      <c r="L508" s="168"/>
      <c r="M508" s="168"/>
      <c r="O508" s="170"/>
    </row>
    <row r="509" spans="1:30" s="180" customFormat="1" ht="15">
      <c r="A509" s="35">
        <v>1479</v>
      </c>
      <c r="B509" s="75" t="s">
        <v>1246</v>
      </c>
      <c r="C509" s="36" t="s">
        <v>1888</v>
      </c>
      <c r="D509" s="76" t="s">
        <v>1520</v>
      </c>
      <c r="E509" s="38">
        <v>1</v>
      </c>
      <c r="F509" s="77" t="s">
        <v>6</v>
      </c>
      <c r="G509" s="59" t="s">
        <v>1147</v>
      </c>
      <c r="H509" s="168"/>
      <c r="I509" s="168"/>
      <c r="J509" s="168"/>
      <c r="K509" s="167"/>
      <c r="L509" s="168"/>
      <c r="M509" s="168"/>
      <c r="N509" s="179"/>
      <c r="O509" s="188"/>
      <c r="P509" s="179"/>
      <c r="Q509" s="179"/>
      <c r="R509" s="179"/>
      <c r="S509" s="179"/>
      <c r="T509" s="179"/>
      <c r="U509" s="179"/>
      <c r="V509" s="179"/>
      <c r="W509" s="179"/>
      <c r="X509" s="179"/>
      <c r="Y509" s="179"/>
      <c r="Z509" s="179"/>
      <c r="AA509" s="179"/>
      <c r="AB509" s="179"/>
      <c r="AC509" s="179"/>
      <c r="AD509" s="179"/>
    </row>
    <row r="510" spans="1:30">
      <c r="A510" s="35" t="s">
        <v>1889</v>
      </c>
      <c r="B510" s="35" t="s">
        <v>1890</v>
      </c>
      <c r="C510" s="36" t="s">
        <v>197</v>
      </c>
      <c r="D510" s="37" t="s">
        <v>1546</v>
      </c>
      <c r="E510" s="38">
        <v>1</v>
      </c>
      <c r="F510" s="38" t="s">
        <v>19</v>
      </c>
      <c r="G510" s="57" t="s">
        <v>1228</v>
      </c>
      <c r="H510" s="162"/>
      <c r="I510" s="166"/>
      <c r="J510" s="166"/>
      <c r="K510" s="167"/>
      <c r="L510" s="168"/>
      <c r="M510" s="168"/>
      <c r="O510" s="170"/>
    </row>
    <row r="511" spans="1:30" s="180" customFormat="1" ht="15">
      <c r="A511" s="35">
        <v>1747</v>
      </c>
      <c r="B511" s="75" t="s">
        <v>1891</v>
      </c>
      <c r="C511" s="36" t="s">
        <v>197</v>
      </c>
      <c r="D511" s="76">
        <v>3</v>
      </c>
      <c r="E511" s="38">
        <v>1</v>
      </c>
      <c r="F511" s="77" t="s">
        <v>19</v>
      </c>
      <c r="G511" s="57" t="s">
        <v>1228</v>
      </c>
      <c r="H511" s="168"/>
      <c r="I511" s="168"/>
      <c r="J511" s="168"/>
      <c r="K511" s="175"/>
      <c r="L511" s="172"/>
      <c r="M511" s="172"/>
      <c r="N511" s="179"/>
      <c r="O511" s="188"/>
      <c r="P511" s="179"/>
      <c r="Q511" s="179"/>
      <c r="R511" s="179"/>
      <c r="S511" s="179"/>
      <c r="T511" s="179"/>
      <c r="U511" s="179"/>
      <c r="V511" s="179"/>
      <c r="W511" s="179"/>
      <c r="X511" s="179"/>
      <c r="Y511" s="179"/>
      <c r="Z511" s="179"/>
      <c r="AA511" s="179"/>
      <c r="AB511" s="179"/>
      <c r="AC511" s="179"/>
      <c r="AD511" s="179"/>
    </row>
    <row r="512" spans="1:30">
      <c r="A512" s="35" t="s">
        <v>1892</v>
      </c>
      <c r="B512" s="35" t="s">
        <v>1893</v>
      </c>
      <c r="C512" s="36" t="s">
        <v>200</v>
      </c>
      <c r="D512" s="37" t="s">
        <v>1546</v>
      </c>
      <c r="E512" s="38">
        <v>1</v>
      </c>
      <c r="F512" s="38" t="s">
        <v>19</v>
      </c>
      <c r="G512" s="57" t="s">
        <v>1228</v>
      </c>
      <c r="H512" s="162"/>
      <c r="I512" s="166"/>
      <c r="J512" s="166"/>
      <c r="K512" s="167"/>
      <c r="L512" s="168"/>
      <c r="M512" s="168"/>
      <c r="O512" s="170"/>
    </row>
    <row r="513" spans="1:15">
      <c r="A513" s="35" t="s">
        <v>1894</v>
      </c>
      <c r="B513" s="35" t="s">
        <v>1895</v>
      </c>
      <c r="C513" s="36" t="s">
        <v>200</v>
      </c>
      <c r="D513" s="37" t="s">
        <v>1546</v>
      </c>
      <c r="E513" s="38">
        <v>1</v>
      </c>
      <c r="F513" s="38" t="s">
        <v>19</v>
      </c>
      <c r="G513" s="57" t="s">
        <v>1228</v>
      </c>
      <c r="H513" s="162"/>
      <c r="I513" s="166"/>
      <c r="J513" s="166"/>
      <c r="K513" s="167"/>
      <c r="L513" s="168"/>
      <c r="M513" s="168"/>
      <c r="O513" s="170"/>
    </row>
    <row r="514" spans="1:15" s="180" customFormat="1" ht="15">
      <c r="A514" s="41">
        <v>1882</v>
      </c>
      <c r="B514" s="43" t="s">
        <v>1253</v>
      </c>
      <c r="C514" s="53" t="s">
        <v>1896</v>
      </c>
      <c r="D514" s="63" t="s">
        <v>1626</v>
      </c>
      <c r="E514" s="41">
        <v>1</v>
      </c>
      <c r="F514" s="64" t="s">
        <v>6</v>
      </c>
      <c r="G514" s="59" t="s">
        <v>1141</v>
      </c>
      <c r="H514" s="179"/>
      <c r="I514" s="179"/>
      <c r="J514" s="179"/>
      <c r="K514" s="179"/>
      <c r="L514" s="179"/>
      <c r="M514" s="179"/>
      <c r="N514" s="179"/>
    </row>
    <row r="515" spans="1:15" s="186" customFormat="1">
      <c r="A515" s="35" t="s">
        <v>1255</v>
      </c>
      <c r="B515" s="60" t="s">
        <v>1256</v>
      </c>
      <c r="C515" s="61" t="s">
        <v>212</v>
      </c>
      <c r="D515" s="37" t="s">
        <v>1546</v>
      </c>
      <c r="E515" s="38">
        <v>1</v>
      </c>
      <c r="F515" s="38" t="s">
        <v>19</v>
      </c>
      <c r="G515" s="57" t="s">
        <v>1228</v>
      </c>
      <c r="H515" s="162"/>
      <c r="I515" s="166"/>
      <c r="J515" s="166"/>
      <c r="K515" s="167"/>
      <c r="L515" s="226"/>
      <c r="M515" s="219"/>
      <c r="O515" s="187"/>
    </row>
    <row r="516" spans="1:15">
      <c r="A516" s="35" t="s">
        <v>1257</v>
      </c>
      <c r="B516" s="35" t="s">
        <v>1258</v>
      </c>
      <c r="C516" s="36" t="s">
        <v>1259</v>
      </c>
      <c r="D516" s="37" t="s">
        <v>1897</v>
      </c>
      <c r="E516" s="38">
        <v>1</v>
      </c>
      <c r="F516" s="38" t="s">
        <v>8</v>
      </c>
      <c r="G516" s="59" t="s">
        <v>812</v>
      </c>
      <c r="H516" s="162"/>
      <c r="I516" s="166"/>
      <c r="J516" s="166"/>
      <c r="K516" s="167"/>
      <c r="L516" s="168"/>
      <c r="M516" s="168"/>
      <c r="O516" s="170"/>
    </row>
    <row r="517" spans="1:15">
      <c r="A517" s="35" t="s">
        <v>1257</v>
      </c>
      <c r="B517" s="35" t="s">
        <v>1258</v>
      </c>
      <c r="C517" s="36" t="s">
        <v>1259</v>
      </c>
      <c r="D517" s="37" t="s">
        <v>1897</v>
      </c>
      <c r="E517" s="38">
        <v>2</v>
      </c>
      <c r="F517" s="38" t="s">
        <v>8</v>
      </c>
      <c r="G517" s="193" t="s">
        <v>1265</v>
      </c>
      <c r="H517" s="162"/>
      <c r="I517" s="166"/>
      <c r="J517" s="166"/>
      <c r="K517" s="167"/>
      <c r="L517" s="168"/>
      <c r="M517" s="168"/>
      <c r="O517" s="170"/>
    </row>
    <row r="518" spans="1:15">
      <c r="A518" s="35" t="s">
        <v>1257</v>
      </c>
      <c r="B518" s="35" t="s">
        <v>1258</v>
      </c>
      <c r="C518" s="36" t="s">
        <v>1259</v>
      </c>
      <c r="D518" s="37" t="s">
        <v>1897</v>
      </c>
      <c r="E518" s="38">
        <v>3</v>
      </c>
      <c r="F518" s="38" t="s">
        <v>8</v>
      </c>
      <c r="G518" s="193" t="s">
        <v>1262</v>
      </c>
      <c r="H518" s="162"/>
      <c r="I518" s="166"/>
      <c r="J518" s="166"/>
      <c r="K518" s="167"/>
      <c r="L518" s="168"/>
      <c r="M518" s="168"/>
      <c r="O518" s="170"/>
    </row>
    <row r="519" spans="1:15">
      <c r="A519" s="35" t="s">
        <v>1257</v>
      </c>
      <c r="B519" s="35" t="s">
        <v>1258</v>
      </c>
      <c r="C519" s="36" t="s">
        <v>1259</v>
      </c>
      <c r="D519" s="37" t="s">
        <v>1897</v>
      </c>
      <c r="E519" s="38">
        <v>4</v>
      </c>
      <c r="F519" s="38" t="s">
        <v>8</v>
      </c>
      <c r="G519" s="193" t="s">
        <v>294</v>
      </c>
      <c r="H519" s="162"/>
      <c r="I519" s="166"/>
      <c r="J519" s="166"/>
      <c r="K519" s="167"/>
      <c r="L519" s="168"/>
      <c r="M519" s="168"/>
      <c r="O519" s="203"/>
    </row>
    <row r="520" spans="1:15">
      <c r="A520" s="35" t="s">
        <v>1257</v>
      </c>
      <c r="B520" s="35" t="s">
        <v>1258</v>
      </c>
      <c r="C520" s="36" t="s">
        <v>1259</v>
      </c>
      <c r="D520" s="37" t="s">
        <v>1897</v>
      </c>
      <c r="E520" s="38">
        <v>5</v>
      </c>
      <c r="F520" s="38" t="s">
        <v>8</v>
      </c>
      <c r="G520" s="193" t="s">
        <v>1268</v>
      </c>
      <c r="H520" s="162"/>
      <c r="I520" s="166"/>
      <c r="J520" s="166"/>
      <c r="K520" s="167"/>
      <c r="L520" s="168"/>
      <c r="M520" s="168"/>
      <c r="O520" s="170"/>
    </row>
    <row r="521" spans="1:15">
      <c r="A521" s="35" t="s">
        <v>1257</v>
      </c>
      <c r="B521" s="35" t="s">
        <v>1258</v>
      </c>
      <c r="C521" s="36" t="s">
        <v>1259</v>
      </c>
      <c r="D521" s="37" t="s">
        <v>1897</v>
      </c>
      <c r="E521" s="38">
        <v>6</v>
      </c>
      <c r="F521" s="38" t="s">
        <v>8</v>
      </c>
      <c r="G521" s="57"/>
      <c r="H521" s="162"/>
      <c r="I521" s="166"/>
      <c r="J521" s="166"/>
      <c r="K521" s="167"/>
      <c r="L521" s="168"/>
      <c r="M521" s="168"/>
      <c r="O521" s="170"/>
    </row>
    <row r="522" spans="1:15" ht="36">
      <c r="A522" s="35" t="s">
        <v>1269</v>
      </c>
      <c r="B522" s="35" t="s">
        <v>1270</v>
      </c>
      <c r="C522" s="36" t="s">
        <v>1904</v>
      </c>
      <c r="D522" s="37" t="s">
        <v>1905</v>
      </c>
      <c r="E522" s="38">
        <v>1</v>
      </c>
      <c r="F522" s="38" t="s">
        <v>8</v>
      </c>
      <c r="G522" s="33" t="s">
        <v>1906</v>
      </c>
      <c r="H522" s="162"/>
      <c r="I522" s="165"/>
      <c r="J522" s="166"/>
      <c r="K522" s="167"/>
      <c r="L522" s="194"/>
      <c r="M522" s="191"/>
      <c r="O522" s="183"/>
    </row>
    <row r="523" spans="1:15" ht="36">
      <c r="A523" s="35" t="s">
        <v>1269</v>
      </c>
      <c r="B523" s="35" t="s">
        <v>1270</v>
      </c>
      <c r="C523" s="36" t="s">
        <v>1904</v>
      </c>
      <c r="D523" s="37" t="s">
        <v>1905</v>
      </c>
      <c r="E523" s="38">
        <v>2</v>
      </c>
      <c r="F523" s="38" t="s">
        <v>8</v>
      </c>
      <c r="G523" s="33" t="s">
        <v>1908</v>
      </c>
      <c r="H523" s="162"/>
      <c r="I523" s="165"/>
      <c r="J523" s="166"/>
      <c r="K523" s="167"/>
      <c r="L523" s="191"/>
      <c r="M523" s="191"/>
      <c r="O523" s="170"/>
    </row>
    <row r="524" spans="1:15">
      <c r="A524" s="35" t="s">
        <v>1282</v>
      </c>
      <c r="B524" s="35" t="s">
        <v>1283</v>
      </c>
      <c r="C524" s="36" t="s">
        <v>1284</v>
      </c>
      <c r="D524" s="37" t="s">
        <v>1572</v>
      </c>
      <c r="E524" s="38">
        <v>1</v>
      </c>
      <c r="F524" s="38" t="s">
        <v>6</v>
      </c>
      <c r="G524" s="57" t="s">
        <v>1285</v>
      </c>
      <c r="H524" s="162"/>
      <c r="I524" s="165"/>
      <c r="J524" s="166"/>
      <c r="K524" s="190"/>
      <c r="L524" s="190"/>
      <c r="M524" s="194"/>
      <c r="N524" s="227"/>
      <c r="O524" s="170"/>
    </row>
    <row r="525" spans="1:15">
      <c r="A525" s="35" t="s">
        <v>1282</v>
      </c>
      <c r="B525" s="35" t="s">
        <v>1283</v>
      </c>
      <c r="C525" s="36" t="s">
        <v>1284</v>
      </c>
      <c r="D525" s="37" t="s">
        <v>1572</v>
      </c>
      <c r="E525" s="38">
        <v>1</v>
      </c>
      <c r="F525" s="38" t="s">
        <v>7</v>
      </c>
      <c r="G525" s="49" t="s">
        <v>1286</v>
      </c>
      <c r="H525" s="162"/>
      <c r="I525" s="165"/>
      <c r="K525" s="190"/>
      <c r="L525" s="190"/>
      <c r="M525" s="191"/>
      <c r="N525" s="227"/>
      <c r="O525" s="170"/>
    </row>
    <row r="526" spans="1:15" ht="24">
      <c r="A526" s="35" t="s">
        <v>1282</v>
      </c>
      <c r="B526" s="35" t="s">
        <v>1283</v>
      </c>
      <c r="C526" s="36" t="s">
        <v>1284</v>
      </c>
      <c r="D526" s="37" t="s">
        <v>1572</v>
      </c>
      <c r="E526" s="38">
        <v>1</v>
      </c>
      <c r="F526" s="38" t="s">
        <v>8</v>
      </c>
      <c r="G526" s="33" t="s">
        <v>1910</v>
      </c>
      <c r="H526" s="162"/>
      <c r="I526" s="165"/>
      <c r="J526" s="166"/>
      <c r="K526" s="190"/>
      <c r="L526" s="190"/>
      <c r="M526" s="191"/>
      <c r="N526" s="227"/>
      <c r="O526" s="170"/>
    </row>
    <row r="527" spans="1:15" ht="24">
      <c r="A527" s="35" t="s">
        <v>1282</v>
      </c>
      <c r="B527" s="35" t="s">
        <v>1283</v>
      </c>
      <c r="C527" s="36" t="s">
        <v>1284</v>
      </c>
      <c r="D527" s="37" t="s">
        <v>1572</v>
      </c>
      <c r="E527" s="38">
        <v>2</v>
      </c>
      <c r="F527" s="38" t="s">
        <v>8</v>
      </c>
      <c r="G527" s="33" t="s">
        <v>1910</v>
      </c>
      <c r="H527" s="162"/>
      <c r="I527" s="165"/>
      <c r="J527" s="166"/>
      <c r="K527" s="190"/>
      <c r="L527" s="190"/>
      <c r="M527" s="191"/>
      <c r="N527" s="227"/>
      <c r="O527" s="170"/>
    </row>
    <row r="528" spans="1:15">
      <c r="A528" s="35">
        <v>1264</v>
      </c>
      <c r="B528" s="35" t="s">
        <v>1288</v>
      </c>
      <c r="C528" s="36" t="s">
        <v>1911</v>
      </c>
      <c r="D528" s="37" t="s">
        <v>1616</v>
      </c>
      <c r="E528" s="38">
        <v>1</v>
      </c>
      <c r="F528" s="38" t="s">
        <v>6</v>
      </c>
      <c r="G528" s="59" t="s">
        <v>1290</v>
      </c>
      <c r="H528" s="162"/>
      <c r="I528" s="165"/>
      <c r="J528" s="166"/>
      <c r="K528" s="175"/>
      <c r="L528" s="168"/>
      <c r="M528" s="168"/>
      <c r="O528" s="170"/>
    </row>
    <row r="529" spans="1:15">
      <c r="A529" s="35">
        <v>1264</v>
      </c>
      <c r="B529" s="35" t="s">
        <v>1288</v>
      </c>
      <c r="C529" s="36" t="s">
        <v>1911</v>
      </c>
      <c r="D529" s="37" t="s">
        <v>1616</v>
      </c>
      <c r="E529" s="38">
        <v>1</v>
      </c>
      <c r="F529" s="38" t="s">
        <v>7</v>
      </c>
      <c r="G529" s="193" t="s">
        <v>1291</v>
      </c>
      <c r="H529" s="162"/>
      <c r="I529" s="165"/>
      <c r="J529" s="166"/>
      <c r="K529" s="167"/>
      <c r="L529" s="168"/>
      <c r="M529" s="168"/>
      <c r="O529" s="170"/>
    </row>
    <row r="530" spans="1:15">
      <c r="A530" s="35" t="s">
        <v>1292</v>
      </c>
      <c r="B530" s="35" t="s">
        <v>1293</v>
      </c>
      <c r="C530" s="36" t="s">
        <v>1914</v>
      </c>
      <c r="D530" s="37" t="s">
        <v>1520</v>
      </c>
      <c r="E530" s="38">
        <v>1</v>
      </c>
      <c r="F530" s="38" t="s">
        <v>6</v>
      </c>
      <c r="G530" s="59" t="s">
        <v>1274</v>
      </c>
      <c r="H530" s="162"/>
      <c r="I530" s="165"/>
      <c r="J530" s="166"/>
      <c r="K530" s="167"/>
      <c r="L530" s="168"/>
      <c r="M530" s="168"/>
      <c r="O530" s="170"/>
    </row>
    <row r="531" spans="1:15">
      <c r="A531" s="35" t="s">
        <v>1292</v>
      </c>
      <c r="B531" s="35" t="s">
        <v>1293</v>
      </c>
      <c r="C531" s="36" t="s">
        <v>1914</v>
      </c>
      <c r="D531" s="37" t="s">
        <v>1520</v>
      </c>
      <c r="E531" s="38">
        <v>1</v>
      </c>
      <c r="F531" s="38" t="s">
        <v>7</v>
      </c>
      <c r="G531" s="193" t="s">
        <v>1275</v>
      </c>
      <c r="H531" s="162"/>
      <c r="I531" s="165"/>
      <c r="J531" s="166"/>
      <c r="K531" s="167"/>
      <c r="L531" s="168"/>
      <c r="M531" s="168"/>
      <c r="O531" s="170"/>
    </row>
    <row r="532" spans="1:15">
      <c r="A532" s="35" t="s">
        <v>1295</v>
      </c>
      <c r="B532" s="35" t="s">
        <v>1296</v>
      </c>
      <c r="C532" s="36" t="s">
        <v>184</v>
      </c>
      <c r="D532" s="37">
        <v>3</v>
      </c>
      <c r="E532" s="38">
        <v>1</v>
      </c>
      <c r="F532" s="38" t="s">
        <v>19</v>
      </c>
      <c r="G532" s="59" t="s">
        <v>1274</v>
      </c>
      <c r="H532" s="162"/>
      <c r="I532" s="165"/>
      <c r="J532" s="166"/>
      <c r="K532" s="167"/>
      <c r="L532" s="190"/>
      <c r="M532" s="190"/>
      <c r="N532" s="194"/>
      <c r="O532" s="228"/>
    </row>
    <row r="533" spans="1:15" ht="24">
      <c r="A533" s="35" t="s">
        <v>1297</v>
      </c>
      <c r="B533" s="35" t="s">
        <v>1298</v>
      </c>
      <c r="C533" s="36" t="s">
        <v>1299</v>
      </c>
      <c r="D533" s="37" t="s">
        <v>1572</v>
      </c>
      <c r="E533" s="38">
        <v>1</v>
      </c>
      <c r="F533" s="38" t="s">
        <v>6</v>
      </c>
      <c r="G533" s="57" t="s">
        <v>1300</v>
      </c>
      <c r="H533" s="162"/>
      <c r="I533" s="166"/>
      <c r="J533" s="166"/>
      <c r="K533" s="175"/>
      <c r="L533" s="190"/>
      <c r="M533" s="190"/>
      <c r="N533" s="191"/>
      <c r="O533" s="229"/>
    </row>
    <row r="534" spans="1:15" ht="24">
      <c r="A534" s="35" t="s">
        <v>1297</v>
      </c>
      <c r="B534" s="35" t="s">
        <v>1298</v>
      </c>
      <c r="C534" s="36" t="s">
        <v>1299</v>
      </c>
      <c r="D534" s="37" t="s">
        <v>1572</v>
      </c>
      <c r="E534" s="38">
        <v>1</v>
      </c>
      <c r="F534" s="38" t="s">
        <v>8</v>
      </c>
      <c r="G534" s="33" t="s">
        <v>1915</v>
      </c>
      <c r="H534" s="162"/>
      <c r="I534" s="165"/>
      <c r="J534" s="166"/>
      <c r="K534" s="167"/>
      <c r="L534" s="190"/>
      <c r="M534" s="190"/>
      <c r="N534" s="191"/>
      <c r="O534" s="229"/>
    </row>
    <row r="535" spans="1:15" ht="24">
      <c r="A535" s="35" t="s">
        <v>1297</v>
      </c>
      <c r="B535" s="35" t="s">
        <v>1298</v>
      </c>
      <c r="C535" s="36" t="s">
        <v>1299</v>
      </c>
      <c r="D535" s="37" t="s">
        <v>1572</v>
      </c>
      <c r="E535" s="38">
        <v>2</v>
      </c>
      <c r="F535" s="38" t="s">
        <v>8</v>
      </c>
      <c r="G535" s="33" t="s">
        <v>1915</v>
      </c>
      <c r="H535" s="162"/>
      <c r="I535" s="165"/>
      <c r="J535" s="166"/>
      <c r="K535" s="167"/>
      <c r="L535" s="168"/>
      <c r="M535" s="168"/>
      <c r="O535" s="170"/>
    </row>
    <row r="536" spans="1:15" ht="24">
      <c r="A536" s="35" t="s">
        <v>1302</v>
      </c>
      <c r="B536" s="35" t="s">
        <v>1303</v>
      </c>
      <c r="C536" s="36" t="s">
        <v>1304</v>
      </c>
      <c r="D536" s="37" t="s">
        <v>1714</v>
      </c>
      <c r="E536" s="38">
        <v>1</v>
      </c>
      <c r="F536" s="38" t="s">
        <v>6</v>
      </c>
      <c r="G536" s="57" t="s">
        <v>1918</v>
      </c>
      <c r="H536" s="162"/>
      <c r="I536" s="166"/>
      <c r="J536" s="166"/>
      <c r="K536" s="167"/>
      <c r="L536" s="168"/>
      <c r="M536" s="168"/>
      <c r="O536" s="203"/>
    </row>
    <row r="537" spans="1:15" ht="24">
      <c r="A537" s="35" t="s">
        <v>1302</v>
      </c>
      <c r="B537" s="35" t="s">
        <v>1303</v>
      </c>
      <c r="C537" s="36" t="s">
        <v>1304</v>
      </c>
      <c r="D537" s="37" t="s">
        <v>1714</v>
      </c>
      <c r="E537" s="38">
        <v>1</v>
      </c>
      <c r="F537" s="38" t="s">
        <v>8</v>
      </c>
      <c r="G537" s="33" t="s">
        <v>1919</v>
      </c>
      <c r="H537" s="162"/>
      <c r="I537" s="165"/>
      <c r="J537" s="166"/>
      <c r="K537" s="167"/>
      <c r="L537" s="168"/>
      <c r="M537" s="168"/>
      <c r="O537" s="183"/>
    </row>
    <row r="538" spans="1:15" ht="24">
      <c r="A538" s="35" t="s">
        <v>1302</v>
      </c>
      <c r="B538" s="35" t="s">
        <v>1303</v>
      </c>
      <c r="C538" s="36" t="s">
        <v>1304</v>
      </c>
      <c r="D538" s="37" t="s">
        <v>1714</v>
      </c>
      <c r="E538" s="38">
        <v>2</v>
      </c>
      <c r="F538" s="38" t="s">
        <v>8</v>
      </c>
      <c r="G538" s="33" t="s">
        <v>1919</v>
      </c>
      <c r="H538" s="162"/>
      <c r="I538" s="165"/>
      <c r="J538" s="166"/>
      <c r="K538" s="167"/>
      <c r="L538" s="168"/>
      <c r="M538" s="168"/>
      <c r="O538" s="183"/>
    </row>
    <row r="539" spans="1:15">
      <c r="A539" s="35" t="s">
        <v>1307</v>
      </c>
      <c r="B539" s="35" t="s">
        <v>1308</v>
      </c>
      <c r="C539" s="36" t="s">
        <v>1309</v>
      </c>
      <c r="D539" s="37" t="s">
        <v>1520</v>
      </c>
      <c r="E539" s="38">
        <v>1</v>
      </c>
      <c r="F539" s="38" t="s">
        <v>6</v>
      </c>
      <c r="G539" s="59" t="s">
        <v>279</v>
      </c>
      <c r="H539" s="162"/>
      <c r="I539" s="166"/>
      <c r="J539" s="166"/>
      <c r="K539" s="167"/>
      <c r="L539" s="168"/>
      <c r="M539" s="168"/>
      <c r="O539" s="170"/>
    </row>
    <row r="540" spans="1:15">
      <c r="A540" s="35" t="s">
        <v>1307</v>
      </c>
      <c r="B540" s="35" t="s">
        <v>1308</v>
      </c>
      <c r="C540" s="36" t="s">
        <v>1309</v>
      </c>
      <c r="D540" s="37" t="s">
        <v>1520</v>
      </c>
      <c r="E540" s="38">
        <v>1</v>
      </c>
      <c r="F540" s="38" t="s">
        <v>7</v>
      </c>
      <c r="G540" s="193" t="s">
        <v>280</v>
      </c>
      <c r="H540" s="162"/>
      <c r="I540" s="165"/>
      <c r="J540" s="166"/>
      <c r="K540" s="167"/>
      <c r="L540" s="168"/>
      <c r="M540" s="168"/>
      <c r="O540" s="170"/>
    </row>
    <row r="541" spans="1:15">
      <c r="A541" s="35" t="s">
        <v>1310</v>
      </c>
      <c r="B541" s="35" t="s">
        <v>1311</v>
      </c>
      <c r="C541" s="36" t="s">
        <v>1312</v>
      </c>
      <c r="D541" s="37" t="s">
        <v>1616</v>
      </c>
      <c r="E541" s="38">
        <v>1</v>
      </c>
      <c r="F541" s="38" t="s">
        <v>6</v>
      </c>
      <c r="G541" s="59" t="s">
        <v>287</v>
      </c>
      <c r="H541" s="162"/>
      <c r="I541" s="166"/>
      <c r="J541" s="166"/>
      <c r="K541" s="167"/>
      <c r="L541" s="168"/>
      <c r="M541" s="168"/>
      <c r="O541" s="170"/>
    </row>
    <row r="542" spans="1:15">
      <c r="A542" s="35" t="s">
        <v>1310</v>
      </c>
      <c r="B542" s="35" t="s">
        <v>1311</v>
      </c>
      <c r="C542" s="36" t="s">
        <v>1312</v>
      </c>
      <c r="D542" s="37" t="s">
        <v>1616</v>
      </c>
      <c r="E542" s="38">
        <v>1</v>
      </c>
      <c r="F542" s="38" t="s">
        <v>7</v>
      </c>
      <c r="G542" s="193" t="s">
        <v>288</v>
      </c>
      <c r="H542" s="162"/>
      <c r="J542" s="166"/>
      <c r="K542" s="167"/>
      <c r="L542" s="168"/>
      <c r="M542" s="168"/>
      <c r="O542" s="177"/>
    </row>
    <row r="543" spans="1:15">
      <c r="A543" s="35" t="s">
        <v>1924</v>
      </c>
      <c r="B543" s="35" t="s">
        <v>1925</v>
      </c>
      <c r="C543" s="36" t="s">
        <v>197</v>
      </c>
      <c r="D543" s="37" t="s">
        <v>1546</v>
      </c>
      <c r="E543" s="38">
        <v>1</v>
      </c>
      <c r="F543" s="38" t="s">
        <v>19</v>
      </c>
      <c r="G543" s="59" t="s">
        <v>279</v>
      </c>
      <c r="H543" s="162"/>
      <c r="I543" s="166"/>
      <c r="J543" s="166"/>
      <c r="K543" s="167"/>
      <c r="L543" s="168"/>
      <c r="M543" s="168"/>
      <c r="O543" s="170"/>
    </row>
    <row r="544" spans="1:15">
      <c r="A544" s="35" t="s">
        <v>1926</v>
      </c>
      <c r="B544" s="35" t="s">
        <v>1927</v>
      </c>
      <c r="C544" s="36" t="s">
        <v>197</v>
      </c>
      <c r="D544" s="37" t="s">
        <v>1546</v>
      </c>
      <c r="E544" s="38">
        <v>1</v>
      </c>
      <c r="F544" s="38" t="s">
        <v>19</v>
      </c>
      <c r="G544" s="59" t="s">
        <v>279</v>
      </c>
      <c r="H544" s="162"/>
      <c r="I544" s="166"/>
      <c r="J544" s="166"/>
      <c r="K544" s="167"/>
      <c r="L544" s="168"/>
      <c r="M544" s="168"/>
      <c r="O544" s="170"/>
    </row>
    <row r="545" spans="1:30">
      <c r="A545" s="35" t="s">
        <v>1928</v>
      </c>
      <c r="B545" s="35" t="s">
        <v>1929</v>
      </c>
      <c r="C545" s="36" t="s">
        <v>200</v>
      </c>
      <c r="D545" s="37" t="s">
        <v>1546</v>
      </c>
      <c r="E545" s="38">
        <v>1</v>
      </c>
      <c r="F545" s="38" t="s">
        <v>19</v>
      </c>
      <c r="G545" s="59" t="s">
        <v>281</v>
      </c>
      <c r="H545" s="162"/>
      <c r="I545" s="166"/>
      <c r="J545" s="166"/>
      <c r="K545" s="167"/>
      <c r="L545" s="168"/>
      <c r="M545" s="168"/>
      <c r="O545" s="170"/>
    </row>
    <row r="546" spans="1:30">
      <c r="A546" s="35" t="s">
        <v>1930</v>
      </c>
      <c r="B546" s="35" t="s">
        <v>1931</v>
      </c>
      <c r="C546" s="36" t="s">
        <v>200</v>
      </c>
      <c r="D546" s="37" t="s">
        <v>1546</v>
      </c>
      <c r="E546" s="38">
        <v>1</v>
      </c>
      <c r="F546" s="38" t="s">
        <v>19</v>
      </c>
      <c r="G546" s="59" t="s">
        <v>281</v>
      </c>
      <c r="H546" s="162"/>
      <c r="I546" s="166"/>
      <c r="J546" s="166"/>
      <c r="K546" s="167"/>
      <c r="L546" s="168"/>
      <c r="M546" s="168"/>
      <c r="O546" s="170"/>
    </row>
    <row r="547" spans="1:30" s="186" customFormat="1">
      <c r="A547" s="35">
        <v>1620</v>
      </c>
      <c r="B547" s="60" t="s">
        <v>1318</v>
      </c>
      <c r="C547" s="61" t="s">
        <v>1319</v>
      </c>
      <c r="D547" s="37" t="s">
        <v>1520</v>
      </c>
      <c r="E547" s="38">
        <v>1</v>
      </c>
      <c r="F547" s="38" t="s">
        <v>6</v>
      </c>
      <c r="G547" s="59" t="s">
        <v>275</v>
      </c>
      <c r="H547" s="162"/>
      <c r="I547" s="166"/>
      <c r="J547" s="166"/>
      <c r="K547" s="175"/>
      <c r="L547" s="168"/>
      <c r="M547" s="168"/>
      <c r="O547" s="187"/>
    </row>
    <row r="548" spans="1:30" s="181" customFormat="1" ht="15">
      <c r="A548" s="66" t="s">
        <v>1320</v>
      </c>
      <c r="B548" s="67" t="s">
        <v>1321</v>
      </c>
      <c r="C548" s="67" t="s">
        <v>1932</v>
      </c>
      <c r="D548" s="63" t="s">
        <v>1520</v>
      </c>
      <c r="E548" s="41">
        <v>1</v>
      </c>
      <c r="F548" s="41" t="s">
        <v>6</v>
      </c>
      <c r="G548" s="59" t="s">
        <v>283</v>
      </c>
      <c r="H548" s="179"/>
      <c r="I548" s="179"/>
      <c r="J548" s="179"/>
      <c r="K548" s="179"/>
      <c r="L548" s="179"/>
      <c r="M548" s="179"/>
      <c r="N548" s="179"/>
    </row>
    <row r="549" spans="1:30" s="180" customFormat="1" ht="24">
      <c r="A549" s="35" t="s">
        <v>1323</v>
      </c>
      <c r="B549" s="117" t="s">
        <v>1324</v>
      </c>
      <c r="C549" s="117" t="s">
        <v>1325</v>
      </c>
      <c r="D549" s="37" t="s">
        <v>1520</v>
      </c>
      <c r="E549" s="38">
        <v>1</v>
      </c>
      <c r="F549" s="38" t="s">
        <v>6</v>
      </c>
      <c r="G549" s="59" t="s">
        <v>1272</v>
      </c>
      <c r="H549" s="179"/>
      <c r="I549" s="179"/>
      <c r="J549" s="168"/>
      <c r="K549" s="167"/>
      <c r="L549" s="168"/>
      <c r="M549" s="168"/>
      <c r="N549" s="179"/>
      <c r="O549" s="214"/>
      <c r="P549" s="168"/>
      <c r="Q549" s="179"/>
      <c r="R549" s="179"/>
      <c r="S549" s="179"/>
      <c r="T549" s="179"/>
      <c r="U549" s="179"/>
      <c r="V549" s="179"/>
      <c r="W549" s="179"/>
      <c r="X549" s="179"/>
      <c r="Y549" s="179"/>
      <c r="Z549" s="179"/>
      <c r="AA549" s="179"/>
      <c r="AB549" s="179"/>
      <c r="AC549" s="179"/>
      <c r="AD549" s="179"/>
    </row>
    <row r="550" spans="1:30">
      <c r="A550" s="35" t="s">
        <v>1326</v>
      </c>
      <c r="B550" s="35" t="s">
        <v>1327</v>
      </c>
      <c r="C550" s="36" t="s">
        <v>550</v>
      </c>
      <c r="D550" s="37" t="s">
        <v>1546</v>
      </c>
      <c r="E550" s="38">
        <v>1</v>
      </c>
      <c r="F550" s="38" t="s">
        <v>19</v>
      </c>
      <c r="G550" s="57" t="s">
        <v>1290</v>
      </c>
      <c r="H550" s="162"/>
      <c r="I550" s="166"/>
      <c r="J550" s="166"/>
      <c r="K550" s="167"/>
      <c r="L550" s="168"/>
      <c r="M550" s="168"/>
      <c r="O550" s="170"/>
    </row>
    <row r="551" spans="1:30" s="180" customFormat="1" ht="15">
      <c r="A551" s="35">
        <v>266</v>
      </c>
      <c r="B551" s="75" t="s">
        <v>1329</v>
      </c>
      <c r="C551" s="36" t="s">
        <v>1934</v>
      </c>
      <c r="D551" s="76" t="s">
        <v>1935</v>
      </c>
      <c r="E551" s="38">
        <v>1</v>
      </c>
      <c r="F551" s="77" t="s">
        <v>6</v>
      </c>
      <c r="G551" s="59" t="s">
        <v>1331</v>
      </c>
      <c r="H551" s="168"/>
      <c r="I551" s="168"/>
      <c r="J551" s="168"/>
      <c r="K551" s="175"/>
      <c r="L551" s="168"/>
      <c r="M551" s="168"/>
      <c r="N551" s="179"/>
      <c r="O551" s="188"/>
      <c r="P551" s="179"/>
      <c r="Q551" s="179"/>
      <c r="R551" s="179"/>
      <c r="S551" s="179"/>
      <c r="T551" s="179"/>
      <c r="U551" s="179"/>
      <c r="V551" s="179"/>
      <c r="W551" s="179"/>
      <c r="X551" s="179"/>
      <c r="Y551" s="179"/>
      <c r="Z551" s="179"/>
      <c r="AA551" s="179"/>
      <c r="AB551" s="179"/>
      <c r="AC551" s="179"/>
      <c r="AD551" s="179"/>
    </row>
    <row r="552" spans="1:30" s="180" customFormat="1" ht="15">
      <c r="A552" s="35">
        <v>740</v>
      </c>
      <c r="B552" s="75" t="s">
        <v>1334</v>
      </c>
      <c r="C552" s="36" t="s">
        <v>1936</v>
      </c>
      <c r="D552" s="76" t="s">
        <v>1937</v>
      </c>
      <c r="E552" s="38">
        <v>1</v>
      </c>
      <c r="F552" s="77" t="s">
        <v>6</v>
      </c>
      <c r="G552" s="59" t="s">
        <v>281</v>
      </c>
      <c r="H552" s="168"/>
      <c r="I552" s="168"/>
      <c r="J552" s="168"/>
      <c r="K552" s="167"/>
      <c r="L552" s="168"/>
      <c r="M552" s="168"/>
      <c r="N552" s="179"/>
      <c r="O552" s="188"/>
      <c r="P552" s="179"/>
      <c r="Q552" s="179"/>
      <c r="R552" s="179"/>
      <c r="S552" s="179"/>
      <c r="T552" s="179"/>
      <c r="U552" s="179"/>
      <c r="V552" s="179"/>
      <c r="W552" s="179"/>
      <c r="X552" s="179"/>
      <c r="Y552" s="179"/>
      <c r="Z552" s="179"/>
      <c r="AA552" s="179"/>
      <c r="AB552" s="179"/>
      <c r="AC552" s="179"/>
      <c r="AD552" s="179"/>
    </row>
    <row r="553" spans="1:30">
      <c r="A553" s="35" t="s">
        <v>1336</v>
      </c>
      <c r="B553" s="35" t="s">
        <v>1337</v>
      </c>
      <c r="C553" s="36" t="s">
        <v>1338</v>
      </c>
      <c r="D553" s="37" t="s">
        <v>1581</v>
      </c>
      <c r="E553" s="38">
        <v>1</v>
      </c>
      <c r="F553" s="38" t="s">
        <v>6</v>
      </c>
      <c r="G553" s="59" t="s">
        <v>928</v>
      </c>
      <c r="H553" s="162"/>
      <c r="I553" s="166"/>
      <c r="J553" s="166"/>
      <c r="K553" s="175"/>
      <c r="L553" s="168"/>
      <c r="M553" s="168"/>
      <c r="O553" s="170"/>
    </row>
    <row r="554" spans="1:30">
      <c r="A554" s="35" t="s">
        <v>1339</v>
      </c>
      <c r="B554" s="35" t="s">
        <v>1340</v>
      </c>
      <c r="C554" s="36" t="s">
        <v>1341</v>
      </c>
      <c r="D554" s="37" t="s">
        <v>1581</v>
      </c>
      <c r="E554" s="38">
        <v>1</v>
      </c>
      <c r="F554" s="38" t="s">
        <v>6</v>
      </c>
      <c r="G554" s="193" t="s">
        <v>933</v>
      </c>
      <c r="H554" s="162"/>
      <c r="I554" s="166"/>
      <c r="J554" s="166"/>
      <c r="K554" s="175"/>
      <c r="L554" s="168"/>
      <c r="M554" s="172"/>
      <c r="O554" s="170"/>
    </row>
    <row r="555" spans="1:30">
      <c r="A555" s="35" t="s">
        <v>1342</v>
      </c>
      <c r="B555" s="35" t="s">
        <v>1343</v>
      </c>
      <c r="C555" s="36" t="s">
        <v>1939</v>
      </c>
      <c r="D555" s="37" t="s">
        <v>1570</v>
      </c>
      <c r="E555" s="38">
        <v>1</v>
      </c>
      <c r="F555" s="38" t="s">
        <v>6</v>
      </c>
      <c r="G555" s="57" t="s">
        <v>903</v>
      </c>
      <c r="H555" s="162"/>
      <c r="I555" s="166"/>
      <c r="J555" s="166"/>
      <c r="K555" s="167"/>
      <c r="L555" s="168"/>
      <c r="M555" s="168"/>
      <c r="O555" s="170"/>
    </row>
    <row r="556" spans="1:30">
      <c r="A556" s="35" t="s">
        <v>1342</v>
      </c>
      <c r="B556" s="35" t="s">
        <v>1343</v>
      </c>
      <c r="C556" s="36" t="s">
        <v>1939</v>
      </c>
      <c r="D556" s="37" t="s">
        <v>1570</v>
      </c>
      <c r="E556" s="38">
        <v>1</v>
      </c>
      <c r="F556" s="38" t="s">
        <v>8</v>
      </c>
      <c r="G556" s="57" t="s">
        <v>1940</v>
      </c>
      <c r="H556" s="162"/>
      <c r="I556" s="166"/>
      <c r="J556" s="166"/>
      <c r="K556" s="167"/>
      <c r="L556" s="168"/>
      <c r="M556" s="168"/>
      <c r="O556" s="170"/>
    </row>
    <row r="557" spans="1:30">
      <c r="A557" s="35" t="s">
        <v>1345</v>
      </c>
      <c r="B557" s="35" t="s">
        <v>1346</v>
      </c>
      <c r="C557" s="36" t="s">
        <v>1347</v>
      </c>
      <c r="D557" s="37" t="s">
        <v>1520</v>
      </c>
      <c r="E557" s="38">
        <v>1</v>
      </c>
      <c r="F557" s="38" t="s">
        <v>6</v>
      </c>
      <c r="G557" s="57" t="s">
        <v>1941</v>
      </c>
      <c r="H557" s="162"/>
      <c r="I557" s="166"/>
      <c r="J557" s="166"/>
      <c r="K557" s="167"/>
      <c r="L557" s="168"/>
      <c r="M557" s="168"/>
      <c r="O557" s="170"/>
    </row>
    <row r="558" spans="1:30">
      <c r="A558" s="35">
        <v>1024</v>
      </c>
      <c r="B558" s="35" t="s">
        <v>1346</v>
      </c>
      <c r="C558" s="36" t="s">
        <v>1347</v>
      </c>
      <c r="D558" s="37" t="s">
        <v>1520</v>
      </c>
      <c r="E558" s="38">
        <v>1</v>
      </c>
      <c r="F558" s="38" t="s">
        <v>7</v>
      </c>
      <c r="G558" s="57" t="s">
        <v>1942</v>
      </c>
      <c r="H558" s="162"/>
      <c r="I558" s="166"/>
      <c r="J558" s="166"/>
      <c r="K558" s="167"/>
      <c r="L558" s="168"/>
      <c r="M558" s="168"/>
      <c r="O558" s="170"/>
    </row>
    <row r="559" spans="1:30" s="148" customFormat="1">
      <c r="A559" s="35" t="s">
        <v>1345</v>
      </c>
      <c r="B559" s="35" t="s">
        <v>1346</v>
      </c>
      <c r="C559" s="36" t="s">
        <v>1347</v>
      </c>
      <c r="D559" s="37" t="s">
        <v>1520</v>
      </c>
      <c r="E559" s="38">
        <v>2</v>
      </c>
      <c r="F559" s="38" t="s">
        <v>6</v>
      </c>
      <c r="G559" s="57"/>
      <c r="H559" s="162"/>
      <c r="I559" s="166"/>
      <c r="J559" s="166"/>
      <c r="K559" s="167"/>
      <c r="L559" s="168"/>
      <c r="M559" s="168"/>
      <c r="N559" s="169"/>
      <c r="O559" s="170"/>
      <c r="P559" s="169"/>
      <c r="Q559" s="169"/>
      <c r="R559" s="169"/>
      <c r="S559" s="169"/>
      <c r="T559" s="169"/>
      <c r="U559" s="169"/>
      <c r="V559" s="169"/>
      <c r="W559" s="169"/>
      <c r="X559" s="169"/>
      <c r="Y559" s="169"/>
      <c r="Z559" s="169"/>
      <c r="AA559" s="169"/>
      <c r="AB559" s="169"/>
      <c r="AC559" s="169"/>
      <c r="AD559" s="169"/>
    </row>
    <row r="560" spans="1:30" s="148" customFormat="1">
      <c r="A560" s="35">
        <v>1024</v>
      </c>
      <c r="B560" s="35" t="s">
        <v>1346</v>
      </c>
      <c r="C560" s="36" t="s">
        <v>1347</v>
      </c>
      <c r="D560" s="37" t="s">
        <v>1520</v>
      </c>
      <c r="E560" s="38">
        <v>2</v>
      </c>
      <c r="F560" s="38" t="s">
        <v>7</v>
      </c>
      <c r="G560" s="57" t="s">
        <v>855</v>
      </c>
      <c r="H560" s="162"/>
      <c r="I560" s="166"/>
      <c r="J560" s="166"/>
      <c r="K560" s="167"/>
      <c r="L560" s="168"/>
      <c r="M560" s="168"/>
      <c r="N560" s="169"/>
      <c r="O560" s="170"/>
      <c r="P560" s="169"/>
      <c r="Q560" s="169"/>
      <c r="R560" s="169"/>
      <c r="S560" s="169"/>
      <c r="T560" s="169"/>
      <c r="U560" s="169"/>
      <c r="V560" s="169"/>
      <c r="W560" s="169"/>
      <c r="X560" s="169"/>
      <c r="Y560" s="169"/>
      <c r="Z560" s="169"/>
      <c r="AA560" s="169"/>
      <c r="AB560" s="169"/>
      <c r="AC560" s="169"/>
      <c r="AD560" s="169"/>
    </row>
    <row r="561" spans="1:30" s="180" customFormat="1" ht="15">
      <c r="A561" s="35">
        <v>1014</v>
      </c>
      <c r="B561" s="75" t="s">
        <v>1353</v>
      </c>
      <c r="C561" s="36" t="s">
        <v>1354</v>
      </c>
      <c r="D561" s="76" t="s">
        <v>1943</v>
      </c>
      <c r="E561" s="38">
        <v>1</v>
      </c>
      <c r="F561" s="77" t="s">
        <v>8</v>
      </c>
      <c r="G561" s="57"/>
      <c r="H561" s="163"/>
      <c r="I561" s="168"/>
      <c r="J561" s="168"/>
      <c r="K561" s="167"/>
      <c r="L561" s="168"/>
      <c r="M561" s="172"/>
      <c r="N561" s="179"/>
      <c r="O561" s="203"/>
      <c r="P561" s="179"/>
      <c r="Q561" s="179"/>
      <c r="R561" s="179"/>
      <c r="S561" s="179"/>
      <c r="T561" s="179"/>
      <c r="U561" s="179"/>
      <c r="V561" s="179"/>
      <c r="W561" s="179"/>
      <c r="X561" s="179"/>
      <c r="Y561" s="179"/>
      <c r="Z561" s="179"/>
      <c r="AA561" s="179"/>
      <c r="AB561" s="179"/>
      <c r="AC561" s="179"/>
      <c r="AD561" s="179"/>
    </row>
    <row r="562" spans="1:30" s="180" customFormat="1" ht="15">
      <c r="A562" s="35">
        <v>1014</v>
      </c>
      <c r="B562" s="75" t="s">
        <v>1353</v>
      </c>
      <c r="C562" s="36" t="s">
        <v>1354</v>
      </c>
      <c r="D562" s="76" t="s">
        <v>1943</v>
      </c>
      <c r="E562" s="38">
        <v>2</v>
      </c>
      <c r="F562" s="77" t="s">
        <v>8</v>
      </c>
      <c r="G562" s="57"/>
      <c r="H562" s="163"/>
      <c r="I562" s="168"/>
      <c r="J562" s="168"/>
      <c r="K562" s="175"/>
      <c r="L562" s="172"/>
      <c r="M562" s="172"/>
      <c r="N562" s="179"/>
      <c r="O562" s="203"/>
      <c r="P562" s="179"/>
      <c r="Q562" s="179"/>
      <c r="R562" s="179"/>
      <c r="S562" s="179"/>
      <c r="T562" s="179"/>
      <c r="U562" s="179"/>
      <c r="V562" s="179"/>
      <c r="W562" s="179"/>
      <c r="X562" s="179"/>
      <c r="Y562" s="179"/>
      <c r="Z562" s="179"/>
      <c r="AA562" s="179"/>
      <c r="AB562" s="179"/>
      <c r="AC562" s="179"/>
      <c r="AD562" s="179"/>
    </row>
    <row r="563" spans="1:30" s="180" customFormat="1" ht="15">
      <c r="A563" s="35">
        <v>1014</v>
      </c>
      <c r="B563" s="75" t="s">
        <v>1353</v>
      </c>
      <c r="C563" s="36" t="s">
        <v>1354</v>
      </c>
      <c r="D563" s="76" t="s">
        <v>1943</v>
      </c>
      <c r="E563" s="38">
        <v>3</v>
      </c>
      <c r="F563" s="77" t="s">
        <v>8</v>
      </c>
      <c r="G563" s="57"/>
      <c r="H563" s="179"/>
      <c r="I563" s="168"/>
      <c r="J563" s="168"/>
      <c r="K563" s="175"/>
      <c r="L563" s="172"/>
      <c r="M563" s="172"/>
      <c r="N563" s="179"/>
      <c r="O563" s="203"/>
      <c r="P563" s="179"/>
      <c r="Q563" s="179"/>
      <c r="R563" s="179"/>
      <c r="S563" s="179"/>
      <c r="T563" s="179"/>
      <c r="U563" s="179"/>
      <c r="V563" s="179"/>
      <c r="W563" s="179"/>
      <c r="X563" s="179"/>
      <c r="Y563" s="179"/>
      <c r="Z563" s="179"/>
      <c r="AA563" s="179"/>
      <c r="AB563" s="179"/>
      <c r="AC563" s="179"/>
      <c r="AD563" s="179"/>
    </row>
    <row r="564" spans="1:30" s="180" customFormat="1" ht="15">
      <c r="A564" s="35">
        <v>1014</v>
      </c>
      <c r="B564" s="75" t="s">
        <v>1353</v>
      </c>
      <c r="C564" s="36" t="s">
        <v>1354</v>
      </c>
      <c r="D564" s="76" t="s">
        <v>1943</v>
      </c>
      <c r="E564" s="38">
        <v>4</v>
      </c>
      <c r="F564" s="77" t="s">
        <v>8</v>
      </c>
      <c r="G564" s="57"/>
      <c r="H564" s="163"/>
      <c r="I564" s="168"/>
      <c r="J564" s="168"/>
      <c r="K564" s="175"/>
      <c r="L564" s="172"/>
      <c r="M564" s="172"/>
      <c r="N564" s="179"/>
      <c r="O564" s="203"/>
      <c r="P564" s="179"/>
      <c r="Q564" s="179"/>
      <c r="R564" s="179"/>
      <c r="S564" s="179"/>
      <c r="T564" s="179"/>
      <c r="U564" s="179"/>
      <c r="V564" s="179"/>
      <c r="W564" s="179"/>
      <c r="X564" s="179"/>
      <c r="Y564" s="179"/>
      <c r="Z564" s="179"/>
      <c r="AA564" s="179"/>
      <c r="AB564" s="179"/>
      <c r="AC564" s="179"/>
      <c r="AD564" s="179"/>
    </row>
    <row r="565" spans="1:30" s="180" customFormat="1" ht="15">
      <c r="A565" s="35">
        <v>1014</v>
      </c>
      <c r="B565" s="75" t="s">
        <v>1353</v>
      </c>
      <c r="C565" s="36" t="s">
        <v>1354</v>
      </c>
      <c r="D565" s="76" t="s">
        <v>1943</v>
      </c>
      <c r="E565" s="38">
        <v>5</v>
      </c>
      <c r="F565" s="77" t="s">
        <v>8</v>
      </c>
      <c r="G565" s="57"/>
      <c r="H565" s="163"/>
      <c r="I565" s="168"/>
      <c r="J565" s="168"/>
      <c r="K565" s="175"/>
      <c r="L565" s="172"/>
      <c r="M565" s="172"/>
      <c r="N565" s="179"/>
      <c r="O565" s="203"/>
      <c r="P565" s="179"/>
      <c r="Q565" s="179"/>
      <c r="R565" s="179"/>
      <c r="S565" s="179"/>
      <c r="T565" s="179"/>
      <c r="U565" s="179"/>
      <c r="V565" s="179"/>
      <c r="W565" s="179"/>
      <c r="X565" s="179"/>
      <c r="Y565" s="179"/>
      <c r="Z565" s="179"/>
      <c r="AA565" s="179"/>
      <c r="AB565" s="179"/>
      <c r="AC565" s="179"/>
      <c r="AD565" s="179"/>
    </row>
    <row r="566" spans="1:30" s="180" customFormat="1" ht="15">
      <c r="A566" s="35">
        <v>1014</v>
      </c>
      <c r="B566" s="75" t="s">
        <v>1353</v>
      </c>
      <c r="C566" s="36" t="s">
        <v>1354</v>
      </c>
      <c r="D566" s="76" t="s">
        <v>1943</v>
      </c>
      <c r="E566" s="38">
        <v>6</v>
      </c>
      <c r="F566" s="77" t="s">
        <v>8</v>
      </c>
      <c r="G566" s="57"/>
      <c r="H566" s="163"/>
      <c r="I566" s="168"/>
      <c r="J566" s="168"/>
      <c r="K566" s="175"/>
      <c r="L566" s="172"/>
      <c r="M566" s="172"/>
      <c r="N566" s="179"/>
      <c r="O566" s="203"/>
      <c r="P566" s="179"/>
      <c r="Q566" s="179"/>
      <c r="R566" s="179"/>
      <c r="S566" s="179"/>
      <c r="T566" s="179"/>
      <c r="U566" s="179"/>
      <c r="V566" s="179"/>
      <c r="W566" s="179"/>
      <c r="X566" s="179"/>
      <c r="Y566" s="179"/>
      <c r="Z566" s="179"/>
      <c r="AA566" s="179"/>
      <c r="AB566" s="179"/>
      <c r="AC566" s="179"/>
      <c r="AD566" s="179"/>
    </row>
    <row r="567" spans="1:30" s="180" customFormat="1" ht="15">
      <c r="A567" s="35">
        <v>1014</v>
      </c>
      <c r="B567" s="75" t="s">
        <v>1353</v>
      </c>
      <c r="C567" s="36" t="s">
        <v>1354</v>
      </c>
      <c r="D567" s="76" t="s">
        <v>1943</v>
      </c>
      <c r="E567" s="38">
        <v>7</v>
      </c>
      <c r="F567" s="77" t="s">
        <v>8</v>
      </c>
      <c r="G567" s="57"/>
      <c r="H567" s="179"/>
      <c r="I567" s="168"/>
      <c r="J567" s="168"/>
      <c r="K567" s="175"/>
      <c r="L567" s="172"/>
      <c r="M567" s="172"/>
      <c r="N567" s="179"/>
      <c r="O567" s="203"/>
      <c r="P567" s="179"/>
      <c r="Q567" s="179"/>
      <c r="R567" s="179"/>
      <c r="S567" s="179"/>
      <c r="T567" s="179"/>
      <c r="U567" s="179"/>
      <c r="V567" s="179"/>
      <c r="W567" s="179"/>
      <c r="X567" s="179"/>
      <c r="Y567" s="179"/>
      <c r="Z567" s="179"/>
      <c r="AA567" s="179"/>
      <c r="AB567" s="179"/>
      <c r="AC567" s="179"/>
      <c r="AD567" s="179"/>
    </row>
    <row r="568" spans="1:30" s="180" customFormat="1" ht="15">
      <c r="A568" s="35">
        <v>1014</v>
      </c>
      <c r="B568" s="75" t="s">
        <v>1353</v>
      </c>
      <c r="C568" s="36" t="s">
        <v>1354</v>
      </c>
      <c r="D568" s="76" t="s">
        <v>1943</v>
      </c>
      <c r="E568" s="38">
        <v>8</v>
      </c>
      <c r="F568" s="77" t="s">
        <v>8</v>
      </c>
      <c r="G568" s="57"/>
      <c r="H568" s="163"/>
      <c r="I568" s="168"/>
      <c r="J568" s="168"/>
      <c r="K568" s="175"/>
      <c r="L568" s="172"/>
      <c r="M568" s="172"/>
      <c r="N568" s="179"/>
      <c r="O568" s="203"/>
      <c r="P568" s="179"/>
      <c r="Q568" s="179"/>
      <c r="R568" s="179"/>
      <c r="S568" s="179"/>
      <c r="T568" s="179"/>
      <c r="U568" s="179"/>
      <c r="V568" s="179"/>
      <c r="W568" s="179"/>
      <c r="X568" s="179"/>
      <c r="Y568" s="179"/>
      <c r="Z568" s="179"/>
      <c r="AA568" s="179"/>
      <c r="AB568" s="179"/>
      <c r="AC568" s="179"/>
      <c r="AD568" s="179"/>
    </row>
    <row r="569" spans="1:30" s="180" customFormat="1" ht="15">
      <c r="A569" s="35">
        <v>1014</v>
      </c>
      <c r="B569" s="75" t="s">
        <v>1353</v>
      </c>
      <c r="C569" s="36" t="s">
        <v>1354</v>
      </c>
      <c r="D569" s="76" t="s">
        <v>1943</v>
      </c>
      <c r="E569" s="38">
        <v>9</v>
      </c>
      <c r="F569" s="77" t="s">
        <v>8</v>
      </c>
      <c r="G569" s="57"/>
      <c r="H569" s="163"/>
      <c r="I569" s="168"/>
      <c r="J569" s="168"/>
      <c r="K569" s="175"/>
      <c r="L569" s="172"/>
      <c r="M569" s="172"/>
      <c r="N569" s="179"/>
      <c r="O569" s="203"/>
      <c r="P569" s="179"/>
      <c r="Q569" s="179"/>
      <c r="R569" s="179"/>
      <c r="S569" s="179"/>
      <c r="T569" s="179"/>
      <c r="U569" s="179"/>
      <c r="V569" s="179"/>
      <c r="W569" s="179"/>
      <c r="X569" s="179"/>
      <c r="Y569" s="179"/>
      <c r="Z569" s="179"/>
      <c r="AA569" s="179"/>
      <c r="AB569" s="179"/>
      <c r="AC569" s="179"/>
      <c r="AD569" s="179"/>
    </row>
    <row r="570" spans="1:30" s="180" customFormat="1" ht="15">
      <c r="A570" s="35">
        <v>1014</v>
      </c>
      <c r="B570" s="75" t="s">
        <v>1353</v>
      </c>
      <c r="C570" s="36" t="s">
        <v>1354</v>
      </c>
      <c r="D570" s="76" t="s">
        <v>1943</v>
      </c>
      <c r="E570" s="38">
        <v>10</v>
      </c>
      <c r="F570" s="77" t="s">
        <v>8</v>
      </c>
      <c r="G570" s="57"/>
      <c r="H570" s="163"/>
      <c r="I570" s="168"/>
      <c r="J570" s="168"/>
      <c r="K570" s="175"/>
      <c r="L570" s="172"/>
      <c r="M570" s="172"/>
      <c r="N570" s="179"/>
      <c r="O570" s="203"/>
      <c r="P570" s="179"/>
      <c r="Q570" s="179"/>
      <c r="R570" s="179"/>
      <c r="S570" s="179"/>
      <c r="T570" s="179"/>
      <c r="U570" s="179"/>
      <c r="V570" s="179"/>
      <c r="W570" s="179"/>
      <c r="X570" s="179"/>
      <c r="Y570" s="179"/>
      <c r="Z570" s="179"/>
      <c r="AA570" s="179"/>
      <c r="AB570" s="179"/>
      <c r="AC570" s="179"/>
      <c r="AD570" s="179"/>
    </row>
    <row r="571" spans="1:30" s="180" customFormat="1" ht="15">
      <c r="A571" s="35">
        <v>1014</v>
      </c>
      <c r="B571" s="75" t="s">
        <v>1353</v>
      </c>
      <c r="C571" s="36" t="s">
        <v>1354</v>
      </c>
      <c r="D571" s="76" t="s">
        <v>1943</v>
      </c>
      <c r="E571" s="38">
        <v>11</v>
      </c>
      <c r="F571" s="77" t="s">
        <v>8</v>
      </c>
      <c r="G571" s="57"/>
      <c r="H571" s="163"/>
      <c r="I571" s="168"/>
      <c r="J571" s="168"/>
      <c r="K571" s="175"/>
      <c r="L571" s="172"/>
      <c r="M571" s="172"/>
      <c r="N571" s="179"/>
      <c r="O571" s="203"/>
      <c r="P571" s="179"/>
      <c r="Q571" s="179"/>
      <c r="R571" s="179"/>
      <c r="S571" s="179"/>
      <c r="T571" s="179"/>
      <c r="U571" s="179"/>
      <c r="V571" s="179"/>
      <c r="W571" s="179"/>
      <c r="X571" s="179"/>
      <c r="Y571" s="179"/>
      <c r="Z571" s="179"/>
      <c r="AA571" s="179"/>
      <c r="AB571" s="179"/>
      <c r="AC571" s="179"/>
      <c r="AD571" s="179"/>
    </row>
    <row r="572" spans="1:30" s="180" customFormat="1" ht="15">
      <c r="A572" s="35">
        <v>1014</v>
      </c>
      <c r="B572" s="75" t="s">
        <v>1353</v>
      </c>
      <c r="C572" s="36" t="s">
        <v>1354</v>
      </c>
      <c r="D572" s="76" t="s">
        <v>1943</v>
      </c>
      <c r="E572" s="38">
        <v>12</v>
      </c>
      <c r="F572" s="77" t="s">
        <v>8</v>
      </c>
      <c r="G572" s="57"/>
      <c r="H572" s="163"/>
      <c r="I572" s="168"/>
      <c r="J572" s="168"/>
      <c r="K572" s="175"/>
      <c r="L572" s="172"/>
      <c r="M572" s="172"/>
      <c r="N572" s="179"/>
      <c r="O572" s="203"/>
      <c r="P572" s="179"/>
      <c r="Q572" s="179"/>
      <c r="R572" s="179"/>
      <c r="S572" s="179"/>
      <c r="T572" s="179"/>
      <c r="U572" s="179"/>
      <c r="V572" s="179"/>
      <c r="W572" s="179"/>
      <c r="X572" s="179"/>
      <c r="Y572" s="179"/>
      <c r="Z572" s="179"/>
      <c r="AA572" s="179"/>
      <c r="AB572" s="179"/>
      <c r="AC572" s="179"/>
      <c r="AD572" s="179"/>
    </row>
    <row r="573" spans="1:30" s="180" customFormat="1" ht="15">
      <c r="A573" s="35">
        <v>1014</v>
      </c>
      <c r="B573" s="75" t="s">
        <v>1353</v>
      </c>
      <c r="C573" s="36" t="s">
        <v>1354</v>
      </c>
      <c r="D573" s="76" t="s">
        <v>1943</v>
      </c>
      <c r="E573" s="38">
        <v>13</v>
      </c>
      <c r="F573" s="77" t="s">
        <v>8</v>
      </c>
      <c r="G573" s="57"/>
      <c r="H573" s="163"/>
      <c r="I573" s="168"/>
      <c r="J573" s="168"/>
      <c r="K573" s="175"/>
      <c r="L573" s="172"/>
      <c r="M573" s="172"/>
      <c r="N573" s="179"/>
      <c r="O573" s="203"/>
      <c r="P573" s="179"/>
      <c r="Q573" s="179"/>
      <c r="R573" s="179"/>
      <c r="S573" s="179"/>
      <c r="T573" s="179"/>
      <c r="U573" s="179"/>
      <c r="V573" s="179"/>
      <c r="W573" s="179"/>
      <c r="X573" s="179"/>
      <c r="Y573" s="179"/>
      <c r="Z573" s="179"/>
      <c r="AA573" s="179"/>
      <c r="AB573" s="179"/>
      <c r="AC573" s="179"/>
      <c r="AD573" s="179"/>
    </row>
    <row r="574" spans="1:30" s="180" customFormat="1" ht="15">
      <c r="A574" s="35">
        <v>1015</v>
      </c>
      <c r="B574" s="75" t="s">
        <v>1388</v>
      </c>
      <c r="C574" s="36" t="s">
        <v>1958</v>
      </c>
      <c r="D574" s="76" t="s">
        <v>1654</v>
      </c>
      <c r="E574" s="38">
        <v>1</v>
      </c>
      <c r="F574" s="77" t="s">
        <v>6</v>
      </c>
      <c r="G574" s="57" t="s">
        <v>1959</v>
      </c>
      <c r="H574" s="168"/>
      <c r="I574" s="168"/>
      <c r="J574" s="168"/>
      <c r="K574" s="175"/>
      <c r="L574" s="230"/>
      <c r="M574" s="230"/>
      <c r="N574" s="231"/>
      <c r="O574" s="232"/>
      <c r="P574" s="179"/>
      <c r="Q574" s="179"/>
      <c r="R574" s="179"/>
      <c r="S574" s="179"/>
      <c r="T574" s="179"/>
      <c r="U574" s="179"/>
      <c r="V574" s="179"/>
      <c r="W574" s="179"/>
      <c r="X574" s="179"/>
      <c r="Y574" s="179"/>
      <c r="Z574" s="179"/>
      <c r="AA574" s="179"/>
      <c r="AB574" s="179"/>
      <c r="AC574" s="179"/>
      <c r="AD574" s="179"/>
    </row>
    <row r="575" spans="1:30" s="180" customFormat="1" ht="15">
      <c r="A575" s="35">
        <v>1015</v>
      </c>
      <c r="B575" s="75" t="s">
        <v>1388</v>
      </c>
      <c r="C575" s="36" t="s">
        <v>1958</v>
      </c>
      <c r="D575" s="76" t="s">
        <v>1654</v>
      </c>
      <c r="E575" s="38">
        <v>1</v>
      </c>
      <c r="F575" s="77" t="s">
        <v>7</v>
      </c>
      <c r="G575" s="57" t="s">
        <v>1960</v>
      </c>
      <c r="H575" s="168"/>
      <c r="I575" s="168"/>
      <c r="J575" s="168"/>
      <c r="K575" s="175"/>
      <c r="L575" s="230"/>
      <c r="M575" s="230"/>
      <c r="N575" s="231"/>
      <c r="O575" s="232"/>
      <c r="P575" s="179"/>
      <c r="Q575" s="179"/>
      <c r="R575" s="179"/>
      <c r="S575" s="179"/>
      <c r="T575" s="179"/>
      <c r="U575" s="179"/>
      <c r="V575" s="179"/>
      <c r="W575" s="179"/>
      <c r="X575" s="179"/>
      <c r="Y575" s="179"/>
      <c r="Z575" s="179"/>
      <c r="AA575" s="179"/>
      <c r="AB575" s="179"/>
      <c r="AC575" s="179"/>
      <c r="AD575" s="179"/>
    </row>
    <row r="576" spans="1:30" s="180" customFormat="1" ht="15">
      <c r="A576" s="35">
        <v>1015</v>
      </c>
      <c r="B576" s="75" t="s">
        <v>1388</v>
      </c>
      <c r="C576" s="36" t="s">
        <v>1958</v>
      </c>
      <c r="D576" s="76" t="s">
        <v>1654</v>
      </c>
      <c r="E576" s="38">
        <v>2</v>
      </c>
      <c r="F576" s="77" t="s">
        <v>6</v>
      </c>
      <c r="G576" s="57" t="s">
        <v>1960</v>
      </c>
      <c r="H576" s="168"/>
      <c r="I576" s="168"/>
      <c r="J576" s="168"/>
      <c r="K576" s="175"/>
      <c r="L576" s="230"/>
      <c r="M576" s="230"/>
      <c r="N576" s="231"/>
      <c r="O576" s="232"/>
      <c r="P576" s="179"/>
      <c r="Q576" s="179"/>
      <c r="R576" s="179"/>
      <c r="S576" s="179"/>
      <c r="T576" s="179"/>
      <c r="U576" s="179"/>
      <c r="V576" s="179"/>
      <c r="W576" s="179"/>
      <c r="X576" s="179"/>
      <c r="Y576" s="179"/>
      <c r="Z576" s="179"/>
      <c r="AA576" s="179"/>
      <c r="AB576" s="179"/>
      <c r="AC576" s="179"/>
      <c r="AD576" s="179"/>
    </row>
    <row r="577" spans="1:30" s="180" customFormat="1" ht="15">
      <c r="A577" s="35">
        <v>1015</v>
      </c>
      <c r="B577" s="75" t="s">
        <v>1388</v>
      </c>
      <c r="C577" s="36" t="s">
        <v>1958</v>
      </c>
      <c r="D577" s="76" t="s">
        <v>1654</v>
      </c>
      <c r="E577" s="38">
        <v>2</v>
      </c>
      <c r="F577" s="77" t="s">
        <v>7</v>
      </c>
      <c r="G577" s="193" t="s">
        <v>1360</v>
      </c>
      <c r="H577" s="168"/>
      <c r="I577" s="168"/>
      <c r="J577" s="168"/>
      <c r="K577" s="175"/>
      <c r="L577" s="230"/>
      <c r="M577" s="230"/>
      <c r="N577" s="231"/>
      <c r="O577" s="232"/>
      <c r="P577" s="179"/>
      <c r="Q577" s="179"/>
      <c r="R577" s="179"/>
      <c r="S577" s="179"/>
      <c r="T577" s="179"/>
      <c r="U577" s="179"/>
      <c r="V577" s="179"/>
      <c r="W577" s="179"/>
      <c r="X577" s="179"/>
      <c r="Y577" s="179"/>
      <c r="Z577" s="179"/>
      <c r="AA577" s="179"/>
      <c r="AB577" s="179"/>
      <c r="AC577" s="179"/>
      <c r="AD577" s="179"/>
    </row>
    <row r="578" spans="1:30" s="180" customFormat="1" ht="15">
      <c r="A578" s="35">
        <v>1015</v>
      </c>
      <c r="B578" s="75" t="s">
        <v>1388</v>
      </c>
      <c r="C578" s="36" t="s">
        <v>1958</v>
      </c>
      <c r="D578" s="76" t="s">
        <v>1654</v>
      </c>
      <c r="E578" s="38">
        <v>3</v>
      </c>
      <c r="F578" s="77" t="s">
        <v>6</v>
      </c>
      <c r="G578" s="57" t="s">
        <v>1960</v>
      </c>
      <c r="H578" s="168"/>
      <c r="I578" s="168"/>
      <c r="J578" s="168"/>
      <c r="K578" s="175"/>
      <c r="L578" s="230"/>
      <c r="M578" s="230"/>
      <c r="N578" s="231"/>
      <c r="O578" s="232"/>
      <c r="P578" s="179"/>
      <c r="Q578" s="179"/>
      <c r="R578" s="179"/>
      <c r="S578" s="179"/>
      <c r="T578" s="179"/>
      <c r="U578" s="179"/>
      <c r="V578" s="179"/>
      <c r="W578" s="179"/>
      <c r="X578" s="179"/>
      <c r="Y578" s="179"/>
      <c r="Z578" s="179"/>
      <c r="AA578" s="179"/>
      <c r="AB578" s="179"/>
      <c r="AC578" s="179"/>
      <c r="AD578" s="179"/>
    </row>
    <row r="579" spans="1:30" s="180" customFormat="1" ht="15">
      <c r="A579" s="35">
        <v>1015</v>
      </c>
      <c r="B579" s="75" t="s">
        <v>1388</v>
      </c>
      <c r="C579" s="36" t="s">
        <v>1958</v>
      </c>
      <c r="D579" s="76" t="s">
        <v>1654</v>
      </c>
      <c r="E579" s="38">
        <v>3</v>
      </c>
      <c r="F579" s="77" t="s">
        <v>7</v>
      </c>
      <c r="G579" s="193" t="s">
        <v>1962</v>
      </c>
      <c r="H579" s="168"/>
      <c r="I579" s="168"/>
      <c r="J579" s="168"/>
      <c r="K579" s="175"/>
      <c r="L579" s="230"/>
      <c r="M579" s="230"/>
      <c r="N579" s="231"/>
      <c r="O579" s="232"/>
      <c r="P579" s="179"/>
      <c r="Q579" s="179"/>
      <c r="R579" s="179"/>
      <c r="S579" s="179"/>
      <c r="T579" s="179"/>
      <c r="U579" s="179"/>
      <c r="V579" s="179"/>
      <c r="W579" s="179"/>
      <c r="X579" s="179"/>
      <c r="Y579" s="179"/>
      <c r="Z579" s="179"/>
      <c r="AA579" s="179"/>
      <c r="AB579" s="179"/>
      <c r="AC579" s="179"/>
      <c r="AD579" s="179"/>
    </row>
    <row r="580" spans="1:30" s="180" customFormat="1" ht="15">
      <c r="A580" s="35">
        <v>1015</v>
      </c>
      <c r="B580" s="75" t="s">
        <v>1388</v>
      </c>
      <c r="C580" s="36" t="s">
        <v>1958</v>
      </c>
      <c r="D580" s="76" t="s">
        <v>1654</v>
      </c>
      <c r="E580" s="38">
        <v>4</v>
      </c>
      <c r="F580" s="77" t="s">
        <v>6</v>
      </c>
      <c r="G580" s="57" t="s">
        <v>1960</v>
      </c>
      <c r="H580" s="168"/>
      <c r="I580" s="168"/>
      <c r="J580" s="168"/>
      <c r="K580" s="175"/>
      <c r="L580" s="230"/>
      <c r="M580" s="230"/>
      <c r="N580" s="199"/>
      <c r="O580" s="232"/>
      <c r="P580" s="179"/>
      <c r="Q580" s="179"/>
      <c r="R580" s="179"/>
      <c r="S580" s="179"/>
      <c r="T580" s="179"/>
      <c r="U580" s="179"/>
      <c r="V580" s="179"/>
      <c r="W580" s="179"/>
      <c r="X580" s="179"/>
      <c r="Y580" s="179"/>
      <c r="Z580" s="179"/>
      <c r="AA580" s="179"/>
      <c r="AB580" s="179"/>
      <c r="AC580" s="179"/>
      <c r="AD580" s="179"/>
    </row>
    <row r="581" spans="1:30" s="180" customFormat="1" ht="15">
      <c r="A581" s="35">
        <v>1015</v>
      </c>
      <c r="B581" s="75" t="s">
        <v>1388</v>
      </c>
      <c r="C581" s="36" t="s">
        <v>1958</v>
      </c>
      <c r="D581" s="76" t="s">
        <v>1654</v>
      </c>
      <c r="E581" s="38">
        <v>4</v>
      </c>
      <c r="F581" s="77" t="s">
        <v>7</v>
      </c>
      <c r="G581" s="193" t="s">
        <v>1393</v>
      </c>
      <c r="H581" s="168"/>
      <c r="I581" s="168"/>
      <c r="J581" s="168"/>
      <c r="K581" s="175"/>
      <c r="L581" s="230"/>
      <c r="M581" s="230"/>
      <c r="N581" s="199"/>
      <c r="O581" s="233"/>
      <c r="P581" s="179"/>
      <c r="Q581" s="179"/>
      <c r="R581" s="179"/>
      <c r="S581" s="179"/>
      <c r="T581" s="179"/>
      <c r="U581" s="179"/>
      <c r="V581" s="179"/>
      <c r="W581" s="179"/>
      <c r="X581" s="179"/>
      <c r="Y581" s="179"/>
      <c r="Z581" s="179"/>
      <c r="AA581" s="179"/>
      <c r="AB581" s="179"/>
      <c r="AC581" s="179"/>
      <c r="AD581" s="179"/>
    </row>
    <row r="582" spans="1:30" s="180" customFormat="1" ht="15">
      <c r="A582" s="35">
        <v>1015</v>
      </c>
      <c r="B582" s="75" t="s">
        <v>1388</v>
      </c>
      <c r="C582" s="36" t="s">
        <v>1958</v>
      </c>
      <c r="D582" s="76" t="s">
        <v>1654</v>
      </c>
      <c r="E582" s="38">
        <v>5</v>
      </c>
      <c r="F582" s="77" t="s">
        <v>6</v>
      </c>
      <c r="G582" s="57" t="s">
        <v>1960</v>
      </c>
      <c r="H582" s="168"/>
      <c r="I582" s="168"/>
      <c r="J582" s="168"/>
      <c r="K582" s="175"/>
      <c r="L582" s="230"/>
      <c r="M582" s="230"/>
      <c r="N582" s="231"/>
      <c r="O582" s="232"/>
      <c r="P582" s="179"/>
      <c r="Q582" s="179"/>
      <c r="R582" s="179"/>
      <c r="S582" s="179"/>
      <c r="T582" s="179"/>
      <c r="U582" s="179"/>
      <c r="V582" s="179"/>
      <c r="W582" s="179"/>
      <c r="X582" s="179"/>
      <c r="Y582" s="179"/>
      <c r="Z582" s="179"/>
      <c r="AA582" s="179"/>
      <c r="AB582" s="179"/>
      <c r="AC582" s="179"/>
      <c r="AD582" s="179"/>
    </row>
    <row r="583" spans="1:30" s="180" customFormat="1" ht="15">
      <c r="A583" s="35">
        <v>1015</v>
      </c>
      <c r="B583" s="75" t="s">
        <v>1388</v>
      </c>
      <c r="C583" s="36" t="s">
        <v>1958</v>
      </c>
      <c r="D583" s="76" t="s">
        <v>1654</v>
      </c>
      <c r="E583" s="38">
        <v>5</v>
      </c>
      <c r="F583" s="77" t="s">
        <v>7</v>
      </c>
      <c r="G583" s="193" t="s">
        <v>1360</v>
      </c>
      <c r="H583" s="168"/>
      <c r="I583" s="168"/>
      <c r="J583" s="168"/>
      <c r="K583" s="175"/>
      <c r="L583" s="230"/>
      <c r="M583" s="230"/>
      <c r="N583" s="231"/>
      <c r="O583" s="232"/>
      <c r="P583" s="179"/>
      <c r="Q583" s="179"/>
      <c r="R583" s="179"/>
      <c r="S583" s="179"/>
      <c r="T583" s="179"/>
      <c r="U583" s="179"/>
      <c r="V583" s="179"/>
      <c r="W583" s="179"/>
      <c r="X583" s="179"/>
      <c r="Y583" s="179"/>
      <c r="Z583" s="179"/>
      <c r="AA583" s="179"/>
      <c r="AB583" s="179"/>
      <c r="AC583" s="179"/>
      <c r="AD583" s="179"/>
    </row>
    <row r="584" spans="1:30" s="180" customFormat="1" ht="15">
      <c r="A584" s="35">
        <v>1015</v>
      </c>
      <c r="B584" s="75" t="s">
        <v>1388</v>
      </c>
      <c r="C584" s="36" t="s">
        <v>1958</v>
      </c>
      <c r="D584" s="76" t="s">
        <v>1654</v>
      </c>
      <c r="E584" s="38">
        <v>6</v>
      </c>
      <c r="F584" s="77" t="s">
        <v>6</v>
      </c>
      <c r="G584" s="57" t="s">
        <v>1960</v>
      </c>
      <c r="H584" s="168"/>
      <c r="I584" s="168"/>
      <c r="J584" s="168"/>
      <c r="K584" s="175"/>
      <c r="L584" s="230"/>
      <c r="M584" s="230"/>
      <c r="N584" s="231"/>
      <c r="O584" s="232"/>
      <c r="P584" s="179"/>
      <c r="Q584" s="179"/>
      <c r="R584" s="179"/>
      <c r="S584" s="179"/>
      <c r="T584" s="179"/>
      <c r="U584" s="179"/>
      <c r="V584" s="179"/>
      <c r="W584" s="179"/>
      <c r="X584" s="179"/>
      <c r="Y584" s="179"/>
      <c r="Z584" s="179"/>
      <c r="AA584" s="179"/>
      <c r="AB584" s="179"/>
      <c r="AC584" s="179"/>
      <c r="AD584" s="179"/>
    </row>
    <row r="585" spans="1:30" s="180" customFormat="1" ht="15">
      <c r="A585" s="35">
        <v>1015</v>
      </c>
      <c r="B585" s="75" t="s">
        <v>1388</v>
      </c>
      <c r="C585" s="36" t="s">
        <v>1958</v>
      </c>
      <c r="D585" s="76" t="s">
        <v>1654</v>
      </c>
      <c r="E585" s="38">
        <v>6</v>
      </c>
      <c r="F585" s="77" t="s">
        <v>7</v>
      </c>
      <c r="G585" s="193" t="s">
        <v>1962</v>
      </c>
      <c r="H585" s="168"/>
      <c r="I585" s="168"/>
      <c r="J585" s="168"/>
      <c r="K585" s="175"/>
      <c r="L585" s="230"/>
      <c r="M585" s="230"/>
      <c r="N585" s="231"/>
      <c r="O585" s="232"/>
      <c r="P585" s="179"/>
      <c r="Q585" s="179"/>
      <c r="R585" s="179"/>
      <c r="S585" s="179"/>
      <c r="T585" s="179"/>
      <c r="U585" s="179"/>
      <c r="V585" s="179"/>
      <c r="W585" s="179"/>
      <c r="X585" s="179"/>
      <c r="Y585" s="179"/>
      <c r="Z585" s="179"/>
      <c r="AA585" s="179"/>
      <c r="AB585" s="179"/>
      <c r="AC585" s="179"/>
      <c r="AD585" s="179"/>
    </row>
    <row r="586" spans="1:30" s="180" customFormat="1" ht="15">
      <c r="A586" s="35">
        <v>1015</v>
      </c>
      <c r="B586" s="75" t="s">
        <v>1388</v>
      </c>
      <c r="C586" s="36" t="s">
        <v>1958</v>
      </c>
      <c r="D586" s="76" t="s">
        <v>1654</v>
      </c>
      <c r="E586" s="38">
        <v>7</v>
      </c>
      <c r="F586" s="77" t="s">
        <v>6</v>
      </c>
      <c r="G586" s="57" t="s">
        <v>1960</v>
      </c>
      <c r="H586" s="168"/>
      <c r="I586" s="168"/>
      <c r="J586" s="168"/>
      <c r="K586" s="175"/>
      <c r="L586" s="230"/>
      <c r="M586" s="230"/>
      <c r="N586" s="231"/>
      <c r="O586" s="232"/>
      <c r="P586" s="179"/>
      <c r="Q586" s="179"/>
      <c r="R586" s="179"/>
      <c r="S586" s="179"/>
      <c r="T586" s="179"/>
      <c r="U586" s="179"/>
      <c r="V586" s="179"/>
      <c r="W586" s="179"/>
      <c r="X586" s="179"/>
      <c r="Y586" s="179"/>
      <c r="Z586" s="179"/>
      <c r="AA586" s="179"/>
      <c r="AB586" s="179"/>
      <c r="AC586" s="179"/>
      <c r="AD586" s="179"/>
    </row>
    <row r="587" spans="1:30" s="180" customFormat="1" ht="15">
      <c r="A587" s="35">
        <v>1015</v>
      </c>
      <c r="B587" s="75" t="s">
        <v>1388</v>
      </c>
      <c r="C587" s="36" t="s">
        <v>1958</v>
      </c>
      <c r="D587" s="76" t="s">
        <v>1654</v>
      </c>
      <c r="E587" s="38">
        <v>7</v>
      </c>
      <c r="F587" s="77" t="s">
        <v>7</v>
      </c>
      <c r="G587" s="193" t="s">
        <v>1393</v>
      </c>
      <c r="H587" s="168"/>
      <c r="I587" s="168"/>
      <c r="J587" s="168"/>
      <c r="K587" s="175"/>
      <c r="L587" s="230"/>
      <c r="M587" s="230"/>
      <c r="N587" s="231"/>
      <c r="O587" s="232"/>
      <c r="P587" s="179"/>
      <c r="Q587" s="179"/>
      <c r="R587" s="179"/>
      <c r="S587" s="179"/>
      <c r="T587" s="179"/>
      <c r="U587" s="179"/>
      <c r="V587" s="179"/>
      <c r="W587" s="179"/>
      <c r="X587" s="179"/>
      <c r="Y587" s="179"/>
      <c r="Z587" s="179"/>
      <c r="AA587" s="179"/>
      <c r="AB587" s="179"/>
      <c r="AC587" s="179"/>
      <c r="AD587" s="179"/>
    </row>
    <row r="588" spans="1:30" s="180" customFormat="1" ht="15">
      <c r="A588" s="35">
        <v>1015</v>
      </c>
      <c r="B588" s="75" t="s">
        <v>1388</v>
      </c>
      <c r="C588" s="36" t="s">
        <v>1958</v>
      </c>
      <c r="D588" s="76" t="s">
        <v>1654</v>
      </c>
      <c r="E588" s="38">
        <v>8</v>
      </c>
      <c r="F588" s="77" t="s">
        <v>6</v>
      </c>
      <c r="G588" s="57" t="s">
        <v>1960</v>
      </c>
      <c r="H588" s="168"/>
      <c r="I588" s="168"/>
      <c r="J588" s="168"/>
      <c r="K588" s="175"/>
      <c r="L588" s="230"/>
      <c r="M588" s="230"/>
      <c r="N588" s="234"/>
      <c r="O588" s="232"/>
      <c r="P588" s="179"/>
      <c r="Q588" s="179"/>
      <c r="R588" s="179"/>
      <c r="S588" s="179"/>
      <c r="T588" s="179"/>
      <c r="U588" s="179"/>
      <c r="V588" s="179"/>
      <c r="W588" s="179"/>
      <c r="X588" s="179"/>
      <c r="Y588" s="179"/>
      <c r="Z588" s="179"/>
      <c r="AA588" s="179"/>
      <c r="AB588" s="179"/>
      <c r="AC588" s="179"/>
      <c r="AD588" s="179"/>
    </row>
    <row r="589" spans="1:30" s="180" customFormat="1" ht="15">
      <c r="A589" s="35">
        <v>1015</v>
      </c>
      <c r="B589" s="75" t="s">
        <v>1388</v>
      </c>
      <c r="C589" s="36" t="s">
        <v>1958</v>
      </c>
      <c r="D589" s="76" t="s">
        <v>1654</v>
      </c>
      <c r="E589" s="38">
        <v>8</v>
      </c>
      <c r="F589" s="77" t="s">
        <v>7</v>
      </c>
      <c r="G589" s="57" t="s">
        <v>1960</v>
      </c>
      <c r="H589" s="168"/>
      <c r="I589" s="168"/>
      <c r="J589" s="168"/>
      <c r="K589" s="175"/>
      <c r="L589" s="235"/>
      <c r="M589" s="230"/>
      <c r="N589" s="236"/>
      <c r="O589" s="232"/>
      <c r="P589" s="179"/>
      <c r="Q589" s="179"/>
      <c r="R589" s="179"/>
      <c r="S589" s="179"/>
      <c r="T589" s="179"/>
      <c r="U589" s="179"/>
      <c r="V589" s="179"/>
      <c r="W589" s="179"/>
      <c r="X589" s="179"/>
      <c r="Y589" s="179"/>
      <c r="Z589" s="179"/>
      <c r="AA589" s="179"/>
      <c r="AB589" s="179"/>
      <c r="AC589" s="179"/>
      <c r="AD589" s="179"/>
    </row>
    <row r="590" spans="1:30" s="181" customFormat="1" ht="15">
      <c r="A590" s="66" t="s">
        <v>1394</v>
      </c>
      <c r="B590" s="67" t="s">
        <v>1395</v>
      </c>
      <c r="C590" s="67" t="s">
        <v>1965</v>
      </c>
      <c r="D590" s="63" t="s">
        <v>1654</v>
      </c>
      <c r="E590" s="41">
        <v>1</v>
      </c>
      <c r="F590" s="41" t="s">
        <v>6</v>
      </c>
      <c r="G590" s="195" t="s">
        <v>1397</v>
      </c>
      <c r="H590" s="179"/>
      <c r="I590" s="179"/>
      <c r="J590" s="179"/>
      <c r="K590" s="179"/>
      <c r="L590" s="179"/>
      <c r="M590" s="179"/>
      <c r="N590" s="179"/>
    </row>
    <row r="591" spans="1:30">
      <c r="A591" s="35" t="s">
        <v>1399</v>
      </c>
      <c r="B591" s="35" t="s">
        <v>1400</v>
      </c>
      <c r="C591" s="36" t="s">
        <v>1401</v>
      </c>
      <c r="D591" s="37" t="s">
        <v>1572</v>
      </c>
      <c r="E591" s="38">
        <v>1</v>
      </c>
      <c r="F591" s="38" t="s">
        <v>6</v>
      </c>
      <c r="G591" s="195" t="s">
        <v>1357</v>
      </c>
      <c r="H591" s="162"/>
      <c r="I591" s="168"/>
      <c r="J591" s="168"/>
      <c r="K591" s="190"/>
      <c r="L591" s="168"/>
      <c r="M591" s="168"/>
      <c r="O591" s="170"/>
    </row>
    <row r="592" spans="1:30">
      <c r="A592" s="35" t="s">
        <v>1399</v>
      </c>
      <c r="B592" s="35" t="s">
        <v>1400</v>
      </c>
      <c r="C592" s="36" t="s">
        <v>1401</v>
      </c>
      <c r="D592" s="37" t="s">
        <v>1572</v>
      </c>
      <c r="E592" s="38">
        <v>1</v>
      </c>
      <c r="F592" s="38" t="s">
        <v>7</v>
      </c>
      <c r="G592" s="43" t="s">
        <v>1358</v>
      </c>
      <c r="J592" s="168"/>
      <c r="K592" s="237"/>
      <c r="L592" s="168"/>
      <c r="M592" s="168"/>
      <c r="O592" s="183"/>
      <c r="P592" s="168"/>
    </row>
    <row r="593" spans="1:16">
      <c r="A593" s="35" t="s">
        <v>1402</v>
      </c>
      <c r="B593" s="35" t="s">
        <v>1403</v>
      </c>
      <c r="C593" s="36" t="s">
        <v>1404</v>
      </c>
      <c r="D593" s="37" t="s">
        <v>1520</v>
      </c>
      <c r="E593" s="38">
        <v>1</v>
      </c>
      <c r="F593" s="38" t="s">
        <v>6</v>
      </c>
      <c r="G593" s="195" t="s">
        <v>1405</v>
      </c>
      <c r="I593" s="166"/>
      <c r="J593" s="168"/>
      <c r="K593" s="175"/>
      <c r="L593" s="168"/>
      <c r="M593" s="172"/>
      <c r="O593" s="183"/>
      <c r="P593" s="166"/>
    </row>
    <row r="594" spans="1:16">
      <c r="A594" s="35" t="s">
        <v>1402</v>
      </c>
      <c r="B594" s="35" t="s">
        <v>1403</v>
      </c>
      <c r="C594" s="36" t="s">
        <v>1404</v>
      </c>
      <c r="D594" s="37" t="s">
        <v>1520</v>
      </c>
      <c r="E594" s="38">
        <v>1</v>
      </c>
      <c r="F594" s="38" t="s">
        <v>7</v>
      </c>
      <c r="G594" s="43" t="s">
        <v>1406</v>
      </c>
      <c r="H594" s="162"/>
      <c r="I594" s="168"/>
      <c r="J594" s="166"/>
      <c r="K594" s="167"/>
      <c r="L594" s="168"/>
      <c r="M594" s="172"/>
      <c r="O594" s="183"/>
      <c r="P594" s="166"/>
    </row>
    <row r="595" spans="1:16">
      <c r="A595" s="35" t="s">
        <v>1407</v>
      </c>
      <c r="B595" s="35" t="s">
        <v>1408</v>
      </c>
      <c r="C595" s="36" t="s">
        <v>1967</v>
      </c>
      <c r="D595" s="37" t="s">
        <v>1520</v>
      </c>
      <c r="E595" s="38">
        <v>1</v>
      </c>
      <c r="F595" s="38" t="s">
        <v>6</v>
      </c>
      <c r="G595" s="195" t="s">
        <v>1410</v>
      </c>
      <c r="H595" s="162"/>
      <c r="I595" s="166"/>
      <c r="J595" s="168"/>
      <c r="K595" s="167"/>
      <c r="L595" s="168"/>
      <c r="M595" s="168"/>
      <c r="O595" s="170"/>
    </row>
    <row r="596" spans="1:16">
      <c r="A596" s="35" t="s">
        <v>1407</v>
      </c>
      <c r="B596" s="35" t="s">
        <v>1408</v>
      </c>
      <c r="C596" s="36" t="s">
        <v>1967</v>
      </c>
      <c r="D596" s="37" t="s">
        <v>1520</v>
      </c>
      <c r="E596" s="38">
        <v>1</v>
      </c>
      <c r="F596" s="38" t="s">
        <v>7</v>
      </c>
      <c r="G596" s="43" t="s">
        <v>1411</v>
      </c>
      <c r="H596" s="162"/>
      <c r="I596" s="166"/>
      <c r="J596" s="166"/>
      <c r="K596" s="167"/>
      <c r="L596" s="168"/>
      <c r="M596" s="168"/>
      <c r="O596" s="170"/>
    </row>
    <row r="597" spans="1:16" ht="24">
      <c r="A597" s="35" t="s">
        <v>1412</v>
      </c>
      <c r="B597" s="35" t="s">
        <v>1413</v>
      </c>
      <c r="C597" s="36" t="s">
        <v>1968</v>
      </c>
      <c r="D597" s="37" t="s">
        <v>1905</v>
      </c>
      <c r="E597" s="38">
        <v>1</v>
      </c>
      <c r="F597" s="38" t="s">
        <v>8</v>
      </c>
      <c r="G597" s="33" t="s">
        <v>1969</v>
      </c>
      <c r="H597" s="162"/>
      <c r="I597" s="166"/>
      <c r="J597" s="166"/>
      <c r="K597" s="238"/>
      <c r="L597" s="168"/>
      <c r="M597" s="168"/>
      <c r="O597" s="203"/>
    </row>
    <row r="598" spans="1:16">
      <c r="A598" s="35" t="s">
        <v>1412</v>
      </c>
      <c r="B598" s="35" t="s">
        <v>1413</v>
      </c>
      <c r="C598" s="36" t="s">
        <v>1968</v>
      </c>
      <c r="D598" s="37" t="s">
        <v>1905</v>
      </c>
      <c r="E598" s="38">
        <v>2</v>
      </c>
      <c r="F598" s="38" t="s">
        <v>8</v>
      </c>
      <c r="G598" s="57" t="s">
        <v>1971</v>
      </c>
      <c r="H598" s="162"/>
      <c r="I598" s="166"/>
      <c r="J598" s="166"/>
      <c r="K598" s="167"/>
      <c r="L598" s="168"/>
      <c r="M598" s="168"/>
      <c r="O598" s="183"/>
    </row>
    <row r="599" spans="1:16">
      <c r="A599" s="35" t="s">
        <v>1424</v>
      </c>
      <c r="B599" s="35" t="s">
        <v>1425</v>
      </c>
      <c r="C599" s="36" t="s">
        <v>184</v>
      </c>
      <c r="D599" s="37" t="s">
        <v>1546</v>
      </c>
      <c r="E599" s="38">
        <v>1</v>
      </c>
      <c r="F599" s="38" t="s">
        <v>19</v>
      </c>
      <c r="G599" s="57" t="s">
        <v>1973</v>
      </c>
      <c r="H599" s="162"/>
      <c r="I599" s="166"/>
      <c r="J599" s="166"/>
      <c r="K599" s="167"/>
      <c r="L599" s="168"/>
      <c r="M599" s="168"/>
      <c r="O599" s="170"/>
    </row>
    <row r="600" spans="1:16">
      <c r="A600" s="35" t="s">
        <v>1426</v>
      </c>
      <c r="B600" s="35" t="s">
        <v>1427</v>
      </c>
      <c r="C600" s="36" t="s">
        <v>1428</v>
      </c>
      <c r="D600" s="37" t="s">
        <v>1520</v>
      </c>
      <c r="E600" s="38">
        <v>1</v>
      </c>
      <c r="F600" s="38" t="s">
        <v>6</v>
      </c>
      <c r="G600" s="195" t="s">
        <v>1429</v>
      </c>
      <c r="H600" s="162"/>
      <c r="I600" s="166"/>
      <c r="J600" s="166"/>
      <c r="K600" s="175"/>
      <c r="L600" s="168"/>
      <c r="M600" s="172"/>
      <c r="O600" s="170"/>
    </row>
    <row r="601" spans="1:16">
      <c r="A601" s="35" t="s">
        <v>1426</v>
      </c>
      <c r="B601" s="35" t="s">
        <v>1427</v>
      </c>
      <c r="C601" s="36" t="s">
        <v>1428</v>
      </c>
      <c r="D601" s="37" t="s">
        <v>1520</v>
      </c>
      <c r="E601" s="38">
        <v>1</v>
      </c>
      <c r="F601" s="38" t="s">
        <v>7</v>
      </c>
      <c r="G601" s="43" t="s">
        <v>1430</v>
      </c>
      <c r="H601" s="162"/>
      <c r="I601" s="166"/>
      <c r="J601" s="166"/>
      <c r="K601" s="167"/>
      <c r="L601" s="168"/>
      <c r="M601" s="168"/>
      <c r="O601" s="170"/>
    </row>
    <row r="602" spans="1:16">
      <c r="A602" s="35" t="s">
        <v>1431</v>
      </c>
      <c r="B602" s="35" t="s">
        <v>1432</v>
      </c>
      <c r="C602" s="36" t="s">
        <v>1433</v>
      </c>
      <c r="D602" s="37" t="s">
        <v>1520</v>
      </c>
      <c r="E602" s="38">
        <v>1</v>
      </c>
      <c r="F602" s="38" t="s">
        <v>6</v>
      </c>
      <c r="G602" s="195" t="s">
        <v>1434</v>
      </c>
      <c r="H602" s="162"/>
      <c r="I602" s="166"/>
      <c r="J602" s="166"/>
      <c r="K602" s="167"/>
      <c r="L602" s="168"/>
      <c r="M602" s="168"/>
      <c r="O602" s="170"/>
    </row>
    <row r="603" spans="1:16">
      <c r="A603" s="35" t="s">
        <v>1431</v>
      </c>
      <c r="B603" s="35" t="s">
        <v>1432</v>
      </c>
      <c r="C603" s="36" t="s">
        <v>1433</v>
      </c>
      <c r="D603" s="37" t="s">
        <v>1520</v>
      </c>
      <c r="E603" s="38">
        <v>1</v>
      </c>
      <c r="F603" s="38" t="s">
        <v>7</v>
      </c>
      <c r="G603" s="43" t="s">
        <v>1435</v>
      </c>
      <c r="H603" s="162"/>
      <c r="I603" s="166"/>
      <c r="J603" s="166"/>
      <c r="K603" s="167"/>
      <c r="L603" s="168"/>
      <c r="M603" s="168"/>
      <c r="O603" s="170"/>
    </row>
    <row r="604" spans="1:16">
      <c r="A604" s="35" t="s">
        <v>1436</v>
      </c>
      <c r="B604" s="35" t="s">
        <v>1437</v>
      </c>
      <c r="C604" s="36" t="s">
        <v>1438</v>
      </c>
      <c r="D604" s="37" t="s">
        <v>1520</v>
      </c>
      <c r="E604" s="38">
        <v>1</v>
      </c>
      <c r="F604" s="38" t="s">
        <v>6</v>
      </c>
      <c r="G604" s="195" t="s">
        <v>321</v>
      </c>
      <c r="H604" s="162"/>
      <c r="I604" s="166"/>
      <c r="J604" s="166"/>
      <c r="K604" s="167"/>
      <c r="L604" s="168"/>
      <c r="M604" s="168"/>
      <c r="O604" s="170"/>
    </row>
    <row r="605" spans="1:16">
      <c r="A605" s="35" t="s">
        <v>1436</v>
      </c>
      <c r="B605" s="35" t="s">
        <v>1437</v>
      </c>
      <c r="C605" s="36" t="s">
        <v>1438</v>
      </c>
      <c r="D605" s="37" t="s">
        <v>1520</v>
      </c>
      <c r="E605" s="38">
        <v>1</v>
      </c>
      <c r="F605" s="38" t="s">
        <v>7</v>
      </c>
      <c r="G605" s="43" t="s">
        <v>322</v>
      </c>
      <c r="H605" s="162"/>
      <c r="I605" s="166"/>
      <c r="J605" s="166"/>
      <c r="K605" s="167"/>
      <c r="L605" s="168"/>
      <c r="M605" s="168"/>
      <c r="O605" s="170"/>
    </row>
    <row r="606" spans="1:16" ht="83.25" customHeight="1">
      <c r="A606" s="35" t="s">
        <v>1439</v>
      </c>
      <c r="B606" s="35" t="s">
        <v>1440</v>
      </c>
      <c r="C606" s="36" t="s">
        <v>1441</v>
      </c>
      <c r="D606" s="37" t="s">
        <v>1683</v>
      </c>
      <c r="E606" s="38">
        <v>1</v>
      </c>
      <c r="F606" s="38" t="s">
        <v>8</v>
      </c>
      <c r="G606" s="33" t="s">
        <v>1975</v>
      </c>
      <c r="H606" s="162"/>
      <c r="I606" s="166"/>
      <c r="J606" s="166"/>
      <c r="K606" s="167"/>
      <c r="L606" s="239"/>
      <c r="M606" s="168"/>
      <c r="O606" s="183"/>
    </row>
    <row r="607" spans="1:16">
      <c r="A607" s="35" t="s">
        <v>1976</v>
      </c>
      <c r="B607" s="35" t="s">
        <v>1977</v>
      </c>
      <c r="C607" s="36" t="s">
        <v>197</v>
      </c>
      <c r="D607" s="37" t="s">
        <v>1546</v>
      </c>
      <c r="E607" s="38">
        <v>1</v>
      </c>
      <c r="F607" s="38" t="s">
        <v>19</v>
      </c>
      <c r="G607" s="57" t="s">
        <v>1973</v>
      </c>
      <c r="H607" s="162"/>
      <c r="I607" s="166"/>
      <c r="J607" s="166"/>
      <c r="K607" s="167"/>
      <c r="L607" s="239"/>
      <c r="M607" s="168"/>
      <c r="O607" s="170"/>
    </row>
    <row r="608" spans="1:16">
      <c r="A608" s="35" t="s">
        <v>1978</v>
      </c>
      <c r="B608" s="35" t="s">
        <v>1979</v>
      </c>
      <c r="C608" s="36" t="s">
        <v>197</v>
      </c>
      <c r="D608" s="37" t="s">
        <v>1546</v>
      </c>
      <c r="E608" s="38">
        <v>1</v>
      </c>
      <c r="F608" s="38" t="s">
        <v>19</v>
      </c>
      <c r="G608" s="57" t="s">
        <v>1973</v>
      </c>
      <c r="H608" s="162"/>
      <c r="I608" s="166"/>
      <c r="J608" s="166"/>
      <c r="K608" s="167"/>
      <c r="L608" s="239"/>
      <c r="M608" s="168"/>
      <c r="O608" s="170"/>
    </row>
    <row r="609" spans="1:30">
      <c r="A609" s="35" t="s">
        <v>1980</v>
      </c>
      <c r="B609" s="35" t="s">
        <v>1981</v>
      </c>
      <c r="C609" s="36" t="s">
        <v>200</v>
      </c>
      <c r="D609" s="37" t="s">
        <v>1546</v>
      </c>
      <c r="E609" s="38">
        <v>1</v>
      </c>
      <c r="F609" s="38" t="s">
        <v>19</v>
      </c>
      <c r="G609" s="57" t="s">
        <v>1973</v>
      </c>
      <c r="H609" s="162"/>
      <c r="I609" s="166"/>
      <c r="J609" s="166"/>
      <c r="K609" s="167"/>
      <c r="L609" s="168"/>
      <c r="M609" s="168"/>
      <c r="O609" s="170"/>
    </row>
    <row r="610" spans="1:30" s="180" customFormat="1" ht="15">
      <c r="A610" s="35">
        <v>1767</v>
      </c>
      <c r="B610" s="75" t="s">
        <v>1982</v>
      </c>
      <c r="C610" s="36" t="s">
        <v>200</v>
      </c>
      <c r="D610" s="76">
        <v>3</v>
      </c>
      <c r="E610" s="38">
        <v>1</v>
      </c>
      <c r="F610" s="77" t="s">
        <v>19</v>
      </c>
      <c r="G610" s="57" t="s">
        <v>1973</v>
      </c>
      <c r="H610" s="168"/>
      <c r="I610" s="168"/>
      <c r="J610" s="168"/>
      <c r="K610" s="175"/>
      <c r="L610" s="172"/>
      <c r="M610" s="172"/>
      <c r="N610" s="179"/>
      <c r="O610" s="188"/>
      <c r="P610" s="179"/>
      <c r="Q610" s="179"/>
      <c r="R610" s="179"/>
      <c r="S610" s="179"/>
      <c r="T610" s="179"/>
      <c r="U610" s="179"/>
      <c r="V610" s="179"/>
      <c r="W610" s="179"/>
      <c r="X610" s="179"/>
      <c r="Y610" s="179"/>
      <c r="Z610" s="179"/>
      <c r="AA610" s="179"/>
      <c r="AB610" s="179"/>
      <c r="AC610" s="179"/>
      <c r="AD610" s="179"/>
    </row>
    <row r="611" spans="1:30" s="181" customFormat="1" ht="15">
      <c r="A611" s="66" t="s">
        <v>1464</v>
      </c>
      <c r="B611" s="67" t="s">
        <v>1465</v>
      </c>
      <c r="C611" s="67" t="s">
        <v>1983</v>
      </c>
      <c r="D611" s="63" t="s">
        <v>1572</v>
      </c>
      <c r="E611" s="41">
        <v>1</v>
      </c>
      <c r="F611" s="41" t="s">
        <v>6</v>
      </c>
      <c r="G611" s="195" t="s">
        <v>1410</v>
      </c>
      <c r="H611" s="179"/>
      <c r="I611" s="179"/>
      <c r="J611" s="179"/>
      <c r="K611" s="179"/>
      <c r="L611" s="179"/>
      <c r="M611" s="179"/>
      <c r="N611" s="179"/>
    </row>
    <row r="612" spans="1:30" s="181" customFormat="1" ht="15">
      <c r="A612" s="66" t="s">
        <v>1467</v>
      </c>
      <c r="B612" s="67" t="s">
        <v>1468</v>
      </c>
      <c r="C612" s="67" t="s">
        <v>1985</v>
      </c>
      <c r="D612" s="63" t="s">
        <v>1661</v>
      </c>
      <c r="E612" s="41">
        <v>1</v>
      </c>
      <c r="F612" s="41" t="s">
        <v>6</v>
      </c>
      <c r="G612" s="195" t="s">
        <v>1390</v>
      </c>
      <c r="H612" s="179"/>
      <c r="I612" s="179"/>
      <c r="J612" s="179"/>
      <c r="K612" s="179"/>
      <c r="L612" s="179"/>
      <c r="M612" s="179"/>
      <c r="N612" s="179"/>
    </row>
    <row r="613" spans="1:30" s="186" customFormat="1">
      <c r="A613" s="35" t="s">
        <v>1470</v>
      </c>
      <c r="B613" s="60" t="s">
        <v>1471</v>
      </c>
      <c r="C613" s="61" t="s">
        <v>212</v>
      </c>
      <c r="D613" s="37" t="s">
        <v>1546</v>
      </c>
      <c r="E613" s="38">
        <v>1</v>
      </c>
      <c r="F613" s="38" t="s">
        <v>19</v>
      </c>
      <c r="G613" s="57" t="s">
        <v>1973</v>
      </c>
      <c r="H613" s="162"/>
      <c r="I613" s="166"/>
      <c r="J613" s="166"/>
      <c r="K613" s="167"/>
      <c r="L613" s="226"/>
      <c r="M613" s="219"/>
      <c r="O613" s="187"/>
    </row>
    <row r="615" spans="1:30">
      <c r="C615" s="241"/>
      <c r="G615" s="209"/>
      <c r="K615" s="166"/>
    </row>
    <row r="616" spans="1:30">
      <c r="B616" s="182"/>
      <c r="G616" s="162"/>
    </row>
    <row r="617" spans="1:30">
      <c r="B617" s="167"/>
      <c r="C617" s="244"/>
      <c r="D617" s="245"/>
      <c r="E617" s="246"/>
      <c r="F617" s="246"/>
      <c r="G617" s="247"/>
    </row>
    <row r="618" spans="1:30">
      <c r="B618" s="182"/>
    </row>
    <row r="619" spans="1:30" s="225" customFormat="1">
      <c r="A619" s="248"/>
      <c r="B619" s="182"/>
      <c r="C619" s="243"/>
      <c r="D619" s="242"/>
      <c r="E619" s="240"/>
      <c r="F619" s="240"/>
      <c r="G619" s="208"/>
      <c r="H619" s="163"/>
      <c r="I619" s="176"/>
      <c r="J619" s="165"/>
      <c r="L619" s="169"/>
      <c r="M619" s="169"/>
    </row>
    <row r="620" spans="1:30" ht="15">
      <c r="B620" s="179"/>
    </row>
    <row r="621" spans="1:30" ht="15">
      <c r="B621" s="179"/>
    </row>
    <row r="622" spans="1:30" ht="15">
      <c r="B622" s="179"/>
    </row>
    <row r="623" spans="1:30" ht="15">
      <c r="B623" s="179"/>
    </row>
    <row r="624" spans="1:30">
      <c r="B624" s="249"/>
    </row>
    <row r="625" spans="1:14">
      <c r="B625" s="249"/>
    </row>
    <row r="626" spans="1:14">
      <c r="B626" s="249"/>
    </row>
    <row r="627" spans="1:14" s="182" customFormat="1">
      <c r="A627" s="240"/>
      <c r="B627" s="250"/>
      <c r="C627" s="243"/>
      <c r="D627" s="242"/>
      <c r="E627" s="240"/>
      <c r="F627" s="240"/>
      <c r="G627" s="208"/>
      <c r="H627" s="163"/>
      <c r="I627" s="176"/>
      <c r="J627" s="165"/>
      <c r="K627" s="225"/>
      <c r="L627" s="169"/>
      <c r="M627" s="169"/>
      <c r="N627" s="169"/>
    </row>
    <row r="628" spans="1:14" s="182" customFormat="1">
      <c r="A628" s="240"/>
      <c r="B628" s="250"/>
      <c r="C628" s="243"/>
      <c r="D628" s="242"/>
      <c r="E628" s="240"/>
      <c r="F628" s="240"/>
      <c r="G628" s="208"/>
      <c r="H628" s="163"/>
      <c r="I628" s="176"/>
      <c r="J628" s="165"/>
      <c r="K628" s="225"/>
      <c r="L628" s="169"/>
      <c r="M628" s="169"/>
      <c r="N628" s="169"/>
    </row>
    <row r="629" spans="1:14" s="182" customFormat="1">
      <c r="A629" s="240"/>
      <c r="B629" s="251"/>
      <c r="C629" s="243"/>
      <c r="D629" s="242"/>
      <c r="E629" s="240"/>
      <c r="F629" s="240"/>
      <c r="G629" s="208"/>
      <c r="H629" s="163"/>
      <c r="I629" s="176"/>
      <c r="J629" s="165"/>
      <c r="K629" s="225"/>
      <c r="L629" s="169"/>
      <c r="M629" s="169"/>
      <c r="N629" s="169"/>
    </row>
    <row r="630" spans="1:14" s="182" customFormat="1">
      <c r="A630" s="240"/>
      <c r="B630" s="250"/>
      <c r="C630" s="243"/>
      <c r="D630" s="242"/>
      <c r="E630" s="240"/>
      <c r="F630" s="240"/>
      <c r="G630" s="208"/>
      <c r="H630" s="163"/>
      <c r="I630" s="176"/>
      <c r="J630" s="165"/>
      <c r="K630" s="225"/>
      <c r="L630" s="169"/>
      <c r="M630" s="169"/>
      <c r="N630" s="169"/>
    </row>
    <row r="632" spans="1:14" s="182" customFormat="1">
      <c r="A632" s="240"/>
      <c r="B632" s="250"/>
      <c r="C632" s="243"/>
      <c r="D632" s="242"/>
      <c r="E632" s="240"/>
      <c r="F632" s="240"/>
      <c r="G632" s="208"/>
      <c r="H632" s="163"/>
      <c r="I632" s="176"/>
      <c r="J632" s="165"/>
      <c r="K632" s="225"/>
      <c r="L632" s="169"/>
      <c r="M632" s="169"/>
      <c r="N632" s="169"/>
    </row>
    <row r="636" spans="1:14" s="182" customFormat="1">
      <c r="A636" s="240"/>
      <c r="B636" s="250"/>
      <c r="C636" s="243"/>
      <c r="D636" s="242"/>
      <c r="E636" s="240"/>
      <c r="F636" s="240"/>
      <c r="G636" s="208"/>
      <c r="H636" s="163"/>
      <c r="I636" s="176"/>
      <c r="J636" s="165"/>
      <c r="K636" s="225"/>
      <c r="L636" s="169"/>
      <c r="M636" s="169"/>
      <c r="N636" s="169"/>
    </row>
    <row r="638" spans="1:14" s="182" customFormat="1">
      <c r="A638" s="240"/>
      <c r="B638" s="251"/>
      <c r="C638" s="243"/>
      <c r="D638" s="242"/>
      <c r="E638" s="240"/>
      <c r="F638" s="240"/>
      <c r="G638" s="208"/>
      <c r="H638" s="163"/>
      <c r="I638" s="176"/>
      <c r="J638" s="165"/>
      <c r="K638" s="225"/>
      <c r="L638" s="169"/>
      <c r="M638" s="169"/>
      <c r="N638" s="169"/>
    </row>
    <row r="641" spans="1:14" s="182" customFormat="1">
      <c r="A641" s="240"/>
      <c r="B641" s="250"/>
      <c r="C641" s="243"/>
      <c r="D641" s="242"/>
      <c r="E641" s="240"/>
      <c r="F641" s="240"/>
      <c r="G641" s="208"/>
      <c r="H641" s="163"/>
      <c r="I641" s="176"/>
      <c r="J641" s="165"/>
      <c r="K641" s="225"/>
      <c r="L641" s="169"/>
      <c r="M641" s="169"/>
      <c r="N641" s="169"/>
    </row>
    <row r="642" spans="1:14" s="182" customFormat="1">
      <c r="A642" s="240"/>
      <c r="B642" s="250"/>
      <c r="C642" s="243"/>
      <c r="D642" s="242"/>
      <c r="E642" s="240"/>
      <c r="F642" s="240"/>
      <c r="G642" s="208"/>
      <c r="H642" s="163"/>
      <c r="I642" s="176"/>
      <c r="J642" s="165"/>
      <c r="K642" s="225"/>
      <c r="L642" s="169"/>
      <c r="M642" s="169"/>
      <c r="N642" s="169"/>
    </row>
    <row r="643" spans="1:14" s="182" customFormat="1">
      <c r="A643" s="240"/>
      <c r="B643" s="250"/>
      <c r="C643" s="243"/>
      <c r="D643" s="242"/>
      <c r="E643" s="240"/>
      <c r="F643" s="240"/>
      <c r="G643" s="208"/>
      <c r="H643" s="163"/>
      <c r="I643" s="176"/>
      <c r="J643" s="165"/>
      <c r="K643" s="225"/>
      <c r="L643" s="169"/>
      <c r="M643" s="169"/>
      <c r="N643" s="169"/>
    </row>
    <row r="644" spans="1:14" s="182" customFormat="1">
      <c r="A644" s="240"/>
      <c r="B644" s="225"/>
      <c r="C644" s="243"/>
      <c r="D644" s="242"/>
      <c r="E644" s="240"/>
      <c r="F644" s="240"/>
      <c r="G644" s="208"/>
      <c r="H644" s="163"/>
      <c r="I644" s="176"/>
      <c r="J644" s="165"/>
      <c r="K644" s="225"/>
      <c r="L644" s="169"/>
      <c r="M644" s="169"/>
      <c r="N644" s="169"/>
    </row>
    <row r="645" spans="1:14" s="182" customFormat="1">
      <c r="A645" s="240"/>
      <c r="B645" s="251"/>
      <c r="C645" s="243"/>
      <c r="D645" s="242"/>
      <c r="E645" s="240"/>
      <c r="F645" s="240"/>
      <c r="G645" s="208"/>
      <c r="H645" s="163"/>
      <c r="I645" s="176"/>
      <c r="J645" s="165"/>
      <c r="K645" s="225"/>
      <c r="L645" s="169"/>
      <c r="M645" s="169"/>
      <c r="N645" s="169"/>
    </row>
    <row r="646" spans="1:14" s="182" customFormat="1">
      <c r="A646" s="240"/>
      <c r="B646" s="251"/>
      <c r="C646" s="243"/>
      <c r="D646" s="242"/>
      <c r="E646" s="240"/>
      <c r="F646" s="240"/>
      <c r="G646" s="208"/>
      <c r="H646" s="163"/>
      <c r="I646" s="176"/>
      <c r="J646" s="165"/>
      <c r="K646" s="225"/>
      <c r="L646" s="169"/>
      <c r="M646" s="169"/>
      <c r="N646" s="169"/>
    </row>
    <row r="650" spans="1:14" s="182" customFormat="1">
      <c r="A650" s="240"/>
      <c r="B650" s="250"/>
      <c r="C650" s="243"/>
      <c r="D650" s="242"/>
      <c r="E650" s="240"/>
      <c r="F650" s="240"/>
      <c r="G650" s="208"/>
      <c r="H650" s="163"/>
      <c r="I650" s="176"/>
      <c r="J650" s="165"/>
      <c r="K650" s="225"/>
      <c r="L650" s="169"/>
      <c r="M650" s="169"/>
      <c r="N650" s="169"/>
    </row>
    <row r="651" spans="1:14" s="182" customFormat="1">
      <c r="A651" s="240"/>
      <c r="B651" s="250"/>
      <c r="C651" s="243"/>
      <c r="D651" s="242"/>
      <c r="E651" s="240"/>
      <c r="F651" s="240"/>
      <c r="G651" s="208"/>
      <c r="H651" s="163"/>
      <c r="I651" s="176"/>
      <c r="J651" s="165"/>
      <c r="K651" s="225"/>
      <c r="L651" s="169"/>
      <c r="M651" s="169"/>
      <c r="N651" s="169"/>
    </row>
    <row r="652" spans="1:14" s="182" customFormat="1">
      <c r="A652" s="240"/>
      <c r="C652" s="243"/>
      <c r="D652" s="242"/>
      <c r="E652" s="240"/>
      <c r="F652" s="240"/>
      <c r="G652" s="208"/>
      <c r="H652" s="163"/>
      <c r="I652" s="176"/>
      <c r="J652" s="165"/>
      <c r="K652" s="225"/>
      <c r="L652" s="169"/>
      <c r="M652" s="169"/>
      <c r="N652" s="169"/>
    </row>
    <row r="653" spans="1:14" s="182" customFormat="1" ht="15">
      <c r="A653" s="240"/>
      <c r="B653" s="179"/>
      <c r="C653" s="243"/>
      <c r="D653" s="242"/>
      <c r="E653" s="240"/>
      <c r="F653" s="240"/>
      <c r="G653" s="208"/>
      <c r="H653" s="163"/>
      <c r="I653" s="176"/>
      <c r="J653" s="165"/>
      <c r="K653" s="225"/>
      <c r="L653" s="169"/>
      <c r="M653" s="169"/>
      <c r="N653" s="169"/>
    </row>
    <row r="654" spans="1:14" s="182" customFormat="1">
      <c r="A654" s="240"/>
      <c r="B654" s="250"/>
      <c r="C654" s="243"/>
      <c r="D654" s="242"/>
      <c r="E654" s="240"/>
      <c r="F654" s="240"/>
      <c r="G654" s="208"/>
      <c r="H654" s="163"/>
      <c r="I654" s="176"/>
      <c r="J654" s="165"/>
      <c r="K654" s="225"/>
      <c r="L654" s="169"/>
      <c r="M654" s="169"/>
      <c r="N654" s="169"/>
    </row>
    <row r="655" spans="1:14" s="182" customFormat="1">
      <c r="A655" s="240"/>
      <c r="B655" s="250"/>
      <c r="C655" s="243"/>
      <c r="D655" s="242"/>
      <c r="E655" s="240"/>
      <c r="F655" s="240"/>
      <c r="G655" s="208"/>
      <c r="H655" s="163"/>
      <c r="I655" s="176"/>
      <c r="J655" s="165"/>
      <c r="K655" s="225"/>
      <c r="L655" s="169"/>
      <c r="M655" s="169"/>
      <c r="N655" s="169"/>
    </row>
    <row r="656" spans="1:14" s="182" customFormat="1">
      <c r="A656" s="240"/>
      <c r="B656" s="251"/>
      <c r="C656" s="243"/>
      <c r="D656" s="242"/>
      <c r="E656" s="240"/>
      <c r="F656" s="240"/>
      <c r="G656" s="208"/>
      <c r="H656" s="163"/>
      <c r="I656" s="176"/>
      <c r="J656" s="165"/>
      <c r="K656" s="225"/>
      <c r="L656" s="169"/>
      <c r="M656" s="169"/>
      <c r="N656" s="169"/>
    </row>
    <row r="658" spans="1:14" s="182" customFormat="1">
      <c r="A658" s="240"/>
      <c r="B658" s="250"/>
      <c r="C658" s="243"/>
      <c r="D658" s="242"/>
      <c r="E658" s="240"/>
      <c r="F658" s="240"/>
      <c r="G658" s="208"/>
      <c r="H658" s="163"/>
      <c r="I658" s="176"/>
      <c r="J658" s="165"/>
      <c r="K658" s="225"/>
      <c r="L658" s="169"/>
      <c r="M658" s="169"/>
      <c r="N658" s="169"/>
    </row>
    <row r="659" spans="1:14" s="182" customFormat="1" ht="15">
      <c r="A659" s="240"/>
      <c r="B659" s="179"/>
      <c r="C659" s="243"/>
      <c r="D659" s="242"/>
      <c r="E659" s="240"/>
      <c r="F659" s="240"/>
      <c r="G659" s="208"/>
      <c r="H659" s="163"/>
      <c r="I659" s="176"/>
      <c r="J659" s="165"/>
      <c r="K659" s="225"/>
      <c r="L659" s="169"/>
      <c r="M659" s="169"/>
      <c r="N659" s="169"/>
    </row>
    <row r="660" spans="1:14" s="182" customFormat="1" ht="15">
      <c r="A660" s="240"/>
      <c r="B660" s="180"/>
      <c r="C660" s="243"/>
      <c r="D660" s="242"/>
      <c r="E660" s="240"/>
      <c r="F660" s="240"/>
      <c r="G660" s="208"/>
      <c r="H660" s="163"/>
      <c r="I660" s="176"/>
      <c r="J660" s="165"/>
      <c r="K660" s="225"/>
      <c r="L660" s="169"/>
      <c r="M660" s="169"/>
      <c r="N660" s="169"/>
    </row>
    <row r="661" spans="1:14" s="182" customFormat="1" ht="15">
      <c r="A661" s="240"/>
      <c r="B661" s="180"/>
      <c r="C661" s="243"/>
      <c r="D661" s="242"/>
      <c r="E661" s="240"/>
      <c r="F661" s="240"/>
      <c r="G661" s="208"/>
      <c r="H661" s="163"/>
      <c r="I661" s="176"/>
      <c r="J661" s="165"/>
      <c r="K661" s="225"/>
      <c r="L661" s="169"/>
      <c r="M661" s="169"/>
      <c r="N661" s="169"/>
    </row>
    <row r="662" spans="1:14" s="182" customFormat="1" ht="15">
      <c r="A662" s="240"/>
      <c r="B662" s="180"/>
      <c r="C662" s="243"/>
      <c r="D662" s="242"/>
      <c r="E662" s="240"/>
      <c r="F662" s="240"/>
      <c r="G662" s="208"/>
      <c r="H662" s="163"/>
      <c r="I662" s="176"/>
      <c r="J662" s="165"/>
      <c r="K662" s="225"/>
      <c r="L662" s="169"/>
      <c r="M662" s="169"/>
      <c r="N662" s="169"/>
    </row>
    <row r="663" spans="1:14" s="182" customFormat="1" ht="15">
      <c r="A663" s="240"/>
      <c r="B663" s="180"/>
      <c r="C663" s="243"/>
      <c r="D663" s="242"/>
      <c r="E663" s="240"/>
      <c r="F663" s="240"/>
      <c r="G663" s="208"/>
      <c r="H663" s="163"/>
      <c r="I663" s="176"/>
      <c r="J663" s="165"/>
      <c r="K663" s="225"/>
      <c r="L663" s="169"/>
      <c r="M663" s="169"/>
      <c r="N663" s="169"/>
    </row>
    <row r="664" spans="1:14" s="182" customFormat="1" ht="15">
      <c r="A664" s="240"/>
      <c r="B664" s="180"/>
      <c r="C664" s="243"/>
      <c r="D664" s="242"/>
      <c r="E664" s="240"/>
      <c r="F664" s="240"/>
      <c r="G664" s="208"/>
      <c r="H664" s="163"/>
      <c r="I664" s="176"/>
      <c r="J664" s="165"/>
      <c r="K664" s="225"/>
      <c r="L664" s="169"/>
      <c r="M664" s="169"/>
      <c r="N664" s="169"/>
    </row>
    <row r="665" spans="1:14" s="182" customFormat="1" ht="15">
      <c r="A665" s="240"/>
      <c r="B665" s="180"/>
      <c r="C665" s="243"/>
      <c r="D665" s="242"/>
      <c r="E665" s="240"/>
      <c r="F665" s="240"/>
      <c r="G665" s="208"/>
      <c r="H665" s="163"/>
      <c r="I665" s="176"/>
      <c r="J665" s="165"/>
      <c r="K665" s="225"/>
      <c r="L665" s="169"/>
      <c r="M665" s="169"/>
      <c r="N665" s="169"/>
    </row>
    <row r="666" spans="1:14" s="182" customFormat="1" ht="15">
      <c r="A666" s="240"/>
      <c r="B666" s="180"/>
      <c r="C666" s="243"/>
      <c r="D666" s="242"/>
      <c r="E666" s="240"/>
      <c r="F666" s="240"/>
      <c r="G666" s="208"/>
      <c r="H666" s="163"/>
      <c r="I666" s="176"/>
      <c r="J666" s="165"/>
      <c r="K666" s="225"/>
      <c r="L666" s="169"/>
      <c r="M666" s="169"/>
      <c r="N666" s="169"/>
    </row>
    <row r="667" spans="1:14" s="182" customFormat="1" ht="15">
      <c r="A667" s="240"/>
      <c r="B667" s="180"/>
      <c r="C667" s="243"/>
      <c r="D667" s="242"/>
      <c r="E667" s="240"/>
      <c r="F667" s="240"/>
      <c r="G667" s="208"/>
      <c r="H667" s="163"/>
      <c r="I667" s="176"/>
      <c r="J667" s="165"/>
      <c r="K667" s="225"/>
      <c r="L667" s="169"/>
      <c r="M667" s="169"/>
      <c r="N667" s="169"/>
    </row>
    <row r="668" spans="1:14" s="182" customFormat="1" ht="15">
      <c r="A668" s="240"/>
      <c r="B668" s="180"/>
      <c r="C668" s="243"/>
      <c r="D668" s="242"/>
      <c r="E668" s="240"/>
      <c r="F668" s="240"/>
      <c r="G668" s="208"/>
      <c r="H668" s="163"/>
      <c r="I668" s="176"/>
      <c r="J668" s="165"/>
      <c r="K668" s="225"/>
      <c r="L668" s="169"/>
      <c r="M668" s="169"/>
      <c r="N668" s="169"/>
    </row>
    <row r="669" spans="1:14" s="182" customFormat="1" ht="15">
      <c r="A669" s="240"/>
      <c r="B669" s="180"/>
      <c r="C669" s="243"/>
      <c r="D669" s="242"/>
      <c r="E669" s="240"/>
      <c r="F669" s="240"/>
      <c r="G669" s="208"/>
      <c r="H669" s="163"/>
      <c r="I669" s="176"/>
      <c r="J669" s="165"/>
      <c r="K669" s="225"/>
      <c r="L669" s="169"/>
      <c r="M669" s="169"/>
      <c r="N669" s="169"/>
    </row>
    <row r="670" spans="1:14" s="182" customFormat="1" ht="15">
      <c r="A670" s="240"/>
      <c r="B670" s="180"/>
      <c r="C670" s="243"/>
      <c r="D670" s="242"/>
      <c r="E670" s="240"/>
      <c r="F670" s="240"/>
      <c r="G670" s="208"/>
      <c r="H670" s="163"/>
      <c r="I670" s="176"/>
      <c r="J670" s="165"/>
      <c r="K670" s="225"/>
      <c r="L670" s="169"/>
      <c r="M670" s="169"/>
      <c r="N670" s="169"/>
    </row>
    <row r="671" spans="1:14" s="182" customFormat="1" ht="15">
      <c r="A671" s="240"/>
      <c r="B671" s="180"/>
      <c r="C671" s="243"/>
      <c r="D671" s="242"/>
      <c r="E671" s="240"/>
      <c r="F671" s="240"/>
      <c r="G671" s="208"/>
      <c r="H671" s="163"/>
      <c r="I671" s="176"/>
      <c r="J671" s="165"/>
      <c r="K671" s="225"/>
      <c r="L671" s="169"/>
      <c r="M671" s="169"/>
      <c r="N671" s="169"/>
    </row>
    <row r="672" spans="1:14" s="182" customFormat="1" ht="15">
      <c r="A672" s="240"/>
      <c r="B672" s="180"/>
      <c r="C672" s="243"/>
      <c r="D672" s="242"/>
      <c r="E672" s="240"/>
      <c r="F672" s="240"/>
      <c r="G672" s="208"/>
      <c r="H672" s="163"/>
      <c r="I672" s="176"/>
      <c r="J672" s="165"/>
      <c r="K672" s="225"/>
      <c r="L672" s="169"/>
      <c r="M672" s="169"/>
      <c r="N672" s="169"/>
    </row>
    <row r="673" spans="1:14" s="182" customFormat="1" ht="15">
      <c r="A673" s="240"/>
      <c r="B673" s="180"/>
      <c r="C673" s="243"/>
      <c r="D673" s="242"/>
      <c r="E673" s="240"/>
      <c r="F673" s="240"/>
      <c r="G673" s="208"/>
      <c r="H673" s="163"/>
      <c r="I673" s="176"/>
      <c r="J673" s="165"/>
      <c r="K673" s="225"/>
      <c r="L673" s="169"/>
      <c r="M673" s="169"/>
      <c r="N673" s="169"/>
    </row>
  </sheetData>
  <sheetProtection formatCells="0" formatColumns="0" formatRows="0" autoFilter="0"/>
  <autoFilter ref="A3:AD613"/>
  <mergeCells count="2">
    <mergeCell ref="C1:I1"/>
    <mergeCell ref="D2:G2"/>
  </mergeCells>
  <conditionalFormatting sqref="I46">
    <cfRule type="duplicateValues" dxfId="375" priority="34"/>
  </conditionalFormatting>
  <conditionalFormatting sqref="I120">
    <cfRule type="duplicateValues" dxfId="374" priority="33"/>
  </conditionalFormatting>
  <conditionalFormatting sqref="I122">
    <cfRule type="duplicateValues" dxfId="373" priority="32"/>
  </conditionalFormatting>
  <conditionalFormatting sqref="I514">
    <cfRule type="duplicateValues" dxfId="372" priority="31"/>
  </conditionalFormatting>
  <conditionalFormatting sqref="A514:D514">
    <cfRule type="duplicateValues" dxfId="371" priority="30"/>
  </conditionalFormatting>
  <conditionalFormatting sqref="B49">
    <cfRule type="duplicateValues" dxfId="370" priority="29"/>
  </conditionalFormatting>
  <conditionalFormatting sqref="B55">
    <cfRule type="duplicateValues" dxfId="369" priority="28"/>
  </conditionalFormatting>
  <conditionalFormatting sqref="B99">
    <cfRule type="duplicateValues" dxfId="368" priority="27"/>
  </conditionalFormatting>
  <conditionalFormatting sqref="B101:B102">
    <cfRule type="duplicateValues" dxfId="367" priority="26"/>
  </conditionalFormatting>
  <conditionalFormatting sqref="B104">
    <cfRule type="duplicateValues" dxfId="366" priority="25"/>
  </conditionalFormatting>
  <conditionalFormatting sqref="B116 C117">
    <cfRule type="duplicateValues" dxfId="365" priority="24"/>
  </conditionalFormatting>
  <conditionalFormatting sqref="B142">
    <cfRule type="duplicateValues" dxfId="364" priority="23"/>
  </conditionalFormatting>
  <conditionalFormatting sqref="B155">
    <cfRule type="duplicateValues" dxfId="363" priority="22"/>
  </conditionalFormatting>
  <conditionalFormatting sqref="B179">
    <cfRule type="duplicateValues" dxfId="362" priority="21"/>
  </conditionalFormatting>
  <conditionalFormatting sqref="B211">
    <cfRule type="duplicateValues" dxfId="361" priority="20"/>
  </conditionalFormatting>
  <conditionalFormatting sqref="B228">
    <cfRule type="duplicateValues" dxfId="360" priority="19"/>
  </conditionalFormatting>
  <conditionalFormatting sqref="B245 B241:B242 B248:B249">
    <cfRule type="duplicateValues" dxfId="359" priority="18"/>
  </conditionalFormatting>
  <conditionalFormatting sqref="B279:B281 B283 B274">
    <cfRule type="duplicateValues" dxfId="358" priority="17"/>
  </conditionalFormatting>
  <conditionalFormatting sqref="B379">
    <cfRule type="duplicateValues" dxfId="357" priority="16"/>
  </conditionalFormatting>
  <conditionalFormatting sqref="B299:B302">
    <cfRule type="duplicateValues" dxfId="356" priority="15"/>
  </conditionalFormatting>
  <conditionalFormatting sqref="B283 B280:B281">
    <cfRule type="duplicateValues" dxfId="355" priority="14"/>
  </conditionalFormatting>
  <conditionalFormatting sqref="B373 B376">
    <cfRule type="duplicateValues" dxfId="354" priority="13"/>
  </conditionalFormatting>
  <conditionalFormatting sqref="B382:B385 B387:B388 B391:B392">
    <cfRule type="duplicateValues" dxfId="353" priority="12"/>
  </conditionalFormatting>
  <conditionalFormatting sqref="B400:B402 B395 B410">
    <cfRule type="duplicateValues" dxfId="352" priority="11"/>
  </conditionalFormatting>
  <conditionalFormatting sqref="B460">
    <cfRule type="duplicateValues" dxfId="351" priority="10"/>
  </conditionalFormatting>
  <conditionalFormatting sqref="B489:B491">
    <cfRule type="duplicateValues" dxfId="350" priority="9"/>
  </conditionalFormatting>
  <conditionalFormatting sqref="B548">
    <cfRule type="duplicateValues" dxfId="349" priority="8"/>
  </conditionalFormatting>
  <conditionalFormatting sqref="B590 B611:B612">
    <cfRule type="duplicateValues" dxfId="348" priority="7"/>
  </conditionalFormatting>
  <conditionalFormatting sqref="B180">
    <cfRule type="duplicateValues" dxfId="347" priority="6"/>
  </conditionalFormatting>
  <conditionalFormatting sqref="B212">
    <cfRule type="duplicateValues" dxfId="346" priority="5"/>
  </conditionalFormatting>
  <conditionalFormatting sqref="B303:B308">
    <cfRule type="duplicateValues" dxfId="345" priority="4"/>
  </conditionalFormatting>
  <conditionalFormatting sqref="B295:B298">
    <cfRule type="duplicateValues" dxfId="344" priority="3"/>
  </conditionalFormatting>
  <conditionalFormatting sqref="B284">
    <cfRule type="duplicateValues" dxfId="343" priority="2"/>
  </conditionalFormatting>
  <conditionalFormatting sqref="B285:B294">
    <cfRule type="duplicateValues" dxfId="342" priority="1"/>
  </conditionalFormatting>
  <pageMargins left="0.25" right="0.25" top="0.2" bottom="0.28000000000000003"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3"/>
  <sheetViews>
    <sheetView workbookViewId="0">
      <pane xSplit="1" ySplit="3" topLeftCell="B598" activePane="bottomRight" state="frozen"/>
      <selection pane="topRight" activeCell="B1" sqref="B1"/>
      <selection pane="bottomLeft" activeCell="A4" sqref="A4"/>
      <selection pane="bottomRight" activeCell="F4" sqref="F4:F613"/>
    </sheetView>
  </sheetViews>
  <sheetFormatPr defaultRowHeight="12.75"/>
  <cols>
    <col min="1" max="1" width="6" style="240" customWidth="1"/>
    <col min="2" max="2" width="11.42578125" style="176" customWidth="1"/>
    <col min="3" max="3" width="41.28515625" style="243" bestFit="1" customWidth="1"/>
    <col min="4" max="4" width="6.5703125" style="242" customWidth="1"/>
    <col min="5" max="5" width="3.7109375" style="240" customWidth="1"/>
    <col min="6" max="6" width="6" style="240" customWidth="1"/>
    <col min="7" max="7" width="30.28515625" style="208" customWidth="1"/>
    <col min="8" max="8" width="11.5703125" style="163" customWidth="1"/>
    <col min="9" max="9" width="10.140625" style="176" customWidth="1"/>
    <col min="10" max="10" width="6.85546875" style="165" customWidth="1"/>
    <col min="11" max="11" width="12.85546875" style="225" customWidth="1"/>
    <col min="12" max="12" width="21.7109375" style="169" bestFit="1" customWidth="1"/>
    <col min="13" max="13" width="15.85546875" style="169" customWidth="1"/>
    <col min="14" max="14" width="9.5703125" style="169" bestFit="1" customWidth="1"/>
    <col min="15" max="15" width="40.5703125" style="169" customWidth="1"/>
    <col min="16" max="16" width="9.140625" style="169"/>
    <col min="17" max="17" width="10.7109375" style="169" bestFit="1" customWidth="1"/>
    <col min="18" max="16384" width="9.140625" style="169"/>
  </cols>
  <sheetData>
    <row r="1" spans="1:15" s="148" customFormat="1">
      <c r="A1" s="144"/>
      <c r="B1" s="145"/>
      <c r="C1" s="786" t="s">
        <v>1472</v>
      </c>
      <c r="D1" s="786"/>
      <c r="E1" s="786"/>
      <c r="F1" s="786"/>
      <c r="G1" s="786"/>
      <c r="H1" s="786"/>
      <c r="I1" s="786"/>
      <c r="J1" s="146"/>
      <c r="K1" s="147"/>
    </row>
    <row r="2" spans="1:15" s="156" customFormat="1" ht="15">
      <c r="A2" s="149"/>
      <c r="B2" s="150"/>
      <c r="C2" s="151"/>
      <c r="D2" s="787" t="s">
        <v>1473</v>
      </c>
      <c r="E2" s="787"/>
      <c r="F2" s="787"/>
      <c r="G2" s="787"/>
      <c r="H2" s="152"/>
      <c r="I2" s="153"/>
      <c r="J2" s="154"/>
      <c r="K2" s="155"/>
    </row>
    <row r="3" spans="1:15" s="163" customFormat="1" ht="38.25" customHeight="1">
      <c r="A3" s="157" t="s">
        <v>1474</v>
      </c>
      <c r="B3" s="158" t="s">
        <v>1475</v>
      </c>
      <c r="C3" s="159" t="s">
        <v>1476</v>
      </c>
      <c r="D3" s="160" t="s">
        <v>1477</v>
      </c>
      <c r="E3" s="157" t="s">
        <v>1478</v>
      </c>
      <c r="F3" s="157" t="s">
        <v>1479</v>
      </c>
      <c r="G3" s="161" t="s">
        <v>1480</v>
      </c>
      <c r="H3" s="161" t="s">
        <v>1481</v>
      </c>
      <c r="I3" s="158" t="s">
        <v>1482</v>
      </c>
      <c r="J3" s="161" t="s">
        <v>1483</v>
      </c>
      <c r="K3" s="158" t="s">
        <v>1484</v>
      </c>
      <c r="L3" s="162" t="s">
        <v>1485</v>
      </c>
      <c r="M3" s="162" t="s">
        <v>1486</v>
      </c>
      <c r="N3" s="163" t="s">
        <v>1487</v>
      </c>
      <c r="O3" s="164"/>
    </row>
    <row r="4" spans="1:15">
      <c r="A4" s="35" t="s">
        <v>10</v>
      </c>
      <c r="B4" s="35" t="s">
        <v>11</v>
      </c>
      <c r="C4" s="36" t="s">
        <v>1488</v>
      </c>
      <c r="D4" s="37" t="s">
        <v>1489</v>
      </c>
      <c r="E4" s="38">
        <v>1</v>
      </c>
      <c r="F4" s="38" t="s">
        <v>8</v>
      </c>
      <c r="G4" s="33"/>
      <c r="I4" s="165"/>
      <c r="J4" s="166"/>
      <c r="K4" s="167"/>
      <c r="L4" s="168"/>
      <c r="M4" s="168"/>
      <c r="O4" s="170"/>
    </row>
    <row r="5" spans="1:15">
      <c r="A5" s="35" t="s">
        <v>10</v>
      </c>
      <c r="B5" s="35" t="s">
        <v>11</v>
      </c>
      <c r="C5" s="36" t="s">
        <v>1488</v>
      </c>
      <c r="D5" s="37" t="s">
        <v>1489</v>
      </c>
      <c r="E5" s="38">
        <v>2</v>
      </c>
      <c r="F5" s="38" t="s">
        <v>8</v>
      </c>
      <c r="G5" s="49"/>
      <c r="I5" s="165"/>
      <c r="J5" s="166"/>
      <c r="K5" s="171"/>
      <c r="L5" s="168"/>
      <c r="M5" s="168"/>
      <c r="O5" s="170"/>
    </row>
    <row r="6" spans="1:15">
      <c r="A6" s="35" t="s">
        <v>10</v>
      </c>
      <c r="B6" s="35" t="s">
        <v>11</v>
      </c>
      <c r="C6" s="36" t="s">
        <v>1488</v>
      </c>
      <c r="D6" s="37" t="s">
        <v>1489</v>
      </c>
      <c r="E6" s="38">
        <v>3</v>
      </c>
      <c r="F6" s="38" t="s">
        <v>8</v>
      </c>
      <c r="G6" s="49"/>
      <c r="I6" s="165"/>
      <c r="J6" s="166"/>
      <c r="K6" s="167"/>
      <c r="L6" s="168"/>
      <c r="M6" s="168"/>
      <c r="O6" s="170"/>
    </row>
    <row r="7" spans="1:15">
      <c r="A7" s="35" t="s">
        <v>10</v>
      </c>
      <c r="B7" s="35" t="s">
        <v>11</v>
      </c>
      <c r="C7" s="36" t="s">
        <v>1488</v>
      </c>
      <c r="D7" s="37" t="s">
        <v>1489</v>
      </c>
      <c r="E7" s="38">
        <v>4</v>
      </c>
      <c r="F7" s="38" t="s">
        <v>8</v>
      </c>
      <c r="G7" s="49"/>
      <c r="I7" s="165"/>
      <c r="J7" s="166"/>
      <c r="K7" s="167"/>
      <c r="L7" s="168"/>
      <c r="M7" s="168"/>
      <c r="O7" s="170"/>
    </row>
    <row r="8" spans="1:15">
      <c r="A8" s="35" t="s">
        <v>10</v>
      </c>
      <c r="B8" s="35" t="s">
        <v>11</v>
      </c>
      <c r="C8" s="36" t="s">
        <v>1488</v>
      </c>
      <c r="D8" s="37" t="s">
        <v>1489</v>
      </c>
      <c r="E8" s="38">
        <v>5</v>
      </c>
      <c r="F8" s="38" t="s">
        <v>8</v>
      </c>
      <c r="G8" s="49"/>
      <c r="I8" s="165"/>
      <c r="J8" s="166"/>
      <c r="K8" s="167"/>
      <c r="L8" s="168"/>
      <c r="M8" s="168"/>
      <c r="O8" s="170"/>
    </row>
    <row r="9" spans="1:15">
      <c r="A9" s="35" t="s">
        <v>10</v>
      </c>
      <c r="B9" s="35" t="s">
        <v>11</v>
      </c>
      <c r="C9" s="36" t="s">
        <v>1488</v>
      </c>
      <c r="D9" s="37" t="s">
        <v>1489</v>
      </c>
      <c r="E9" s="38">
        <v>6</v>
      </c>
      <c r="F9" s="38" t="s">
        <v>8</v>
      </c>
      <c r="G9" s="49"/>
      <c r="I9" s="165"/>
      <c r="J9" s="166"/>
      <c r="K9" s="167"/>
      <c r="L9" s="168"/>
      <c r="M9" s="168"/>
      <c r="O9" s="170"/>
    </row>
    <row r="10" spans="1:15">
      <c r="A10" s="35" t="s">
        <v>10</v>
      </c>
      <c r="B10" s="35" t="s">
        <v>11</v>
      </c>
      <c r="C10" s="36" t="s">
        <v>1488</v>
      </c>
      <c r="D10" s="37" t="s">
        <v>1489</v>
      </c>
      <c r="E10" s="38">
        <v>7</v>
      </c>
      <c r="F10" s="38" t="s">
        <v>8</v>
      </c>
      <c r="G10" s="49"/>
      <c r="I10" s="165"/>
      <c r="J10" s="166"/>
      <c r="K10" s="167"/>
      <c r="L10" s="168"/>
      <c r="M10" s="168"/>
      <c r="O10" s="170"/>
    </row>
    <row r="11" spans="1:15">
      <c r="A11" s="35" t="s">
        <v>10</v>
      </c>
      <c r="B11" s="35" t="s">
        <v>11</v>
      </c>
      <c r="C11" s="36" t="s">
        <v>1488</v>
      </c>
      <c r="D11" s="37" t="s">
        <v>1489</v>
      </c>
      <c r="E11" s="38">
        <v>8</v>
      </c>
      <c r="F11" s="38" t="s">
        <v>8</v>
      </c>
      <c r="G11" s="49"/>
      <c r="I11" s="165"/>
      <c r="J11" s="166"/>
      <c r="K11" s="167"/>
      <c r="L11" s="168"/>
      <c r="M11" s="168"/>
      <c r="O11" s="170"/>
    </row>
    <row r="12" spans="1:15">
      <c r="A12" s="35" t="s">
        <v>10</v>
      </c>
      <c r="B12" s="35" t="s">
        <v>11</v>
      </c>
      <c r="C12" s="36" t="s">
        <v>1488</v>
      </c>
      <c r="D12" s="37" t="s">
        <v>1489</v>
      </c>
      <c r="E12" s="38">
        <v>9</v>
      </c>
      <c r="F12" s="38" t="s">
        <v>8</v>
      </c>
      <c r="G12" s="49"/>
      <c r="I12" s="165"/>
      <c r="J12" s="166"/>
      <c r="K12" s="167"/>
      <c r="L12" s="168"/>
      <c r="M12" s="168"/>
      <c r="O12" s="170"/>
    </row>
    <row r="13" spans="1:15">
      <c r="A13" s="35" t="s">
        <v>10</v>
      </c>
      <c r="B13" s="35" t="s">
        <v>11</v>
      </c>
      <c r="C13" s="36" t="s">
        <v>1488</v>
      </c>
      <c r="D13" s="37" t="s">
        <v>1489</v>
      </c>
      <c r="E13" s="38">
        <v>10</v>
      </c>
      <c r="F13" s="38" t="s">
        <v>8</v>
      </c>
      <c r="G13" s="49"/>
      <c r="I13" s="165"/>
      <c r="J13" s="166"/>
      <c r="K13" s="167"/>
      <c r="L13" s="168"/>
      <c r="M13" s="168"/>
      <c r="O13" s="170"/>
    </row>
    <row r="14" spans="1:15">
      <c r="A14" s="35" t="s">
        <v>10</v>
      </c>
      <c r="B14" s="35" t="s">
        <v>11</v>
      </c>
      <c r="C14" s="36" t="s">
        <v>1488</v>
      </c>
      <c r="D14" s="37" t="s">
        <v>1489</v>
      </c>
      <c r="E14" s="38">
        <v>11</v>
      </c>
      <c r="F14" s="38" t="s">
        <v>8</v>
      </c>
      <c r="G14" s="49"/>
      <c r="I14" s="165"/>
      <c r="J14" s="166"/>
      <c r="K14" s="167"/>
      <c r="L14" s="168"/>
      <c r="M14" s="168"/>
      <c r="O14" s="170"/>
    </row>
    <row r="15" spans="1:15">
      <c r="A15" s="35" t="s">
        <v>10</v>
      </c>
      <c r="B15" s="35" t="s">
        <v>11</v>
      </c>
      <c r="C15" s="36" t="s">
        <v>1488</v>
      </c>
      <c r="D15" s="37" t="s">
        <v>1489</v>
      </c>
      <c r="E15" s="38">
        <v>12</v>
      </c>
      <c r="F15" s="38" t="s">
        <v>8</v>
      </c>
      <c r="G15" s="49"/>
      <c r="I15" s="165"/>
      <c r="J15" s="166"/>
      <c r="K15" s="167"/>
      <c r="L15" s="168"/>
      <c r="M15" s="168"/>
      <c r="O15" s="170"/>
    </row>
    <row r="16" spans="1:15">
      <c r="A16" s="35" t="s">
        <v>10</v>
      </c>
      <c r="B16" s="35" t="s">
        <v>11</v>
      </c>
      <c r="C16" s="36" t="s">
        <v>1488</v>
      </c>
      <c r="D16" s="37" t="s">
        <v>1489</v>
      </c>
      <c r="E16" s="38">
        <v>13</v>
      </c>
      <c r="F16" s="38" t="s">
        <v>8</v>
      </c>
      <c r="G16" s="49"/>
      <c r="I16" s="165"/>
      <c r="J16" s="166"/>
      <c r="K16" s="167"/>
      <c r="L16" s="168"/>
      <c r="M16" s="168"/>
      <c r="O16" s="170"/>
    </row>
    <row r="17" spans="1:15">
      <c r="A17" s="35" t="s">
        <v>10</v>
      </c>
      <c r="B17" s="35" t="s">
        <v>11</v>
      </c>
      <c r="C17" s="36" t="s">
        <v>1488</v>
      </c>
      <c r="D17" s="37" t="s">
        <v>1489</v>
      </c>
      <c r="E17" s="38">
        <v>14</v>
      </c>
      <c r="F17" s="38" t="s">
        <v>8</v>
      </c>
      <c r="G17" s="49"/>
      <c r="I17" s="165"/>
      <c r="J17" s="166"/>
      <c r="K17" s="167"/>
      <c r="L17" s="168"/>
      <c r="M17" s="168"/>
      <c r="O17" s="170"/>
    </row>
    <row r="18" spans="1:15">
      <c r="A18" s="35" t="s">
        <v>10</v>
      </c>
      <c r="B18" s="35" t="s">
        <v>11</v>
      </c>
      <c r="C18" s="36" t="s">
        <v>1488</v>
      </c>
      <c r="D18" s="37" t="s">
        <v>1489</v>
      </c>
      <c r="E18" s="38">
        <v>15</v>
      </c>
      <c r="F18" s="38" t="s">
        <v>8</v>
      </c>
      <c r="G18" s="49"/>
      <c r="I18" s="165"/>
      <c r="J18" s="166"/>
      <c r="K18" s="167"/>
      <c r="L18" s="168"/>
      <c r="M18" s="168"/>
      <c r="O18" s="170"/>
    </row>
    <row r="19" spans="1:15" s="174" customFormat="1">
      <c r="A19" s="35" t="s">
        <v>133</v>
      </c>
      <c r="B19" s="35" t="s">
        <v>134</v>
      </c>
      <c r="C19" s="36" t="s">
        <v>135</v>
      </c>
      <c r="D19" s="37" t="s">
        <v>1520</v>
      </c>
      <c r="E19" s="38">
        <v>1</v>
      </c>
      <c r="F19" s="38" t="s">
        <v>6</v>
      </c>
      <c r="G19" s="49" t="s">
        <v>1521</v>
      </c>
      <c r="H19" s="162"/>
      <c r="I19" s="166"/>
      <c r="J19" s="166"/>
      <c r="K19" s="167"/>
      <c r="L19" s="168"/>
      <c r="M19" s="172"/>
      <c r="N19" s="169"/>
      <c r="O19" s="173"/>
    </row>
    <row r="20" spans="1:15" s="174" customFormat="1">
      <c r="A20" s="35" t="s">
        <v>133</v>
      </c>
      <c r="B20" s="35" t="s">
        <v>134</v>
      </c>
      <c r="C20" s="36" t="s">
        <v>135</v>
      </c>
      <c r="D20" s="37" t="s">
        <v>1520</v>
      </c>
      <c r="E20" s="38">
        <v>1</v>
      </c>
      <c r="F20" s="38" t="s">
        <v>7</v>
      </c>
      <c r="G20" s="49" t="s">
        <v>1524</v>
      </c>
      <c r="H20" s="162"/>
      <c r="I20" s="166"/>
      <c r="J20" s="166"/>
      <c r="K20" s="167"/>
      <c r="L20" s="168"/>
      <c r="M20" s="168"/>
      <c r="N20" s="169"/>
      <c r="O20" s="173"/>
    </row>
    <row r="21" spans="1:15" s="174" customFormat="1">
      <c r="A21" s="35">
        <v>1941</v>
      </c>
      <c r="B21" s="35" t="s">
        <v>141</v>
      </c>
      <c r="C21" s="53" t="s">
        <v>1526</v>
      </c>
      <c r="D21" s="37" t="s">
        <v>1520</v>
      </c>
      <c r="E21" s="38">
        <v>1</v>
      </c>
      <c r="F21" s="38" t="s">
        <v>6</v>
      </c>
      <c r="G21" s="54" t="s">
        <v>143</v>
      </c>
      <c r="H21" s="162"/>
      <c r="I21" s="166"/>
      <c r="J21" s="166"/>
      <c r="K21" s="167"/>
      <c r="L21" s="168"/>
      <c r="M21" s="168"/>
      <c r="N21" s="169"/>
      <c r="O21" s="173"/>
    </row>
    <row r="22" spans="1:15" s="174" customFormat="1" ht="24">
      <c r="A22" s="35">
        <v>2264</v>
      </c>
      <c r="B22" s="33" t="s">
        <v>146</v>
      </c>
      <c r="C22" s="53" t="s">
        <v>147</v>
      </c>
      <c r="D22" s="55" t="s">
        <v>1527</v>
      </c>
      <c r="E22" s="38">
        <v>1</v>
      </c>
      <c r="F22" s="38" t="s">
        <v>6</v>
      </c>
      <c r="G22" s="54" t="s">
        <v>143</v>
      </c>
      <c r="H22" s="162"/>
      <c r="I22" s="166"/>
      <c r="J22" s="169"/>
      <c r="K22" s="167"/>
      <c r="L22" s="168"/>
      <c r="M22" s="169"/>
      <c r="N22" s="169"/>
      <c r="O22" s="173"/>
    </row>
    <row r="23" spans="1:15" s="174" customFormat="1" ht="36">
      <c r="A23" s="35">
        <v>2264</v>
      </c>
      <c r="B23" s="33" t="s">
        <v>146</v>
      </c>
      <c r="C23" s="53" t="s">
        <v>147</v>
      </c>
      <c r="D23" s="55" t="s">
        <v>1527</v>
      </c>
      <c r="E23" s="38">
        <v>1</v>
      </c>
      <c r="F23" s="38" t="s">
        <v>19</v>
      </c>
      <c r="G23" s="54" t="s">
        <v>1528</v>
      </c>
      <c r="H23" s="162"/>
      <c r="I23" s="166"/>
      <c r="J23" s="169"/>
      <c r="K23" s="167"/>
      <c r="L23" s="168"/>
      <c r="M23" s="169"/>
      <c r="N23" s="169"/>
      <c r="O23" s="173"/>
    </row>
    <row r="24" spans="1:15" s="174" customFormat="1" ht="24">
      <c r="A24" s="35" t="s">
        <v>160</v>
      </c>
      <c r="B24" s="35" t="s">
        <v>161</v>
      </c>
      <c r="C24" s="36" t="s">
        <v>162</v>
      </c>
      <c r="D24" s="37" t="s">
        <v>1520</v>
      </c>
      <c r="E24" s="38">
        <v>1</v>
      </c>
      <c r="F24" s="38" t="s">
        <v>6</v>
      </c>
      <c r="G24" s="49" t="s">
        <v>1529</v>
      </c>
      <c r="H24" s="162"/>
      <c r="I24" s="166"/>
      <c r="J24" s="166"/>
      <c r="K24" s="175"/>
      <c r="L24" s="168"/>
      <c r="M24" s="168"/>
      <c r="N24" s="169"/>
      <c r="O24" s="173"/>
    </row>
    <row r="25" spans="1:15" s="174" customFormat="1">
      <c r="A25" s="35" t="s">
        <v>160</v>
      </c>
      <c r="B25" s="35" t="s">
        <v>161</v>
      </c>
      <c r="C25" s="36" t="s">
        <v>162</v>
      </c>
      <c r="D25" s="37" t="s">
        <v>1520</v>
      </c>
      <c r="E25" s="38">
        <v>1</v>
      </c>
      <c r="F25" s="38" t="s">
        <v>7</v>
      </c>
      <c r="G25" s="49" t="s">
        <v>1531</v>
      </c>
      <c r="H25" s="162"/>
      <c r="I25" s="166"/>
      <c r="J25" s="166"/>
      <c r="K25" s="167"/>
      <c r="L25" s="168"/>
      <c r="M25" s="168"/>
      <c r="N25" s="169"/>
      <c r="O25" s="173"/>
    </row>
    <row r="26" spans="1:15" s="174" customFormat="1">
      <c r="A26" s="35" t="s">
        <v>167</v>
      </c>
      <c r="B26" s="35" t="s">
        <v>168</v>
      </c>
      <c r="C26" s="36" t="s">
        <v>169</v>
      </c>
      <c r="D26" s="37" t="s">
        <v>1520</v>
      </c>
      <c r="E26" s="38">
        <v>1</v>
      </c>
      <c r="F26" s="38" t="s">
        <v>6</v>
      </c>
      <c r="G26" s="49" t="s">
        <v>1533</v>
      </c>
      <c r="H26" s="162"/>
      <c r="I26" s="166"/>
      <c r="J26" s="166"/>
      <c r="K26" s="167"/>
      <c r="L26" s="168"/>
      <c r="M26" s="168"/>
      <c r="N26" s="169"/>
      <c r="O26" s="173"/>
    </row>
    <row r="27" spans="1:15" s="174" customFormat="1">
      <c r="A27" s="35" t="s">
        <v>167</v>
      </c>
      <c r="B27" s="35" t="s">
        <v>168</v>
      </c>
      <c r="C27" s="36" t="s">
        <v>169</v>
      </c>
      <c r="D27" s="37" t="s">
        <v>1520</v>
      </c>
      <c r="E27" s="38">
        <v>1</v>
      </c>
      <c r="F27" s="38" t="s">
        <v>7</v>
      </c>
      <c r="G27" s="49" t="s">
        <v>1535</v>
      </c>
      <c r="H27" s="162"/>
      <c r="I27" s="166"/>
      <c r="J27" s="166"/>
      <c r="K27" s="167"/>
      <c r="L27" s="168"/>
      <c r="M27" s="168"/>
      <c r="N27" s="169"/>
      <c r="O27" s="173"/>
    </row>
    <row r="28" spans="1:15" s="174" customFormat="1">
      <c r="A28" s="35" t="s">
        <v>174</v>
      </c>
      <c r="B28" s="35" t="s">
        <v>175</v>
      </c>
      <c r="C28" s="36" t="s">
        <v>176</v>
      </c>
      <c r="D28" s="37" t="s">
        <v>1520</v>
      </c>
      <c r="E28" s="38">
        <v>1</v>
      </c>
      <c r="F28" s="38" t="s">
        <v>6</v>
      </c>
      <c r="G28" s="49" t="s">
        <v>1537</v>
      </c>
      <c r="H28" s="162"/>
      <c r="I28" s="166"/>
      <c r="J28" s="166"/>
      <c r="K28" s="167"/>
      <c r="L28" s="168"/>
      <c r="M28" s="168"/>
      <c r="N28" s="169"/>
      <c r="O28" s="173"/>
    </row>
    <row r="29" spans="1:15" s="174" customFormat="1">
      <c r="A29" s="35" t="s">
        <v>174</v>
      </c>
      <c r="B29" s="35" t="s">
        <v>175</v>
      </c>
      <c r="C29" s="36" t="s">
        <v>176</v>
      </c>
      <c r="D29" s="37" t="s">
        <v>1520</v>
      </c>
      <c r="E29" s="38">
        <v>1</v>
      </c>
      <c r="F29" s="38" t="s">
        <v>7</v>
      </c>
      <c r="G29" s="49" t="s">
        <v>1539</v>
      </c>
      <c r="H29" s="162"/>
      <c r="I29" s="166"/>
      <c r="J29" s="166"/>
      <c r="K29" s="167"/>
      <c r="L29" s="168"/>
      <c r="M29" s="168"/>
      <c r="N29" s="169"/>
      <c r="O29" s="173"/>
    </row>
    <row r="30" spans="1:15" s="174" customFormat="1" ht="36">
      <c r="A30" s="35" t="s">
        <v>177</v>
      </c>
      <c r="B30" s="35" t="s">
        <v>178</v>
      </c>
      <c r="C30" s="36" t="s">
        <v>179</v>
      </c>
      <c r="D30" s="37" t="s">
        <v>1541</v>
      </c>
      <c r="E30" s="38">
        <v>1</v>
      </c>
      <c r="F30" s="38" t="s">
        <v>6</v>
      </c>
      <c r="G30" s="49" t="s">
        <v>1542</v>
      </c>
      <c r="H30" s="162"/>
      <c r="I30" s="166"/>
      <c r="J30" s="166"/>
      <c r="K30" s="167"/>
      <c r="L30" s="168"/>
      <c r="M30" s="168"/>
      <c r="N30" s="169"/>
      <c r="O30" s="173"/>
    </row>
    <row r="31" spans="1:15" s="174" customFormat="1" ht="112.5" customHeight="1">
      <c r="A31" s="35" t="s">
        <v>177</v>
      </c>
      <c r="B31" s="35" t="s">
        <v>178</v>
      </c>
      <c r="C31" s="36" t="s">
        <v>179</v>
      </c>
      <c r="D31" s="37" t="s">
        <v>1541</v>
      </c>
      <c r="E31" s="38">
        <v>1</v>
      </c>
      <c r="F31" s="38" t="s">
        <v>8</v>
      </c>
      <c r="G31" s="49" t="s">
        <v>1544</v>
      </c>
      <c r="H31" s="162"/>
      <c r="I31" s="166"/>
      <c r="J31" s="166"/>
      <c r="K31" s="167"/>
      <c r="L31" s="168"/>
      <c r="M31" s="168"/>
      <c r="N31" s="169"/>
      <c r="O31" s="173"/>
    </row>
    <row r="32" spans="1:15" s="174" customFormat="1">
      <c r="A32" s="35" t="s">
        <v>182</v>
      </c>
      <c r="B32" s="35" t="s">
        <v>183</v>
      </c>
      <c r="C32" s="36" t="s">
        <v>184</v>
      </c>
      <c r="D32" s="37" t="s">
        <v>1546</v>
      </c>
      <c r="E32" s="38">
        <v>1</v>
      </c>
      <c r="F32" s="38" t="s">
        <v>19</v>
      </c>
      <c r="G32" s="57" t="s">
        <v>143</v>
      </c>
      <c r="H32" s="162"/>
      <c r="I32" s="166"/>
      <c r="J32" s="166"/>
      <c r="K32" s="167"/>
      <c r="L32" s="168"/>
      <c r="M32" s="168"/>
      <c r="N32" s="169"/>
      <c r="O32" s="173"/>
    </row>
    <row r="33" spans="1:15" ht="24">
      <c r="A33" s="35" t="s">
        <v>185</v>
      </c>
      <c r="B33" s="35" t="s">
        <v>186</v>
      </c>
      <c r="C33" s="36" t="s">
        <v>187</v>
      </c>
      <c r="D33" s="37" t="s">
        <v>1520</v>
      </c>
      <c r="E33" s="38">
        <v>1</v>
      </c>
      <c r="F33" s="38" t="s">
        <v>6</v>
      </c>
      <c r="G33" s="33" t="s">
        <v>1547</v>
      </c>
      <c r="H33" s="162"/>
      <c r="I33" s="166"/>
      <c r="J33" s="166"/>
      <c r="K33" s="167"/>
      <c r="L33" s="168"/>
      <c r="M33" s="168"/>
      <c r="O33" s="170"/>
    </row>
    <row r="34" spans="1:15" ht="24">
      <c r="A34" s="35" t="s">
        <v>185</v>
      </c>
      <c r="B34" s="35" t="s">
        <v>186</v>
      </c>
      <c r="C34" s="36" t="s">
        <v>187</v>
      </c>
      <c r="D34" s="37" t="s">
        <v>1520</v>
      </c>
      <c r="E34" s="38">
        <v>1</v>
      </c>
      <c r="F34" s="38" t="s">
        <v>7</v>
      </c>
      <c r="G34" s="33" t="s">
        <v>1549</v>
      </c>
      <c r="H34" s="162"/>
      <c r="I34" s="166"/>
      <c r="J34" s="166"/>
      <c r="K34" s="167"/>
      <c r="L34" s="168"/>
      <c r="M34" s="168"/>
      <c r="O34" s="170"/>
    </row>
    <row r="35" spans="1:15" ht="24">
      <c r="A35" s="35" t="s">
        <v>190</v>
      </c>
      <c r="B35" s="35" t="s">
        <v>191</v>
      </c>
      <c r="C35" s="36" t="s">
        <v>192</v>
      </c>
      <c r="D35" s="37" t="s">
        <v>1520</v>
      </c>
      <c r="E35" s="38">
        <v>1</v>
      </c>
      <c r="F35" s="38" t="s">
        <v>6</v>
      </c>
      <c r="G35" s="33" t="s">
        <v>1551</v>
      </c>
      <c r="H35" s="162"/>
      <c r="I35" s="166"/>
      <c r="J35" s="166"/>
      <c r="K35" s="167"/>
      <c r="L35" s="168"/>
      <c r="M35" s="168"/>
      <c r="O35" s="170"/>
    </row>
    <row r="36" spans="1:15">
      <c r="A36" s="35" t="s">
        <v>190</v>
      </c>
      <c r="B36" s="35" t="s">
        <v>191</v>
      </c>
      <c r="C36" s="36" t="s">
        <v>192</v>
      </c>
      <c r="D36" s="37" t="s">
        <v>1520</v>
      </c>
      <c r="E36" s="38">
        <v>1</v>
      </c>
      <c r="F36" s="38" t="s">
        <v>7</v>
      </c>
      <c r="G36" s="33" t="s">
        <v>1553</v>
      </c>
      <c r="H36" s="162"/>
      <c r="J36" s="166"/>
      <c r="K36" s="167"/>
      <c r="L36" s="168"/>
      <c r="M36" s="168"/>
      <c r="O36" s="177"/>
    </row>
    <row r="37" spans="1:15">
      <c r="A37" s="35" t="s">
        <v>1555</v>
      </c>
      <c r="B37" s="35" t="s">
        <v>1556</v>
      </c>
      <c r="C37" s="36" t="s">
        <v>197</v>
      </c>
      <c r="D37" s="37" t="s">
        <v>1546</v>
      </c>
      <c r="E37" s="38">
        <v>1</v>
      </c>
      <c r="F37" s="38" t="s">
        <v>19</v>
      </c>
      <c r="G37" s="57" t="s">
        <v>143</v>
      </c>
      <c r="H37" s="162"/>
      <c r="I37" s="166"/>
      <c r="J37" s="166"/>
      <c r="K37" s="167"/>
      <c r="L37" s="168"/>
      <c r="M37" s="168"/>
      <c r="O37" s="170"/>
    </row>
    <row r="38" spans="1:15">
      <c r="A38" s="35" t="s">
        <v>1557</v>
      </c>
      <c r="B38" s="35" t="s">
        <v>1558</v>
      </c>
      <c r="C38" s="36" t="s">
        <v>197</v>
      </c>
      <c r="D38" s="37" t="s">
        <v>1546</v>
      </c>
      <c r="E38" s="38">
        <v>1</v>
      </c>
      <c r="F38" s="38" t="s">
        <v>19</v>
      </c>
      <c r="G38" s="57" t="s">
        <v>143</v>
      </c>
      <c r="H38" s="162"/>
      <c r="I38" s="166"/>
      <c r="J38" s="166"/>
      <c r="K38" s="167"/>
      <c r="L38" s="168"/>
      <c r="M38" s="168"/>
      <c r="O38" s="170"/>
    </row>
    <row r="39" spans="1:15">
      <c r="A39" s="35" t="s">
        <v>1559</v>
      </c>
      <c r="B39" s="35" t="s">
        <v>1560</v>
      </c>
      <c r="C39" s="36" t="s">
        <v>200</v>
      </c>
      <c r="D39" s="37" t="s">
        <v>1546</v>
      </c>
      <c r="E39" s="38">
        <v>1</v>
      </c>
      <c r="F39" s="38" t="s">
        <v>19</v>
      </c>
      <c r="G39" s="57" t="s">
        <v>143</v>
      </c>
      <c r="H39" s="162"/>
      <c r="I39" s="166"/>
      <c r="J39" s="166"/>
      <c r="K39" s="167"/>
      <c r="L39" s="168"/>
      <c r="M39" s="168"/>
      <c r="O39" s="170"/>
    </row>
    <row r="40" spans="1:15">
      <c r="A40" s="35" t="s">
        <v>1561</v>
      </c>
      <c r="B40" s="35" t="s">
        <v>1562</v>
      </c>
      <c r="C40" s="36" t="s">
        <v>200</v>
      </c>
      <c r="D40" s="37" t="s">
        <v>1546</v>
      </c>
      <c r="E40" s="38">
        <v>1</v>
      </c>
      <c r="F40" s="38" t="s">
        <v>19</v>
      </c>
      <c r="G40" s="57" t="s">
        <v>143</v>
      </c>
      <c r="H40" s="162"/>
      <c r="I40" s="166"/>
      <c r="J40" s="166"/>
      <c r="K40" s="167"/>
      <c r="L40" s="168"/>
      <c r="M40" s="168"/>
      <c r="O40" s="170"/>
    </row>
    <row r="41" spans="1:15">
      <c r="A41" s="35" t="s">
        <v>201</v>
      </c>
      <c r="B41" s="35" t="s">
        <v>202</v>
      </c>
      <c r="C41" s="36" t="s">
        <v>1563</v>
      </c>
      <c r="D41" s="37" t="s">
        <v>1520</v>
      </c>
      <c r="E41" s="38">
        <v>1</v>
      </c>
      <c r="F41" s="38" t="s">
        <v>6</v>
      </c>
      <c r="G41" s="59" t="s">
        <v>18</v>
      </c>
      <c r="H41" s="162"/>
      <c r="I41" s="166"/>
      <c r="J41" s="166"/>
      <c r="K41" s="175"/>
      <c r="L41" s="168"/>
      <c r="M41" s="172"/>
      <c r="O41" s="170"/>
    </row>
    <row r="42" spans="1:15">
      <c r="A42" s="35" t="s">
        <v>204</v>
      </c>
      <c r="B42" s="35" t="s">
        <v>205</v>
      </c>
      <c r="C42" s="36" t="s">
        <v>1565</v>
      </c>
      <c r="D42" s="37">
        <v>3</v>
      </c>
      <c r="E42" s="38">
        <v>1</v>
      </c>
      <c r="F42" s="38" t="s">
        <v>6</v>
      </c>
      <c r="G42" s="49" t="s">
        <v>1566</v>
      </c>
      <c r="H42" s="162"/>
      <c r="I42" s="167"/>
      <c r="J42" s="166"/>
      <c r="K42" s="167"/>
      <c r="L42" s="168"/>
      <c r="M42" s="168"/>
      <c r="O42" s="170"/>
    </row>
    <row r="43" spans="1:15">
      <c r="A43" s="35" t="s">
        <v>207</v>
      </c>
      <c r="B43" s="35" t="s">
        <v>208</v>
      </c>
      <c r="C43" s="36" t="s">
        <v>209</v>
      </c>
      <c r="D43" s="37" t="s">
        <v>1520</v>
      </c>
      <c r="E43" s="38">
        <v>1</v>
      </c>
      <c r="F43" s="38" t="s">
        <v>6</v>
      </c>
      <c r="G43" s="59" t="s">
        <v>138</v>
      </c>
      <c r="H43" s="162"/>
      <c r="I43" s="167"/>
      <c r="J43" s="166"/>
      <c r="K43" s="167"/>
      <c r="L43" s="168"/>
      <c r="M43" s="168"/>
      <c r="O43" s="170"/>
    </row>
    <row r="44" spans="1:15">
      <c r="A44" s="35" t="s">
        <v>210</v>
      </c>
      <c r="B44" s="35" t="s">
        <v>211</v>
      </c>
      <c r="C44" s="36" t="s">
        <v>212</v>
      </c>
      <c r="D44" s="37" t="s">
        <v>1546</v>
      </c>
      <c r="E44" s="38">
        <v>1</v>
      </c>
      <c r="F44" s="38" t="s">
        <v>19</v>
      </c>
      <c r="G44" s="57" t="s">
        <v>143</v>
      </c>
      <c r="H44" s="162"/>
      <c r="I44" s="166"/>
      <c r="J44" s="166"/>
      <c r="K44" s="167"/>
      <c r="L44" s="168"/>
      <c r="M44" s="168"/>
      <c r="O44" s="170"/>
    </row>
    <row r="45" spans="1:15" ht="24">
      <c r="A45" s="35" t="s">
        <v>213</v>
      </c>
      <c r="B45" s="60" t="s">
        <v>214</v>
      </c>
      <c r="C45" s="61" t="s">
        <v>215</v>
      </c>
      <c r="D45" s="37" t="s">
        <v>1570</v>
      </c>
      <c r="E45" s="38">
        <v>1</v>
      </c>
      <c r="F45" s="38" t="s">
        <v>6</v>
      </c>
      <c r="G45" s="59" t="s">
        <v>172</v>
      </c>
      <c r="H45" s="162"/>
      <c r="I45" s="166"/>
      <c r="J45" s="166"/>
      <c r="K45" s="175"/>
      <c r="L45" s="168"/>
      <c r="M45" s="172"/>
      <c r="O45" s="170"/>
    </row>
    <row r="46" spans="1:15" s="180" customFormat="1" ht="15">
      <c r="A46" s="41" t="s">
        <v>216</v>
      </c>
      <c r="B46" s="43" t="s">
        <v>217</v>
      </c>
      <c r="C46" s="62" t="s">
        <v>1571</v>
      </c>
      <c r="D46" s="63" t="s">
        <v>1572</v>
      </c>
      <c r="E46" s="41">
        <v>1</v>
      </c>
      <c r="F46" s="64" t="s">
        <v>6</v>
      </c>
      <c r="G46" s="59" t="s">
        <v>14</v>
      </c>
      <c r="H46" s="178"/>
      <c r="I46" s="179"/>
      <c r="J46" s="179"/>
      <c r="K46" s="179"/>
      <c r="L46" s="179"/>
      <c r="M46" s="179"/>
      <c r="N46" s="179"/>
    </row>
    <row r="47" spans="1:15">
      <c r="A47" s="35" t="s">
        <v>219</v>
      </c>
      <c r="B47" s="35" t="s">
        <v>220</v>
      </c>
      <c r="C47" s="36" t="s">
        <v>221</v>
      </c>
      <c r="D47" s="37" t="s">
        <v>1574</v>
      </c>
      <c r="E47" s="38">
        <v>1</v>
      </c>
      <c r="F47" s="38" t="s">
        <v>6</v>
      </c>
      <c r="G47" s="59" t="s">
        <v>222</v>
      </c>
      <c r="H47" s="162"/>
      <c r="I47" s="166"/>
      <c r="J47" s="166"/>
      <c r="K47" s="167"/>
      <c r="L47" s="168"/>
      <c r="M47" s="168"/>
      <c r="O47" s="170"/>
    </row>
    <row r="48" spans="1:15">
      <c r="A48" s="35" t="s">
        <v>219</v>
      </c>
      <c r="B48" s="35" t="s">
        <v>220</v>
      </c>
      <c r="C48" s="36" t="s">
        <v>221</v>
      </c>
      <c r="D48" s="37" t="s">
        <v>1574</v>
      </c>
      <c r="E48" s="38">
        <v>1</v>
      </c>
      <c r="F48" s="38" t="s">
        <v>8</v>
      </c>
      <c r="G48" s="59" t="s">
        <v>223</v>
      </c>
      <c r="H48" s="162"/>
      <c r="I48" s="166"/>
      <c r="J48" s="166"/>
      <c r="K48" s="167"/>
      <c r="L48" s="168"/>
      <c r="M48" s="168"/>
      <c r="O48" s="170"/>
    </row>
    <row r="49" spans="1:30" s="181" customFormat="1" ht="15">
      <c r="A49" s="66" t="s">
        <v>224</v>
      </c>
      <c r="B49" s="67" t="s">
        <v>225</v>
      </c>
      <c r="C49" s="67" t="s">
        <v>1575</v>
      </c>
      <c r="D49" s="63" t="s">
        <v>1576</v>
      </c>
      <c r="E49" s="41">
        <v>1</v>
      </c>
      <c r="F49" s="41" t="s">
        <v>6</v>
      </c>
      <c r="G49" s="43" t="s">
        <v>1577</v>
      </c>
      <c r="H49" s="179"/>
      <c r="I49" s="179"/>
      <c r="J49" s="179"/>
      <c r="K49" s="179"/>
      <c r="L49" s="179"/>
      <c r="M49" s="179"/>
      <c r="N49" s="179"/>
    </row>
    <row r="50" spans="1:30" ht="66.75" customHeight="1">
      <c r="A50" s="35" t="s">
        <v>227</v>
      </c>
      <c r="B50" s="35" t="s">
        <v>228</v>
      </c>
      <c r="C50" s="36" t="s">
        <v>229</v>
      </c>
      <c r="D50" s="37" t="s">
        <v>1570</v>
      </c>
      <c r="E50" s="38">
        <v>1</v>
      </c>
      <c r="F50" s="38" t="s">
        <v>8</v>
      </c>
      <c r="G50" s="33" t="s">
        <v>1579</v>
      </c>
      <c r="H50" s="162"/>
      <c r="I50" s="166"/>
      <c r="J50" s="166"/>
      <c r="K50" s="167"/>
      <c r="L50" s="168"/>
      <c r="M50" s="168"/>
      <c r="O50" s="170"/>
    </row>
    <row r="51" spans="1:30">
      <c r="A51" s="35" t="s">
        <v>230</v>
      </c>
      <c r="B51" s="35" t="s">
        <v>231</v>
      </c>
      <c r="C51" s="36" t="s">
        <v>232</v>
      </c>
      <c r="D51" s="37" t="s">
        <v>1581</v>
      </c>
      <c r="E51" s="38">
        <v>1</v>
      </c>
      <c r="F51" s="38" t="s">
        <v>6</v>
      </c>
      <c r="G51" s="49" t="s">
        <v>1582</v>
      </c>
      <c r="H51" s="162"/>
      <c r="I51" s="166"/>
      <c r="J51" s="166"/>
      <c r="K51" s="175"/>
      <c r="L51" s="168"/>
      <c r="M51" s="168"/>
      <c r="O51" s="170"/>
    </row>
    <row r="52" spans="1:30">
      <c r="A52" s="35" t="s">
        <v>230</v>
      </c>
      <c r="B52" s="35" t="s">
        <v>231</v>
      </c>
      <c r="C52" s="36" t="s">
        <v>232</v>
      </c>
      <c r="D52" s="37" t="s">
        <v>1581</v>
      </c>
      <c r="E52" s="38">
        <v>1</v>
      </c>
      <c r="F52" s="38" t="s">
        <v>8</v>
      </c>
      <c r="G52" s="49" t="s">
        <v>1583</v>
      </c>
      <c r="H52" s="162"/>
      <c r="I52" s="166"/>
      <c r="J52" s="166"/>
      <c r="K52" s="167"/>
      <c r="L52" s="168"/>
      <c r="M52" s="168"/>
      <c r="O52" s="170"/>
    </row>
    <row r="53" spans="1:30">
      <c r="A53" s="35" t="s">
        <v>233</v>
      </c>
      <c r="B53" s="35" t="s">
        <v>234</v>
      </c>
      <c r="C53" s="36" t="s">
        <v>1584</v>
      </c>
      <c r="D53" s="37" t="s">
        <v>1581</v>
      </c>
      <c r="E53" s="38">
        <v>1</v>
      </c>
      <c r="F53" s="38" t="s">
        <v>6</v>
      </c>
      <c r="G53" s="33" t="s">
        <v>1585</v>
      </c>
      <c r="H53" s="162"/>
      <c r="I53" s="166"/>
      <c r="J53" s="166"/>
      <c r="K53" s="167"/>
      <c r="L53" s="168"/>
      <c r="M53" s="168"/>
      <c r="O53" s="170"/>
    </row>
    <row r="54" spans="1:30">
      <c r="A54" s="35" t="s">
        <v>233</v>
      </c>
      <c r="B54" s="35" t="s">
        <v>234</v>
      </c>
      <c r="C54" s="36" t="s">
        <v>1584</v>
      </c>
      <c r="D54" s="37" t="s">
        <v>1581</v>
      </c>
      <c r="E54" s="38">
        <v>1</v>
      </c>
      <c r="F54" s="38" t="s">
        <v>8</v>
      </c>
      <c r="G54" s="33" t="s">
        <v>1587</v>
      </c>
      <c r="H54" s="162"/>
      <c r="I54" s="166"/>
      <c r="J54" s="166"/>
      <c r="K54" s="167"/>
      <c r="L54" s="168"/>
      <c r="M54" s="168"/>
      <c r="O54" s="170"/>
    </row>
    <row r="55" spans="1:30" s="181" customFormat="1" ht="15">
      <c r="A55" s="66" t="s">
        <v>236</v>
      </c>
      <c r="B55" s="67" t="s">
        <v>237</v>
      </c>
      <c r="C55" s="67" t="s">
        <v>238</v>
      </c>
      <c r="D55" s="63" t="s">
        <v>1520</v>
      </c>
      <c r="E55" s="41">
        <v>1</v>
      </c>
      <c r="F55" s="41" t="s">
        <v>6</v>
      </c>
      <c r="G55" s="43" t="s">
        <v>136</v>
      </c>
      <c r="H55" s="179"/>
      <c r="I55" s="179"/>
      <c r="J55" s="179"/>
      <c r="K55" s="179"/>
      <c r="L55" s="179"/>
      <c r="M55" s="179"/>
      <c r="N55" s="179"/>
    </row>
    <row r="56" spans="1:30" ht="27" customHeight="1">
      <c r="A56" s="35" t="s">
        <v>239</v>
      </c>
      <c r="B56" s="60" t="s">
        <v>240</v>
      </c>
      <c r="C56" s="61" t="s">
        <v>241</v>
      </c>
      <c r="D56" s="37" t="s">
        <v>1520</v>
      </c>
      <c r="E56" s="38">
        <v>1</v>
      </c>
      <c r="F56" s="38" t="s">
        <v>6</v>
      </c>
      <c r="G56" s="57" t="s">
        <v>25</v>
      </c>
      <c r="I56" s="182"/>
      <c r="J56" s="166"/>
      <c r="K56" s="175"/>
      <c r="L56" s="168"/>
      <c r="M56" s="172"/>
      <c r="O56" s="183"/>
      <c r="P56" s="166"/>
      <c r="Q56" s="163"/>
    </row>
    <row r="57" spans="1:30" ht="24">
      <c r="A57" s="35" t="s">
        <v>242</v>
      </c>
      <c r="B57" s="60" t="s">
        <v>243</v>
      </c>
      <c r="C57" s="61" t="s">
        <v>244</v>
      </c>
      <c r="D57" s="37" t="s">
        <v>1520</v>
      </c>
      <c r="E57" s="38">
        <v>1</v>
      </c>
      <c r="F57" s="38" t="s">
        <v>6</v>
      </c>
      <c r="G57" s="57" t="s">
        <v>1589</v>
      </c>
      <c r="H57" s="162"/>
      <c r="I57" s="166"/>
      <c r="J57" s="166"/>
      <c r="K57" s="175"/>
      <c r="L57" s="168"/>
      <c r="M57" s="168"/>
      <c r="O57" s="170"/>
    </row>
    <row r="58" spans="1:30" s="184" customFormat="1" ht="12">
      <c r="A58" s="60" t="s">
        <v>245</v>
      </c>
      <c r="B58" s="60" t="s">
        <v>246</v>
      </c>
      <c r="C58" s="61" t="s">
        <v>247</v>
      </c>
      <c r="D58" s="70" t="s">
        <v>1590</v>
      </c>
      <c r="E58" s="71">
        <v>1</v>
      </c>
      <c r="F58" s="71" t="s">
        <v>19</v>
      </c>
      <c r="G58" s="60" t="s">
        <v>249</v>
      </c>
      <c r="O58" s="185"/>
    </row>
    <row r="59" spans="1:30">
      <c r="A59" s="35">
        <v>596</v>
      </c>
      <c r="B59" s="35" t="s">
        <v>252</v>
      </c>
      <c r="C59" s="36" t="s">
        <v>1591</v>
      </c>
      <c r="D59" s="37">
        <v>1</v>
      </c>
      <c r="E59" s="38">
        <v>1</v>
      </c>
      <c r="F59" s="38" t="s">
        <v>19</v>
      </c>
      <c r="G59" s="57" t="s">
        <v>249</v>
      </c>
      <c r="H59" s="162"/>
      <c r="I59" s="166"/>
      <c r="J59" s="166"/>
      <c r="K59" s="167"/>
      <c r="L59" s="168"/>
      <c r="M59" s="168"/>
      <c r="O59" s="170"/>
    </row>
    <row r="60" spans="1:30">
      <c r="A60" s="35">
        <v>520</v>
      </c>
      <c r="B60" s="35" t="s">
        <v>255</v>
      </c>
      <c r="C60" s="36" t="s">
        <v>1592</v>
      </c>
      <c r="D60" s="37">
        <v>2</v>
      </c>
      <c r="E60" s="38">
        <v>1</v>
      </c>
      <c r="F60" s="38" t="s">
        <v>19</v>
      </c>
      <c r="G60" s="57" t="s">
        <v>249</v>
      </c>
      <c r="H60" s="162"/>
      <c r="I60" s="166"/>
      <c r="J60" s="166"/>
      <c r="K60" s="167"/>
      <c r="L60" s="168"/>
      <c r="M60" s="168"/>
      <c r="O60" s="170"/>
    </row>
    <row r="61" spans="1:30">
      <c r="A61" s="35">
        <v>553</v>
      </c>
      <c r="B61" s="35" t="s">
        <v>258</v>
      </c>
      <c r="C61" s="36" t="s">
        <v>259</v>
      </c>
      <c r="D61" s="37">
        <v>10</v>
      </c>
      <c r="E61" s="38">
        <v>1</v>
      </c>
      <c r="F61" s="38" t="s">
        <v>19</v>
      </c>
      <c r="G61" s="57" t="s">
        <v>249</v>
      </c>
      <c r="H61" s="162"/>
      <c r="I61" s="166"/>
      <c r="J61" s="166"/>
      <c r="K61" s="167"/>
      <c r="L61" s="168"/>
      <c r="M61" s="168"/>
      <c r="O61" s="170"/>
    </row>
    <row r="62" spans="1:30">
      <c r="A62" s="35">
        <v>2101</v>
      </c>
      <c r="B62" s="35" t="s">
        <v>261</v>
      </c>
      <c r="C62" s="36" t="s">
        <v>1593</v>
      </c>
      <c r="D62" s="37">
        <v>5</v>
      </c>
      <c r="E62" s="38">
        <v>1</v>
      </c>
      <c r="F62" s="38" t="s">
        <v>19</v>
      </c>
      <c r="G62" s="57" t="s">
        <v>249</v>
      </c>
      <c r="H62" s="162"/>
      <c r="I62" s="166"/>
      <c r="J62" s="166"/>
      <c r="K62" s="167"/>
      <c r="L62" s="168"/>
      <c r="M62" s="168"/>
      <c r="O62" s="170"/>
    </row>
    <row r="63" spans="1:30" s="186" customFormat="1">
      <c r="A63" s="35" t="s">
        <v>263</v>
      </c>
      <c r="B63" s="60" t="s">
        <v>264</v>
      </c>
      <c r="C63" s="61" t="s">
        <v>265</v>
      </c>
      <c r="D63" s="37" t="s">
        <v>1594</v>
      </c>
      <c r="E63" s="38">
        <v>1</v>
      </c>
      <c r="F63" s="38" t="s">
        <v>19</v>
      </c>
      <c r="G63" s="57" t="s">
        <v>249</v>
      </c>
      <c r="H63" s="162"/>
      <c r="I63" s="166"/>
      <c r="J63" s="166"/>
      <c r="K63" s="167"/>
      <c r="L63" s="168"/>
      <c r="M63" s="168"/>
      <c r="O63" s="187"/>
    </row>
    <row r="64" spans="1:30" s="180" customFormat="1" ht="15">
      <c r="A64" s="35">
        <v>858</v>
      </c>
      <c r="B64" s="75" t="s">
        <v>267</v>
      </c>
      <c r="C64" s="36" t="s">
        <v>268</v>
      </c>
      <c r="D64" s="76">
        <v>1</v>
      </c>
      <c r="E64" s="38">
        <v>1</v>
      </c>
      <c r="F64" s="77" t="s">
        <v>19</v>
      </c>
      <c r="G64" s="57" t="s">
        <v>249</v>
      </c>
      <c r="H64" s="168"/>
      <c r="I64" s="168"/>
      <c r="J64" s="168"/>
      <c r="K64" s="175"/>
      <c r="L64" s="172"/>
      <c r="M64" s="172"/>
      <c r="N64" s="179"/>
      <c r="O64" s="188"/>
      <c r="P64" s="179"/>
      <c r="Q64" s="179"/>
      <c r="R64" s="179"/>
      <c r="S64" s="179"/>
      <c r="T64" s="179"/>
      <c r="U64" s="179"/>
      <c r="V64" s="179"/>
      <c r="W64" s="179"/>
      <c r="X64" s="179"/>
      <c r="Y64" s="179"/>
      <c r="Z64" s="179"/>
      <c r="AA64" s="179"/>
      <c r="AB64" s="179"/>
      <c r="AC64" s="179"/>
      <c r="AD64" s="179"/>
    </row>
    <row r="65" spans="1:18">
      <c r="A65" s="35" t="s">
        <v>269</v>
      </c>
      <c r="B65" s="35" t="s">
        <v>270</v>
      </c>
      <c r="C65" s="36" t="s">
        <v>271</v>
      </c>
      <c r="D65" s="37" t="s">
        <v>1595</v>
      </c>
      <c r="E65" s="38">
        <v>1</v>
      </c>
      <c r="F65" s="38" t="s">
        <v>6</v>
      </c>
      <c r="G65" s="49" t="s">
        <v>1596</v>
      </c>
      <c r="I65" s="166"/>
      <c r="J65" s="166"/>
      <c r="K65" s="189"/>
      <c r="L65" s="190"/>
      <c r="M65" s="191"/>
      <c r="N65" s="192"/>
      <c r="O65" s="170"/>
    </row>
    <row r="66" spans="1:18">
      <c r="A66" s="35" t="s">
        <v>269</v>
      </c>
      <c r="B66" s="35" t="s">
        <v>270</v>
      </c>
      <c r="C66" s="36" t="s">
        <v>271</v>
      </c>
      <c r="D66" s="37" t="s">
        <v>1595</v>
      </c>
      <c r="E66" s="38">
        <v>2</v>
      </c>
      <c r="F66" s="38" t="s">
        <v>6</v>
      </c>
      <c r="G66" s="49" t="s">
        <v>1599</v>
      </c>
      <c r="I66" s="166"/>
      <c r="J66" s="166"/>
      <c r="K66" s="189"/>
      <c r="L66" s="190"/>
      <c r="M66" s="191"/>
      <c r="N66" s="192"/>
      <c r="O66" s="170"/>
    </row>
    <row r="67" spans="1:18">
      <c r="A67" s="35" t="s">
        <v>269</v>
      </c>
      <c r="B67" s="35" t="s">
        <v>270</v>
      </c>
      <c r="C67" s="36" t="s">
        <v>271</v>
      </c>
      <c r="D67" s="37" t="s">
        <v>1595</v>
      </c>
      <c r="E67" s="38">
        <v>1</v>
      </c>
      <c r="F67" s="38" t="s">
        <v>7</v>
      </c>
      <c r="G67" s="193" t="s">
        <v>282</v>
      </c>
      <c r="H67" s="162"/>
      <c r="I67" s="166"/>
      <c r="K67" s="189"/>
      <c r="L67" s="190"/>
      <c r="M67" s="191"/>
      <c r="N67" s="192"/>
      <c r="O67" s="170"/>
    </row>
    <row r="68" spans="1:18">
      <c r="A68" s="35" t="s">
        <v>269</v>
      </c>
      <c r="B68" s="35" t="s">
        <v>270</v>
      </c>
      <c r="C68" s="36" t="s">
        <v>271</v>
      </c>
      <c r="D68" s="37" t="s">
        <v>1595</v>
      </c>
      <c r="E68" s="38">
        <v>2</v>
      </c>
      <c r="F68" s="38" t="s">
        <v>7</v>
      </c>
      <c r="G68" s="193" t="s">
        <v>274</v>
      </c>
      <c r="H68" s="162"/>
      <c r="I68" s="166"/>
      <c r="K68" s="189"/>
      <c r="L68" s="190"/>
      <c r="M68" s="191"/>
      <c r="N68" s="192"/>
      <c r="O68" s="170"/>
    </row>
    <row r="69" spans="1:18">
      <c r="A69" s="35" t="s">
        <v>269</v>
      </c>
      <c r="B69" s="35" t="s">
        <v>270</v>
      </c>
      <c r="C69" s="36" t="s">
        <v>271</v>
      </c>
      <c r="D69" s="37" t="s">
        <v>1595</v>
      </c>
      <c r="E69" s="38">
        <v>3</v>
      </c>
      <c r="F69" s="38" t="s">
        <v>7</v>
      </c>
      <c r="G69" s="193" t="s">
        <v>276</v>
      </c>
      <c r="H69" s="162"/>
      <c r="I69" s="166"/>
      <c r="K69" s="189"/>
      <c r="L69" s="190"/>
      <c r="M69" s="191"/>
      <c r="N69" s="192"/>
      <c r="O69" s="170"/>
    </row>
    <row r="70" spans="1:18">
      <c r="A70" s="35" t="s">
        <v>269</v>
      </c>
      <c r="B70" s="35" t="s">
        <v>270</v>
      </c>
      <c r="C70" s="36" t="s">
        <v>271</v>
      </c>
      <c r="D70" s="37" t="s">
        <v>1595</v>
      </c>
      <c r="E70" s="38">
        <v>4</v>
      </c>
      <c r="F70" s="38" t="s">
        <v>7</v>
      </c>
      <c r="G70" s="193" t="s">
        <v>278</v>
      </c>
      <c r="H70" s="162"/>
      <c r="I70" s="166"/>
      <c r="K70" s="167"/>
      <c r="L70" s="168"/>
      <c r="M70" s="168"/>
      <c r="O70" s="170"/>
    </row>
    <row r="71" spans="1:18">
      <c r="A71" s="35" t="s">
        <v>269</v>
      </c>
      <c r="B71" s="35" t="s">
        <v>270</v>
      </c>
      <c r="C71" s="36" t="s">
        <v>271</v>
      </c>
      <c r="D71" s="37" t="s">
        <v>1595</v>
      </c>
      <c r="E71" s="38">
        <v>5</v>
      </c>
      <c r="F71" s="38" t="s">
        <v>7</v>
      </c>
      <c r="G71" s="193" t="s">
        <v>288</v>
      </c>
      <c r="H71" s="162"/>
      <c r="I71" s="166"/>
      <c r="K71" s="167"/>
      <c r="L71" s="168"/>
      <c r="M71" s="168"/>
      <c r="O71" s="170"/>
    </row>
    <row r="72" spans="1:18">
      <c r="A72" s="35" t="s">
        <v>269</v>
      </c>
      <c r="B72" s="35" t="s">
        <v>270</v>
      </c>
      <c r="C72" s="36" t="s">
        <v>271</v>
      </c>
      <c r="D72" s="37" t="s">
        <v>1595</v>
      </c>
      <c r="E72" s="38">
        <v>1</v>
      </c>
      <c r="F72" s="38" t="s">
        <v>8</v>
      </c>
      <c r="G72" s="33"/>
      <c r="H72" s="162"/>
      <c r="I72" s="166"/>
      <c r="J72" s="166"/>
      <c r="K72" s="167"/>
      <c r="L72" s="168"/>
      <c r="M72" s="168"/>
      <c r="O72" s="170"/>
    </row>
    <row r="73" spans="1:18" ht="40.5" customHeight="1">
      <c r="A73" s="35" t="s">
        <v>269</v>
      </c>
      <c r="B73" s="35" t="s">
        <v>270</v>
      </c>
      <c r="C73" s="36" t="s">
        <v>271</v>
      </c>
      <c r="D73" s="37" t="s">
        <v>1595</v>
      </c>
      <c r="E73" s="38">
        <v>2</v>
      </c>
      <c r="F73" s="38" t="s">
        <v>8</v>
      </c>
      <c r="G73" s="33"/>
      <c r="H73" s="162"/>
      <c r="I73" s="166"/>
      <c r="J73" s="166"/>
      <c r="K73" s="167"/>
      <c r="L73" s="168"/>
      <c r="M73" s="168"/>
      <c r="O73" s="183"/>
      <c r="P73" s="162"/>
    </row>
    <row r="74" spans="1:18">
      <c r="A74" s="35" t="s">
        <v>269</v>
      </c>
      <c r="B74" s="35" t="s">
        <v>270</v>
      </c>
      <c r="C74" s="36" t="s">
        <v>271</v>
      </c>
      <c r="D74" s="37" t="s">
        <v>1595</v>
      </c>
      <c r="E74" s="38">
        <v>3</v>
      </c>
      <c r="F74" s="38" t="s">
        <v>8</v>
      </c>
      <c r="G74" s="33"/>
      <c r="H74" s="162"/>
      <c r="I74" s="166"/>
      <c r="J74" s="166"/>
      <c r="K74" s="167"/>
      <c r="L74" s="168"/>
      <c r="M74" s="168"/>
      <c r="O74" s="170"/>
    </row>
    <row r="75" spans="1:18">
      <c r="A75" s="35" t="s">
        <v>269</v>
      </c>
      <c r="B75" s="35" t="s">
        <v>270</v>
      </c>
      <c r="C75" s="36" t="s">
        <v>271</v>
      </c>
      <c r="D75" s="37" t="s">
        <v>1595</v>
      </c>
      <c r="E75" s="38">
        <v>4</v>
      </c>
      <c r="F75" s="38" t="s">
        <v>8</v>
      </c>
      <c r="G75" s="33"/>
      <c r="H75" s="162"/>
      <c r="I75" s="166"/>
      <c r="J75" s="166"/>
      <c r="K75" s="167"/>
      <c r="L75" s="168"/>
      <c r="M75" s="168"/>
      <c r="O75" s="170"/>
    </row>
    <row r="76" spans="1:18" ht="36.75" customHeight="1">
      <c r="A76" s="35" t="s">
        <v>269</v>
      </c>
      <c r="B76" s="35" t="s">
        <v>270</v>
      </c>
      <c r="C76" s="36" t="s">
        <v>271</v>
      </c>
      <c r="D76" s="37" t="s">
        <v>1595</v>
      </c>
      <c r="E76" s="38">
        <v>5</v>
      </c>
      <c r="F76" s="38" t="s">
        <v>8</v>
      </c>
      <c r="G76" s="33"/>
      <c r="H76" s="162"/>
      <c r="I76" s="190"/>
      <c r="J76" s="190" t="s">
        <v>6</v>
      </c>
      <c r="K76" s="194"/>
      <c r="L76" s="191"/>
      <c r="M76" s="168"/>
      <c r="O76" s="183"/>
      <c r="Q76" s="162"/>
      <c r="R76" s="162"/>
    </row>
    <row r="77" spans="1:18">
      <c r="A77" s="35" t="s">
        <v>301</v>
      </c>
      <c r="B77" s="35" t="s">
        <v>302</v>
      </c>
      <c r="C77" s="36" t="s">
        <v>303</v>
      </c>
      <c r="D77" s="37" t="s">
        <v>1520</v>
      </c>
      <c r="E77" s="38">
        <v>1</v>
      </c>
      <c r="F77" s="38" t="s">
        <v>6</v>
      </c>
      <c r="G77" s="195" t="s">
        <v>314</v>
      </c>
      <c r="H77" s="162"/>
      <c r="I77" s="190"/>
      <c r="J77" s="190" t="s">
        <v>6</v>
      </c>
      <c r="K77" s="191"/>
      <c r="L77" s="192"/>
      <c r="M77" s="168"/>
      <c r="O77" s="170"/>
    </row>
    <row r="78" spans="1:18">
      <c r="A78" s="35" t="s">
        <v>301</v>
      </c>
      <c r="B78" s="35" t="s">
        <v>302</v>
      </c>
      <c r="C78" s="36" t="s">
        <v>303</v>
      </c>
      <c r="D78" s="37" t="s">
        <v>1520</v>
      </c>
      <c r="E78" s="38">
        <v>2</v>
      </c>
      <c r="F78" s="38" t="s">
        <v>6</v>
      </c>
      <c r="G78" s="42" t="s">
        <v>1610</v>
      </c>
      <c r="H78" s="162"/>
      <c r="I78" s="189"/>
      <c r="J78" s="190" t="s">
        <v>6</v>
      </c>
      <c r="K78" s="191"/>
      <c r="L78" s="192"/>
      <c r="M78" s="168"/>
      <c r="O78" s="170"/>
    </row>
    <row r="79" spans="1:18">
      <c r="A79" s="35" t="s">
        <v>301</v>
      </c>
      <c r="B79" s="35" t="s">
        <v>302</v>
      </c>
      <c r="C79" s="36" t="s">
        <v>303</v>
      </c>
      <c r="D79" s="37" t="s">
        <v>1520</v>
      </c>
      <c r="E79" s="38">
        <v>3</v>
      </c>
      <c r="F79" s="38" t="s">
        <v>6</v>
      </c>
      <c r="G79" s="42" t="s">
        <v>1606</v>
      </c>
      <c r="H79" s="162"/>
      <c r="I79" s="190"/>
      <c r="J79" s="190" t="s">
        <v>7</v>
      </c>
      <c r="K79" s="191"/>
      <c r="L79" s="191"/>
      <c r="M79" s="168"/>
      <c r="O79" s="170"/>
    </row>
    <row r="80" spans="1:18">
      <c r="A80" s="35" t="s">
        <v>301</v>
      </c>
      <c r="B80" s="35" t="s">
        <v>302</v>
      </c>
      <c r="C80" s="36" t="s">
        <v>303</v>
      </c>
      <c r="D80" s="37" t="s">
        <v>1520</v>
      </c>
      <c r="E80" s="38">
        <v>1</v>
      </c>
      <c r="F80" s="38" t="s">
        <v>7</v>
      </c>
      <c r="G80" s="42" t="s">
        <v>315</v>
      </c>
      <c r="H80" s="162"/>
      <c r="I80" s="189"/>
      <c r="J80" s="190" t="s">
        <v>7</v>
      </c>
      <c r="K80" s="191"/>
      <c r="L80" s="191"/>
      <c r="M80" s="168"/>
      <c r="O80" s="170"/>
    </row>
    <row r="81" spans="1:15">
      <c r="A81" s="35" t="s">
        <v>301</v>
      </c>
      <c r="B81" s="35" t="s">
        <v>302</v>
      </c>
      <c r="C81" s="36" t="s">
        <v>303</v>
      </c>
      <c r="D81" s="37" t="s">
        <v>1520</v>
      </c>
      <c r="E81" s="38">
        <v>2</v>
      </c>
      <c r="F81" s="38" t="s">
        <v>7</v>
      </c>
      <c r="G81" s="42" t="s">
        <v>286</v>
      </c>
      <c r="H81" s="162"/>
      <c r="I81" s="190"/>
      <c r="J81" s="190" t="s">
        <v>7</v>
      </c>
      <c r="K81" s="194"/>
      <c r="L81" s="191"/>
      <c r="M81" s="168"/>
      <c r="O81" s="170"/>
    </row>
    <row r="82" spans="1:15">
      <c r="A82" s="35" t="s">
        <v>301</v>
      </c>
      <c r="B82" s="35" t="s">
        <v>302</v>
      </c>
      <c r="C82" s="36" t="s">
        <v>303</v>
      </c>
      <c r="D82" s="37" t="s">
        <v>1520</v>
      </c>
      <c r="E82" s="38">
        <v>3</v>
      </c>
      <c r="F82" s="38" t="s">
        <v>7</v>
      </c>
      <c r="G82" s="33" t="s">
        <v>311</v>
      </c>
      <c r="H82" s="162"/>
      <c r="I82" s="189"/>
      <c r="J82" s="190" t="s">
        <v>7</v>
      </c>
      <c r="K82" s="196"/>
      <c r="L82" s="191"/>
      <c r="M82" s="168"/>
      <c r="O82" s="170"/>
    </row>
    <row r="83" spans="1:15">
      <c r="A83" s="35" t="s">
        <v>301</v>
      </c>
      <c r="B83" s="35" t="s">
        <v>302</v>
      </c>
      <c r="C83" s="36" t="s">
        <v>303</v>
      </c>
      <c r="D83" s="37" t="s">
        <v>1520</v>
      </c>
      <c r="E83" s="38">
        <v>4</v>
      </c>
      <c r="F83" s="38" t="s">
        <v>7</v>
      </c>
      <c r="G83" s="42" t="s">
        <v>313</v>
      </c>
      <c r="H83" s="162"/>
      <c r="I83" s="190"/>
      <c r="J83" s="190" t="s">
        <v>7</v>
      </c>
      <c r="K83" s="191"/>
      <c r="L83" s="191"/>
      <c r="M83" s="168"/>
      <c r="O83" s="170"/>
    </row>
    <row r="84" spans="1:15">
      <c r="A84" s="35" t="s">
        <v>301</v>
      </c>
      <c r="B84" s="35" t="s">
        <v>302</v>
      </c>
      <c r="C84" s="36" t="s">
        <v>303</v>
      </c>
      <c r="D84" s="37" t="s">
        <v>1520</v>
      </c>
      <c r="E84" s="38">
        <v>5</v>
      </c>
      <c r="F84" s="38" t="s">
        <v>7</v>
      </c>
      <c r="G84" s="33" t="s">
        <v>306</v>
      </c>
      <c r="H84" s="162"/>
      <c r="I84" s="189"/>
      <c r="J84" s="190" t="s">
        <v>7</v>
      </c>
      <c r="K84" s="191"/>
      <c r="L84" s="191"/>
      <c r="M84" s="168"/>
      <c r="O84" s="170"/>
    </row>
    <row r="85" spans="1:15">
      <c r="A85" s="35" t="s">
        <v>301</v>
      </c>
      <c r="B85" s="35" t="s">
        <v>302</v>
      </c>
      <c r="C85" s="36" t="s">
        <v>303</v>
      </c>
      <c r="D85" s="37" t="s">
        <v>1520</v>
      </c>
      <c r="E85" s="38">
        <v>6</v>
      </c>
      <c r="F85" s="38" t="s">
        <v>7</v>
      </c>
      <c r="G85" s="42" t="s">
        <v>308</v>
      </c>
      <c r="H85" s="162"/>
      <c r="I85" s="190"/>
      <c r="J85" s="190" t="s">
        <v>7</v>
      </c>
      <c r="K85" s="191"/>
      <c r="L85" s="191"/>
      <c r="M85" s="168"/>
      <c r="O85" s="170"/>
    </row>
    <row r="86" spans="1:15">
      <c r="A86" s="35" t="s">
        <v>301</v>
      </c>
      <c r="B86" s="35" t="s">
        <v>302</v>
      </c>
      <c r="C86" s="36" t="s">
        <v>303</v>
      </c>
      <c r="D86" s="37" t="s">
        <v>1520</v>
      </c>
      <c r="E86" s="38">
        <v>7</v>
      </c>
      <c r="F86" s="38" t="s">
        <v>7</v>
      </c>
      <c r="G86" s="42" t="s">
        <v>308</v>
      </c>
      <c r="H86" s="162"/>
      <c r="I86" s="189"/>
      <c r="J86" s="190" t="s">
        <v>7</v>
      </c>
      <c r="K86" s="191"/>
      <c r="L86" s="191"/>
      <c r="M86" s="168"/>
      <c r="O86" s="170"/>
    </row>
    <row r="87" spans="1:15">
      <c r="A87" s="35" t="s">
        <v>301</v>
      </c>
      <c r="B87" s="35" t="s">
        <v>302</v>
      </c>
      <c r="C87" s="36" t="s">
        <v>303</v>
      </c>
      <c r="D87" s="37" t="s">
        <v>1520</v>
      </c>
      <c r="E87" s="38">
        <v>8</v>
      </c>
      <c r="F87" s="38" t="s">
        <v>7</v>
      </c>
      <c r="G87" s="33" t="s">
        <v>318</v>
      </c>
      <c r="H87" s="162"/>
      <c r="I87" s="190"/>
      <c r="J87" s="190" t="s">
        <v>7</v>
      </c>
      <c r="K87" s="191"/>
      <c r="L87" s="191"/>
      <c r="M87" s="168"/>
      <c r="O87" s="170"/>
    </row>
    <row r="88" spans="1:15">
      <c r="A88" s="35" t="s">
        <v>301</v>
      </c>
      <c r="B88" s="35" t="s">
        <v>302</v>
      </c>
      <c r="C88" s="36" t="s">
        <v>303</v>
      </c>
      <c r="D88" s="37" t="s">
        <v>1520</v>
      </c>
      <c r="E88" s="38">
        <v>9</v>
      </c>
      <c r="F88" s="38" t="s">
        <v>7</v>
      </c>
      <c r="G88" s="33" t="s">
        <v>318</v>
      </c>
      <c r="H88" s="162"/>
      <c r="I88" s="189"/>
      <c r="J88" s="190" t="s">
        <v>7</v>
      </c>
      <c r="K88" s="191"/>
      <c r="L88" s="191"/>
      <c r="M88" s="168"/>
      <c r="O88" s="170"/>
    </row>
    <row r="89" spans="1:15">
      <c r="A89" s="35" t="s">
        <v>301</v>
      </c>
      <c r="B89" s="35" t="s">
        <v>302</v>
      </c>
      <c r="C89" s="36" t="s">
        <v>303</v>
      </c>
      <c r="D89" s="37" t="s">
        <v>1520</v>
      </c>
      <c r="E89" s="38">
        <v>10</v>
      </c>
      <c r="F89" s="38" t="s">
        <v>7</v>
      </c>
      <c r="G89" s="33" t="s">
        <v>320</v>
      </c>
      <c r="H89" s="162"/>
      <c r="I89" s="190"/>
      <c r="J89" s="190" t="s">
        <v>7</v>
      </c>
      <c r="K89" s="191"/>
      <c r="L89" s="191"/>
      <c r="M89" s="168"/>
      <c r="O89" s="170"/>
    </row>
    <row r="90" spans="1:15">
      <c r="A90" s="35" t="s">
        <v>301</v>
      </c>
      <c r="B90" s="35" t="s">
        <v>302</v>
      </c>
      <c r="C90" s="36" t="s">
        <v>303</v>
      </c>
      <c r="D90" s="37" t="s">
        <v>1520</v>
      </c>
      <c r="E90" s="38">
        <v>11</v>
      </c>
      <c r="F90" s="38" t="s">
        <v>7</v>
      </c>
      <c r="G90" s="42" t="s">
        <v>320</v>
      </c>
      <c r="H90" s="162"/>
      <c r="I90" s="189"/>
      <c r="J90" s="190" t="s">
        <v>7</v>
      </c>
      <c r="K90" s="191"/>
      <c r="L90" s="191"/>
      <c r="M90" s="168"/>
      <c r="O90" s="170"/>
    </row>
    <row r="91" spans="1:15">
      <c r="A91" s="35" t="s">
        <v>301</v>
      </c>
      <c r="B91" s="35" t="s">
        <v>302</v>
      </c>
      <c r="C91" s="36" t="s">
        <v>303</v>
      </c>
      <c r="D91" s="37" t="s">
        <v>1520</v>
      </c>
      <c r="E91" s="38">
        <v>12</v>
      </c>
      <c r="F91" s="38" t="s">
        <v>7</v>
      </c>
      <c r="G91" s="42" t="s">
        <v>322</v>
      </c>
      <c r="H91" s="162"/>
      <c r="I91" s="166"/>
      <c r="J91" s="166"/>
      <c r="K91" s="167"/>
      <c r="L91" s="168"/>
      <c r="M91" s="168"/>
      <c r="O91" s="170"/>
    </row>
    <row r="92" spans="1:15">
      <c r="A92" s="35" t="s">
        <v>323</v>
      </c>
      <c r="B92" s="35" t="s">
        <v>324</v>
      </c>
      <c r="C92" s="36" t="s">
        <v>1615</v>
      </c>
      <c r="D92" s="37" t="s">
        <v>1616</v>
      </c>
      <c r="E92" s="38">
        <v>1</v>
      </c>
      <c r="F92" s="38" t="s">
        <v>6</v>
      </c>
      <c r="G92" s="195" t="s">
        <v>327</v>
      </c>
      <c r="I92" s="166"/>
      <c r="J92" s="166"/>
      <c r="K92" s="167"/>
      <c r="L92" s="168"/>
      <c r="M92" s="168"/>
      <c r="O92" s="170"/>
    </row>
    <row r="93" spans="1:15">
      <c r="A93" s="35" t="s">
        <v>323</v>
      </c>
      <c r="B93" s="35" t="s">
        <v>324</v>
      </c>
      <c r="C93" s="36" t="s">
        <v>1615</v>
      </c>
      <c r="D93" s="37" t="s">
        <v>1616</v>
      </c>
      <c r="E93" s="38">
        <v>2</v>
      </c>
      <c r="F93" s="38" t="s">
        <v>6</v>
      </c>
      <c r="G93" s="193" t="s">
        <v>332</v>
      </c>
      <c r="I93" s="166"/>
      <c r="J93" s="166"/>
      <c r="K93" s="167"/>
      <c r="L93" s="168"/>
      <c r="M93" s="168"/>
      <c r="O93" s="170"/>
    </row>
    <row r="94" spans="1:15">
      <c r="A94" s="35" t="s">
        <v>323</v>
      </c>
      <c r="B94" s="35" t="s">
        <v>324</v>
      </c>
      <c r="C94" s="36" t="s">
        <v>1615</v>
      </c>
      <c r="D94" s="37" t="s">
        <v>1616</v>
      </c>
      <c r="E94" s="38">
        <v>3</v>
      </c>
      <c r="F94" s="38" t="s">
        <v>6</v>
      </c>
      <c r="G94" s="193" t="s">
        <v>334</v>
      </c>
      <c r="I94" s="166"/>
      <c r="J94" s="166"/>
      <c r="K94" s="167"/>
      <c r="L94" s="168"/>
      <c r="M94" s="168"/>
      <c r="O94" s="170"/>
    </row>
    <row r="95" spans="1:15">
      <c r="A95" s="35" t="s">
        <v>323</v>
      </c>
      <c r="B95" s="35" t="s">
        <v>324</v>
      </c>
      <c r="C95" s="36" t="s">
        <v>1615</v>
      </c>
      <c r="D95" s="37" t="s">
        <v>1616</v>
      </c>
      <c r="E95" s="38">
        <v>4</v>
      </c>
      <c r="F95" s="38" t="s">
        <v>6</v>
      </c>
      <c r="G95" s="193" t="s">
        <v>330</v>
      </c>
      <c r="I95" s="166"/>
      <c r="J95" s="166"/>
      <c r="K95" s="167"/>
      <c r="L95" s="168"/>
      <c r="M95" s="168"/>
      <c r="O95" s="170"/>
    </row>
    <row r="96" spans="1:15">
      <c r="A96" s="35" t="s">
        <v>323</v>
      </c>
      <c r="B96" s="35" t="s">
        <v>324</v>
      </c>
      <c r="C96" s="36" t="s">
        <v>1615</v>
      </c>
      <c r="D96" s="37" t="s">
        <v>1616</v>
      </c>
      <c r="E96" s="38">
        <v>5</v>
      </c>
      <c r="F96" s="38" t="s">
        <v>6</v>
      </c>
      <c r="G96" s="57"/>
      <c r="H96" s="162"/>
      <c r="I96" s="166"/>
      <c r="J96" s="166"/>
      <c r="K96" s="167"/>
      <c r="L96" s="168"/>
      <c r="M96" s="168"/>
      <c r="O96" s="170"/>
    </row>
    <row r="97" spans="1:30">
      <c r="A97" s="35" t="s">
        <v>335</v>
      </c>
      <c r="B97" s="49" t="s">
        <v>336</v>
      </c>
      <c r="C97" s="53" t="s">
        <v>337</v>
      </c>
      <c r="D97" s="37" t="s">
        <v>1520</v>
      </c>
      <c r="E97" s="38">
        <v>1</v>
      </c>
      <c r="F97" s="38" t="s">
        <v>6</v>
      </c>
      <c r="G97" s="49" t="s">
        <v>338</v>
      </c>
      <c r="H97" s="166"/>
      <c r="I97" s="166"/>
      <c r="J97" s="166"/>
      <c r="K97" s="167"/>
      <c r="L97" s="168"/>
      <c r="M97" s="168"/>
      <c r="O97" s="170"/>
    </row>
    <row r="98" spans="1:30">
      <c r="A98" s="35" t="s">
        <v>340</v>
      </c>
      <c r="B98" s="35" t="s">
        <v>341</v>
      </c>
      <c r="C98" s="36" t="s">
        <v>1620</v>
      </c>
      <c r="D98" s="37" t="s">
        <v>1520</v>
      </c>
      <c r="E98" s="38">
        <v>1</v>
      </c>
      <c r="F98" s="38" t="s">
        <v>6</v>
      </c>
      <c r="G98" s="49" t="s">
        <v>317</v>
      </c>
      <c r="H98" s="162"/>
      <c r="I98" s="166"/>
      <c r="J98" s="166"/>
      <c r="K98" s="167"/>
      <c r="L98" s="168"/>
      <c r="M98" s="168"/>
      <c r="O98" s="197"/>
    </row>
    <row r="99" spans="1:30" s="181" customFormat="1" ht="15">
      <c r="A99" s="66">
        <v>2193</v>
      </c>
      <c r="B99" s="67" t="s">
        <v>344</v>
      </c>
      <c r="C99" s="67" t="s">
        <v>345</v>
      </c>
      <c r="D99" s="63" t="s">
        <v>1520</v>
      </c>
      <c r="E99" s="41">
        <v>1</v>
      </c>
      <c r="F99" s="41" t="s">
        <v>6</v>
      </c>
      <c r="G99" s="43" t="s">
        <v>346</v>
      </c>
      <c r="H99" s="179"/>
      <c r="I99" s="179"/>
      <c r="J99" s="179"/>
      <c r="K99" s="179"/>
      <c r="L99" s="179"/>
      <c r="M99" s="179"/>
      <c r="N99" s="179"/>
    </row>
    <row r="100" spans="1:30">
      <c r="A100" s="35" t="s">
        <v>348</v>
      </c>
      <c r="B100" s="35" t="s">
        <v>349</v>
      </c>
      <c r="C100" s="36" t="s">
        <v>350</v>
      </c>
      <c r="D100" s="37" t="s">
        <v>1546</v>
      </c>
      <c r="E100" s="38">
        <v>1</v>
      </c>
      <c r="F100" s="38" t="s">
        <v>19</v>
      </c>
      <c r="G100" s="49" t="s">
        <v>351</v>
      </c>
      <c r="H100" s="162"/>
      <c r="I100" s="166"/>
      <c r="J100" s="166"/>
      <c r="K100" s="167"/>
      <c r="L100" s="168"/>
      <c r="M100" s="168"/>
      <c r="O100" s="170"/>
    </row>
    <row r="101" spans="1:30" s="181" customFormat="1" ht="15">
      <c r="A101" s="66" t="s">
        <v>353</v>
      </c>
      <c r="B101" s="67" t="s">
        <v>354</v>
      </c>
      <c r="C101" s="67" t="s">
        <v>1622</v>
      </c>
      <c r="D101" s="63" t="s">
        <v>1623</v>
      </c>
      <c r="E101" s="41">
        <v>1</v>
      </c>
      <c r="F101" s="41" t="s">
        <v>6</v>
      </c>
      <c r="G101" s="59" t="s">
        <v>356</v>
      </c>
      <c r="H101" s="179"/>
      <c r="I101" s="179"/>
      <c r="J101" s="179"/>
      <c r="K101" s="179"/>
      <c r="L101" s="179"/>
      <c r="M101" s="179"/>
      <c r="N101" s="179"/>
    </row>
    <row r="102" spans="1:30" s="2" customFormat="1" ht="21" customHeight="1">
      <c r="A102" s="198">
        <v>1248</v>
      </c>
      <c r="B102" s="5" t="s">
        <v>358</v>
      </c>
      <c r="C102" s="5" t="s">
        <v>359</v>
      </c>
      <c r="D102" s="6" t="s">
        <v>1572</v>
      </c>
      <c r="E102" s="91">
        <v>1</v>
      </c>
      <c r="F102" s="91" t="s">
        <v>6</v>
      </c>
      <c r="G102" s="5" t="s">
        <v>360</v>
      </c>
      <c r="H102" s="4"/>
      <c r="I102" s="4"/>
      <c r="J102" s="3"/>
      <c r="K102" s="4"/>
    </row>
    <row r="103" spans="1:30">
      <c r="A103" s="35">
        <v>1808</v>
      </c>
      <c r="B103" s="35" t="s">
        <v>363</v>
      </c>
      <c r="C103" s="36" t="s">
        <v>1624</v>
      </c>
      <c r="D103" s="37" t="s">
        <v>1520</v>
      </c>
      <c r="E103" s="38">
        <v>1</v>
      </c>
      <c r="F103" s="38" t="s">
        <v>6</v>
      </c>
      <c r="G103" s="59" t="s">
        <v>365</v>
      </c>
      <c r="H103" s="162"/>
      <c r="I103" s="166"/>
      <c r="J103" s="166"/>
      <c r="K103" s="175"/>
      <c r="L103" s="168"/>
      <c r="M103" s="172"/>
      <c r="O103" s="170"/>
    </row>
    <row r="104" spans="1:30" s="181" customFormat="1" ht="15">
      <c r="A104" s="66">
        <v>1770</v>
      </c>
      <c r="B104" s="67" t="s">
        <v>368</v>
      </c>
      <c r="C104" s="67" t="s">
        <v>1625</v>
      </c>
      <c r="D104" s="63" t="s">
        <v>1626</v>
      </c>
      <c r="E104" s="41">
        <v>1</v>
      </c>
      <c r="F104" s="41" t="s">
        <v>6</v>
      </c>
      <c r="G104" s="59" t="s">
        <v>170</v>
      </c>
      <c r="H104" s="179"/>
      <c r="I104" s="179"/>
      <c r="J104" s="179"/>
      <c r="K104" s="179"/>
      <c r="L104" s="179"/>
      <c r="M104" s="179"/>
      <c r="N104" s="179"/>
    </row>
    <row r="105" spans="1:30">
      <c r="A105" s="35">
        <v>1593</v>
      </c>
      <c r="B105" s="35" t="s">
        <v>1628</v>
      </c>
      <c r="C105" s="36" t="s">
        <v>372</v>
      </c>
      <c r="D105" s="37">
        <v>16</v>
      </c>
      <c r="E105" s="38">
        <v>1</v>
      </c>
      <c r="F105" s="38" t="s">
        <v>19</v>
      </c>
      <c r="G105" s="57" t="s">
        <v>249</v>
      </c>
      <c r="H105" s="162"/>
      <c r="I105" s="166"/>
      <c r="J105" s="166"/>
      <c r="K105" s="167"/>
      <c r="L105" s="168"/>
      <c r="M105" s="168"/>
      <c r="O105" s="170"/>
    </row>
    <row r="106" spans="1:30">
      <c r="A106" s="35">
        <v>1616</v>
      </c>
      <c r="B106" s="35" t="s">
        <v>1629</v>
      </c>
      <c r="C106" s="36" t="s">
        <v>372</v>
      </c>
      <c r="D106" s="37">
        <v>16</v>
      </c>
      <c r="E106" s="38">
        <v>1</v>
      </c>
      <c r="F106" s="38" t="s">
        <v>19</v>
      </c>
      <c r="G106" s="57" t="s">
        <v>249</v>
      </c>
      <c r="H106" s="162"/>
      <c r="I106" s="166"/>
      <c r="J106" s="166"/>
      <c r="K106" s="167"/>
      <c r="L106" s="168"/>
      <c r="M106" s="168"/>
      <c r="O106" s="170"/>
    </row>
    <row r="107" spans="1:30">
      <c r="A107" s="35">
        <v>1617</v>
      </c>
      <c r="B107" s="35" t="s">
        <v>1630</v>
      </c>
      <c r="C107" s="36" t="s">
        <v>372</v>
      </c>
      <c r="D107" s="37">
        <v>9</v>
      </c>
      <c r="E107" s="38">
        <v>1</v>
      </c>
      <c r="F107" s="38" t="s">
        <v>19</v>
      </c>
      <c r="G107" s="57" t="s">
        <v>249</v>
      </c>
      <c r="H107" s="162"/>
      <c r="I107" s="166"/>
      <c r="J107" s="166"/>
      <c r="K107" s="167"/>
      <c r="L107" s="168"/>
      <c r="M107" s="168"/>
      <c r="O107" s="170"/>
    </row>
    <row r="108" spans="1:30" s="180" customFormat="1" ht="15">
      <c r="A108" s="35">
        <v>1619</v>
      </c>
      <c r="B108" s="75" t="s">
        <v>1631</v>
      </c>
      <c r="C108" s="36" t="s">
        <v>372</v>
      </c>
      <c r="D108" s="76">
        <v>9</v>
      </c>
      <c r="E108" s="38">
        <v>1</v>
      </c>
      <c r="F108" s="77" t="s">
        <v>19</v>
      </c>
      <c r="G108" s="57" t="s">
        <v>249</v>
      </c>
      <c r="H108" s="168"/>
      <c r="I108" s="168"/>
      <c r="J108" s="168"/>
      <c r="K108" s="175"/>
      <c r="L108" s="172"/>
      <c r="M108" s="172"/>
      <c r="N108" s="179"/>
      <c r="O108" s="188"/>
      <c r="P108" s="179"/>
      <c r="Q108" s="179"/>
      <c r="R108" s="179"/>
      <c r="S108" s="179"/>
      <c r="T108" s="179"/>
      <c r="U108" s="179"/>
      <c r="V108" s="179"/>
      <c r="W108" s="179"/>
      <c r="X108" s="179"/>
      <c r="Y108" s="179"/>
      <c r="Z108" s="179"/>
      <c r="AA108" s="179"/>
      <c r="AB108" s="179"/>
      <c r="AC108" s="179"/>
      <c r="AD108" s="179"/>
    </row>
    <row r="109" spans="1:30" s="180" customFormat="1" ht="15">
      <c r="A109" s="35" t="s">
        <v>373</v>
      </c>
      <c r="B109" s="35" t="s">
        <v>374</v>
      </c>
      <c r="C109" s="53" t="s">
        <v>375</v>
      </c>
      <c r="D109" s="37" t="s">
        <v>1520</v>
      </c>
      <c r="E109" s="38">
        <v>1</v>
      </c>
      <c r="F109" s="38" t="s">
        <v>6</v>
      </c>
      <c r="G109" s="59" t="s">
        <v>377</v>
      </c>
      <c r="H109" s="168"/>
      <c r="I109" s="168"/>
      <c r="J109" s="168"/>
      <c r="K109" s="167"/>
      <c r="L109" s="168"/>
      <c r="M109" s="168"/>
      <c r="N109" s="179"/>
      <c r="O109" s="188"/>
      <c r="P109" s="179"/>
      <c r="Q109" s="179"/>
      <c r="R109" s="179"/>
      <c r="S109" s="179"/>
      <c r="T109" s="179"/>
      <c r="U109" s="179"/>
      <c r="V109" s="179"/>
      <c r="W109" s="179"/>
      <c r="X109" s="179"/>
      <c r="Y109" s="179"/>
      <c r="Z109" s="179"/>
      <c r="AA109" s="179"/>
      <c r="AB109" s="179"/>
      <c r="AC109" s="179"/>
      <c r="AD109" s="179"/>
    </row>
    <row r="110" spans="1:30">
      <c r="A110" s="35" t="s">
        <v>379</v>
      </c>
      <c r="B110" s="49" t="s">
        <v>380</v>
      </c>
      <c r="C110" s="53" t="s">
        <v>381</v>
      </c>
      <c r="D110" s="37" t="s">
        <v>1520</v>
      </c>
      <c r="E110" s="38">
        <v>1</v>
      </c>
      <c r="F110" s="38" t="s">
        <v>6</v>
      </c>
      <c r="G110" s="59" t="s">
        <v>382</v>
      </c>
      <c r="H110" s="166"/>
      <c r="I110" s="166"/>
      <c r="J110" s="166"/>
      <c r="K110" s="175"/>
      <c r="L110" s="168"/>
      <c r="M110" s="172"/>
      <c r="O110" s="170"/>
    </row>
    <row r="111" spans="1:30">
      <c r="A111" s="35" t="s">
        <v>384</v>
      </c>
      <c r="B111" s="49" t="s">
        <v>385</v>
      </c>
      <c r="C111" s="96" t="s">
        <v>386</v>
      </c>
      <c r="D111" s="37">
        <v>5</v>
      </c>
      <c r="E111" s="38">
        <v>1</v>
      </c>
      <c r="F111" s="38" t="s">
        <v>19</v>
      </c>
      <c r="G111" s="57" t="s">
        <v>249</v>
      </c>
      <c r="H111" s="166"/>
      <c r="I111" s="166"/>
      <c r="J111" s="166"/>
      <c r="K111" s="167"/>
      <c r="L111" s="168"/>
      <c r="M111" s="168"/>
      <c r="O111" s="170"/>
    </row>
    <row r="112" spans="1:30" s="186" customFormat="1">
      <c r="A112" s="35" t="s">
        <v>387</v>
      </c>
      <c r="B112" s="60" t="s">
        <v>388</v>
      </c>
      <c r="C112" s="61" t="s">
        <v>389</v>
      </c>
      <c r="D112" s="37" t="s">
        <v>1570</v>
      </c>
      <c r="E112" s="38">
        <v>1</v>
      </c>
      <c r="F112" s="38" t="s">
        <v>19</v>
      </c>
      <c r="G112" s="57" t="s">
        <v>249</v>
      </c>
      <c r="H112" s="162"/>
      <c r="I112" s="166"/>
      <c r="J112" s="166"/>
      <c r="K112" s="167"/>
      <c r="L112" s="168"/>
      <c r="M112" s="168"/>
      <c r="O112" s="187"/>
    </row>
    <row r="113" spans="1:15" s="186" customFormat="1">
      <c r="A113" s="35" t="s">
        <v>390</v>
      </c>
      <c r="B113" s="60" t="s">
        <v>391</v>
      </c>
      <c r="C113" s="61" t="s">
        <v>392</v>
      </c>
      <c r="D113" s="37" t="s">
        <v>1632</v>
      </c>
      <c r="E113" s="38">
        <v>1</v>
      </c>
      <c r="F113" s="38" t="s">
        <v>19</v>
      </c>
      <c r="G113" s="57" t="s">
        <v>249</v>
      </c>
      <c r="H113" s="162"/>
      <c r="I113" s="166"/>
      <c r="J113" s="166"/>
      <c r="K113" s="167"/>
      <c r="L113" s="168"/>
      <c r="M113" s="168"/>
      <c r="O113" s="187"/>
    </row>
    <row r="114" spans="1:15" s="186" customFormat="1">
      <c r="A114" s="35" t="s">
        <v>393</v>
      </c>
      <c r="B114" s="60" t="s">
        <v>394</v>
      </c>
      <c r="C114" s="61" t="s">
        <v>395</v>
      </c>
      <c r="D114" s="37" t="s">
        <v>1632</v>
      </c>
      <c r="E114" s="38">
        <v>1</v>
      </c>
      <c r="F114" s="38" t="s">
        <v>19</v>
      </c>
      <c r="G114" s="57" t="s">
        <v>249</v>
      </c>
      <c r="H114" s="162"/>
      <c r="I114" s="166"/>
      <c r="J114" s="166"/>
      <c r="K114" s="167"/>
      <c r="L114" s="168"/>
      <c r="M114" s="168"/>
      <c r="O114" s="187"/>
    </row>
    <row r="115" spans="1:15" s="186" customFormat="1">
      <c r="A115" s="35" t="s">
        <v>396</v>
      </c>
      <c r="B115" s="35" t="s">
        <v>397</v>
      </c>
      <c r="C115" s="36" t="s">
        <v>398</v>
      </c>
      <c r="D115" s="37" t="s">
        <v>1633</v>
      </c>
      <c r="E115" s="38">
        <v>1</v>
      </c>
      <c r="F115" s="38" t="s">
        <v>19</v>
      </c>
      <c r="G115" s="57" t="s">
        <v>249</v>
      </c>
      <c r="H115" s="162"/>
      <c r="I115" s="166"/>
      <c r="J115" s="166"/>
      <c r="K115" s="167"/>
      <c r="L115" s="168"/>
      <c r="M115" s="168"/>
      <c r="O115" s="187"/>
    </row>
    <row r="116" spans="1:15" s="181" customFormat="1" ht="15">
      <c r="A116" s="66" t="s">
        <v>399</v>
      </c>
      <c r="B116" s="67" t="s">
        <v>400</v>
      </c>
      <c r="C116" s="67" t="s">
        <v>1634</v>
      </c>
      <c r="D116" s="63">
        <v>5</v>
      </c>
      <c r="E116" s="41">
        <v>1</v>
      </c>
      <c r="F116" s="41" t="s">
        <v>6</v>
      </c>
      <c r="G116" s="195" t="s">
        <v>402</v>
      </c>
      <c r="H116" s="179"/>
      <c r="I116" s="179"/>
      <c r="J116" s="179"/>
      <c r="K116" s="179"/>
      <c r="L116" s="179"/>
      <c r="M116" s="179"/>
      <c r="N116" s="179"/>
    </row>
    <row r="117" spans="1:15" s="181" customFormat="1" ht="15">
      <c r="A117" s="195" t="s">
        <v>404</v>
      </c>
      <c r="B117" s="195" t="s">
        <v>405</v>
      </c>
      <c r="C117" s="195" t="s">
        <v>406</v>
      </c>
      <c r="D117" s="63">
        <v>16</v>
      </c>
      <c r="E117" s="41">
        <v>1</v>
      </c>
      <c r="F117" s="41" t="s">
        <v>6</v>
      </c>
      <c r="G117" s="57" t="s">
        <v>249</v>
      </c>
      <c r="H117" s="179"/>
      <c r="I117" s="179"/>
      <c r="J117" s="179"/>
      <c r="K117" s="179"/>
      <c r="L117" s="179"/>
      <c r="M117" s="179"/>
      <c r="N117" s="179"/>
    </row>
    <row r="118" spans="1:15" s="186" customFormat="1">
      <c r="A118" s="75" t="s">
        <v>407</v>
      </c>
      <c r="B118" s="75" t="s">
        <v>408</v>
      </c>
      <c r="C118" s="36" t="s">
        <v>406</v>
      </c>
      <c r="D118" s="76">
        <v>16</v>
      </c>
      <c r="E118" s="77">
        <v>1</v>
      </c>
      <c r="F118" s="77" t="s">
        <v>19</v>
      </c>
      <c r="G118" s="57" t="s">
        <v>249</v>
      </c>
      <c r="H118" s="162"/>
      <c r="I118" s="166"/>
      <c r="J118" s="166"/>
      <c r="K118" s="167"/>
      <c r="L118" s="168"/>
      <c r="M118" s="168"/>
      <c r="O118" s="187"/>
    </row>
    <row r="119" spans="1:15">
      <c r="A119" s="35" t="s">
        <v>412</v>
      </c>
      <c r="B119" s="35" t="s">
        <v>413</v>
      </c>
      <c r="C119" s="36" t="s">
        <v>406</v>
      </c>
      <c r="D119" s="37">
        <v>16</v>
      </c>
      <c r="E119" s="38">
        <v>1</v>
      </c>
      <c r="F119" s="38" t="s">
        <v>19</v>
      </c>
      <c r="G119" s="57" t="s">
        <v>249</v>
      </c>
      <c r="H119" s="162"/>
      <c r="I119" s="166"/>
      <c r="J119" s="166"/>
      <c r="K119" s="167"/>
      <c r="L119" s="168"/>
      <c r="M119" s="168"/>
      <c r="O119" s="170"/>
    </row>
    <row r="120" spans="1:15" s="180" customFormat="1" ht="15">
      <c r="A120" s="38" t="s">
        <v>409</v>
      </c>
      <c r="B120" s="43" t="s">
        <v>410</v>
      </c>
      <c r="C120" s="62" t="s">
        <v>411</v>
      </c>
      <c r="D120" s="37">
        <v>4</v>
      </c>
      <c r="E120" s="41">
        <v>1</v>
      </c>
      <c r="F120" s="64" t="s">
        <v>6</v>
      </c>
      <c r="G120" s="57" t="s">
        <v>249</v>
      </c>
      <c r="H120" s="178"/>
      <c r="I120" s="179"/>
      <c r="J120" s="179"/>
      <c r="K120" s="179"/>
      <c r="L120" s="179"/>
      <c r="M120" s="179"/>
      <c r="N120" s="179"/>
    </row>
    <row r="121" spans="1:15">
      <c r="A121" s="35" t="s">
        <v>414</v>
      </c>
      <c r="B121" s="49" t="s">
        <v>415</v>
      </c>
      <c r="C121" s="96" t="s">
        <v>416</v>
      </c>
      <c r="D121" s="37">
        <v>5</v>
      </c>
      <c r="E121" s="38">
        <v>1</v>
      </c>
      <c r="F121" s="38" t="s">
        <v>19</v>
      </c>
      <c r="G121" s="57" t="s">
        <v>249</v>
      </c>
      <c r="H121" s="166"/>
      <c r="I121" s="166"/>
      <c r="J121" s="166"/>
      <c r="K121" s="167"/>
      <c r="L121" s="168"/>
      <c r="M121" s="168"/>
      <c r="O121" s="170"/>
    </row>
    <row r="122" spans="1:15" s="180" customFormat="1" ht="15">
      <c r="A122" s="41" t="s">
        <v>417</v>
      </c>
      <c r="B122" s="43" t="s">
        <v>418</v>
      </c>
      <c r="C122" s="62" t="s">
        <v>419</v>
      </c>
      <c r="D122" s="37">
        <v>5</v>
      </c>
      <c r="E122" s="41">
        <v>1</v>
      </c>
      <c r="F122" s="64" t="s">
        <v>6</v>
      </c>
      <c r="G122" s="57" t="s">
        <v>249</v>
      </c>
      <c r="H122" s="178"/>
      <c r="I122" s="179"/>
      <c r="J122" s="179"/>
      <c r="K122" s="179"/>
      <c r="L122" s="179"/>
      <c r="M122" s="179"/>
      <c r="N122" s="179"/>
    </row>
    <row r="123" spans="1:15" ht="24">
      <c r="A123" s="35" t="s">
        <v>420</v>
      </c>
      <c r="B123" s="49" t="s">
        <v>421</v>
      </c>
      <c r="C123" s="36" t="s">
        <v>262</v>
      </c>
      <c r="D123" s="37" t="s">
        <v>1574</v>
      </c>
      <c r="E123" s="38">
        <v>1</v>
      </c>
      <c r="F123" s="38" t="s">
        <v>19</v>
      </c>
      <c r="G123" s="57" t="s">
        <v>1635</v>
      </c>
      <c r="H123" s="162"/>
      <c r="I123" s="166"/>
      <c r="J123" s="166"/>
      <c r="K123" s="167"/>
      <c r="L123" s="168"/>
      <c r="M123" s="168"/>
      <c r="O123" s="170"/>
    </row>
    <row r="124" spans="1:15">
      <c r="A124" s="35" t="s">
        <v>424</v>
      </c>
      <c r="B124" s="35" t="s">
        <v>425</v>
      </c>
      <c r="C124" s="36" t="s">
        <v>426</v>
      </c>
      <c r="D124" s="37" t="s">
        <v>1520</v>
      </c>
      <c r="E124" s="38">
        <v>1</v>
      </c>
      <c r="F124" s="38" t="s">
        <v>6</v>
      </c>
      <c r="G124" s="57" t="s">
        <v>365</v>
      </c>
      <c r="H124" s="162"/>
      <c r="I124" s="166"/>
      <c r="J124" s="166"/>
      <c r="K124" s="175"/>
      <c r="L124" s="168"/>
      <c r="M124" s="168"/>
      <c r="O124" s="170"/>
    </row>
    <row r="125" spans="1:15">
      <c r="A125" s="35" t="s">
        <v>424</v>
      </c>
      <c r="B125" s="35" t="s">
        <v>425</v>
      </c>
      <c r="C125" s="36" t="s">
        <v>426</v>
      </c>
      <c r="D125" s="37" t="s">
        <v>1520</v>
      </c>
      <c r="E125" s="38">
        <v>1</v>
      </c>
      <c r="F125" s="38" t="s">
        <v>7</v>
      </c>
      <c r="G125" s="33" t="s">
        <v>366</v>
      </c>
      <c r="H125" s="162"/>
      <c r="I125" s="166"/>
      <c r="J125" s="166"/>
      <c r="K125" s="167"/>
      <c r="L125" s="168"/>
      <c r="M125" s="168"/>
      <c r="O125" s="170"/>
    </row>
    <row r="126" spans="1:15">
      <c r="A126" s="35" t="s">
        <v>427</v>
      </c>
      <c r="B126" s="35" t="s">
        <v>428</v>
      </c>
      <c r="C126" s="36" t="s">
        <v>1636</v>
      </c>
      <c r="D126" s="37" t="s">
        <v>1520</v>
      </c>
      <c r="E126" s="38">
        <v>1</v>
      </c>
      <c r="F126" s="38" t="s">
        <v>6</v>
      </c>
      <c r="G126" s="33" t="s">
        <v>430</v>
      </c>
      <c r="H126" s="162"/>
      <c r="I126" s="167"/>
      <c r="J126" s="166"/>
      <c r="K126" s="167"/>
      <c r="L126" s="168"/>
      <c r="M126" s="168"/>
      <c r="O126" s="170"/>
    </row>
    <row r="127" spans="1:15">
      <c r="A127" s="35" t="s">
        <v>427</v>
      </c>
      <c r="B127" s="35" t="s">
        <v>428</v>
      </c>
      <c r="C127" s="36" t="s">
        <v>1636</v>
      </c>
      <c r="D127" s="37" t="s">
        <v>1520</v>
      </c>
      <c r="E127" s="38">
        <v>1</v>
      </c>
      <c r="F127" s="38" t="s">
        <v>7</v>
      </c>
      <c r="G127" s="33" t="s">
        <v>431</v>
      </c>
      <c r="H127" s="162"/>
      <c r="I127" s="166"/>
      <c r="J127" s="166"/>
      <c r="K127" s="167"/>
      <c r="L127" s="168"/>
      <c r="M127" s="168"/>
      <c r="O127" s="170"/>
    </row>
    <row r="128" spans="1:15">
      <c r="A128" s="35" t="s">
        <v>432</v>
      </c>
      <c r="B128" s="35" t="s">
        <v>433</v>
      </c>
      <c r="C128" s="36" t="s">
        <v>1638</v>
      </c>
      <c r="D128" s="37" t="s">
        <v>1520</v>
      </c>
      <c r="E128" s="38">
        <v>1</v>
      </c>
      <c r="F128" s="38" t="s">
        <v>6</v>
      </c>
      <c r="G128" s="33" t="s">
        <v>435</v>
      </c>
      <c r="H128" s="162"/>
      <c r="I128" s="166"/>
      <c r="J128" s="166"/>
      <c r="K128" s="167"/>
      <c r="L128" s="168"/>
      <c r="M128" s="168"/>
      <c r="O128" s="170"/>
    </row>
    <row r="129" spans="1:15">
      <c r="A129" s="35" t="s">
        <v>432</v>
      </c>
      <c r="B129" s="35" t="s">
        <v>433</v>
      </c>
      <c r="C129" s="36" t="s">
        <v>1638</v>
      </c>
      <c r="D129" s="37" t="s">
        <v>1520</v>
      </c>
      <c r="E129" s="38">
        <v>1</v>
      </c>
      <c r="F129" s="38" t="s">
        <v>7</v>
      </c>
      <c r="G129" s="33" t="s">
        <v>436</v>
      </c>
      <c r="H129" s="162"/>
      <c r="I129" s="166"/>
      <c r="J129" s="166"/>
      <c r="K129" s="167"/>
      <c r="L129" s="168"/>
      <c r="M129" s="168"/>
      <c r="O129" s="170"/>
    </row>
    <row r="130" spans="1:15">
      <c r="A130" s="35">
        <v>1183</v>
      </c>
      <c r="B130" s="35" t="s">
        <v>438</v>
      </c>
      <c r="C130" s="36" t="s">
        <v>439</v>
      </c>
      <c r="D130" s="37" t="s">
        <v>1520</v>
      </c>
      <c r="E130" s="38">
        <v>1</v>
      </c>
      <c r="F130" s="38" t="s">
        <v>6</v>
      </c>
      <c r="G130" s="49" t="s">
        <v>440</v>
      </c>
      <c r="H130" s="162"/>
      <c r="I130" s="166"/>
      <c r="J130" s="166"/>
      <c r="K130" s="167"/>
      <c r="L130" s="168"/>
      <c r="M130" s="168"/>
      <c r="O130" s="170"/>
    </row>
    <row r="131" spans="1:15">
      <c r="A131" s="35" t="s">
        <v>437</v>
      </c>
      <c r="B131" s="35" t="s">
        <v>438</v>
      </c>
      <c r="C131" s="36" t="s">
        <v>439</v>
      </c>
      <c r="D131" s="37" t="s">
        <v>1520</v>
      </c>
      <c r="E131" s="38">
        <v>1</v>
      </c>
      <c r="F131" s="38" t="s">
        <v>7</v>
      </c>
      <c r="G131" s="33" t="s">
        <v>441</v>
      </c>
      <c r="H131" s="162"/>
      <c r="I131" s="166"/>
      <c r="J131" s="166"/>
      <c r="K131" s="167"/>
      <c r="L131" s="168"/>
      <c r="M131" s="168"/>
      <c r="O131" s="170"/>
    </row>
    <row r="132" spans="1:15">
      <c r="A132" s="35" t="s">
        <v>442</v>
      </c>
      <c r="B132" s="35" t="s">
        <v>443</v>
      </c>
      <c r="C132" s="36" t="s">
        <v>184</v>
      </c>
      <c r="D132" s="37" t="s">
        <v>1546</v>
      </c>
      <c r="E132" s="38">
        <v>1</v>
      </c>
      <c r="F132" s="38" t="s">
        <v>19</v>
      </c>
      <c r="G132" s="57" t="s">
        <v>440</v>
      </c>
      <c r="H132" s="162"/>
      <c r="I132" s="166"/>
      <c r="J132" s="166"/>
      <c r="K132" s="167"/>
      <c r="L132" s="168"/>
      <c r="M132" s="168"/>
      <c r="O132" s="170"/>
    </row>
    <row r="133" spans="1:15" ht="167.25" customHeight="1">
      <c r="A133" s="35" t="s">
        <v>444</v>
      </c>
      <c r="B133" s="35" t="s">
        <v>445</v>
      </c>
      <c r="C133" s="36" t="s">
        <v>446</v>
      </c>
      <c r="D133" s="37" t="s">
        <v>1641</v>
      </c>
      <c r="E133" s="38">
        <v>1</v>
      </c>
      <c r="F133" s="38" t="s">
        <v>8</v>
      </c>
      <c r="G133" s="98" t="s">
        <v>1642</v>
      </c>
      <c r="H133" s="199"/>
      <c r="I133" s="166"/>
      <c r="J133" s="166"/>
      <c r="K133" s="167"/>
      <c r="L133" s="168"/>
      <c r="M133" s="168"/>
      <c r="O133" s="200"/>
    </row>
    <row r="134" spans="1:15">
      <c r="A134" s="35" t="s">
        <v>506</v>
      </c>
      <c r="B134" s="35" t="s">
        <v>507</v>
      </c>
      <c r="C134" s="36" t="s">
        <v>508</v>
      </c>
      <c r="D134" s="37" t="s">
        <v>1520</v>
      </c>
      <c r="E134" s="38">
        <v>1</v>
      </c>
      <c r="F134" s="38" t="s">
        <v>6</v>
      </c>
      <c r="G134" s="59" t="s">
        <v>509</v>
      </c>
      <c r="I134" s="166"/>
      <c r="J134" s="166"/>
      <c r="K134" s="167"/>
      <c r="L134" s="168"/>
      <c r="M134" s="168"/>
      <c r="O134" s="170"/>
    </row>
    <row r="135" spans="1:15">
      <c r="A135" s="35" t="s">
        <v>506</v>
      </c>
      <c r="B135" s="35" t="s">
        <v>507</v>
      </c>
      <c r="C135" s="36" t="s">
        <v>508</v>
      </c>
      <c r="D135" s="37" t="s">
        <v>1520</v>
      </c>
      <c r="E135" s="38">
        <v>1</v>
      </c>
      <c r="F135" s="38" t="s">
        <v>7</v>
      </c>
      <c r="G135" s="33" t="s">
        <v>510</v>
      </c>
      <c r="I135" s="166"/>
      <c r="J135" s="166"/>
      <c r="K135" s="167"/>
      <c r="L135" s="168"/>
      <c r="M135" s="168"/>
      <c r="O135" s="170"/>
    </row>
    <row r="136" spans="1:15">
      <c r="A136" s="35" t="s">
        <v>511</v>
      </c>
      <c r="B136" s="35" t="s">
        <v>512</v>
      </c>
      <c r="C136" s="36" t="s">
        <v>513</v>
      </c>
      <c r="D136" s="37" t="s">
        <v>1520</v>
      </c>
      <c r="E136" s="38">
        <v>1</v>
      </c>
      <c r="F136" s="38" t="s">
        <v>6</v>
      </c>
      <c r="G136" s="59" t="s">
        <v>514</v>
      </c>
      <c r="H136" s="162"/>
      <c r="I136" s="166"/>
      <c r="J136" s="166"/>
      <c r="K136" s="175"/>
      <c r="L136" s="168"/>
      <c r="M136" s="168"/>
      <c r="O136" s="170"/>
    </row>
    <row r="137" spans="1:15">
      <c r="A137" s="35" t="s">
        <v>511</v>
      </c>
      <c r="B137" s="35" t="s">
        <v>512</v>
      </c>
      <c r="C137" s="36" t="s">
        <v>513</v>
      </c>
      <c r="D137" s="37" t="s">
        <v>1520</v>
      </c>
      <c r="E137" s="38">
        <v>1</v>
      </c>
      <c r="F137" s="38" t="s">
        <v>7</v>
      </c>
      <c r="G137" s="33" t="s">
        <v>515</v>
      </c>
      <c r="H137" s="162"/>
      <c r="I137" s="166"/>
      <c r="J137" s="166"/>
      <c r="K137" s="167"/>
      <c r="L137" s="168"/>
      <c r="M137" s="168"/>
      <c r="O137" s="170"/>
    </row>
    <row r="138" spans="1:15">
      <c r="A138" s="35" t="s">
        <v>1645</v>
      </c>
      <c r="B138" s="35" t="s">
        <v>1646</v>
      </c>
      <c r="C138" s="36" t="s">
        <v>197</v>
      </c>
      <c r="D138" s="37" t="s">
        <v>1546</v>
      </c>
      <c r="E138" s="38">
        <v>1</v>
      </c>
      <c r="F138" s="38" t="s">
        <v>19</v>
      </c>
      <c r="G138" s="57" t="s">
        <v>440</v>
      </c>
      <c r="H138" s="162"/>
      <c r="I138" s="166"/>
      <c r="J138" s="166"/>
      <c r="K138" s="167"/>
      <c r="L138" s="168"/>
      <c r="M138" s="168"/>
      <c r="O138" s="170"/>
    </row>
    <row r="139" spans="1:15">
      <c r="A139" s="35" t="s">
        <v>1647</v>
      </c>
      <c r="B139" s="35" t="s">
        <v>1648</v>
      </c>
      <c r="C139" s="36" t="s">
        <v>197</v>
      </c>
      <c r="D139" s="37" t="s">
        <v>1546</v>
      </c>
      <c r="E139" s="38">
        <v>1</v>
      </c>
      <c r="F139" s="38" t="s">
        <v>19</v>
      </c>
      <c r="G139" s="57" t="s">
        <v>440</v>
      </c>
      <c r="H139" s="162"/>
      <c r="I139" s="166"/>
      <c r="J139" s="166"/>
      <c r="K139" s="167"/>
      <c r="L139" s="168"/>
      <c r="M139" s="168"/>
      <c r="O139" s="170"/>
    </row>
    <row r="140" spans="1:15">
      <c r="A140" s="35" t="s">
        <v>1649</v>
      </c>
      <c r="B140" s="35" t="s">
        <v>1650</v>
      </c>
      <c r="C140" s="36" t="s">
        <v>200</v>
      </c>
      <c r="D140" s="37" t="s">
        <v>1546</v>
      </c>
      <c r="E140" s="38">
        <v>1</v>
      </c>
      <c r="F140" s="38" t="s">
        <v>19</v>
      </c>
      <c r="G140" s="57" t="s">
        <v>440</v>
      </c>
      <c r="H140" s="162"/>
      <c r="I140" s="166"/>
      <c r="J140" s="166"/>
      <c r="K140" s="167"/>
      <c r="L140" s="168"/>
      <c r="M140" s="168"/>
      <c r="O140" s="170"/>
    </row>
    <row r="141" spans="1:15">
      <c r="A141" s="35" t="s">
        <v>1651</v>
      </c>
      <c r="B141" s="35" t="s">
        <v>1652</v>
      </c>
      <c r="C141" s="36" t="s">
        <v>200</v>
      </c>
      <c r="D141" s="37" t="s">
        <v>1546</v>
      </c>
      <c r="E141" s="38">
        <v>1</v>
      </c>
      <c r="F141" s="38" t="s">
        <v>19</v>
      </c>
      <c r="G141" s="57" t="s">
        <v>440</v>
      </c>
      <c r="H141" s="162"/>
      <c r="I141" s="166"/>
      <c r="J141" s="166"/>
      <c r="K141" s="167"/>
      <c r="L141" s="168"/>
      <c r="M141" s="168"/>
      <c r="O141" s="170"/>
    </row>
    <row r="142" spans="1:15" s="181" customFormat="1" ht="15">
      <c r="A142" s="66" t="s">
        <v>520</v>
      </c>
      <c r="B142" s="67" t="s">
        <v>521</v>
      </c>
      <c r="C142" s="67" t="s">
        <v>1653</v>
      </c>
      <c r="D142" s="63" t="s">
        <v>1520</v>
      </c>
      <c r="E142" s="41">
        <v>1</v>
      </c>
      <c r="F142" s="41" t="s">
        <v>6</v>
      </c>
      <c r="G142" s="43" t="s">
        <v>523</v>
      </c>
      <c r="H142" s="179"/>
      <c r="I142" s="179"/>
      <c r="J142" s="179"/>
      <c r="K142" s="179"/>
      <c r="L142" s="179"/>
      <c r="M142" s="179"/>
      <c r="N142" s="179"/>
    </row>
    <row r="143" spans="1:15">
      <c r="A143" s="35" t="s">
        <v>525</v>
      </c>
      <c r="B143" s="49" t="s">
        <v>526</v>
      </c>
      <c r="C143" s="53" t="s">
        <v>527</v>
      </c>
      <c r="D143" s="37" t="s">
        <v>1654</v>
      </c>
      <c r="E143" s="38">
        <v>1</v>
      </c>
      <c r="F143" s="38" t="s">
        <v>6</v>
      </c>
      <c r="G143" s="57" t="s">
        <v>509</v>
      </c>
      <c r="H143" s="166"/>
      <c r="I143" s="166"/>
      <c r="J143" s="166"/>
      <c r="K143" s="167"/>
      <c r="L143" s="168"/>
      <c r="M143" s="168"/>
      <c r="O143" s="170"/>
    </row>
    <row r="144" spans="1:15">
      <c r="A144" s="35">
        <v>1204</v>
      </c>
      <c r="B144" s="49" t="s">
        <v>529</v>
      </c>
      <c r="C144" s="53" t="s">
        <v>530</v>
      </c>
      <c r="D144" s="37" t="s">
        <v>1654</v>
      </c>
      <c r="E144" s="38">
        <v>1</v>
      </c>
      <c r="F144" s="38" t="s">
        <v>6</v>
      </c>
      <c r="G144" s="57" t="s">
        <v>440</v>
      </c>
      <c r="H144" s="162"/>
      <c r="I144" s="166"/>
      <c r="J144" s="166"/>
      <c r="K144" s="167"/>
      <c r="L144" s="168"/>
      <c r="M144" s="168"/>
      <c r="O144" s="170"/>
    </row>
    <row r="145" spans="1:30">
      <c r="A145" s="35" t="s">
        <v>1655</v>
      </c>
      <c r="B145" s="35" t="s">
        <v>532</v>
      </c>
      <c r="C145" s="36" t="s">
        <v>1656</v>
      </c>
      <c r="D145" s="37" t="s">
        <v>1520</v>
      </c>
      <c r="E145" s="38">
        <v>1</v>
      </c>
      <c r="F145" s="38" t="s">
        <v>6</v>
      </c>
      <c r="G145" s="57" t="s">
        <v>534</v>
      </c>
      <c r="H145" s="166"/>
      <c r="I145" s="166"/>
      <c r="J145" s="166"/>
      <c r="K145" s="175"/>
      <c r="L145" s="168"/>
      <c r="M145" s="172"/>
      <c r="O145" s="170"/>
    </row>
    <row r="146" spans="1:30">
      <c r="A146" s="59" t="s">
        <v>536</v>
      </c>
      <c r="B146" s="59" t="s">
        <v>537</v>
      </c>
      <c r="C146" s="59" t="s">
        <v>538</v>
      </c>
      <c r="D146" s="37" t="s">
        <v>1546</v>
      </c>
      <c r="E146" s="38">
        <v>1</v>
      </c>
      <c r="F146" s="38" t="s">
        <v>6</v>
      </c>
      <c r="G146" s="57" t="s">
        <v>440</v>
      </c>
      <c r="H146" s="166"/>
      <c r="I146" s="166"/>
      <c r="J146" s="166"/>
      <c r="K146" s="175"/>
      <c r="L146" s="168"/>
      <c r="M146" s="172"/>
      <c r="O146" s="170"/>
    </row>
    <row r="147" spans="1:30">
      <c r="A147" s="59" t="s">
        <v>539</v>
      </c>
      <c r="B147" s="59" t="s">
        <v>540</v>
      </c>
      <c r="C147" s="59" t="s">
        <v>541</v>
      </c>
      <c r="D147" s="37" t="s">
        <v>1546</v>
      </c>
      <c r="E147" s="38">
        <v>1</v>
      </c>
      <c r="F147" s="38" t="s">
        <v>6</v>
      </c>
      <c r="G147" s="57" t="s">
        <v>440</v>
      </c>
      <c r="H147" s="166"/>
      <c r="I147" s="166"/>
      <c r="J147" s="166"/>
      <c r="K147" s="175"/>
      <c r="L147" s="168"/>
      <c r="M147" s="172"/>
      <c r="O147" s="170"/>
    </row>
    <row r="148" spans="1:30">
      <c r="A148" s="35" t="s">
        <v>542</v>
      </c>
      <c r="B148" s="35" t="s">
        <v>543</v>
      </c>
      <c r="C148" s="36" t="s">
        <v>1657</v>
      </c>
      <c r="D148" s="37" t="s">
        <v>1520</v>
      </c>
      <c r="E148" s="38">
        <v>1</v>
      </c>
      <c r="F148" s="38" t="s">
        <v>6</v>
      </c>
      <c r="G148" s="59" t="s">
        <v>422</v>
      </c>
      <c r="H148" s="162"/>
      <c r="I148" s="166"/>
      <c r="J148" s="166"/>
      <c r="K148" s="167"/>
      <c r="L148" s="168"/>
      <c r="M148" s="168"/>
      <c r="O148" s="170"/>
    </row>
    <row r="149" spans="1:30" s="180" customFormat="1" ht="15">
      <c r="A149" s="35">
        <v>1205</v>
      </c>
      <c r="B149" s="75" t="s">
        <v>546</v>
      </c>
      <c r="C149" s="36" t="s">
        <v>1658</v>
      </c>
      <c r="D149" s="76" t="s">
        <v>1520</v>
      </c>
      <c r="E149" s="38">
        <v>1</v>
      </c>
      <c r="F149" s="77" t="s">
        <v>6</v>
      </c>
      <c r="G149" s="59" t="s">
        <v>456</v>
      </c>
      <c r="H149" s="168"/>
      <c r="I149" s="168"/>
      <c r="J149" s="166"/>
      <c r="K149" s="175"/>
      <c r="L149" s="168"/>
      <c r="M149" s="168"/>
      <c r="N149" s="179"/>
      <c r="O149" s="188"/>
      <c r="P149" s="179"/>
      <c r="Q149" s="179"/>
      <c r="R149" s="179"/>
      <c r="S149" s="179"/>
      <c r="T149" s="179"/>
      <c r="U149" s="179"/>
      <c r="V149" s="179"/>
      <c r="W149" s="179"/>
      <c r="X149" s="179"/>
      <c r="Y149" s="179"/>
      <c r="Z149" s="179"/>
      <c r="AA149" s="179"/>
      <c r="AB149" s="179"/>
      <c r="AC149" s="179"/>
      <c r="AD149" s="179"/>
    </row>
    <row r="150" spans="1:30">
      <c r="A150" s="35" t="s">
        <v>548</v>
      </c>
      <c r="B150" s="35" t="s">
        <v>549</v>
      </c>
      <c r="C150" s="36" t="s">
        <v>550</v>
      </c>
      <c r="D150" s="37" t="s">
        <v>1546</v>
      </c>
      <c r="E150" s="38">
        <v>1</v>
      </c>
      <c r="F150" s="38" t="s">
        <v>19</v>
      </c>
      <c r="G150" s="57" t="s">
        <v>440</v>
      </c>
      <c r="H150" s="162"/>
      <c r="I150" s="166"/>
      <c r="J150" s="166"/>
      <c r="K150" s="167"/>
      <c r="L150" s="168"/>
      <c r="M150" s="168"/>
      <c r="O150" s="170"/>
    </row>
    <row r="151" spans="1:30">
      <c r="A151" s="35" t="s">
        <v>551</v>
      </c>
      <c r="B151" s="49" t="s">
        <v>552</v>
      </c>
      <c r="C151" s="53" t="s">
        <v>553</v>
      </c>
      <c r="D151" s="37" t="s">
        <v>1570</v>
      </c>
      <c r="E151" s="38">
        <v>1</v>
      </c>
      <c r="F151" s="38" t="s">
        <v>6</v>
      </c>
      <c r="G151" s="57" t="s">
        <v>523</v>
      </c>
      <c r="H151" s="166"/>
      <c r="I151" s="166"/>
      <c r="J151" s="166"/>
      <c r="K151" s="167"/>
      <c r="L151" s="168"/>
      <c r="M151" s="168"/>
      <c r="O151" s="170"/>
    </row>
    <row r="152" spans="1:30">
      <c r="A152" s="35" t="s">
        <v>554</v>
      </c>
      <c r="B152" s="35" t="s">
        <v>555</v>
      </c>
      <c r="C152" s="36" t="s">
        <v>556</v>
      </c>
      <c r="D152" s="37" t="s">
        <v>1659</v>
      </c>
      <c r="E152" s="38">
        <v>1</v>
      </c>
      <c r="F152" s="38" t="s">
        <v>6</v>
      </c>
      <c r="G152" s="57" t="s">
        <v>454</v>
      </c>
      <c r="H152" s="162"/>
      <c r="I152" s="166"/>
      <c r="J152" s="166"/>
      <c r="K152" s="167"/>
      <c r="L152" s="168"/>
      <c r="M152" s="168"/>
      <c r="O152" s="170"/>
    </row>
    <row r="153" spans="1:30" s="180" customFormat="1" ht="15">
      <c r="A153" s="35">
        <v>2080</v>
      </c>
      <c r="B153" s="75" t="s">
        <v>558</v>
      </c>
      <c r="C153" s="36" t="s">
        <v>1660</v>
      </c>
      <c r="D153" s="76" t="s">
        <v>1661</v>
      </c>
      <c r="E153" s="38">
        <v>1</v>
      </c>
      <c r="F153" s="77" t="s">
        <v>6</v>
      </c>
      <c r="G153" s="57" t="s">
        <v>534</v>
      </c>
      <c r="H153" s="166"/>
      <c r="I153" s="168"/>
      <c r="J153" s="166"/>
      <c r="K153" s="167"/>
      <c r="L153" s="168"/>
      <c r="M153" s="168"/>
      <c r="N153" s="179"/>
      <c r="O153" s="188"/>
      <c r="P153" s="179"/>
      <c r="Q153" s="179"/>
      <c r="R153" s="179"/>
      <c r="S153" s="179"/>
      <c r="T153" s="179"/>
      <c r="U153" s="179"/>
      <c r="V153" s="179"/>
      <c r="W153" s="179"/>
      <c r="X153" s="179"/>
      <c r="Y153" s="179"/>
      <c r="Z153" s="179"/>
      <c r="AA153" s="179"/>
      <c r="AB153" s="179"/>
      <c r="AC153" s="179"/>
      <c r="AD153" s="179"/>
    </row>
    <row r="154" spans="1:30">
      <c r="A154" s="35" t="s">
        <v>560</v>
      </c>
      <c r="B154" s="35" t="s">
        <v>561</v>
      </c>
      <c r="C154" s="36" t="s">
        <v>1662</v>
      </c>
      <c r="D154" s="37" t="s">
        <v>1574</v>
      </c>
      <c r="E154" s="38">
        <v>1</v>
      </c>
      <c r="F154" s="38" t="s">
        <v>6</v>
      </c>
      <c r="G154" s="57" t="s">
        <v>452</v>
      </c>
      <c r="H154" s="162"/>
      <c r="I154" s="166"/>
      <c r="J154" s="166"/>
      <c r="K154" s="167"/>
      <c r="L154" s="168"/>
      <c r="M154" s="168"/>
      <c r="O154" s="170"/>
    </row>
    <row r="155" spans="1:30" s="181" customFormat="1" ht="15">
      <c r="A155" s="66">
        <v>2152</v>
      </c>
      <c r="B155" s="67" t="s">
        <v>564</v>
      </c>
      <c r="C155" s="67" t="s">
        <v>565</v>
      </c>
      <c r="D155" s="63">
        <v>4</v>
      </c>
      <c r="E155" s="41">
        <v>1</v>
      </c>
      <c r="F155" s="41" t="s">
        <v>6</v>
      </c>
      <c r="G155" s="43" t="s">
        <v>430</v>
      </c>
      <c r="H155" s="179"/>
      <c r="I155" s="179"/>
      <c r="J155" s="179"/>
      <c r="K155" s="179"/>
      <c r="L155" s="179"/>
      <c r="M155" s="179"/>
      <c r="N155" s="179"/>
    </row>
    <row r="156" spans="1:30">
      <c r="A156" s="35" t="s">
        <v>566</v>
      </c>
      <c r="B156" s="35" t="s">
        <v>567</v>
      </c>
      <c r="C156" s="36" t="s">
        <v>568</v>
      </c>
      <c r="D156" s="37" t="s">
        <v>1581</v>
      </c>
      <c r="E156" s="38">
        <v>1</v>
      </c>
      <c r="F156" s="38" t="s">
        <v>6</v>
      </c>
      <c r="G156" s="57" t="s">
        <v>514</v>
      </c>
      <c r="H156" s="162"/>
      <c r="I156" s="166"/>
      <c r="J156" s="166"/>
      <c r="K156" s="167"/>
      <c r="L156" s="168"/>
      <c r="M156" s="168"/>
      <c r="O156" s="170"/>
    </row>
    <row r="157" spans="1:30">
      <c r="A157" s="35" t="s">
        <v>569</v>
      </c>
      <c r="B157" s="35" t="s">
        <v>570</v>
      </c>
      <c r="C157" s="36" t="s">
        <v>571</v>
      </c>
      <c r="D157" s="37" t="s">
        <v>1489</v>
      </c>
      <c r="E157" s="38">
        <v>1</v>
      </c>
      <c r="F157" s="38" t="s">
        <v>8</v>
      </c>
      <c r="G157" s="49"/>
      <c r="I157" s="166"/>
      <c r="J157" s="166"/>
      <c r="K157" s="167"/>
      <c r="L157" s="168"/>
      <c r="M157" s="168"/>
      <c r="O157" s="201"/>
    </row>
    <row r="158" spans="1:30">
      <c r="A158" s="35" t="s">
        <v>569</v>
      </c>
      <c r="B158" s="35" t="s">
        <v>570</v>
      </c>
      <c r="C158" s="36" t="s">
        <v>571</v>
      </c>
      <c r="D158" s="37" t="s">
        <v>1489</v>
      </c>
      <c r="E158" s="38">
        <v>2</v>
      </c>
      <c r="F158" s="38" t="s">
        <v>8</v>
      </c>
      <c r="G158" s="33"/>
      <c r="I158" s="166"/>
      <c r="J158" s="166"/>
      <c r="K158" s="171"/>
      <c r="L158" s="168"/>
      <c r="M158" s="168"/>
      <c r="O158" s="183"/>
    </row>
    <row r="159" spans="1:30" ht="15">
      <c r="A159" s="35" t="s">
        <v>569</v>
      </c>
      <c r="B159" s="35" t="s">
        <v>570</v>
      </c>
      <c r="C159" s="36" t="s">
        <v>571</v>
      </c>
      <c r="D159" s="37" t="s">
        <v>1489</v>
      </c>
      <c r="E159" s="38">
        <v>3</v>
      </c>
      <c r="F159" s="38" t="s">
        <v>8</v>
      </c>
      <c r="G159" s="33"/>
      <c r="H159" s="179"/>
      <c r="I159" s="166"/>
      <c r="J159" s="166"/>
      <c r="K159" s="167"/>
      <c r="L159" s="168"/>
      <c r="M159" s="168"/>
      <c r="O159" s="183"/>
    </row>
    <row r="160" spans="1:30">
      <c r="A160" s="35" t="s">
        <v>569</v>
      </c>
      <c r="B160" s="35" t="s">
        <v>570</v>
      </c>
      <c r="C160" s="36" t="s">
        <v>571</v>
      </c>
      <c r="D160" s="37" t="s">
        <v>1489</v>
      </c>
      <c r="E160" s="38">
        <v>4</v>
      </c>
      <c r="F160" s="38" t="s">
        <v>8</v>
      </c>
      <c r="G160" s="33"/>
      <c r="I160" s="166"/>
      <c r="J160" s="166"/>
      <c r="K160" s="167"/>
      <c r="L160" s="168"/>
      <c r="M160" s="168"/>
      <c r="O160" s="183"/>
    </row>
    <row r="161" spans="1:15">
      <c r="A161" s="35" t="s">
        <v>569</v>
      </c>
      <c r="B161" s="35" t="s">
        <v>570</v>
      </c>
      <c r="C161" s="36" t="s">
        <v>571</v>
      </c>
      <c r="D161" s="37" t="s">
        <v>1489</v>
      </c>
      <c r="E161" s="38">
        <v>5</v>
      </c>
      <c r="F161" s="38" t="s">
        <v>8</v>
      </c>
      <c r="G161" s="33"/>
      <c r="I161" s="166"/>
      <c r="J161" s="166"/>
      <c r="K161" s="167"/>
      <c r="L161" s="168"/>
      <c r="M161" s="168"/>
      <c r="O161" s="183"/>
    </row>
    <row r="162" spans="1:15">
      <c r="A162" s="35" t="s">
        <v>569</v>
      </c>
      <c r="B162" s="35" t="s">
        <v>570</v>
      </c>
      <c r="C162" s="36" t="s">
        <v>571</v>
      </c>
      <c r="D162" s="37" t="s">
        <v>1489</v>
      </c>
      <c r="E162" s="38">
        <v>6</v>
      </c>
      <c r="F162" s="38" t="s">
        <v>8</v>
      </c>
      <c r="G162" s="33"/>
      <c r="I162" s="166"/>
      <c r="J162" s="166"/>
      <c r="K162" s="167"/>
      <c r="L162" s="168"/>
      <c r="M162" s="168"/>
      <c r="O162" s="183"/>
    </row>
    <row r="163" spans="1:15" ht="15">
      <c r="A163" s="35" t="s">
        <v>569</v>
      </c>
      <c r="B163" s="35" t="s">
        <v>570</v>
      </c>
      <c r="C163" s="36" t="s">
        <v>571</v>
      </c>
      <c r="D163" s="37" t="s">
        <v>1489</v>
      </c>
      <c r="E163" s="38">
        <v>7</v>
      </c>
      <c r="F163" s="38" t="s">
        <v>8</v>
      </c>
      <c r="G163" s="103"/>
      <c r="H163" s="179"/>
      <c r="I163" s="166"/>
      <c r="J163" s="166"/>
      <c r="K163" s="167"/>
      <c r="L163" s="168"/>
      <c r="M163" s="168"/>
      <c r="O163" s="183"/>
    </row>
    <row r="164" spans="1:15">
      <c r="A164" s="35" t="s">
        <v>569</v>
      </c>
      <c r="B164" s="35" t="s">
        <v>570</v>
      </c>
      <c r="C164" s="36" t="s">
        <v>571</v>
      </c>
      <c r="D164" s="37" t="s">
        <v>1489</v>
      </c>
      <c r="E164" s="38">
        <v>8</v>
      </c>
      <c r="F164" s="38" t="s">
        <v>8</v>
      </c>
      <c r="G164" s="33"/>
      <c r="I164" s="166"/>
      <c r="J164" s="166"/>
      <c r="K164" s="167"/>
      <c r="L164" s="168"/>
      <c r="M164" s="168"/>
      <c r="O164" s="183"/>
    </row>
    <row r="165" spans="1:15">
      <c r="A165" s="35" t="s">
        <v>569</v>
      </c>
      <c r="B165" s="35" t="s">
        <v>570</v>
      </c>
      <c r="C165" s="36" t="s">
        <v>571</v>
      </c>
      <c r="D165" s="37" t="s">
        <v>1489</v>
      </c>
      <c r="E165" s="38">
        <v>9</v>
      </c>
      <c r="F165" s="38" t="s">
        <v>8</v>
      </c>
      <c r="G165" s="33"/>
      <c r="I165" s="166"/>
      <c r="J165" s="166"/>
      <c r="K165" s="167"/>
      <c r="L165" s="168"/>
      <c r="M165" s="168"/>
      <c r="O165" s="183"/>
    </row>
    <row r="166" spans="1:15">
      <c r="A166" s="35" t="s">
        <v>569</v>
      </c>
      <c r="B166" s="35" t="s">
        <v>570</v>
      </c>
      <c r="C166" s="36" t="s">
        <v>571</v>
      </c>
      <c r="D166" s="37" t="s">
        <v>1489</v>
      </c>
      <c r="E166" s="38">
        <v>10</v>
      </c>
      <c r="F166" s="38" t="s">
        <v>8</v>
      </c>
      <c r="G166" s="33"/>
      <c r="I166" s="166"/>
      <c r="J166" s="166"/>
      <c r="K166" s="167"/>
      <c r="L166" s="168"/>
      <c r="M166" s="168"/>
      <c r="O166" s="183"/>
    </row>
    <row r="167" spans="1:15">
      <c r="A167" s="35" t="s">
        <v>569</v>
      </c>
      <c r="B167" s="35" t="s">
        <v>570</v>
      </c>
      <c r="C167" s="36" t="s">
        <v>571</v>
      </c>
      <c r="D167" s="37" t="s">
        <v>1489</v>
      </c>
      <c r="E167" s="38">
        <v>11</v>
      </c>
      <c r="F167" s="38" t="s">
        <v>8</v>
      </c>
      <c r="G167" s="103"/>
      <c r="I167" s="166"/>
      <c r="J167" s="166"/>
      <c r="K167" s="167"/>
      <c r="L167" s="168"/>
      <c r="M167" s="168"/>
      <c r="O167" s="183"/>
    </row>
    <row r="168" spans="1:15">
      <c r="A168" s="35" t="s">
        <v>569</v>
      </c>
      <c r="B168" s="35" t="s">
        <v>570</v>
      </c>
      <c r="C168" s="36" t="s">
        <v>571</v>
      </c>
      <c r="D168" s="37" t="s">
        <v>1489</v>
      </c>
      <c r="E168" s="38">
        <v>12</v>
      </c>
      <c r="F168" s="38" t="s">
        <v>8</v>
      </c>
      <c r="G168" s="103"/>
      <c r="I168" s="166"/>
      <c r="J168" s="166"/>
      <c r="K168" s="167"/>
      <c r="L168" s="168"/>
      <c r="M168" s="168"/>
      <c r="O168" s="183"/>
    </row>
    <row r="169" spans="1:15" ht="24">
      <c r="A169" s="35" t="s">
        <v>611</v>
      </c>
      <c r="B169" s="35" t="s">
        <v>612</v>
      </c>
      <c r="C169" s="36" t="s">
        <v>613</v>
      </c>
      <c r="D169" s="37" t="s">
        <v>1520</v>
      </c>
      <c r="E169" s="38">
        <v>1</v>
      </c>
      <c r="F169" s="38" t="s">
        <v>6</v>
      </c>
      <c r="G169" s="33" t="s">
        <v>1671</v>
      </c>
      <c r="H169" s="169"/>
      <c r="I169" s="166"/>
      <c r="J169" s="166"/>
      <c r="K169" s="167"/>
      <c r="L169" s="168"/>
      <c r="M169" s="168"/>
      <c r="O169" s="183"/>
    </row>
    <row r="170" spans="1:15">
      <c r="A170" s="35" t="s">
        <v>611</v>
      </c>
      <c r="B170" s="35" t="s">
        <v>612</v>
      </c>
      <c r="C170" s="36" t="s">
        <v>613</v>
      </c>
      <c r="D170" s="37" t="s">
        <v>1520</v>
      </c>
      <c r="E170" s="38">
        <v>1</v>
      </c>
      <c r="F170" s="38" t="s">
        <v>7</v>
      </c>
      <c r="G170" s="193" t="s">
        <v>1673</v>
      </c>
      <c r="H170" s="169"/>
      <c r="I170" s="166"/>
      <c r="J170" s="166"/>
      <c r="K170" s="167"/>
      <c r="L170" s="168"/>
      <c r="M170" s="168"/>
      <c r="O170" s="183"/>
    </row>
    <row r="171" spans="1:15" ht="72">
      <c r="A171" s="35" t="s">
        <v>616</v>
      </c>
      <c r="B171" s="35" t="s">
        <v>617</v>
      </c>
      <c r="C171" s="36" t="s">
        <v>1675</v>
      </c>
      <c r="D171" s="37" t="s">
        <v>1641</v>
      </c>
      <c r="E171" s="38">
        <v>1</v>
      </c>
      <c r="F171" s="38" t="s">
        <v>8</v>
      </c>
      <c r="G171" s="33" t="s">
        <v>1676</v>
      </c>
      <c r="H171" s="162"/>
      <c r="I171" s="166"/>
      <c r="J171" s="166"/>
      <c r="K171" s="167"/>
      <c r="L171" s="168"/>
      <c r="M171" s="168"/>
      <c r="O171" s="183"/>
    </row>
    <row r="172" spans="1:15">
      <c r="A172" s="35" t="s">
        <v>636</v>
      </c>
      <c r="B172" s="35" t="s">
        <v>637</v>
      </c>
      <c r="C172" s="36" t="s">
        <v>638</v>
      </c>
      <c r="D172" s="37" t="s">
        <v>1520</v>
      </c>
      <c r="E172" s="38">
        <v>1</v>
      </c>
      <c r="F172" s="38" t="s">
        <v>6</v>
      </c>
      <c r="G172" s="33" t="s">
        <v>1678</v>
      </c>
      <c r="H172" s="162"/>
      <c r="I172" s="166"/>
      <c r="J172" s="166"/>
      <c r="K172" s="175"/>
      <c r="L172" s="168"/>
      <c r="M172" s="168"/>
      <c r="O172" s="170"/>
    </row>
    <row r="173" spans="1:15">
      <c r="A173" s="35" t="s">
        <v>636</v>
      </c>
      <c r="B173" s="35" t="s">
        <v>637</v>
      </c>
      <c r="C173" s="36" t="s">
        <v>638</v>
      </c>
      <c r="D173" s="37" t="s">
        <v>1520</v>
      </c>
      <c r="E173" s="38">
        <v>1</v>
      </c>
      <c r="F173" s="38" t="s">
        <v>7</v>
      </c>
      <c r="G173" s="193" t="s">
        <v>1679</v>
      </c>
      <c r="H173" s="162"/>
      <c r="I173" s="166"/>
      <c r="J173" s="166"/>
      <c r="K173" s="167"/>
      <c r="L173" s="168"/>
      <c r="M173" s="168"/>
      <c r="O173" s="170"/>
    </row>
    <row r="174" spans="1:15" ht="24">
      <c r="A174" s="35" t="s">
        <v>639</v>
      </c>
      <c r="B174" s="35" t="s">
        <v>640</v>
      </c>
      <c r="C174" s="36" t="s">
        <v>641</v>
      </c>
      <c r="D174" s="37" t="s">
        <v>1520</v>
      </c>
      <c r="E174" s="38">
        <v>1</v>
      </c>
      <c r="F174" s="38" t="s">
        <v>6</v>
      </c>
      <c r="G174" s="33" t="s">
        <v>1680</v>
      </c>
      <c r="H174" s="162"/>
      <c r="I174" s="166"/>
      <c r="J174" s="166"/>
      <c r="K174" s="167"/>
      <c r="L174" s="168"/>
      <c r="M174" s="168"/>
      <c r="O174" s="170"/>
    </row>
    <row r="175" spans="1:15" ht="24">
      <c r="A175" s="35" t="s">
        <v>639</v>
      </c>
      <c r="B175" s="35" t="s">
        <v>640</v>
      </c>
      <c r="C175" s="36" t="s">
        <v>641</v>
      </c>
      <c r="D175" s="37" t="s">
        <v>1520</v>
      </c>
      <c r="E175" s="38">
        <v>1</v>
      </c>
      <c r="F175" s="38" t="s">
        <v>7</v>
      </c>
      <c r="G175" s="33" t="s">
        <v>1681</v>
      </c>
      <c r="H175" s="169"/>
      <c r="I175" s="166"/>
      <c r="J175" s="166"/>
      <c r="K175" s="167"/>
      <c r="L175" s="168"/>
      <c r="M175" s="168"/>
      <c r="O175" s="170"/>
    </row>
    <row r="176" spans="1:15">
      <c r="A176" s="35" t="s">
        <v>642</v>
      </c>
      <c r="B176" s="35" t="s">
        <v>643</v>
      </c>
      <c r="C176" s="36" t="s">
        <v>184</v>
      </c>
      <c r="D176" s="37" t="s">
        <v>1683</v>
      </c>
      <c r="E176" s="38">
        <v>1</v>
      </c>
      <c r="F176" s="38" t="s">
        <v>19</v>
      </c>
      <c r="G176" s="49" t="s">
        <v>588</v>
      </c>
      <c r="H176" s="162"/>
      <c r="I176" s="166"/>
      <c r="J176" s="166"/>
      <c r="K176" s="167"/>
      <c r="L176" s="168"/>
      <c r="M176" s="168"/>
      <c r="O176" s="170"/>
    </row>
    <row r="177" spans="1:30" ht="24">
      <c r="A177" s="35" t="s">
        <v>644</v>
      </c>
      <c r="B177" s="35" t="s">
        <v>645</v>
      </c>
      <c r="C177" s="36" t="s">
        <v>1684</v>
      </c>
      <c r="D177" s="37" t="s">
        <v>1520</v>
      </c>
      <c r="E177" s="38">
        <v>1</v>
      </c>
      <c r="F177" s="38" t="s">
        <v>6</v>
      </c>
      <c r="G177" s="49" t="s">
        <v>1685</v>
      </c>
      <c r="H177" s="162"/>
      <c r="I177" s="167"/>
      <c r="J177" s="166"/>
      <c r="K177" s="167"/>
      <c r="L177" s="168"/>
      <c r="M177" s="168"/>
      <c r="O177" s="170"/>
    </row>
    <row r="178" spans="1:30">
      <c r="A178" s="35" t="s">
        <v>649</v>
      </c>
      <c r="B178" s="35" t="s">
        <v>650</v>
      </c>
      <c r="C178" s="36" t="s">
        <v>651</v>
      </c>
      <c r="D178" s="37" t="s">
        <v>1520</v>
      </c>
      <c r="E178" s="38">
        <v>1</v>
      </c>
      <c r="F178" s="38" t="s">
        <v>6</v>
      </c>
      <c r="G178" s="33" t="s">
        <v>1686</v>
      </c>
      <c r="H178" s="162"/>
      <c r="I178" s="166"/>
      <c r="J178" s="166"/>
      <c r="K178" s="175"/>
      <c r="L178" s="168"/>
      <c r="M178" s="172"/>
      <c r="O178" s="170"/>
    </row>
    <row r="179" spans="1:30" s="181" customFormat="1" ht="15">
      <c r="A179" s="66" t="s">
        <v>652</v>
      </c>
      <c r="B179" s="67" t="s">
        <v>653</v>
      </c>
      <c r="C179" s="67" t="s">
        <v>1687</v>
      </c>
      <c r="D179" s="63" t="s">
        <v>1520</v>
      </c>
      <c r="E179" s="41">
        <v>1</v>
      </c>
      <c r="F179" s="41" t="s">
        <v>6</v>
      </c>
      <c r="G179" s="193" t="s">
        <v>572</v>
      </c>
      <c r="H179" s="179"/>
      <c r="I179" s="179"/>
      <c r="J179" s="179"/>
      <c r="K179" s="179"/>
      <c r="L179" s="179"/>
      <c r="M179" s="179"/>
      <c r="N179" s="179"/>
    </row>
    <row r="180" spans="1:30" s="181" customFormat="1" ht="15">
      <c r="A180" s="66" t="s">
        <v>652</v>
      </c>
      <c r="B180" s="67" t="s">
        <v>653</v>
      </c>
      <c r="C180" s="67" t="s">
        <v>1687</v>
      </c>
      <c r="D180" s="63" t="s">
        <v>1520</v>
      </c>
      <c r="E180" s="41">
        <v>1</v>
      </c>
      <c r="F180" s="41" t="s">
        <v>7</v>
      </c>
      <c r="G180" s="193" t="s">
        <v>573</v>
      </c>
      <c r="H180" s="179"/>
      <c r="I180" s="179"/>
      <c r="J180" s="179"/>
      <c r="K180" s="179"/>
      <c r="L180" s="179"/>
      <c r="M180" s="179"/>
      <c r="N180" s="179"/>
    </row>
    <row r="181" spans="1:30" ht="36">
      <c r="A181" s="35" t="s">
        <v>655</v>
      </c>
      <c r="B181" s="35" t="s">
        <v>656</v>
      </c>
      <c r="C181" s="36" t="s">
        <v>657</v>
      </c>
      <c r="D181" s="37" t="s">
        <v>1688</v>
      </c>
      <c r="E181" s="38">
        <v>1</v>
      </c>
      <c r="F181" s="38" t="s">
        <v>6</v>
      </c>
      <c r="G181" s="33" t="s">
        <v>1689</v>
      </c>
      <c r="H181" s="162"/>
      <c r="I181" s="166"/>
      <c r="J181" s="166"/>
      <c r="K181" s="167"/>
      <c r="L181" s="168"/>
      <c r="M181" s="168"/>
      <c r="O181" s="170"/>
    </row>
    <row r="182" spans="1:30" ht="72">
      <c r="A182" s="35" t="s">
        <v>655</v>
      </c>
      <c r="B182" s="35" t="s">
        <v>656</v>
      </c>
      <c r="C182" s="36" t="s">
        <v>657</v>
      </c>
      <c r="D182" s="37" t="s">
        <v>1688</v>
      </c>
      <c r="E182" s="38">
        <v>1</v>
      </c>
      <c r="F182" s="38" t="s">
        <v>8</v>
      </c>
      <c r="G182" s="33" t="s">
        <v>1690</v>
      </c>
      <c r="H182" s="162"/>
      <c r="I182" s="166"/>
      <c r="J182" s="166"/>
      <c r="K182" s="167"/>
      <c r="L182" s="168"/>
      <c r="M182" s="168"/>
      <c r="O182" s="183"/>
    </row>
    <row r="183" spans="1:30">
      <c r="A183" s="35" t="s">
        <v>675</v>
      </c>
      <c r="B183" s="35" t="s">
        <v>676</v>
      </c>
      <c r="C183" s="36" t="s">
        <v>677</v>
      </c>
      <c r="D183" s="37" t="s">
        <v>1520</v>
      </c>
      <c r="E183" s="38">
        <v>1</v>
      </c>
      <c r="F183" s="38" t="s">
        <v>6</v>
      </c>
      <c r="G183" s="33" t="s">
        <v>1691</v>
      </c>
      <c r="H183" s="162"/>
      <c r="I183" s="166"/>
      <c r="J183" s="166"/>
      <c r="K183" s="167"/>
      <c r="L183" s="168"/>
      <c r="M183" s="168"/>
      <c r="O183" s="170"/>
    </row>
    <row r="184" spans="1:30">
      <c r="A184" s="35" t="s">
        <v>675</v>
      </c>
      <c r="B184" s="35" t="s">
        <v>676</v>
      </c>
      <c r="C184" s="36" t="s">
        <v>677</v>
      </c>
      <c r="D184" s="37" t="s">
        <v>1520</v>
      </c>
      <c r="E184" s="38">
        <v>1</v>
      </c>
      <c r="F184" s="38" t="s">
        <v>7</v>
      </c>
      <c r="G184" s="33" t="s">
        <v>1692</v>
      </c>
      <c r="H184" s="162"/>
      <c r="I184" s="166"/>
      <c r="J184" s="166"/>
      <c r="K184" s="167"/>
      <c r="L184" s="168"/>
      <c r="M184" s="168"/>
      <c r="O184" s="170"/>
    </row>
    <row r="185" spans="1:30" ht="24">
      <c r="A185" s="35" t="s">
        <v>678</v>
      </c>
      <c r="B185" s="35" t="s">
        <v>679</v>
      </c>
      <c r="C185" s="36" t="s">
        <v>680</v>
      </c>
      <c r="D185" s="37" t="s">
        <v>1520</v>
      </c>
      <c r="E185" s="38">
        <v>1</v>
      </c>
      <c r="F185" s="38" t="s">
        <v>6</v>
      </c>
      <c r="G185" s="33" t="s">
        <v>1693</v>
      </c>
      <c r="H185" s="162"/>
      <c r="I185" s="166"/>
      <c r="J185" s="166"/>
      <c r="K185" s="167"/>
      <c r="L185" s="168"/>
      <c r="M185" s="168"/>
      <c r="O185" s="183"/>
    </row>
    <row r="186" spans="1:30" ht="24">
      <c r="A186" s="35" t="s">
        <v>678</v>
      </c>
      <c r="B186" s="35" t="s">
        <v>679</v>
      </c>
      <c r="C186" s="36" t="s">
        <v>680</v>
      </c>
      <c r="D186" s="37" t="s">
        <v>1520</v>
      </c>
      <c r="E186" s="38">
        <v>1</v>
      </c>
      <c r="F186" s="38" t="s">
        <v>7</v>
      </c>
      <c r="G186" s="33" t="s">
        <v>1694</v>
      </c>
      <c r="H186" s="162"/>
      <c r="I186" s="166"/>
      <c r="J186" s="166"/>
      <c r="K186" s="167"/>
      <c r="L186" s="168"/>
      <c r="M186" s="168"/>
      <c r="O186" s="183"/>
    </row>
    <row r="187" spans="1:30">
      <c r="A187" s="35" t="s">
        <v>1696</v>
      </c>
      <c r="B187" s="35" t="s">
        <v>1697</v>
      </c>
      <c r="C187" s="36" t="s">
        <v>197</v>
      </c>
      <c r="D187" s="37" t="s">
        <v>1683</v>
      </c>
      <c r="E187" s="38">
        <v>1</v>
      </c>
      <c r="F187" s="38" t="s">
        <v>19</v>
      </c>
      <c r="G187" s="57" t="s">
        <v>588</v>
      </c>
      <c r="H187" s="162"/>
      <c r="I187" s="166"/>
      <c r="J187" s="166"/>
      <c r="K187" s="167"/>
      <c r="L187" s="168"/>
      <c r="M187" s="168"/>
      <c r="O187" s="170"/>
    </row>
    <row r="188" spans="1:30" s="180" customFormat="1" ht="15">
      <c r="A188" s="35">
        <v>1739</v>
      </c>
      <c r="B188" s="75" t="s">
        <v>1698</v>
      </c>
      <c r="C188" s="36" t="s">
        <v>197</v>
      </c>
      <c r="D188" s="76">
        <v>3</v>
      </c>
      <c r="E188" s="38">
        <v>1</v>
      </c>
      <c r="F188" s="77" t="s">
        <v>19</v>
      </c>
      <c r="G188" s="57" t="s">
        <v>588</v>
      </c>
      <c r="H188" s="168"/>
      <c r="I188" s="168"/>
      <c r="J188" s="168"/>
      <c r="K188" s="175"/>
      <c r="L188" s="172"/>
      <c r="M188" s="172"/>
      <c r="N188" s="179"/>
      <c r="O188" s="188"/>
      <c r="P188" s="179"/>
      <c r="Q188" s="179"/>
      <c r="R188" s="179"/>
      <c r="S188" s="179"/>
      <c r="T188" s="179"/>
      <c r="U188" s="179"/>
      <c r="V188" s="179"/>
      <c r="W188" s="179"/>
      <c r="X188" s="179"/>
      <c r="Y188" s="179"/>
      <c r="Z188" s="179"/>
      <c r="AA188" s="179"/>
      <c r="AB188" s="179"/>
      <c r="AC188" s="179"/>
      <c r="AD188" s="179"/>
    </row>
    <row r="189" spans="1:30">
      <c r="A189" s="35" t="s">
        <v>1699</v>
      </c>
      <c r="B189" s="35" t="s">
        <v>1700</v>
      </c>
      <c r="C189" s="36" t="s">
        <v>200</v>
      </c>
      <c r="D189" s="37" t="s">
        <v>1546</v>
      </c>
      <c r="E189" s="38">
        <v>1</v>
      </c>
      <c r="F189" s="38" t="s">
        <v>19</v>
      </c>
      <c r="G189" s="57" t="s">
        <v>574</v>
      </c>
      <c r="H189" s="162"/>
      <c r="I189" s="166"/>
      <c r="J189" s="166"/>
      <c r="K189" s="167"/>
      <c r="L189" s="168"/>
      <c r="M189" s="168"/>
      <c r="O189" s="170"/>
    </row>
    <row r="190" spans="1:30">
      <c r="A190" s="35" t="s">
        <v>1701</v>
      </c>
      <c r="B190" s="35" t="s">
        <v>1702</v>
      </c>
      <c r="C190" s="36" t="s">
        <v>200</v>
      </c>
      <c r="D190" s="37" t="s">
        <v>1546</v>
      </c>
      <c r="E190" s="38">
        <v>1</v>
      </c>
      <c r="F190" s="38" t="s">
        <v>19</v>
      </c>
      <c r="G190" s="57" t="s">
        <v>574</v>
      </c>
      <c r="H190" s="162"/>
      <c r="I190" s="166"/>
      <c r="J190" s="166"/>
      <c r="K190" s="167"/>
      <c r="L190" s="168"/>
      <c r="M190" s="168"/>
      <c r="O190" s="170"/>
    </row>
    <row r="191" spans="1:30">
      <c r="A191" s="35" t="s">
        <v>685</v>
      </c>
      <c r="B191" s="35" t="s">
        <v>686</v>
      </c>
      <c r="C191" s="36" t="s">
        <v>212</v>
      </c>
      <c r="D191" s="37" t="s">
        <v>1546</v>
      </c>
      <c r="E191" s="38">
        <v>1</v>
      </c>
      <c r="F191" s="38" t="s">
        <v>19</v>
      </c>
      <c r="G191" s="57" t="s">
        <v>574</v>
      </c>
      <c r="H191" s="162"/>
      <c r="I191" s="166"/>
      <c r="J191" s="166"/>
      <c r="K191" s="167"/>
      <c r="L191" s="168"/>
      <c r="M191" s="168"/>
      <c r="O191" s="170"/>
    </row>
    <row r="192" spans="1:30">
      <c r="A192" s="35" t="s">
        <v>687</v>
      </c>
      <c r="B192" s="35" t="s">
        <v>688</v>
      </c>
      <c r="C192" s="36" t="s">
        <v>689</v>
      </c>
      <c r="D192" s="37" t="s">
        <v>1572</v>
      </c>
      <c r="E192" s="38">
        <v>1</v>
      </c>
      <c r="F192" s="38" t="s">
        <v>6</v>
      </c>
      <c r="G192" s="57"/>
      <c r="H192" s="162"/>
      <c r="I192" s="166"/>
      <c r="J192" s="166"/>
      <c r="K192" s="167"/>
      <c r="L192" s="168"/>
      <c r="M192" s="168"/>
      <c r="O192" s="170"/>
    </row>
    <row r="193" spans="1:15">
      <c r="A193" s="35" t="s">
        <v>687</v>
      </c>
      <c r="B193" s="35" t="s">
        <v>688</v>
      </c>
      <c r="C193" s="36" t="s">
        <v>689</v>
      </c>
      <c r="D193" s="37" t="s">
        <v>1572</v>
      </c>
      <c r="E193" s="38">
        <v>2</v>
      </c>
      <c r="F193" s="38" t="s">
        <v>6</v>
      </c>
      <c r="G193" s="49"/>
      <c r="H193" s="162"/>
      <c r="I193" s="166"/>
      <c r="J193" s="166"/>
      <c r="K193" s="167"/>
      <c r="L193" s="168"/>
      <c r="M193" s="168"/>
      <c r="O193" s="170"/>
    </row>
    <row r="194" spans="1:15">
      <c r="A194" s="35" t="s">
        <v>687</v>
      </c>
      <c r="B194" s="35" t="s">
        <v>688</v>
      </c>
      <c r="C194" s="36" t="s">
        <v>689</v>
      </c>
      <c r="D194" s="37" t="s">
        <v>1572</v>
      </c>
      <c r="E194" s="38">
        <v>3</v>
      </c>
      <c r="F194" s="38" t="s">
        <v>6</v>
      </c>
      <c r="G194" s="49"/>
      <c r="H194" s="162"/>
      <c r="I194" s="166"/>
      <c r="J194" s="166"/>
      <c r="K194" s="167"/>
      <c r="L194" s="168"/>
      <c r="M194" s="168"/>
      <c r="O194" s="170"/>
    </row>
    <row r="195" spans="1:15">
      <c r="A195" s="35" t="s">
        <v>687</v>
      </c>
      <c r="B195" s="35" t="s">
        <v>688</v>
      </c>
      <c r="C195" s="36" t="s">
        <v>689</v>
      </c>
      <c r="D195" s="37" t="s">
        <v>1572</v>
      </c>
      <c r="E195" s="38">
        <v>1</v>
      </c>
      <c r="F195" s="38" t="s">
        <v>8</v>
      </c>
      <c r="G195" s="33"/>
      <c r="H195" s="162"/>
      <c r="I195" s="166"/>
      <c r="J195" s="166"/>
      <c r="K195" s="167"/>
      <c r="L195" s="168"/>
      <c r="M195" s="168"/>
      <c r="O195" s="170"/>
    </row>
    <row r="196" spans="1:15">
      <c r="A196" s="35" t="s">
        <v>687</v>
      </c>
      <c r="B196" s="35" t="s">
        <v>688</v>
      </c>
      <c r="C196" s="36" t="s">
        <v>689</v>
      </c>
      <c r="D196" s="37" t="s">
        <v>1572</v>
      </c>
      <c r="E196" s="38">
        <v>2</v>
      </c>
      <c r="F196" s="38" t="s">
        <v>8</v>
      </c>
      <c r="G196" s="57"/>
      <c r="H196" s="162"/>
      <c r="I196" s="166"/>
      <c r="J196" s="166"/>
      <c r="K196" s="167"/>
      <c r="L196" s="168"/>
      <c r="M196" s="168"/>
      <c r="O196" s="170"/>
    </row>
    <row r="197" spans="1:15">
      <c r="A197" s="35" t="s">
        <v>687</v>
      </c>
      <c r="B197" s="35" t="s">
        <v>688</v>
      </c>
      <c r="C197" s="36" t="s">
        <v>689</v>
      </c>
      <c r="D197" s="37" t="s">
        <v>1572</v>
      </c>
      <c r="E197" s="38">
        <v>3</v>
      </c>
      <c r="F197" s="38" t="s">
        <v>8</v>
      </c>
      <c r="G197" s="33"/>
      <c r="H197" s="162"/>
      <c r="I197" s="166"/>
      <c r="J197" s="166"/>
      <c r="K197" s="167"/>
      <c r="L197" s="168"/>
      <c r="M197" s="168"/>
      <c r="O197" s="170"/>
    </row>
    <row r="198" spans="1:15">
      <c r="A198" s="35" t="s">
        <v>687</v>
      </c>
      <c r="B198" s="35" t="s">
        <v>688</v>
      </c>
      <c r="C198" s="36" t="s">
        <v>689</v>
      </c>
      <c r="D198" s="37" t="s">
        <v>1572</v>
      </c>
      <c r="E198" s="38">
        <v>4</v>
      </c>
      <c r="F198" s="38" t="s">
        <v>8</v>
      </c>
      <c r="G198" s="57"/>
      <c r="H198" s="162"/>
      <c r="I198" s="166"/>
      <c r="J198" s="166"/>
      <c r="K198" s="167"/>
      <c r="L198" s="168"/>
      <c r="M198" s="168"/>
      <c r="O198" s="170"/>
    </row>
    <row r="199" spans="1:15">
      <c r="A199" s="35" t="s">
        <v>687</v>
      </c>
      <c r="B199" s="35" t="s">
        <v>688</v>
      </c>
      <c r="C199" s="36" t="s">
        <v>689</v>
      </c>
      <c r="D199" s="37" t="s">
        <v>1572</v>
      </c>
      <c r="E199" s="38">
        <v>5</v>
      </c>
      <c r="F199" s="38" t="s">
        <v>8</v>
      </c>
      <c r="G199" s="33"/>
      <c r="H199" s="162"/>
      <c r="I199" s="166"/>
      <c r="J199" s="166"/>
      <c r="K199" s="167"/>
      <c r="L199" s="168"/>
      <c r="M199" s="168"/>
      <c r="O199" s="170"/>
    </row>
    <row r="200" spans="1:15">
      <c r="A200" s="35" t="s">
        <v>687</v>
      </c>
      <c r="B200" s="35" t="s">
        <v>688</v>
      </c>
      <c r="C200" s="36" t="s">
        <v>689</v>
      </c>
      <c r="D200" s="37" t="s">
        <v>1572</v>
      </c>
      <c r="E200" s="38">
        <v>6</v>
      </c>
      <c r="F200" s="38" t="s">
        <v>8</v>
      </c>
      <c r="G200" s="57"/>
      <c r="H200" s="162"/>
      <c r="I200" s="166"/>
      <c r="J200" s="166"/>
      <c r="K200" s="167"/>
      <c r="L200" s="168"/>
      <c r="M200" s="168"/>
      <c r="O200" s="170"/>
    </row>
    <row r="201" spans="1:15">
      <c r="A201" s="35" t="s">
        <v>687</v>
      </c>
      <c r="B201" s="35" t="s">
        <v>688</v>
      </c>
      <c r="C201" s="36" t="s">
        <v>689</v>
      </c>
      <c r="D201" s="37" t="s">
        <v>1572</v>
      </c>
      <c r="E201" s="38">
        <v>7</v>
      </c>
      <c r="F201" s="38" t="s">
        <v>8</v>
      </c>
      <c r="G201" s="33"/>
      <c r="H201" s="162"/>
      <c r="I201" s="166"/>
      <c r="J201" s="166"/>
      <c r="K201" s="167"/>
      <c r="L201" s="168"/>
      <c r="M201" s="168"/>
      <c r="O201" s="170"/>
    </row>
    <row r="202" spans="1:15">
      <c r="A202" s="35" t="s">
        <v>687</v>
      </c>
      <c r="B202" s="35" t="s">
        <v>688</v>
      </c>
      <c r="C202" s="36" t="s">
        <v>689</v>
      </c>
      <c r="D202" s="37" t="s">
        <v>1572</v>
      </c>
      <c r="E202" s="38">
        <v>8</v>
      </c>
      <c r="F202" s="38" t="s">
        <v>8</v>
      </c>
      <c r="G202" s="57"/>
      <c r="H202" s="162"/>
      <c r="I202" s="166"/>
      <c r="J202" s="166"/>
      <c r="K202" s="167"/>
      <c r="L202" s="168"/>
      <c r="M202" s="168"/>
      <c r="O202" s="170"/>
    </row>
    <row r="203" spans="1:15">
      <c r="A203" s="35" t="s">
        <v>687</v>
      </c>
      <c r="B203" s="35" t="s">
        <v>688</v>
      </c>
      <c r="C203" s="36" t="s">
        <v>689</v>
      </c>
      <c r="D203" s="37" t="s">
        <v>1572</v>
      </c>
      <c r="E203" s="38">
        <v>9</v>
      </c>
      <c r="F203" s="38" t="s">
        <v>8</v>
      </c>
      <c r="G203" s="33"/>
      <c r="H203" s="162"/>
      <c r="I203" s="166"/>
      <c r="J203" s="166"/>
      <c r="K203" s="167"/>
      <c r="L203" s="168"/>
      <c r="M203" s="168"/>
      <c r="O203" s="170"/>
    </row>
    <row r="204" spans="1:15">
      <c r="A204" s="35" t="s">
        <v>687</v>
      </c>
      <c r="B204" s="35" t="s">
        <v>688</v>
      </c>
      <c r="C204" s="36" t="s">
        <v>689</v>
      </c>
      <c r="D204" s="37" t="s">
        <v>1572</v>
      </c>
      <c r="E204" s="38">
        <v>10</v>
      </c>
      <c r="F204" s="38" t="s">
        <v>8</v>
      </c>
      <c r="G204" s="57"/>
      <c r="H204" s="162"/>
      <c r="I204" s="166"/>
      <c r="J204" s="166"/>
      <c r="K204" s="167"/>
      <c r="L204" s="168"/>
      <c r="M204" s="168"/>
      <c r="O204" s="170"/>
    </row>
    <row r="205" spans="1:15">
      <c r="A205" s="35" t="s">
        <v>687</v>
      </c>
      <c r="B205" s="35" t="s">
        <v>688</v>
      </c>
      <c r="C205" s="36" t="s">
        <v>689</v>
      </c>
      <c r="D205" s="37" t="s">
        <v>1572</v>
      </c>
      <c r="E205" s="38">
        <v>11</v>
      </c>
      <c r="F205" s="38" t="s">
        <v>8</v>
      </c>
      <c r="G205" s="33"/>
      <c r="H205" s="162"/>
      <c r="I205" s="166"/>
      <c r="J205" s="166"/>
      <c r="K205" s="167"/>
      <c r="L205" s="168"/>
      <c r="M205" s="168"/>
      <c r="O205" s="170"/>
    </row>
    <row r="206" spans="1:15">
      <c r="A206" s="35" t="s">
        <v>687</v>
      </c>
      <c r="B206" s="35" t="s">
        <v>688</v>
      </c>
      <c r="C206" s="36" t="s">
        <v>689</v>
      </c>
      <c r="D206" s="37" t="s">
        <v>1572</v>
      </c>
      <c r="E206" s="38">
        <v>12</v>
      </c>
      <c r="F206" s="38" t="s">
        <v>8</v>
      </c>
      <c r="G206" s="57"/>
      <c r="H206" s="162"/>
      <c r="I206" s="166"/>
      <c r="J206" s="166"/>
      <c r="K206" s="167"/>
      <c r="L206" s="168"/>
      <c r="M206" s="168"/>
      <c r="O206" s="170"/>
    </row>
    <row r="207" spans="1:15">
      <c r="A207" s="35" t="s">
        <v>704</v>
      </c>
      <c r="B207" s="35" t="s">
        <v>705</v>
      </c>
      <c r="C207" s="36" t="s">
        <v>1707</v>
      </c>
      <c r="D207" s="37" t="s">
        <v>1572</v>
      </c>
      <c r="E207" s="38">
        <v>1</v>
      </c>
      <c r="F207" s="38" t="s">
        <v>6</v>
      </c>
      <c r="G207" s="57" t="s">
        <v>707</v>
      </c>
      <c r="H207" s="162"/>
      <c r="I207" s="166"/>
      <c r="J207" s="166"/>
      <c r="K207" s="167"/>
      <c r="L207" s="168"/>
      <c r="M207" s="168"/>
      <c r="O207" s="170"/>
    </row>
    <row r="208" spans="1:15">
      <c r="A208" s="35" t="s">
        <v>704</v>
      </c>
      <c r="B208" s="35" t="s">
        <v>705</v>
      </c>
      <c r="C208" s="36" t="s">
        <v>1707</v>
      </c>
      <c r="D208" s="37" t="s">
        <v>1572</v>
      </c>
      <c r="E208" s="38">
        <v>1</v>
      </c>
      <c r="F208" s="38" t="s">
        <v>8</v>
      </c>
      <c r="G208" s="7" t="s">
        <v>710</v>
      </c>
      <c r="H208" s="162"/>
      <c r="I208" s="166"/>
      <c r="J208" s="166"/>
      <c r="K208" s="167"/>
      <c r="L208" s="168"/>
      <c r="M208" s="168"/>
      <c r="O208" s="170"/>
    </row>
    <row r="209" spans="1:17">
      <c r="A209" s="35" t="s">
        <v>711</v>
      </c>
      <c r="B209" s="35" t="s">
        <v>712</v>
      </c>
      <c r="C209" s="36" t="s">
        <v>713</v>
      </c>
      <c r="D209" s="37" t="s">
        <v>1572</v>
      </c>
      <c r="E209" s="38">
        <v>1</v>
      </c>
      <c r="F209" s="38" t="s">
        <v>6</v>
      </c>
      <c r="G209" s="33" t="s">
        <v>692</v>
      </c>
      <c r="H209" s="162"/>
      <c r="I209" s="166"/>
      <c r="J209" s="166"/>
      <c r="K209" s="175"/>
      <c r="L209" s="168"/>
      <c r="M209" s="168"/>
      <c r="O209" s="170"/>
    </row>
    <row r="210" spans="1:17">
      <c r="A210" s="35" t="s">
        <v>711</v>
      </c>
      <c r="B210" s="35" t="s">
        <v>712</v>
      </c>
      <c r="C210" s="36" t="s">
        <v>713</v>
      </c>
      <c r="D210" s="37" t="s">
        <v>1572</v>
      </c>
      <c r="E210" s="38">
        <v>1</v>
      </c>
      <c r="F210" s="38" t="s">
        <v>8</v>
      </c>
      <c r="G210" s="193" t="s">
        <v>693</v>
      </c>
      <c r="H210" s="162"/>
      <c r="I210" s="166"/>
      <c r="J210" s="166"/>
      <c r="K210" s="167"/>
      <c r="L210" s="168"/>
      <c r="M210" s="168"/>
      <c r="O210" s="170"/>
    </row>
    <row r="211" spans="1:17" s="181" customFormat="1" ht="15">
      <c r="A211" s="66" t="s">
        <v>714</v>
      </c>
      <c r="B211" s="67" t="s">
        <v>715</v>
      </c>
      <c r="C211" s="67" t="s">
        <v>1708</v>
      </c>
      <c r="D211" s="63" t="s">
        <v>1572</v>
      </c>
      <c r="E211" s="41">
        <v>1</v>
      </c>
      <c r="F211" s="41" t="s">
        <v>6</v>
      </c>
      <c r="G211" s="49" t="s">
        <v>717</v>
      </c>
      <c r="H211" s="179"/>
      <c r="I211" s="179"/>
      <c r="J211" s="179"/>
      <c r="K211" s="179"/>
      <c r="L211" s="179"/>
      <c r="M211" s="179"/>
      <c r="N211" s="179"/>
    </row>
    <row r="212" spans="1:17" s="181" customFormat="1" ht="15">
      <c r="A212" s="66" t="s">
        <v>714</v>
      </c>
      <c r="B212" s="67" t="s">
        <v>715</v>
      </c>
      <c r="C212" s="67" t="s">
        <v>1708</v>
      </c>
      <c r="D212" s="63" t="s">
        <v>1572</v>
      </c>
      <c r="E212" s="41">
        <v>1</v>
      </c>
      <c r="F212" s="41" t="s">
        <v>8</v>
      </c>
      <c r="G212" s="193" t="s">
        <v>718</v>
      </c>
      <c r="H212" s="179"/>
      <c r="I212" s="179"/>
      <c r="J212" s="179"/>
      <c r="K212" s="179"/>
      <c r="L212" s="179"/>
      <c r="M212" s="179"/>
      <c r="N212" s="179"/>
    </row>
    <row r="213" spans="1:17">
      <c r="A213" s="35" t="s">
        <v>1709</v>
      </c>
      <c r="B213" s="35" t="s">
        <v>1710</v>
      </c>
      <c r="C213" s="36" t="s">
        <v>1711</v>
      </c>
      <c r="D213" s="37" t="s">
        <v>1572</v>
      </c>
      <c r="E213" s="38">
        <v>1</v>
      </c>
      <c r="F213" s="38" t="s">
        <v>6</v>
      </c>
      <c r="G213" s="57"/>
      <c r="H213" s="162"/>
      <c r="I213" s="166"/>
      <c r="J213" s="166"/>
      <c r="K213" s="167"/>
      <c r="L213" s="168"/>
      <c r="M213" s="168"/>
      <c r="O213" s="170"/>
    </row>
    <row r="214" spans="1:17">
      <c r="A214" s="35" t="s">
        <v>1709</v>
      </c>
      <c r="B214" s="35" t="s">
        <v>1710</v>
      </c>
      <c r="C214" s="36" t="s">
        <v>1711</v>
      </c>
      <c r="D214" s="37" t="s">
        <v>1572</v>
      </c>
      <c r="E214" s="38">
        <v>2</v>
      </c>
      <c r="F214" s="38" t="s">
        <v>6</v>
      </c>
      <c r="G214" s="33"/>
      <c r="H214" s="162"/>
      <c r="I214" s="166"/>
      <c r="J214" s="166"/>
      <c r="K214" s="167"/>
      <c r="L214" s="168"/>
      <c r="M214" s="168"/>
      <c r="O214" s="170"/>
    </row>
    <row r="215" spans="1:17">
      <c r="A215" s="35" t="s">
        <v>1709</v>
      </c>
      <c r="B215" s="35" t="s">
        <v>1710</v>
      </c>
      <c r="C215" s="36" t="s">
        <v>1711</v>
      </c>
      <c r="D215" s="37" t="s">
        <v>1572</v>
      </c>
      <c r="E215" s="38">
        <v>1</v>
      </c>
      <c r="F215" s="38" t="s">
        <v>7</v>
      </c>
      <c r="G215" s="57"/>
      <c r="H215" s="162"/>
      <c r="I215" s="166"/>
      <c r="J215" s="166"/>
      <c r="K215" s="167"/>
      <c r="L215" s="168"/>
      <c r="M215" s="168"/>
      <c r="O215" s="170"/>
    </row>
    <row r="216" spans="1:17">
      <c r="A216" s="35" t="s">
        <v>1709</v>
      </c>
      <c r="B216" s="35" t="s">
        <v>1710</v>
      </c>
      <c r="C216" s="36" t="s">
        <v>1711</v>
      </c>
      <c r="D216" s="37" t="s">
        <v>1572</v>
      </c>
      <c r="E216" s="38">
        <v>2</v>
      </c>
      <c r="F216" s="38" t="s">
        <v>7</v>
      </c>
      <c r="G216" s="57"/>
      <c r="H216" s="162"/>
      <c r="I216" s="166"/>
      <c r="J216" s="166"/>
      <c r="K216" s="167"/>
      <c r="L216" s="168"/>
      <c r="M216" s="168"/>
      <c r="O216" s="170"/>
    </row>
    <row r="217" spans="1:17">
      <c r="A217" s="35" t="s">
        <v>1709</v>
      </c>
      <c r="B217" s="35" t="s">
        <v>1710</v>
      </c>
      <c r="C217" s="36" t="s">
        <v>1711</v>
      </c>
      <c r="D217" s="37" t="s">
        <v>1572</v>
      </c>
      <c r="E217" s="38">
        <v>3</v>
      </c>
      <c r="F217" s="38" t="s">
        <v>7</v>
      </c>
      <c r="G217" s="33"/>
      <c r="H217" s="162"/>
      <c r="I217" s="166"/>
      <c r="J217" s="166"/>
      <c r="K217" s="167"/>
      <c r="L217" s="168"/>
      <c r="M217" s="168"/>
      <c r="O217" s="170"/>
    </row>
    <row r="218" spans="1:17" ht="44.25" customHeight="1">
      <c r="A218" s="35" t="s">
        <v>1709</v>
      </c>
      <c r="B218" s="35" t="s">
        <v>1710</v>
      </c>
      <c r="C218" s="36" t="s">
        <v>1711</v>
      </c>
      <c r="D218" s="37" t="s">
        <v>1572</v>
      </c>
      <c r="E218" s="38">
        <v>1</v>
      </c>
      <c r="F218" s="38" t="s">
        <v>8</v>
      </c>
      <c r="G218" s="33"/>
      <c r="H218" s="162"/>
      <c r="I218" s="166"/>
      <c r="J218" s="167"/>
      <c r="K218" s="168"/>
      <c r="L218" s="168"/>
      <c r="O218" s="183"/>
      <c r="Q218" s="162"/>
    </row>
    <row r="219" spans="1:17" ht="47.25" customHeight="1">
      <c r="A219" s="35" t="s">
        <v>1709</v>
      </c>
      <c r="B219" s="35" t="s">
        <v>1710</v>
      </c>
      <c r="C219" s="36" t="s">
        <v>1711</v>
      </c>
      <c r="D219" s="37" t="s">
        <v>1572</v>
      </c>
      <c r="E219" s="38">
        <v>2</v>
      </c>
      <c r="F219" s="38" t="s">
        <v>8</v>
      </c>
      <c r="G219" s="33"/>
      <c r="H219" s="162"/>
      <c r="I219" s="166"/>
      <c r="J219" s="167"/>
      <c r="K219" s="168"/>
      <c r="L219" s="168"/>
      <c r="O219" s="183"/>
      <c r="Q219" s="162"/>
    </row>
    <row r="220" spans="1:17">
      <c r="A220" s="35" t="s">
        <v>1709</v>
      </c>
      <c r="B220" s="35" t="s">
        <v>1710</v>
      </c>
      <c r="C220" s="36" t="s">
        <v>1711</v>
      </c>
      <c r="D220" s="37" t="s">
        <v>1572</v>
      </c>
      <c r="E220" s="38">
        <v>3</v>
      </c>
      <c r="F220" s="38" t="s">
        <v>8</v>
      </c>
      <c r="G220" s="33"/>
      <c r="H220" s="162"/>
      <c r="I220" s="166"/>
      <c r="J220" s="166"/>
      <c r="K220" s="167"/>
      <c r="L220" s="168"/>
      <c r="M220" s="168"/>
      <c r="O220" s="170"/>
    </row>
    <row r="221" spans="1:17">
      <c r="A221" s="35" t="s">
        <v>1709</v>
      </c>
      <c r="B221" s="35" t="s">
        <v>1710</v>
      </c>
      <c r="C221" s="36" t="s">
        <v>1711</v>
      </c>
      <c r="D221" s="37" t="s">
        <v>1572</v>
      </c>
      <c r="E221" s="38">
        <v>4</v>
      </c>
      <c r="F221" s="38" t="s">
        <v>8</v>
      </c>
      <c r="G221" s="33"/>
      <c r="H221" s="162"/>
      <c r="I221" s="166"/>
      <c r="J221" s="166"/>
      <c r="K221" s="167"/>
      <c r="L221" s="168"/>
      <c r="M221" s="168"/>
      <c r="O221" s="170"/>
    </row>
    <row r="222" spans="1:17">
      <c r="A222" s="35" t="s">
        <v>1709</v>
      </c>
      <c r="B222" s="35" t="s">
        <v>1710</v>
      </c>
      <c r="C222" s="36" t="s">
        <v>1711</v>
      </c>
      <c r="D222" s="37" t="s">
        <v>1572</v>
      </c>
      <c r="E222" s="38">
        <v>5</v>
      </c>
      <c r="F222" s="38" t="s">
        <v>8</v>
      </c>
      <c r="G222" s="33"/>
      <c r="H222" s="162"/>
      <c r="I222" s="166"/>
      <c r="J222" s="166"/>
      <c r="K222" s="167"/>
      <c r="L222" s="168"/>
      <c r="M222" s="168"/>
      <c r="O222" s="170"/>
    </row>
    <row r="223" spans="1:17">
      <c r="A223" s="35" t="s">
        <v>1709</v>
      </c>
      <c r="B223" s="35" t="s">
        <v>1710</v>
      </c>
      <c r="C223" s="36" t="s">
        <v>1711</v>
      </c>
      <c r="D223" s="37" t="s">
        <v>1572</v>
      </c>
      <c r="E223" s="38">
        <v>6</v>
      </c>
      <c r="F223" s="38" t="s">
        <v>8</v>
      </c>
      <c r="G223" s="33"/>
      <c r="H223" s="162"/>
      <c r="I223" s="166"/>
      <c r="J223" s="166"/>
      <c r="K223" s="167"/>
      <c r="L223" s="168"/>
      <c r="M223" s="168"/>
      <c r="O223" s="170"/>
    </row>
    <row r="224" spans="1:17">
      <c r="A224" s="35" t="s">
        <v>736</v>
      </c>
      <c r="B224" s="35" t="s">
        <v>737</v>
      </c>
      <c r="C224" s="36" t="s">
        <v>184</v>
      </c>
      <c r="D224" s="37" t="s">
        <v>1546</v>
      </c>
      <c r="E224" s="38">
        <v>1</v>
      </c>
      <c r="F224" s="38" t="s">
        <v>19</v>
      </c>
      <c r="G224" s="195" t="s">
        <v>402</v>
      </c>
      <c r="H224" s="162"/>
      <c r="I224" s="166"/>
      <c r="J224" s="166"/>
      <c r="K224" s="167"/>
      <c r="L224" s="168"/>
      <c r="M224" s="168"/>
      <c r="O224" s="170"/>
    </row>
    <row r="225" spans="1:30">
      <c r="A225" s="35" t="s">
        <v>738</v>
      </c>
      <c r="B225" s="35" t="s">
        <v>739</v>
      </c>
      <c r="C225" s="36" t="s">
        <v>740</v>
      </c>
      <c r="D225" s="37" t="s">
        <v>1572</v>
      </c>
      <c r="E225" s="38">
        <v>1</v>
      </c>
      <c r="F225" s="38" t="s">
        <v>6</v>
      </c>
      <c r="G225" s="5" t="s">
        <v>741</v>
      </c>
      <c r="H225" s="166"/>
      <c r="I225" s="166"/>
      <c r="J225" s="166"/>
      <c r="K225" s="167"/>
      <c r="L225" s="168"/>
      <c r="M225" s="168"/>
      <c r="O225" s="170"/>
    </row>
    <row r="226" spans="1:30">
      <c r="A226" s="35" t="s">
        <v>738</v>
      </c>
      <c r="B226" s="35" t="s">
        <v>739</v>
      </c>
      <c r="C226" s="36" t="s">
        <v>740</v>
      </c>
      <c r="D226" s="37" t="s">
        <v>1572</v>
      </c>
      <c r="E226" s="38">
        <v>1</v>
      </c>
      <c r="F226" s="38" t="s">
        <v>8</v>
      </c>
      <c r="G226" s="7" t="s">
        <v>742</v>
      </c>
      <c r="H226" s="162"/>
      <c r="I226" s="166"/>
      <c r="J226" s="166"/>
      <c r="K226" s="167"/>
      <c r="L226" s="168"/>
      <c r="M226" s="168"/>
      <c r="O226" s="170"/>
    </row>
    <row r="227" spans="1:30">
      <c r="A227" s="35">
        <v>1321</v>
      </c>
      <c r="B227" s="35" t="s">
        <v>744</v>
      </c>
      <c r="C227" s="36" t="s">
        <v>745</v>
      </c>
      <c r="D227" s="37" t="s">
        <v>1714</v>
      </c>
      <c r="E227" s="38">
        <v>1</v>
      </c>
      <c r="F227" s="38" t="s">
        <v>6</v>
      </c>
      <c r="G227" s="105" t="s">
        <v>746</v>
      </c>
      <c r="J227" s="166"/>
      <c r="K227" s="167"/>
      <c r="L227" s="168"/>
      <c r="M227" s="168"/>
      <c r="O227" s="183"/>
      <c r="P227" s="166"/>
      <c r="Q227" s="167"/>
      <c r="R227" s="168"/>
      <c r="S227" s="168"/>
      <c r="T227" s="163"/>
      <c r="U227" s="166"/>
    </row>
    <row r="228" spans="1:30" s="181" customFormat="1" ht="15">
      <c r="A228" s="106"/>
      <c r="B228" s="67" t="s">
        <v>748</v>
      </c>
      <c r="C228" s="67" t="s">
        <v>749</v>
      </c>
      <c r="D228" s="63" t="s">
        <v>1520</v>
      </c>
      <c r="E228" s="41">
        <v>1</v>
      </c>
      <c r="F228" s="41" t="s">
        <v>6</v>
      </c>
      <c r="G228" s="107" t="s">
        <v>1716</v>
      </c>
      <c r="H228" s="179"/>
      <c r="I228" s="179"/>
      <c r="J228" s="179"/>
      <c r="K228" s="179"/>
      <c r="L228" s="179"/>
      <c r="M228" s="179"/>
      <c r="N228" s="179"/>
    </row>
    <row r="229" spans="1:30" s="179" customFormat="1" ht="15">
      <c r="A229" s="35">
        <v>1317</v>
      </c>
      <c r="B229" s="75" t="s">
        <v>755</v>
      </c>
      <c r="C229" s="36" t="s">
        <v>1717</v>
      </c>
      <c r="D229" s="76" t="s">
        <v>1572</v>
      </c>
      <c r="E229" s="38">
        <v>1</v>
      </c>
      <c r="F229" s="77" t="s">
        <v>6</v>
      </c>
      <c r="G229" s="42" t="s">
        <v>729</v>
      </c>
      <c r="H229" s="168"/>
      <c r="I229" s="168"/>
      <c r="J229" s="168"/>
      <c r="K229" s="175"/>
      <c r="L229" s="168"/>
      <c r="M229" s="168"/>
      <c r="N229" s="169"/>
      <c r="O229" s="177"/>
    </row>
    <row r="230" spans="1:30" s="179" customFormat="1" ht="15">
      <c r="A230" s="35">
        <v>1317</v>
      </c>
      <c r="B230" s="75" t="s">
        <v>755</v>
      </c>
      <c r="C230" s="36" t="s">
        <v>1717</v>
      </c>
      <c r="D230" s="76" t="s">
        <v>1572</v>
      </c>
      <c r="E230" s="38">
        <v>1</v>
      </c>
      <c r="F230" s="77" t="s">
        <v>8</v>
      </c>
      <c r="G230" s="42" t="s">
        <v>759</v>
      </c>
      <c r="H230" s="168"/>
      <c r="I230" s="168"/>
      <c r="J230" s="168"/>
      <c r="K230" s="175"/>
      <c r="L230" s="168"/>
      <c r="M230" s="172"/>
      <c r="N230" s="169"/>
      <c r="O230" s="177"/>
      <c r="P230" s="168"/>
      <c r="Q230" s="168"/>
    </row>
    <row r="231" spans="1:30">
      <c r="A231" s="35" t="s">
        <v>760</v>
      </c>
      <c r="B231" s="35" t="s">
        <v>761</v>
      </c>
      <c r="C231" s="36" t="s">
        <v>762</v>
      </c>
      <c r="D231" s="37" t="s">
        <v>1714</v>
      </c>
      <c r="E231" s="38">
        <v>1</v>
      </c>
      <c r="F231" s="38" t="s">
        <v>6</v>
      </c>
      <c r="G231" s="59" t="s">
        <v>763</v>
      </c>
      <c r="H231" s="33"/>
      <c r="I231" s="166"/>
      <c r="J231" s="166"/>
      <c r="K231" s="167"/>
      <c r="L231" s="168"/>
      <c r="M231" s="168"/>
      <c r="O231" s="183"/>
    </row>
    <row r="232" spans="1:30">
      <c r="A232" s="35" t="s">
        <v>760</v>
      </c>
      <c r="B232" s="35" t="s">
        <v>761</v>
      </c>
      <c r="C232" s="36" t="s">
        <v>762</v>
      </c>
      <c r="D232" s="37" t="s">
        <v>1714</v>
      </c>
      <c r="E232" s="38">
        <v>1</v>
      </c>
      <c r="F232" s="38" t="s">
        <v>7</v>
      </c>
      <c r="G232" s="193" t="s">
        <v>764</v>
      </c>
      <c r="H232" s="162"/>
      <c r="I232" s="166"/>
      <c r="J232" s="166"/>
      <c r="K232" s="167"/>
      <c r="L232" s="168"/>
      <c r="M232" s="168"/>
      <c r="O232" s="170"/>
    </row>
    <row r="233" spans="1:30">
      <c r="A233" s="35" t="s">
        <v>765</v>
      </c>
      <c r="B233" s="35" t="s">
        <v>766</v>
      </c>
      <c r="C233" s="36" t="s">
        <v>1719</v>
      </c>
      <c r="D233" s="37" t="s">
        <v>1520</v>
      </c>
      <c r="E233" s="38">
        <v>1</v>
      </c>
      <c r="F233" s="38" t="s">
        <v>6</v>
      </c>
      <c r="G233" s="108" t="s">
        <v>709</v>
      </c>
      <c r="H233" s="162"/>
      <c r="I233" s="166"/>
      <c r="J233" s="166"/>
      <c r="K233" s="167"/>
      <c r="L233" s="168"/>
      <c r="M233" s="168"/>
      <c r="O233" s="170"/>
    </row>
    <row r="234" spans="1:30">
      <c r="A234" s="35" t="s">
        <v>1720</v>
      </c>
      <c r="B234" s="35" t="s">
        <v>1721</v>
      </c>
      <c r="C234" s="36" t="s">
        <v>197</v>
      </c>
      <c r="D234" s="37" t="s">
        <v>1546</v>
      </c>
      <c r="E234" s="38">
        <v>1</v>
      </c>
      <c r="F234" s="38" t="s">
        <v>19</v>
      </c>
      <c r="G234" s="195" t="s">
        <v>402</v>
      </c>
      <c r="H234" s="162"/>
      <c r="I234" s="166"/>
      <c r="J234" s="166"/>
      <c r="K234" s="167"/>
      <c r="L234" s="168"/>
      <c r="M234" s="168"/>
      <c r="O234" s="170"/>
    </row>
    <row r="235" spans="1:30">
      <c r="A235" s="35" t="s">
        <v>1722</v>
      </c>
      <c r="B235" s="35" t="s">
        <v>1723</v>
      </c>
      <c r="C235" s="36" t="s">
        <v>197</v>
      </c>
      <c r="D235" s="37" t="s">
        <v>1546</v>
      </c>
      <c r="E235" s="38">
        <v>1</v>
      </c>
      <c r="F235" s="38" t="s">
        <v>19</v>
      </c>
      <c r="G235" s="195" t="s">
        <v>402</v>
      </c>
      <c r="H235" s="162"/>
      <c r="I235" s="166"/>
      <c r="J235" s="166"/>
      <c r="K235" s="167"/>
      <c r="L235" s="168"/>
      <c r="M235" s="168"/>
      <c r="O235" s="170"/>
    </row>
    <row r="236" spans="1:30">
      <c r="A236" s="35" t="s">
        <v>1724</v>
      </c>
      <c r="B236" s="35" t="s">
        <v>1725</v>
      </c>
      <c r="C236" s="36" t="s">
        <v>200</v>
      </c>
      <c r="D236" s="37" t="s">
        <v>1546</v>
      </c>
      <c r="E236" s="38">
        <v>1</v>
      </c>
      <c r="F236" s="38" t="s">
        <v>19</v>
      </c>
      <c r="G236" s="195" t="s">
        <v>402</v>
      </c>
      <c r="H236" s="162"/>
      <c r="I236" s="166"/>
      <c r="J236" s="166"/>
      <c r="K236" s="167"/>
      <c r="L236" s="168"/>
      <c r="M236" s="168"/>
      <c r="O236" s="170"/>
    </row>
    <row r="237" spans="1:30">
      <c r="A237" s="35" t="s">
        <v>1726</v>
      </c>
      <c r="B237" s="35" t="s">
        <v>1727</v>
      </c>
      <c r="C237" s="36" t="s">
        <v>200</v>
      </c>
      <c r="D237" s="37" t="s">
        <v>1546</v>
      </c>
      <c r="E237" s="38">
        <v>1</v>
      </c>
      <c r="F237" s="38" t="s">
        <v>19</v>
      </c>
      <c r="G237" s="195" t="s">
        <v>402</v>
      </c>
      <c r="H237" s="162"/>
      <c r="I237" s="166"/>
      <c r="J237" s="166"/>
      <c r="K237" s="167"/>
      <c r="L237" s="168"/>
      <c r="M237" s="168"/>
      <c r="O237" s="170"/>
    </row>
    <row r="238" spans="1:30" ht="15">
      <c r="A238" s="35" t="s">
        <v>772</v>
      </c>
      <c r="B238" s="35" t="s">
        <v>773</v>
      </c>
      <c r="C238" s="36" t="s">
        <v>1130</v>
      </c>
      <c r="D238" s="37" t="s">
        <v>1520</v>
      </c>
      <c r="E238" s="38">
        <v>1</v>
      </c>
      <c r="F238" s="38" t="s">
        <v>6</v>
      </c>
      <c r="G238" s="57" t="s">
        <v>775</v>
      </c>
      <c r="H238" s="202"/>
      <c r="I238" s="166"/>
      <c r="J238" s="166"/>
      <c r="K238" s="167"/>
      <c r="L238" s="168"/>
      <c r="M238" s="168"/>
      <c r="O238" s="170"/>
    </row>
    <row r="239" spans="1:30" s="180" customFormat="1" ht="15">
      <c r="A239" s="35">
        <v>1322</v>
      </c>
      <c r="B239" s="75" t="s">
        <v>778</v>
      </c>
      <c r="C239" s="36" t="s">
        <v>779</v>
      </c>
      <c r="D239" s="76" t="s">
        <v>1520</v>
      </c>
      <c r="E239" s="38">
        <v>1</v>
      </c>
      <c r="F239" s="77" t="s">
        <v>6</v>
      </c>
      <c r="G239" s="57" t="s">
        <v>780</v>
      </c>
      <c r="H239" s="202"/>
      <c r="I239" s="168"/>
      <c r="J239" s="168"/>
      <c r="K239" s="175"/>
      <c r="L239" s="168"/>
      <c r="M239" s="172"/>
      <c r="N239" s="179"/>
      <c r="O239" s="188"/>
      <c r="P239" s="179"/>
      <c r="Q239" s="179"/>
      <c r="R239" s="179"/>
      <c r="S239" s="179"/>
      <c r="T239" s="179"/>
      <c r="U239" s="179"/>
      <c r="V239" s="179"/>
      <c r="W239" s="179"/>
      <c r="X239" s="179"/>
      <c r="Y239" s="179"/>
      <c r="Z239" s="179"/>
      <c r="AA239" s="179"/>
      <c r="AB239" s="179"/>
      <c r="AC239" s="179"/>
      <c r="AD239" s="179"/>
    </row>
    <row r="240" spans="1:30" ht="15">
      <c r="A240" s="35">
        <v>1324</v>
      </c>
      <c r="B240" s="35" t="s">
        <v>783</v>
      </c>
      <c r="C240" s="36" t="s">
        <v>1729</v>
      </c>
      <c r="D240" s="37" t="s">
        <v>1572</v>
      </c>
      <c r="E240" s="38">
        <v>1</v>
      </c>
      <c r="F240" s="38" t="s">
        <v>6</v>
      </c>
      <c r="G240" s="57" t="s">
        <v>698</v>
      </c>
      <c r="H240" s="202"/>
      <c r="I240" s="166"/>
      <c r="J240" s="166"/>
      <c r="K240" s="167"/>
      <c r="L240" s="168"/>
      <c r="M240" s="168"/>
      <c r="O240" s="203"/>
    </row>
    <row r="241" spans="1:16" s="181" customFormat="1" ht="15">
      <c r="A241" s="66" t="s">
        <v>785</v>
      </c>
      <c r="B241" s="67" t="s">
        <v>786</v>
      </c>
      <c r="C241" s="67" t="s">
        <v>787</v>
      </c>
      <c r="D241" s="63"/>
      <c r="E241" s="41">
        <v>1</v>
      </c>
      <c r="F241" s="41" t="s">
        <v>6</v>
      </c>
      <c r="G241" s="43" t="s">
        <v>402</v>
      </c>
      <c r="H241" s="202"/>
      <c r="I241" s="179"/>
      <c r="J241" s="179"/>
      <c r="K241" s="179"/>
      <c r="L241" s="179"/>
      <c r="M241" s="179"/>
      <c r="N241" s="179"/>
    </row>
    <row r="242" spans="1:16" s="181" customFormat="1" ht="15">
      <c r="A242" s="66" t="s">
        <v>788</v>
      </c>
      <c r="B242" s="67" t="s">
        <v>789</v>
      </c>
      <c r="C242" s="67" t="s">
        <v>1732</v>
      </c>
      <c r="D242" s="63" t="s">
        <v>1654</v>
      </c>
      <c r="E242" s="41">
        <v>1</v>
      </c>
      <c r="F242" s="41" t="s">
        <v>6</v>
      </c>
      <c r="G242" s="43" t="s">
        <v>402</v>
      </c>
      <c r="H242" s="202"/>
      <c r="I242" s="179"/>
      <c r="J242" s="179"/>
      <c r="K242" s="179"/>
      <c r="L242" s="179"/>
      <c r="M242" s="179"/>
      <c r="N242" s="179"/>
    </row>
    <row r="243" spans="1:16">
      <c r="A243" s="35" t="s">
        <v>791</v>
      </c>
      <c r="B243" s="35" t="s">
        <v>792</v>
      </c>
      <c r="C243" s="36" t="s">
        <v>212</v>
      </c>
      <c r="D243" s="37" t="s">
        <v>1546</v>
      </c>
      <c r="E243" s="38">
        <v>1</v>
      </c>
      <c r="F243" s="38" t="s">
        <v>19</v>
      </c>
      <c r="G243" s="195" t="s">
        <v>402</v>
      </c>
      <c r="H243" s="162"/>
      <c r="I243" s="166"/>
      <c r="J243" s="166"/>
      <c r="K243" s="167"/>
      <c r="L243" s="168"/>
      <c r="M243" s="168"/>
      <c r="O243" s="170"/>
    </row>
    <row r="244" spans="1:16" ht="15">
      <c r="A244" s="35">
        <v>507</v>
      </c>
      <c r="B244" s="35" t="s">
        <v>794</v>
      </c>
      <c r="C244" s="36" t="s">
        <v>795</v>
      </c>
      <c r="D244" s="37">
        <v>4</v>
      </c>
      <c r="E244" s="38">
        <v>1</v>
      </c>
      <c r="F244" s="38" t="s">
        <v>6</v>
      </c>
      <c r="G244" s="110" t="s">
        <v>796</v>
      </c>
      <c r="H244" s="202"/>
      <c r="I244" s="166"/>
      <c r="J244" s="166"/>
      <c r="K244" s="167"/>
      <c r="L244" s="168"/>
      <c r="M244" s="168"/>
      <c r="O244" s="170"/>
    </row>
    <row r="245" spans="1:16" s="207" customFormat="1" ht="15">
      <c r="A245" s="106" t="s">
        <v>1733</v>
      </c>
      <c r="B245" s="111" t="s">
        <v>1734</v>
      </c>
      <c r="C245" s="111" t="s">
        <v>1735</v>
      </c>
      <c r="D245" s="112" t="s">
        <v>1572</v>
      </c>
      <c r="E245" s="113">
        <v>1</v>
      </c>
      <c r="F245" s="113" t="s">
        <v>6</v>
      </c>
      <c r="G245" s="114"/>
      <c r="H245" s="204"/>
      <c r="I245" s="205"/>
      <c r="J245" s="206"/>
      <c r="K245" s="206"/>
      <c r="L245" s="206"/>
      <c r="M245" s="206"/>
      <c r="N245" s="206"/>
    </row>
    <row r="246" spans="1:16" ht="15">
      <c r="A246" s="35" t="s">
        <v>798</v>
      </c>
      <c r="B246" s="35" t="s">
        <v>799</v>
      </c>
      <c r="C246" s="36" t="s">
        <v>1729</v>
      </c>
      <c r="D246" s="37" t="s">
        <v>1581</v>
      </c>
      <c r="E246" s="38">
        <v>1</v>
      </c>
      <c r="F246" s="38" t="s">
        <v>6</v>
      </c>
      <c r="G246" s="57" t="s">
        <v>698</v>
      </c>
      <c r="H246" s="202"/>
      <c r="I246" s="166"/>
      <c r="J246" s="166"/>
      <c r="K246" s="167"/>
      <c r="L246" s="168"/>
      <c r="M246" s="168"/>
      <c r="O246" s="203"/>
    </row>
    <row r="247" spans="1:16" ht="15">
      <c r="A247" s="35" t="s">
        <v>800</v>
      </c>
      <c r="B247" s="35" t="s">
        <v>801</v>
      </c>
      <c r="C247" s="36" t="s">
        <v>1736</v>
      </c>
      <c r="D247" s="37" t="s">
        <v>1581</v>
      </c>
      <c r="E247" s="38">
        <v>1</v>
      </c>
      <c r="F247" s="38" t="s">
        <v>6</v>
      </c>
      <c r="G247" s="57" t="s">
        <v>694</v>
      </c>
      <c r="H247" s="202"/>
      <c r="I247" s="166"/>
      <c r="J247" s="166"/>
      <c r="K247" s="175"/>
      <c r="L247" s="168"/>
      <c r="M247" s="168"/>
      <c r="O247" s="170"/>
    </row>
    <row r="248" spans="1:16" s="181" customFormat="1" ht="15">
      <c r="A248" s="66" t="s">
        <v>803</v>
      </c>
      <c r="B248" s="67" t="s">
        <v>804</v>
      </c>
      <c r="C248" s="67" t="s">
        <v>1737</v>
      </c>
      <c r="D248" s="63">
        <v>5</v>
      </c>
      <c r="E248" s="41">
        <v>1</v>
      </c>
      <c r="F248" s="41" t="s">
        <v>6</v>
      </c>
      <c r="G248" s="43" t="s">
        <v>700</v>
      </c>
      <c r="H248" s="202"/>
      <c r="I248" s="166"/>
      <c r="J248" s="179"/>
      <c r="K248" s="179"/>
      <c r="L248" s="179"/>
      <c r="M248" s="179"/>
      <c r="N248" s="179"/>
    </row>
    <row r="249" spans="1:16" s="181" customFormat="1" ht="15">
      <c r="A249" s="66" t="s">
        <v>806</v>
      </c>
      <c r="B249" s="67" t="s">
        <v>807</v>
      </c>
      <c r="C249" s="67" t="s">
        <v>1738</v>
      </c>
      <c r="D249" s="63">
        <v>4</v>
      </c>
      <c r="E249" s="41">
        <v>1</v>
      </c>
      <c r="F249" s="41" t="s">
        <v>6</v>
      </c>
      <c r="G249" s="43" t="s">
        <v>741</v>
      </c>
      <c r="H249" s="202"/>
      <c r="I249" s="166"/>
      <c r="J249" s="179"/>
      <c r="K249" s="179"/>
      <c r="L249" s="179"/>
      <c r="M249" s="179"/>
      <c r="N249" s="179"/>
    </row>
    <row r="250" spans="1:16" ht="15">
      <c r="A250" s="35" t="s">
        <v>809</v>
      </c>
      <c r="B250" s="49" t="s">
        <v>810</v>
      </c>
      <c r="C250" s="53" t="s">
        <v>811</v>
      </c>
      <c r="D250" s="37" t="s">
        <v>1570</v>
      </c>
      <c r="E250" s="38">
        <v>1</v>
      </c>
      <c r="F250" s="38" t="s">
        <v>6</v>
      </c>
      <c r="G250" s="57" t="s">
        <v>812</v>
      </c>
      <c r="H250" s="202"/>
      <c r="I250" s="166"/>
      <c r="J250" s="166"/>
      <c r="K250" s="167"/>
      <c r="L250" s="168"/>
      <c r="M250" s="168"/>
      <c r="O250" s="170"/>
    </row>
    <row r="251" spans="1:16" ht="15">
      <c r="A251" s="59" t="s">
        <v>814</v>
      </c>
      <c r="B251" s="59" t="s">
        <v>815</v>
      </c>
      <c r="C251" s="59" t="s">
        <v>816</v>
      </c>
      <c r="D251" s="37" t="s">
        <v>1520</v>
      </c>
      <c r="E251" s="38">
        <v>1</v>
      </c>
      <c r="F251" s="38" t="s">
        <v>6</v>
      </c>
      <c r="G251" s="57" t="s">
        <v>1740</v>
      </c>
      <c r="H251" s="202"/>
      <c r="I251" s="166"/>
      <c r="J251" s="166"/>
      <c r="K251" s="167"/>
      <c r="L251" s="168"/>
      <c r="M251" s="168"/>
      <c r="O251" s="170"/>
    </row>
    <row r="252" spans="1:16" ht="24">
      <c r="A252" s="35" t="s">
        <v>819</v>
      </c>
      <c r="B252" s="35" t="s">
        <v>820</v>
      </c>
      <c r="C252" s="36" t="s">
        <v>821</v>
      </c>
      <c r="D252" s="37" t="s">
        <v>1520</v>
      </c>
      <c r="E252" s="38">
        <v>1</v>
      </c>
      <c r="F252" s="38" t="s">
        <v>6</v>
      </c>
      <c r="G252" s="57" t="s">
        <v>1741</v>
      </c>
      <c r="H252" s="162"/>
      <c r="I252" s="166"/>
      <c r="J252" s="166"/>
      <c r="K252" s="167"/>
      <c r="L252" s="168"/>
      <c r="M252" s="168"/>
      <c r="O252" s="170"/>
    </row>
    <row r="253" spans="1:16">
      <c r="A253" s="35" t="s">
        <v>819</v>
      </c>
      <c r="B253" s="35" t="s">
        <v>820</v>
      </c>
      <c r="C253" s="36" t="s">
        <v>821</v>
      </c>
      <c r="D253" s="37" t="s">
        <v>1520</v>
      </c>
      <c r="E253" s="38">
        <v>1</v>
      </c>
      <c r="F253" s="38" t="s">
        <v>7</v>
      </c>
      <c r="G253" s="193" t="s">
        <v>1742</v>
      </c>
      <c r="H253" s="162"/>
      <c r="I253" s="166"/>
      <c r="J253" s="166"/>
      <c r="K253" s="167"/>
      <c r="L253" s="168"/>
      <c r="M253" s="168"/>
      <c r="O253" s="170"/>
    </row>
    <row r="254" spans="1:16">
      <c r="A254" s="35" t="s">
        <v>819</v>
      </c>
      <c r="B254" s="35" t="s">
        <v>820</v>
      </c>
      <c r="C254" s="36" t="s">
        <v>821</v>
      </c>
      <c r="D254" s="37" t="s">
        <v>1520</v>
      </c>
      <c r="E254" s="38">
        <v>2</v>
      </c>
      <c r="F254" s="38" t="s">
        <v>6</v>
      </c>
      <c r="G254" s="193" t="s">
        <v>1742</v>
      </c>
      <c r="H254" s="162"/>
      <c r="I254" s="167"/>
      <c r="J254" s="166"/>
      <c r="K254" s="167"/>
      <c r="L254" s="168"/>
      <c r="M254" s="168"/>
      <c r="O254" s="170"/>
    </row>
    <row r="255" spans="1:16">
      <c r="A255" s="35" t="s">
        <v>819</v>
      </c>
      <c r="B255" s="35" t="s">
        <v>820</v>
      </c>
      <c r="C255" s="36" t="s">
        <v>821</v>
      </c>
      <c r="D255" s="37" t="s">
        <v>1520</v>
      </c>
      <c r="E255" s="38">
        <v>2</v>
      </c>
      <c r="F255" s="38" t="s">
        <v>7</v>
      </c>
      <c r="G255" s="193" t="s">
        <v>1742</v>
      </c>
      <c r="H255" s="162"/>
      <c r="I255" s="166"/>
      <c r="J255" s="166"/>
      <c r="K255" s="167"/>
      <c r="L255" s="168"/>
      <c r="M255" s="168"/>
      <c r="O255" s="170"/>
    </row>
    <row r="256" spans="1:16" ht="24">
      <c r="A256" s="35">
        <v>1120</v>
      </c>
      <c r="B256" s="35" t="s">
        <v>830</v>
      </c>
      <c r="C256" s="36" t="s">
        <v>831</v>
      </c>
      <c r="D256" s="37" t="s">
        <v>1520</v>
      </c>
      <c r="E256" s="38">
        <v>1</v>
      </c>
      <c r="F256" s="38" t="s">
        <v>6</v>
      </c>
      <c r="G256" s="57" t="s">
        <v>1744</v>
      </c>
      <c r="I256" s="166"/>
      <c r="J256" s="166"/>
      <c r="K256" s="175"/>
      <c r="L256" s="168"/>
      <c r="M256" s="172"/>
      <c r="O256" s="203"/>
      <c r="P256" s="162"/>
    </row>
    <row r="257" spans="1:15">
      <c r="A257" s="35" t="s">
        <v>836</v>
      </c>
      <c r="B257" s="35" t="s">
        <v>837</v>
      </c>
      <c r="C257" s="36" t="s">
        <v>838</v>
      </c>
      <c r="D257" s="37" t="s">
        <v>1520</v>
      </c>
      <c r="E257" s="38">
        <v>1</v>
      </c>
      <c r="F257" s="38" t="s">
        <v>6</v>
      </c>
      <c r="G257" s="59" t="s">
        <v>839</v>
      </c>
      <c r="H257" s="162"/>
      <c r="I257" s="166"/>
      <c r="J257" s="166"/>
      <c r="K257" s="167"/>
      <c r="L257" s="168"/>
      <c r="M257" s="168"/>
      <c r="O257" s="170"/>
    </row>
    <row r="258" spans="1:15">
      <c r="A258" s="35" t="s">
        <v>836</v>
      </c>
      <c r="B258" s="35" t="s">
        <v>837</v>
      </c>
      <c r="C258" s="36" t="s">
        <v>838</v>
      </c>
      <c r="D258" s="37" t="s">
        <v>1520</v>
      </c>
      <c r="E258" s="38">
        <v>1</v>
      </c>
      <c r="F258" s="38" t="s">
        <v>7</v>
      </c>
      <c r="G258" s="193" t="s">
        <v>840</v>
      </c>
      <c r="H258" s="162"/>
      <c r="I258" s="166"/>
      <c r="J258" s="166"/>
      <c r="K258" s="167"/>
      <c r="L258" s="168"/>
      <c r="M258" s="168"/>
      <c r="O258" s="170"/>
    </row>
    <row r="259" spans="1:15">
      <c r="A259" s="35" t="s">
        <v>841</v>
      </c>
      <c r="B259" s="35" t="s">
        <v>842</v>
      </c>
      <c r="C259" s="36" t="s">
        <v>843</v>
      </c>
      <c r="D259" s="37" t="s">
        <v>1520</v>
      </c>
      <c r="E259" s="38">
        <v>1</v>
      </c>
      <c r="F259" s="38" t="s">
        <v>6</v>
      </c>
      <c r="G259" s="59" t="s">
        <v>823</v>
      </c>
      <c r="H259" s="162"/>
      <c r="I259" s="166"/>
      <c r="J259" s="166"/>
      <c r="K259" s="167"/>
      <c r="L259" s="168"/>
      <c r="M259" s="168"/>
      <c r="O259" s="170"/>
    </row>
    <row r="260" spans="1:15">
      <c r="A260" s="35" t="s">
        <v>841</v>
      </c>
      <c r="B260" s="35" t="s">
        <v>842</v>
      </c>
      <c r="C260" s="36" t="s">
        <v>843</v>
      </c>
      <c r="D260" s="37" t="s">
        <v>1520</v>
      </c>
      <c r="E260" s="38">
        <v>1</v>
      </c>
      <c r="F260" s="38" t="s">
        <v>7</v>
      </c>
      <c r="G260" s="193" t="s">
        <v>824</v>
      </c>
      <c r="I260" s="166"/>
      <c r="J260" s="166"/>
      <c r="K260" s="167"/>
      <c r="L260" s="168"/>
      <c r="M260" s="168"/>
      <c r="O260" s="170"/>
    </row>
    <row r="261" spans="1:15" ht="15">
      <c r="A261" s="35" t="s">
        <v>844</v>
      </c>
      <c r="B261" s="35" t="s">
        <v>845</v>
      </c>
      <c r="C261" s="36" t="s">
        <v>846</v>
      </c>
      <c r="D261" s="37" t="s">
        <v>1520</v>
      </c>
      <c r="E261" s="38">
        <v>1</v>
      </c>
      <c r="F261" s="38" t="s">
        <v>6</v>
      </c>
      <c r="G261" s="59" t="s">
        <v>827</v>
      </c>
      <c r="H261" s="202"/>
      <c r="I261" s="166"/>
      <c r="J261" s="166"/>
      <c r="K261" s="167"/>
      <c r="L261" s="168"/>
      <c r="M261" s="168"/>
      <c r="O261" s="170"/>
    </row>
    <row r="262" spans="1:15">
      <c r="A262" s="35" t="s">
        <v>844</v>
      </c>
      <c r="B262" s="35" t="s">
        <v>845</v>
      </c>
      <c r="C262" s="36" t="s">
        <v>846</v>
      </c>
      <c r="D262" s="37" t="s">
        <v>1520</v>
      </c>
      <c r="E262" s="38">
        <v>1</v>
      </c>
      <c r="F262" s="38" t="s">
        <v>7</v>
      </c>
      <c r="G262" s="193" t="s">
        <v>828</v>
      </c>
      <c r="H262" s="162"/>
      <c r="I262" s="166"/>
      <c r="J262" s="166"/>
      <c r="K262" s="167"/>
      <c r="L262" s="168"/>
      <c r="M262" s="168"/>
      <c r="O262" s="170"/>
    </row>
    <row r="263" spans="1:15">
      <c r="A263" s="35" t="s">
        <v>847</v>
      </c>
      <c r="B263" s="35" t="s">
        <v>848</v>
      </c>
      <c r="C263" s="36" t="s">
        <v>849</v>
      </c>
      <c r="D263" s="37" t="s">
        <v>1520</v>
      </c>
      <c r="E263" s="38">
        <v>1</v>
      </c>
      <c r="F263" s="38" t="s">
        <v>6</v>
      </c>
      <c r="G263" s="59" t="s">
        <v>1750</v>
      </c>
      <c r="H263" s="166"/>
      <c r="I263" s="166"/>
      <c r="J263" s="166"/>
      <c r="K263" s="167"/>
      <c r="L263" s="168"/>
      <c r="M263" s="168"/>
      <c r="O263" s="170"/>
    </row>
    <row r="264" spans="1:15">
      <c r="A264" s="35" t="s">
        <v>847</v>
      </c>
      <c r="B264" s="35" t="s">
        <v>848</v>
      </c>
      <c r="C264" s="36" t="s">
        <v>849</v>
      </c>
      <c r="D264" s="37" t="s">
        <v>1520</v>
      </c>
      <c r="E264" s="38">
        <v>1</v>
      </c>
      <c r="F264" s="38" t="s">
        <v>7</v>
      </c>
      <c r="G264" s="193" t="s">
        <v>1751</v>
      </c>
      <c r="H264" s="166"/>
      <c r="I264" s="166"/>
      <c r="J264" s="166"/>
      <c r="K264" s="167"/>
      <c r="L264" s="168"/>
      <c r="M264" s="168"/>
      <c r="O264" s="170"/>
    </row>
    <row r="265" spans="1:15">
      <c r="A265" s="35" t="s">
        <v>852</v>
      </c>
      <c r="B265" s="35" t="s">
        <v>853</v>
      </c>
      <c r="C265" s="36" t="s">
        <v>184</v>
      </c>
      <c r="D265" s="37" t="s">
        <v>1546</v>
      </c>
      <c r="E265" s="38">
        <v>1</v>
      </c>
      <c r="F265" s="38" t="s">
        <v>19</v>
      </c>
      <c r="G265" s="195" t="s">
        <v>854</v>
      </c>
      <c r="H265" s="162"/>
      <c r="I265" s="166"/>
      <c r="J265" s="166"/>
      <c r="K265" s="167"/>
      <c r="L265" s="168"/>
      <c r="M265" s="168"/>
      <c r="O265" s="170"/>
    </row>
    <row r="266" spans="1:15" ht="24">
      <c r="A266" s="35">
        <v>1542</v>
      </c>
      <c r="B266" s="60" t="s">
        <v>1753</v>
      </c>
      <c r="C266" s="61" t="s">
        <v>858</v>
      </c>
      <c r="D266" s="37" t="s">
        <v>1520</v>
      </c>
      <c r="E266" s="38">
        <v>1</v>
      </c>
      <c r="F266" s="38" t="s">
        <v>6</v>
      </c>
      <c r="G266" s="117" t="s">
        <v>1754</v>
      </c>
      <c r="H266" s="162"/>
      <c r="I266" s="166"/>
      <c r="J266" s="166"/>
      <c r="K266" s="175"/>
      <c r="L266" s="168"/>
      <c r="M266" s="172"/>
      <c r="O266" s="170"/>
    </row>
    <row r="267" spans="1:15">
      <c r="A267" s="35" t="s">
        <v>861</v>
      </c>
      <c r="B267" s="35" t="s">
        <v>862</v>
      </c>
      <c r="C267" s="36" t="s">
        <v>863</v>
      </c>
      <c r="D267" s="37" t="s">
        <v>1520</v>
      </c>
      <c r="E267" s="38">
        <v>1</v>
      </c>
      <c r="F267" s="38" t="s">
        <v>6</v>
      </c>
      <c r="G267" s="59" t="s">
        <v>850</v>
      </c>
      <c r="H267" s="166"/>
      <c r="I267" s="166"/>
      <c r="J267" s="166"/>
      <c r="K267" s="167"/>
      <c r="L267" s="168"/>
      <c r="M267" s="168"/>
      <c r="O267" s="170"/>
    </row>
    <row r="268" spans="1:15">
      <c r="A268" s="35" t="s">
        <v>861</v>
      </c>
      <c r="B268" s="35" t="s">
        <v>862</v>
      </c>
      <c r="C268" s="36" t="s">
        <v>863</v>
      </c>
      <c r="D268" s="37" t="s">
        <v>1520</v>
      </c>
      <c r="E268" s="38">
        <v>1</v>
      </c>
      <c r="F268" s="38" t="s">
        <v>7</v>
      </c>
      <c r="G268" s="193" t="s">
        <v>851</v>
      </c>
      <c r="H268" s="166"/>
      <c r="I268" s="166"/>
      <c r="J268" s="166"/>
      <c r="K268" s="167"/>
      <c r="L268" s="168"/>
      <c r="M268" s="168"/>
      <c r="O268" s="170"/>
    </row>
    <row r="269" spans="1:15">
      <c r="A269" s="35" t="s">
        <v>864</v>
      </c>
      <c r="B269" s="35" t="s">
        <v>865</v>
      </c>
      <c r="C269" s="36" t="s">
        <v>866</v>
      </c>
      <c r="D269" s="37" t="s">
        <v>1520</v>
      </c>
      <c r="E269" s="38">
        <v>1</v>
      </c>
      <c r="F269" s="38" t="s">
        <v>6</v>
      </c>
      <c r="G269" s="59" t="s">
        <v>839</v>
      </c>
      <c r="H269" s="162"/>
      <c r="I269" s="166"/>
      <c r="J269" s="166"/>
      <c r="K269" s="175"/>
      <c r="L269" s="168"/>
      <c r="M269" s="168"/>
      <c r="O269" s="203"/>
    </row>
    <row r="270" spans="1:15">
      <c r="A270" s="35" t="s">
        <v>864</v>
      </c>
      <c r="B270" s="35" t="s">
        <v>865</v>
      </c>
      <c r="C270" s="36" t="s">
        <v>866</v>
      </c>
      <c r="D270" s="37" t="s">
        <v>1520</v>
      </c>
      <c r="E270" s="38">
        <v>1</v>
      </c>
      <c r="F270" s="38" t="s">
        <v>7</v>
      </c>
      <c r="G270" s="193" t="s">
        <v>840</v>
      </c>
      <c r="H270" s="162"/>
      <c r="I270" s="166"/>
      <c r="J270" s="166"/>
      <c r="K270" s="167"/>
      <c r="L270" s="168"/>
      <c r="M270" s="168"/>
      <c r="O270" s="201"/>
    </row>
    <row r="271" spans="1:15">
      <c r="A271" s="35" t="s">
        <v>867</v>
      </c>
      <c r="B271" s="35" t="s">
        <v>868</v>
      </c>
      <c r="C271" s="36" t="s">
        <v>869</v>
      </c>
      <c r="D271" s="37" t="s">
        <v>1520</v>
      </c>
      <c r="E271" s="38">
        <v>1</v>
      </c>
      <c r="F271" s="38" t="s">
        <v>6</v>
      </c>
      <c r="G271" s="59" t="s">
        <v>870</v>
      </c>
      <c r="H271" s="162"/>
      <c r="I271" s="166"/>
      <c r="J271" s="166"/>
      <c r="K271" s="167"/>
      <c r="L271" s="168"/>
      <c r="M271" s="168"/>
      <c r="O271" s="170"/>
    </row>
    <row r="272" spans="1:15">
      <c r="A272" s="35" t="s">
        <v>867</v>
      </c>
      <c r="B272" s="35" t="s">
        <v>868</v>
      </c>
      <c r="C272" s="36" t="s">
        <v>869</v>
      </c>
      <c r="D272" s="37" t="s">
        <v>1520</v>
      </c>
      <c r="E272" s="38">
        <v>1</v>
      </c>
      <c r="F272" s="38" t="s">
        <v>7</v>
      </c>
      <c r="G272" s="193" t="s">
        <v>871</v>
      </c>
      <c r="H272" s="162"/>
      <c r="I272" s="166"/>
      <c r="J272" s="166"/>
      <c r="K272" s="167"/>
      <c r="L272" s="168"/>
      <c r="M272" s="168"/>
      <c r="O272" s="170"/>
    </row>
    <row r="273" spans="1:30" ht="24">
      <c r="A273" s="35" t="s">
        <v>1755</v>
      </c>
      <c r="B273" s="49" t="s">
        <v>1756</v>
      </c>
      <c r="C273" s="53" t="s">
        <v>874</v>
      </c>
      <c r="D273" s="37" t="s">
        <v>1520</v>
      </c>
      <c r="E273" s="38">
        <v>1</v>
      </c>
      <c r="F273" s="38" t="s">
        <v>6</v>
      </c>
      <c r="G273" s="117" t="s">
        <v>1757</v>
      </c>
      <c r="H273" s="162"/>
      <c r="I273" s="166"/>
      <c r="J273" s="166"/>
      <c r="K273" s="167"/>
      <c r="L273" s="168"/>
      <c r="M273" s="168"/>
      <c r="O273" s="170"/>
    </row>
    <row r="274" spans="1:30" s="181" customFormat="1" ht="15">
      <c r="A274" s="66" t="s">
        <v>875</v>
      </c>
      <c r="B274" s="67" t="s">
        <v>876</v>
      </c>
      <c r="C274" s="67" t="s">
        <v>1758</v>
      </c>
      <c r="D274" s="63" t="s">
        <v>1520</v>
      </c>
      <c r="E274" s="41">
        <v>1</v>
      </c>
      <c r="F274" s="41" t="s">
        <v>6</v>
      </c>
      <c r="G274" s="59" t="s">
        <v>832</v>
      </c>
      <c r="H274" s="179"/>
      <c r="I274" s="179"/>
      <c r="J274" s="179"/>
      <c r="K274" s="179"/>
      <c r="L274" s="179"/>
      <c r="M274" s="179"/>
      <c r="N274" s="179"/>
    </row>
    <row r="275" spans="1:30">
      <c r="A275" s="35" t="s">
        <v>1759</v>
      </c>
      <c r="B275" s="35" t="s">
        <v>1760</v>
      </c>
      <c r="C275" s="36" t="s">
        <v>197</v>
      </c>
      <c r="D275" s="37" t="s">
        <v>1546</v>
      </c>
      <c r="E275" s="38">
        <v>1</v>
      </c>
      <c r="F275" s="38" t="s">
        <v>19</v>
      </c>
      <c r="G275" s="59" t="s">
        <v>854</v>
      </c>
      <c r="H275" s="162"/>
      <c r="I275" s="166"/>
      <c r="J275" s="166"/>
      <c r="K275" s="167"/>
      <c r="L275" s="168"/>
      <c r="M275" s="168"/>
      <c r="O275" s="170"/>
    </row>
    <row r="276" spans="1:30" s="180" customFormat="1" ht="15">
      <c r="A276" s="35">
        <v>1741</v>
      </c>
      <c r="B276" s="75" t="s">
        <v>1761</v>
      </c>
      <c r="C276" s="36" t="s">
        <v>197</v>
      </c>
      <c r="D276" s="76">
        <v>3</v>
      </c>
      <c r="E276" s="38">
        <v>1</v>
      </c>
      <c r="F276" s="77" t="s">
        <v>19</v>
      </c>
      <c r="G276" s="59" t="s">
        <v>854</v>
      </c>
      <c r="H276" s="168"/>
      <c r="I276" s="168"/>
      <c r="J276" s="168"/>
      <c r="K276" s="175"/>
      <c r="L276" s="172"/>
      <c r="M276" s="172"/>
      <c r="N276" s="179"/>
      <c r="O276" s="188"/>
      <c r="P276" s="179"/>
      <c r="Q276" s="179"/>
      <c r="R276" s="179"/>
      <c r="S276" s="179"/>
      <c r="T276" s="179"/>
      <c r="U276" s="179"/>
      <c r="V276" s="179"/>
      <c r="W276" s="179"/>
      <c r="X276" s="179"/>
      <c r="Y276" s="179"/>
      <c r="Z276" s="179"/>
      <c r="AA276" s="179"/>
      <c r="AB276" s="179"/>
      <c r="AC276" s="179"/>
      <c r="AD276" s="179"/>
    </row>
    <row r="277" spans="1:30">
      <c r="A277" s="35" t="s">
        <v>1762</v>
      </c>
      <c r="B277" s="35" t="s">
        <v>1763</v>
      </c>
      <c r="C277" s="36" t="s">
        <v>200</v>
      </c>
      <c r="D277" s="37" t="s">
        <v>1546</v>
      </c>
      <c r="E277" s="38">
        <v>1</v>
      </c>
      <c r="F277" s="38" t="s">
        <v>19</v>
      </c>
      <c r="G277" s="59" t="s">
        <v>854</v>
      </c>
      <c r="H277" s="162"/>
      <c r="I277" s="166"/>
      <c r="J277" s="166"/>
      <c r="K277" s="167"/>
      <c r="L277" s="168"/>
      <c r="M277" s="168"/>
      <c r="O277" s="170"/>
    </row>
    <row r="278" spans="1:30">
      <c r="A278" s="35" t="s">
        <v>1764</v>
      </c>
      <c r="B278" s="35" t="s">
        <v>1765</v>
      </c>
      <c r="C278" s="36" t="s">
        <v>200</v>
      </c>
      <c r="D278" s="37" t="s">
        <v>1546</v>
      </c>
      <c r="E278" s="38">
        <v>1</v>
      </c>
      <c r="F278" s="38" t="s">
        <v>19</v>
      </c>
      <c r="G278" s="59" t="s">
        <v>854</v>
      </c>
      <c r="H278" s="162"/>
      <c r="I278" s="166"/>
      <c r="J278" s="166"/>
      <c r="K278" s="167"/>
      <c r="L278" s="168"/>
      <c r="M278" s="168"/>
      <c r="O278" s="170"/>
    </row>
    <row r="279" spans="1:30" s="181" customFormat="1" ht="15">
      <c r="A279" s="66" t="s">
        <v>1766</v>
      </c>
      <c r="B279" s="67" t="s">
        <v>1767</v>
      </c>
      <c r="C279" s="67" t="s">
        <v>1768</v>
      </c>
      <c r="D279" s="63" t="s">
        <v>1654</v>
      </c>
      <c r="E279" s="41">
        <v>1</v>
      </c>
      <c r="F279" s="41" t="s">
        <v>6</v>
      </c>
      <c r="G279" s="59" t="s">
        <v>832</v>
      </c>
      <c r="H279" s="179"/>
      <c r="I279" s="179"/>
      <c r="J279" s="179"/>
      <c r="K279" s="179"/>
      <c r="L279" s="179"/>
      <c r="M279" s="179"/>
      <c r="N279" s="179"/>
    </row>
    <row r="280" spans="1:30" s="181" customFormat="1" ht="15">
      <c r="A280" s="66">
        <v>1590</v>
      </c>
      <c r="B280" s="67" t="s">
        <v>886</v>
      </c>
      <c r="C280" s="67" t="s">
        <v>887</v>
      </c>
      <c r="D280" s="63" t="s">
        <v>1654</v>
      </c>
      <c r="E280" s="41">
        <v>1</v>
      </c>
      <c r="F280" s="41" t="s">
        <v>6</v>
      </c>
      <c r="G280" s="59" t="s">
        <v>825</v>
      </c>
      <c r="H280" s="179"/>
      <c r="I280" s="179"/>
      <c r="J280" s="179"/>
      <c r="K280" s="179"/>
      <c r="L280" s="179"/>
      <c r="M280" s="179"/>
      <c r="N280" s="179"/>
    </row>
    <row r="281" spans="1:30" s="181" customFormat="1" ht="15">
      <c r="A281" s="66">
        <v>1874</v>
      </c>
      <c r="B281" s="67" t="s">
        <v>889</v>
      </c>
      <c r="C281" s="67" t="s">
        <v>890</v>
      </c>
      <c r="D281" s="63" t="s">
        <v>1654</v>
      </c>
      <c r="E281" s="41">
        <v>1</v>
      </c>
      <c r="F281" s="41" t="s">
        <v>6</v>
      </c>
      <c r="G281" s="59" t="s">
        <v>870</v>
      </c>
      <c r="H281" s="179"/>
      <c r="I281" s="179"/>
      <c r="J281" s="179"/>
      <c r="K281" s="179"/>
      <c r="L281" s="179"/>
      <c r="M281" s="179"/>
      <c r="N281" s="179"/>
    </row>
    <row r="282" spans="1:30">
      <c r="A282" s="35">
        <v>1875</v>
      </c>
      <c r="B282" s="49" t="s">
        <v>892</v>
      </c>
      <c r="C282" s="53" t="s">
        <v>893</v>
      </c>
      <c r="D282" s="37" t="s">
        <v>1520</v>
      </c>
      <c r="E282" s="38">
        <v>1</v>
      </c>
      <c r="F282" s="38" t="s">
        <v>6</v>
      </c>
      <c r="G282" s="59" t="s">
        <v>894</v>
      </c>
      <c r="H282" s="166"/>
      <c r="I282" s="166"/>
      <c r="J282" s="166"/>
      <c r="K282" s="175"/>
      <c r="L282" s="168"/>
      <c r="M282" s="172"/>
      <c r="O282" s="170"/>
    </row>
    <row r="283" spans="1:30" s="181" customFormat="1" ht="15">
      <c r="A283" s="66" t="s">
        <v>896</v>
      </c>
      <c r="B283" s="67" t="s">
        <v>897</v>
      </c>
      <c r="C283" s="67" t="s">
        <v>212</v>
      </c>
      <c r="D283" s="63">
        <v>3</v>
      </c>
      <c r="E283" s="41">
        <v>1</v>
      </c>
      <c r="F283" s="41" t="s">
        <v>6</v>
      </c>
      <c r="G283" s="59" t="s">
        <v>854</v>
      </c>
      <c r="H283" s="179"/>
      <c r="I283" s="179"/>
      <c r="J283" s="179"/>
      <c r="K283" s="179"/>
      <c r="L283" s="179"/>
      <c r="M283" s="179"/>
      <c r="N283" s="179"/>
    </row>
    <row r="284" spans="1:30">
      <c r="A284" s="66" t="s">
        <v>1769</v>
      </c>
      <c r="B284" s="67" t="s">
        <v>1770</v>
      </c>
      <c r="C284" s="36" t="s">
        <v>1711</v>
      </c>
      <c r="D284" s="37" t="s">
        <v>1572</v>
      </c>
      <c r="E284" s="38">
        <v>1</v>
      </c>
      <c r="F284" s="38" t="s">
        <v>6</v>
      </c>
      <c r="G284" s="57"/>
      <c r="H284" s="162"/>
      <c r="I284" s="166"/>
      <c r="J284" s="166"/>
      <c r="K284" s="167"/>
      <c r="L284" s="168"/>
      <c r="M284" s="168"/>
      <c r="O284" s="170"/>
    </row>
    <row r="285" spans="1:30">
      <c r="A285" s="66" t="s">
        <v>1769</v>
      </c>
      <c r="B285" s="67" t="s">
        <v>1770</v>
      </c>
      <c r="C285" s="36" t="s">
        <v>1711</v>
      </c>
      <c r="D285" s="37" t="s">
        <v>1572</v>
      </c>
      <c r="E285" s="38">
        <v>2</v>
      </c>
      <c r="F285" s="38" t="s">
        <v>6</v>
      </c>
      <c r="G285" s="33"/>
      <c r="H285" s="162"/>
      <c r="I285" s="166"/>
      <c r="J285" s="166"/>
      <c r="K285" s="167"/>
      <c r="L285" s="168"/>
      <c r="M285" s="168"/>
      <c r="O285" s="170"/>
    </row>
    <row r="286" spans="1:30">
      <c r="A286" s="66" t="s">
        <v>1769</v>
      </c>
      <c r="B286" s="67" t="s">
        <v>1770</v>
      </c>
      <c r="C286" s="36" t="s">
        <v>1711</v>
      </c>
      <c r="D286" s="37" t="s">
        <v>1572</v>
      </c>
      <c r="E286" s="38">
        <v>1</v>
      </c>
      <c r="F286" s="38" t="s">
        <v>7</v>
      </c>
      <c r="G286" s="57"/>
      <c r="H286" s="162"/>
      <c r="I286" s="166"/>
      <c r="J286" s="166"/>
      <c r="K286" s="167"/>
      <c r="L286" s="168"/>
      <c r="M286" s="168"/>
      <c r="O286" s="170"/>
    </row>
    <row r="287" spans="1:30">
      <c r="A287" s="66" t="s">
        <v>1769</v>
      </c>
      <c r="B287" s="67" t="s">
        <v>1770</v>
      </c>
      <c r="C287" s="36" t="s">
        <v>1711</v>
      </c>
      <c r="D287" s="37" t="s">
        <v>1572</v>
      </c>
      <c r="E287" s="38">
        <v>2</v>
      </c>
      <c r="F287" s="38" t="s">
        <v>7</v>
      </c>
      <c r="G287" s="57"/>
      <c r="H287" s="162"/>
      <c r="I287" s="166"/>
      <c r="J287" s="166"/>
      <c r="K287" s="167"/>
      <c r="L287" s="168"/>
      <c r="M287" s="168"/>
      <c r="O287" s="170"/>
    </row>
    <row r="288" spans="1:30">
      <c r="A288" s="66" t="s">
        <v>1769</v>
      </c>
      <c r="B288" s="67" t="s">
        <v>1770</v>
      </c>
      <c r="C288" s="36" t="s">
        <v>1711</v>
      </c>
      <c r="D288" s="37" t="s">
        <v>1572</v>
      </c>
      <c r="E288" s="38">
        <v>3</v>
      </c>
      <c r="F288" s="38" t="s">
        <v>7</v>
      </c>
      <c r="G288" s="33"/>
      <c r="H288" s="162"/>
      <c r="I288" s="166"/>
      <c r="J288" s="166"/>
      <c r="K288" s="167"/>
      <c r="L288" s="168"/>
      <c r="M288" s="168"/>
      <c r="O288" s="170"/>
    </row>
    <row r="289" spans="1:17" ht="44.25" customHeight="1">
      <c r="A289" s="66" t="s">
        <v>1769</v>
      </c>
      <c r="B289" s="67" t="s">
        <v>1770</v>
      </c>
      <c r="C289" s="36" t="s">
        <v>1711</v>
      </c>
      <c r="D289" s="37" t="s">
        <v>1572</v>
      </c>
      <c r="E289" s="38">
        <v>1</v>
      </c>
      <c r="F289" s="38" t="s">
        <v>8</v>
      </c>
      <c r="G289" s="33"/>
      <c r="H289" s="162"/>
      <c r="I289" s="166"/>
      <c r="J289" s="167"/>
      <c r="K289" s="168"/>
      <c r="L289" s="168"/>
      <c r="O289" s="183"/>
      <c r="Q289" s="162"/>
    </row>
    <row r="290" spans="1:17" ht="47.25" customHeight="1">
      <c r="A290" s="66" t="s">
        <v>1769</v>
      </c>
      <c r="B290" s="67" t="s">
        <v>1770</v>
      </c>
      <c r="C290" s="36" t="s">
        <v>1711</v>
      </c>
      <c r="D290" s="37" t="s">
        <v>1572</v>
      </c>
      <c r="E290" s="38">
        <v>2</v>
      </c>
      <c r="F290" s="38" t="s">
        <v>8</v>
      </c>
      <c r="G290" s="33"/>
      <c r="H290" s="162"/>
      <c r="I290" s="166"/>
      <c r="J290" s="167"/>
      <c r="K290" s="168"/>
      <c r="L290" s="168"/>
      <c r="O290" s="183"/>
      <c r="Q290" s="162"/>
    </row>
    <row r="291" spans="1:17">
      <c r="A291" s="66" t="s">
        <v>1769</v>
      </c>
      <c r="B291" s="67" t="s">
        <v>1770</v>
      </c>
      <c r="C291" s="36" t="s">
        <v>1711</v>
      </c>
      <c r="D291" s="37" t="s">
        <v>1572</v>
      </c>
      <c r="E291" s="38">
        <v>3</v>
      </c>
      <c r="F291" s="38" t="s">
        <v>8</v>
      </c>
      <c r="G291" s="33"/>
      <c r="H291" s="162"/>
      <c r="I291" s="166"/>
      <c r="J291" s="166"/>
      <c r="K291" s="167"/>
      <c r="L291" s="168"/>
      <c r="M291" s="168"/>
      <c r="O291" s="170"/>
    </row>
    <row r="292" spans="1:17">
      <c r="A292" s="66" t="s">
        <v>1769</v>
      </c>
      <c r="B292" s="67" t="s">
        <v>1770</v>
      </c>
      <c r="C292" s="36" t="s">
        <v>1711</v>
      </c>
      <c r="D292" s="37" t="s">
        <v>1572</v>
      </c>
      <c r="E292" s="38">
        <v>4</v>
      </c>
      <c r="F292" s="38" t="s">
        <v>8</v>
      </c>
      <c r="G292" s="33"/>
      <c r="H292" s="162"/>
      <c r="I292" s="166"/>
      <c r="J292" s="166"/>
      <c r="K292" s="167"/>
      <c r="L292" s="168"/>
      <c r="M292" s="168"/>
      <c r="O292" s="170"/>
    </row>
    <row r="293" spans="1:17">
      <c r="A293" s="66" t="s">
        <v>1769</v>
      </c>
      <c r="B293" s="67" t="s">
        <v>1770</v>
      </c>
      <c r="C293" s="36" t="s">
        <v>1711</v>
      </c>
      <c r="D293" s="37" t="s">
        <v>1572</v>
      </c>
      <c r="E293" s="38">
        <v>5</v>
      </c>
      <c r="F293" s="38" t="s">
        <v>8</v>
      </c>
      <c r="G293" s="33"/>
      <c r="H293" s="162"/>
      <c r="I293" s="166"/>
      <c r="J293" s="166"/>
      <c r="K293" s="167"/>
      <c r="L293" s="168"/>
      <c r="M293" s="168"/>
      <c r="O293" s="170"/>
    </row>
    <row r="294" spans="1:17">
      <c r="A294" s="66" t="s">
        <v>1769</v>
      </c>
      <c r="B294" s="67" t="s">
        <v>1770</v>
      </c>
      <c r="C294" s="36" t="s">
        <v>1711</v>
      </c>
      <c r="D294" s="37" t="s">
        <v>1572</v>
      </c>
      <c r="E294" s="38">
        <v>6</v>
      </c>
      <c r="F294" s="38" t="s">
        <v>8</v>
      </c>
      <c r="G294" s="33"/>
      <c r="H294" s="162"/>
      <c r="I294" s="166"/>
      <c r="J294" s="166"/>
      <c r="K294" s="167"/>
      <c r="L294" s="168"/>
      <c r="M294" s="168"/>
      <c r="O294" s="170"/>
    </row>
    <row r="295" spans="1:17">
      <c r="A295" s="66" t="s">
        <v>1771</v>
      </c>
      <c r="B295" s="67" t="s">
        <v>1772</v>
      </c>
      <c r="C295" s="36" t="s">
        <v>915</v>
      </c>
      <c r="D295" s="37" t="s">
        <v>1520</v>
      </c>
      <c r="E295" s="38">
        <v>1</v>
      </c>
      <c r="F295" s="38" t="s">
        <v>6</v>
      </c>
      <c r="G295" s="59" t="s">
        <v>916</v>
      </c>
      <c r="H295" s="162"/>
      <c r="I295" s="166"/>
      <c r="J295" s="166"/>
      <c r="K295" s="167"/>
      <c r="L295" s="168"/>
      <c r="M295" s="168"/>
      <c r="O295" s="170"/>
    </row>
    <row r="296" spans="1:17">
      <c r="A296" s="66" t="s">
        <v>1771</v>
      </c>
      <c r="B296" s="67" t="s">
        <v>1772</v>
      </c>
      <c r="C296" s="36" t="s">
        <v>915</v>
      </c>
      <c r="D296" s="37" t="s">
        <v>1520</v>
      </c>
      <c r="E296" s="38">
        <v>1</v>
      </c>
      <c r="F296" s="38" t="s">
        <v>7</v>
      </c>
      <c r="G296" s="193" t="s">
        <v>917</v>
      </c>
      <c r="H296" s="162"/>
      <c r="I296" s="166"/>
      <c r="J296" s="166"/>
      <c r="K296" s="167"/>
      <c r="L296" s="168"/>
      <c r="M296" s="168"/>
      <c r="O296" s="170"/>
    </row>
    <row r="297" spans="1:17">
      <c r="A297" s="66" t="s">
        <v>1771</v>
      </c>
      <c r="B297" s="67" t="s">
        <v>1772</v>
      </c>
      <c r="C297" s="36" t="s">
        <v>915</v>
      </c>
      <c r="D297" s="37" t="s">
        <v>1520</v>
      </c>
      <c r="E297" s="38">
        <v>2</v>
      </c>
      <c r="F297" s="38" t="s">
        <v>6</v>
      </c>
      <c r="G297" s="193" t="s">
        <v>919</v>
      </c>
      <c r="H297" s="162"/>
      <c r="I297" s="168"/>
      <c r="J297" s="168"/>
      <c r="K297" s="167"/>
      <c r="L297" s="168"/>
      <c r="M297" s="168"/>
      <c r="O297" s="170"/>
    </row>
    <row r="298" spans="1:17">
      <c r="A298" s="66" t="s">
        <v>1771</v>
      </c>
      <c r="B298" s="67" t="s">
        <v>1772</v>
      </c>
      <c r="C298" s="36" t="s">
        <v>915</v>
      </c>
      <c r="D298" s="37" t="s">
        <v>1520</v>
      </c>
      <c r="E298" s="38">
        <v>2</v>
      </c>
      <c r="F298" s="38" t="s">
        <v>7</v>
      </c>
      <c r="G298" s="193" t="s">
        <v>919</v>
      </c>
      <c r="H298" s="162"/>
      <c r="I298" s="166"/>
      <c r="J298" s="166"/>
      <c r="K298" s="167"/>
      <c r="L298" s="168"/>
      <c r="M298" s="168"/>
      <c r="O298" s="170"/>
    </row>
    <row r="299" spans="1:17">
      <c r="A299" s="66" t="s">
        <v>1773</v>
      </c>
      <c r="B299" s="67" t="s">
        <v>1774</v>
      </c>
      <c r="C299" s="36" t="s">
        <v>922</v>
      </c>
      <c r="D299" s="37" t="s">
        <v>1520</v>
      </c>
      <c r="E299" s="38">
        <v>1</v>
      </c>
      <c r="F299" s="38" t="s">
        <v>6</v>
      </c>
      <c r="G299" s="59" t="s">
        <v>923</v>
      </c>
      <c r="H299" s="162"/>
      <c r="I299" s="166"/>
      <c r="J299" s="166"/>
      <c r="K299" s="175"/>
      <c r="L299" s="168"/>
      <c r="M299" s="168"/>
      <c r="O299" s="203"/>
    </row>
    <row r="300" spans="1:17">
      <c r="A300" s="66" t="s">
        <v>1773</v>
      </c>
      <c r="B300" s="67" t="s">
        <v>1774</v>
      </c>
      <c r="C300" s="36" t="s">
        <v>922</v>
      </c>
      <c r="D300" s="37" t="s">
        <v>1520</v>
      </c>
      <c r="E300" s="38">
        <v>1</v>
      </c>
      <c r="F300" s="38" t="s">
        <v>7</v>
      </c>
      <c r="G300" s="193" t="s">
        <v>924</v>
      </c>
      <c r="H300" s="162"/>
      <c r="I300" s="166"/>
      <c r="J300" s="166"/>
      <c r="K300" s="167"/>
      <c r="L300" s="168"/>
      <c r="M300" s="168"/>
      <c r="O300" s="170"/>
    </row>
    <row r="301" spans="1:17">
      <c r="A301" s="66" t="s">
        <v>1773</v>
      </c>
      <c r="B301" s="67" t="s">
        <v>1774</v>
      </c>
      <c r="C301" s="36" t="s">
        <v>922</v>
      </c>
      <c r="D301" s="37" t="s">
        <v>1520</v>
      </c>
      <c r="E301" s="38">
        <v>2</v>
      </c>
      <c r="F301" s="38" t="s">
        <v>6</v>
      </c>
      <c r="G301" s="193" t="s">
        <v>725</v>
      </c>
      <c r="H301" s="162"/>
      <c r="I301" s="166"/>
      <c r="J301" s="166"/>
      <c r="K301" s="167"/>
      <c r="L301" s="168"/>
      <c r="M301" s="168"/>
      <c r="O301" s="170"/>
    </row>
    <row r="302" spans="1:17">
      <c r="A302" s="66" t="s">
        <v>1773</v>
      </c>
      <c r="B302" s="67" t="s">
        <v>1774</v>
      </c>
      <c r="C302" s="36" t="s">
        <v>922</v>
      </c>
      <c r="D302" s="37" t="s">
        <v>1520</v>
      </c>
      <c r="E302" s="38">
        <v>2</v>
      </c>
      <c r="F302" s="38" t="s">
        <v>7</v>
      </c>
      <c r="G302" s="193" t="s">
        <v>725</v>
      </c>
      <c r="H302" s="162"/>
      <c r="I302" s="166"/>
      <c r="J302" s="166"/>
      <c r="K302" s="167"/>
      <c r="L302" s="168"/>
      <c r="M302" s="168"/>
      <c r="O302" s="201"/>
    </row>
    <row r="303" spans="1:17">
      <c r="A303" s="66" t="s">
        <v>1776</v>
      </c>
      <c r="B303" s="67" t="s">
        <v>1777</v>
      </c>
      <c r="C303" s="36" t="s">
        <v>927</v>
      </c>
      <c r="D303" s="37" t="s">
        <v>1520</v>
      </c>
      <c r="E303" s="38">
        <v>1</v>
      </c>
      <c r="F303" s="38" t="s">
        <v>6</v>
      </c>
      <c r="G303" s="42" t="s">
        <v>1778</v>
      </c>
      <c r="H303" s="162"/>
      <c r="I303" s="166"/>
      <c r="J303" s="166"/>
      <c r="K303" s="167"/>
      <c r="L303" s="168"/>
      <c r="M303" s="168"/>
      <c r="O303" s="170"/>
    </row>
    <row r="304" spans="1:17">
      <c r="A304" s="66" t="s">
        <v>1776</v>
      </c>
      <c r="B304" s="67" t="s">
        <v>1777</v>
      </c>
      <c r="C304" s="36" t="s">
        <v>927</v>
      </c>
      <c r="D304" s="37" t="s">
        <v>1520</v>
      </c>
      <c r="E304" s="38">
        <v>1</v>
      </c>
      <c r="F304" s="38" t="s">
        <v>7</v>
      </c>
      <c r="G304" s="193" t="s">
        <v>933</v>
      </c>
      <c r="H304" s="162"/>
      <c r="I304" s="166"/>
      <c r="J304" s="166"/>
      <c r="K304" s="167"/>
      <c r="L304" s="168"/>
      <c r="M304" s="168"/>
      <c r="O304" s="170"/>
    </row>
    <row r="305" spans="1:16">
      <c r="A305" s="66" t="s">
        <v>1776</v>
      </c>
      <c r="B305" s="67" t="s">
        <v>1777</v>
      </c>
      <c r="C305" s="36" t="s">
        <v>927</v>
      </c>
      <c r="D305" s="37" t="s">
        <v>1520</v>
      </c>
      <c r="E305" s="38">
        <v>2</v>
      </c>
      <c r="F305" s="38" t="s">
        <v>6</v>
      </c>
      <c r="G305" s="193" t="s">
        <v>931</v>
      </c>
      <c r="H305" s="162"/>
      <c r="I305" s="166"/>
      <c r="J305" s="166"/>
      <c r="K305" s="167"/>
      <c r="L305" s="168"/>
      <c r="M305" s="168"/>
      <c r="O305" s="170"/>
    </row>
    <row r="306" spans="1:16">
      <c r="A306" s="66" t="s">
        <v>1776</v>
      </c>
      <c r="B306" s="67" t="s">
        <v>1777</v>
      </c>
      <c r="C306" s="36" t="s">
        <v>927</v>
      </c>
      <c r="D306" s="37" t="s">
        <v>1520</v>
      </c>
      <c r="E306" s="38">
        <v>2</v>
      </c>
      <c r="F306" s="38" t="s">
        <v>7</v>
      </c>
      <c r="G306" s="193" t="s">
        <v>931</v>
      </c>
      <c r="H306" s="162"/>
      <c r="I306" s="166"/>
      <c r="J306" s="166"/>
      <c r="K306" s="167"/>
      <c r="L306" s="168"/>
      <c r="M306" s="168"/>
      <c r="O306" s="170"/>
    </row>
    <row r="307" spans="1:16">
      <c r="A307" s="66" t="s">
        <v>1776</v>
      </c>
      <c r="B307" s="67" t="s">
        <v>1777</v>
      </c>
      <c r="C307" s="36" t="s">
        <v>927</v>
      </c>
      <c r="D307" s="37" t="s">
        <v>1520</v>
      </c>
      <c r="E307" s="38">
        <v>3</v>
      </c>
      <c r="F307" s="38" t="s">
        <v>6</v>
      </c>
      <c r="G307" s="193" t="s">
        <v>935</v>
      </c>
      <c r="H307" s="162"/>
      <c r="I307" s="166"/>
      <c r="J307" s="166"/>
      <c r="K307" s="167"/>
      <c r="L307" s="168"/>
      <c r="M307" s="168"/>
      <c r="O307" s="170"/>
    </row>
    <row r="308" spans="1:16">
      <c r="A308" s="66" t="s">
        <v>1776</v>
      </c>
      <c r="B308" s="67" t="s">
        <v>1777</v>
      </c>
      <c r="C308" s="36" t="s">
        <v>927</v>
      </c>
      <c r="D308" s="37" t="s">
        <v>1520</v>
      </c>
      <c r="E308" s="38">
        <v>3</v>
      </c>
      <c r="F308" s="38" t="s">
        <v>7</v>
      </c>
      <c r="G308" s="193" t="s">
        <v>935</v>
      </c>
      <c r="H308" s="162"/>
      <c r="J308" s="166"/>
      <c r="K308" s="167"/>
      <c r="L308" s="168"/>
      <c r="M308" s="168"/>
      <c r="O308" s="177"/>
    </row>
    <row r="309" spans="1:16">
      <c r="A309" s="35" t="s">
        <v>898</v>
      </c>
      <c r="B309" s="35" t="s">
        <v>899</v>
      </c>
      <c r="C309" s="36" t="s">
        <v>900</v>
      </c>
      <c r="D309" s="37" t="s">
        <v>1520</v>
      </c>
      <c r="E309" s="38">
        <v>1</v>
      </c>
      <c r="F309" s="38" t="s">
        <v>6</v>
      </c>
      <c r="G309" s="57"/>
      <c r="H309" s="162"/>
      <c r="I309" s="166"/>
      <c r="J309" s="166"/>
      <c r="K309" s="167"/>
      <c r="L309" s="168"/>
      <c r="M309" s="168"/>
      <c r="O309" s="170"/>
    </row>
    <row r="310" spans="1:16">
      <c r="A310" s="35" t="s">
        <v>898</v>
      </c>
      <c r="B310" s="35" t="s">
        <v>899</v>
      </c>
      <c r="C310" s="36" t="s">
        <v>900</v>
      </c>
      <c r="D310" s="37" t="s">
        <v>1520</v>
      </c>
      <c r="E310" s="38">
        <v>1</v>
      </c>
      <c r="F310" s="38" t="s">
        <v>7</v>
      </c>
      <c r="G310" s="49"/>
      <c r="H310" s="162"/>
      <c r="I310" s="166"/>
      <c r="J310" s="166"/>
      <c r="K310" s="167"/>
      <c r="L310" s="168"/>
      <c r="M310" s="168"/>
      <c r="O310" s="170"/>
    </row>
    <row r="311" spans="1:16">
      <c r="A311" s="35" t="s">
        <v>898</v>
      </c>
      <c r="B311" s="35" t="s">
        <v>899</v>
      </c>
      <c r="C311" s="36" t="s">
        <v>900</v>
      </c>
      <c r="D311" s="37" t="s">
        <v>1520</v>
      </c>
      <c r="E311" s="38">
        <v>2</v>
      </c>
      <c r="F311" s="38" t="s">
        <v>6</v>
      </c>
      <c r="G311" s="57"/>
      <c r="H311" s="162"/>
      <c r="I311" s="166"/>
      <c r="J311" s="166"/>
      <c r="K311" s="167"/>
      <c r="L311" s="168"/>
      <c r="M311" s="168"/>
      <c r="O311" s="170"/>
    </row>
    <row r="312" spans="1:16">
      <c r="A312" s="35" t="s">
        <v>898</v>
      </c>
      <c r="B312" s="35" t="s">
        <v>899</v>
      </c>
      <c r="C312" s="36" t="s">
        <v>900</v>
      </c>
      <c r="D312" s="37" t="s">
        <v>1520</v>
      </c>
      <c r="E312" s="38">
        <v>2</v>
      </c>
      <c r="F312" s="38" t="s">
        <v>7</v>
      </c>
      <c r="G312" s="49"/>
      <c r="H312" s="162"/>
      <c r="I312" s="166"/>
      <c r="J312" s="166"/>
      <c r="K312" s="167"/>
      <c r="L312" s="168"/>
      <c r="M312" s="168"/>
      <c r="O312" s="201"/>
    </row>
    <row r="313" spans="1:16">
      <c r="A313" s="35" t="s">
        <v>898</v>
      </c>
      <c r="B313" s="35" t="s">
        <v>899</v>
      </c>
      <c r="C313" s="36" t="s">
        <v>900</v>
      </c>
      <c r="D313" s="37" t="s">
        <v>1520</v>
      </c>
      <c r="E313" s="38">
        <v>3</v>
      </c>
      <c r="F313" s="38" t="s">
        <v>6</v>
      </c>
      <c r="G313" s="49"/>
      <c r="H313" s="162"/>
      <c r="I313" s="166"/>
      <c r="J313" s="166"/>
      <c r="K313" s="167"/>
      <c r="L313" s="168"/>
      <c r="M313" s="168"/>
      <c r="O313" s="203"/>
      <c r="P313" s="208"/>
    </row>
    <row r="314" spans="1:16">
      <c r="A314" s="35" t="s">
        <v>898</v>
      </c>
      <c r="B314" s="35" t="s">
        <v>899</v>
      </c>
      <c r="C314" s="36" t="s">
        <v>900</v>
      </c>
      <c r="D314" s="37" t="s">
        <v>1520</v>
      </c>
      <c r="E314" s="38">
        <v>3</v>
      </c>
      <c r="F314" s="38" t="s">
        <v>7</v>
      </c>
      <c r="G314" s="49"/>
      <c r="H314" s="162"/>
      <c r="I314" s="166"/>
      <c r="J314" s="166"/>
      <c r="K314" s="167"/>
      <c r="L314" s="168"/>
      <c r="M314" s="168"/>
      <c r="O314" s="201"/>
      <c r="P314" s="208"/>
    </row>
    <row r="315" spans="1:16">
      <c r="A315" s="35" t="s">
        <v>898</v>
      </c>
      <c r="B315" s="35" t="s">
        <v>899</v>
      </c>
      <c r="C315" s="36" t="s">
        <v>900</v>
      </c>
      <c r="D315" s="37" t="s">
        <v>1520</v>
      </c>
      <c r="E315" s="38">
        <v>4</v>
      </c>
      <c r="F315" s="38" t="s">
        <v>6</v>
      </c>
      <c r="G315" s="33"/>
      <c r="H315" s="162"/>
      <c r="J315" s="166"/>
      <c r="K315" s="167"/>
      <c r="L315" s="168"/>
      <c r="M315" s="168"/>
      <c r="O315" s="177"/>
      <c r="P315" s="209"/>
    </row>
    <row r="316" spans="1:16">
      <c r="A316" s="35" t="s">
        <v>898</v>
      </c>
      <c r="B316" s="35" t="s">
        <v>899</v>
      </c>
      <c r="C316" s="36" t="s">
        <v>900</v>
      </c>
      <c r="D316" s="37" t="s">
        <v>1520</v>
      </c>
      <c r="E316" s="38">
        <v>4</v>
      </c>
      <c r="F316" s="38" t="s">
        <v>7</v>
      </c>
      <c r="G316" s="33"/>
      <c r="H316" s="162"/>
      <c r="J316" s="166"/>
      <c r="K316" s="167"/>
      <c r="L316" s="168"/>
      <c r="M316" s="168"/>
      <c r="O316" s="177"/>
      <c r="P316" s="209"/>
    </row>
    <row r="317" spans="1:16">
      <c r="A317" s="35" t="s">
        <v>898</v>
      </c>
      <c r="B317" s="35" t="s">
        <v>899</v>
      </c>
      <c r="C317" s="36" t="s">
        <v>900</v>
      </c>
      <c r="D317" s="37" t="s">
        <v>1520</v>
      </c>
      <c r="E317" s="38">
        <v>5</v>
      </c>
      <c r="F317" s="38" t="s">
        <v>6</v>
      </c>
      <c r="G317" s="57"/>
      <c r="H317" s="162"/>
      <c r="I317" s="167"/>
      <c r="J317" s="166"/>
      <c r="K317" s="167"/>
      <c r="L317" s="168"/>
      <c r="M317" s="168"/>
      <c r="O317" s="170"/>
    </row>
    <row r="318" spans="1:16">
      <c r="A318" s="35" t="s">
        <v>898</v>
      </c>
      <c r="B318" s="35" t="s">
        <v>899</v>
      </c>
      <c r="C318" s="36" t="s">
        <v>900</v>
      </c>
      <c r="D318" s="37" t="s">
        <v>1520</v>
      </c>
      <c r="E318" s="38">
        <v>5</v>
      </c>
      <c r="F318" s="38" t="s">
        <v>7</v>
      </c>
      <c r="G318" s="49"/>
      <c r="H318" s="162"/>
      <c r="I318" s="166"/>
      <c r="J318" s="166"/>
      <c r="K318" s="167"/>
      <c r="L318" s="168"/>
      <c r="M318" s="168"/>
      <c r="O318" s="170"/>
    </row>
    <row r="319" spans="1:16">
      <c r="A319" s="35" t="s">
        <v>898</v>
      </c>
      <c r="B319" s="35" t="s">
        <v>899</v>
      </c>
      <c r="C319" s="36" t="s">
        <v>900</v>
      </c>
      <c r="D319" s="37" t="s">
        <v>1520</v>
      </c>
      <c r="E319" s="38">
        <v>6</v>
      </c>
      <c r="F319" s="38" t="s">
        <v>6</v>
      </c>
      <c r="G319" s="33"/>
      <c r="H319" s="162"/>
      <c r="I319" s="166"/>
      <c r="J319" s="166"/>
      <c r="K319" s="167"/>
      <c r="L319" s="168"/>
      <c r="M319" s="168"/>
      <c r="O319" s="183"/>
    </row>
    <row r="320" spans="1:16">
      <c r="A320" s="35" t="s">
        <v>898</v>
      </c>
      <c r="B320" s="35" t="s">
        <v>899</v>
      </c>
      <c r="C320" s="36" t="s">
        <v>900</v>
      </c>
      <c r="D320" s="37" t="s">
        <v>1520</v>
      </c>
      <c r="E320" s="38">
        <v>6</v>
      </c>
      <c r="F320" s="38" t="s">
        <v>7</v>
      </c>
      <c r="G320" s="49"/>
      <c r="H320" s="162"/>
      <c r="I320" s="166"/>
      <c r="J320" s="166"/>
      <c r="K320" s="167"/>
      <c r="L320" s="168"/>
      <c r="M320" s="168"/>
      <c r="O320" s="201"/>
    </row>
    <row r="321" spans="1:17">
      <c r="A321" s="35" t="s">
        <v>1783</v>
      </c>
      <c r="B321" s="35" t="s">
        <v>1784</v>
      </c>
      <c r="C321" s="36" t="s">
        <v>1711</v>
      </c>
      <c r="D321" s="37" t="s">
        <v>1572</v>
      </c>
      <c r="E321" s="38">
        <v>1</v>
      </c>
      <c r="F321" s="38" t="s">
        <v>6</v>
      </c>
      <c r="G321" s="57"/>
      <c r="H321" s="162"/>
      <c r="I321" s="166"/>
      <c r="J321" s="166"/>
      <c r="K321" s="167"/>
      <c r="L321" s="168"/>
      <c r="M321" s="168"/>
      <c r="O321" s="170"/>
    </row>
    <row r="322" spans="1:17">
      <c r="A322" s="35" t="s">
        <v>1783</v>
      </c>
      <c r="B322" s="35" t="s">
        <v>1784</v>
      </c>
      <c r="C322" s="36" t="s">
        <v>1711</v>
      </c>
      <c r="D322" s="37" t="s">
        <v>1572</v>
      </c>
      <c r="E322" s="38">
        <v>2</v>
      </c>
      <c r="F322" s="38" t="s">
        <v>6</v>
      </c>
      <c r="G322" s="33"/>
      <c r="H322" s="162"/>
      <c r="I322" s="166"/>
      <c r="J322" s="166"/>
      <c r="K322" s="167"/>
      <c r="L322" s="168"/>
      <c r="M322" s="168"/>
      <c r="O322" s="170"/>
    </row>
    <row r="323" spans="1:17">
      <c r="A323" s="35" t="s">
        <v>1783</v>
      </c>
      <c r="B323" s="35" t="s">
        <v>1784</v>
      </c>
      <c r="C323" s="36" t="s">
        <v>1711</v>
      </c>
      <c r="D323" s="37" t="s">
        <v>1572</v>
      </c>
      <c r="E323" s="38">
        <v>1</v>
      </c>
      <c r="F323" s="38" t="s">
        <v>7</v>
      </c>
      <c r="G323" s="57"/>
      <c r="H323" s="162"/>
      <c r="I323" s="166"/>
      <c r="J323" s="166"/>
      <c r="K323" s="167"/>
      <c r="L323" s="168"/>
      <c r="M323" s="168"/>
      <c r="O323" s="170"/>
    </row>
    <row r="324" spans="1:17">
      <c r="A324" s="35" t="s">
        <v>1783</v>
      </c>
      <c r="B324" s="35" t="s">
        <v>1784</v>
      </c>
      <c r="C324" s="36" t="s">
        <v>1711</v>
      </c>
      <c r="D324" s="37" t="s">
        <v>1572</v>
      </c>
      <c r="E324" s="38">
        <v>2</v>
      </c>
      <c r="F324" s="38" t="s">
        <v>7</v>
      </c>
      <c r="G324" s="57"/>
      <c r="H324" s="162"/>
      <c r="I324" s="166"/>
      <c r="J324" s="166"/>
      <c r="K324" s="167"/>
      <c r="L324" s="168"/>
      <c r="M324" s="168"/>
      <c r="O324" s="170"/>
    </row>
    <row r="325" spans="1:17">
      <c r="A325" s="35" t="s">
        <v>1783</v>
      </c>
      <c r="B325" s="35" t="s">
        <v>1784</v>
      </c>
      <c r="C325" s="36" t="s">
        <v>1711</v>
      </c>
      <c r="D325" s="37" t="s">
        <v>1572</v>
      </c>
      <c r="E325" s="38">
        <v>3</v>
      </c>
      <c r="F325" s="38" t="s">
        <v>7</v>
      </c>
      <c r="G325" s="33"/>
      <c r="H325" s="162"/>
      <c r="I325" s="166"/>
      <c r="J325" s="166"/>
      <c r="K325" s="167"/>
      <c r="L325" s="168"/>
      <c r="M325" s="168"/>
      <c r="O325" s="170"/>
    </row>
    <row r="326" spans="1:17" ht="44.25" customHeight="1">
      <c r="A326" s="35" t="s">
        <v>1783</v>
      </c>
      <c r="B326" s="35" t="s">
        <v>1784</v>
      </c>
      <c r="C326" s="36" t="s">
        <v>1711</v>
      </c>
      <c r="D326" s="37" t="s">
        <v>1572</v>
      </c>
      <c r="E326" s="38">
        <v>1</v>
      </c>
      <c r="F326" s="38" t="s">
        <v>8</v>
      </c>
      <c r="G326" s="33"/>
      <c r="H326" s="162"/>
      <c r="I326" s="166"/>
      <c r="J326" s="167"/>
      <c r="K326" s="168"/>
      <c r="L326" s="168"/>
      <c r="O326" s="183"/>
      <c r="Q326" s="162"/>
    </row>
    <row r="327" spans="1:17" ht="47.25" customHeight="1">
      <c r="A327" s="35" t="s">
        <v>1783</v>
      </c>
      <c r="B327" s="35" t="s">
        <v>1784</v>
      </c>
      <c r="C327" s="36" t="s">
        <v>1711</v>
      </c>
      <c r="D327" s="37" t="s">
        <v>1572</v>
      </c>
      <c r="E327" s="38">
        <v>2</v>
      </c>
      <c r="F327" s="38" t="s">
        <v>8</v>
      </c>
      <c r="G327" s="33"/>
      <c r="H327" s="162"/>
      <c r="I327" s="166"/>
      <c r="J327" s="167"/>
      <c r="K327" s="168"/>
      <c r="L327" s="168"/>
      <c r="O327" s="183"/>
      <c r="Q327" s="162"/>
    </row>
    <row r="328" spans="1:17">
      <c r="A328" s="35" t="s">
        <v>1783</v>
      </c>
      <c r="B328" s="35" t="s">
        <v>1784</v>
      </c>
      <c r="C328" s="36" t="s">
        <v>1711</v>
      </c>
      <c r="D328" s="37" t="s">
        <v>1572</v>
      </c>
      <c r="E328" s="38">
        <v>3</v>
      </c>
      <c r="F328" s="38" t="s">
        <v>8</v>
      </c>
      <c r="G328" s="33"/>
      <c r="H328" s="162"/>
      <c r="I328" s="166"/>
      <c r="J328" s="166"/>
      <c r="K328" s="167"/>
      <c r="L328" s="168"/>
      <c r="M328" s="168"/>
      <c r="O328" s="170"/>
    </row>
    <row r="329" spans="1:17">
      <c r="A329" s="35" t="s">
        <v>1783</v>
      </c>
      <c r="B329" s="35" t="s">
        <v>1784</v>
      </c>
      <c r="C329" s="36" t="s">
        <v>1711</v>
      </c>
      <c r="D329" s="37" t="s">
        <v>1572</v>
      </c>
      <c r="E329" s="38">
        <v>4</v>
      </c>
      <c r="F329" s="38" t="s">
        <v>8</v>
      </c>
      <c r="G329" s="33"/>
      <c r="H329" s="162"/>
      <c r="I329" s="166"/>
      <c r="J329" s="166"/>
      <c r="K329" s="167"/>
      <c r="L329" s="168"/>
      <c r="M329" s="168"/>
      <c r="O329" s="170"/>
    </row>
    <row r="330" spans="1:17">
      <c r="A330" s="35" t="s">
        <v>1783</v>
      </c>
      <c r="B330" s="35" t="s">
        <v>1784</v>
      </c>
      <c r="C330" s="36" t="s">
        <v>1711</v>
      </c>
      <c r="D330" s="37" t="s">
        <v>1572</v>
      </c>
      <c r="E330" s="38">
        <v>5</v>
      </c>
      <c r="F330" s="38" t="s">
        <v>8</v>
      </c>
      <c r="G330" s="33"/>
      <c r="H330" s="162"/>
      <c r="I330" s="166"/>
      <c r="J330" s="166"/>
      <c r="K330" s="167"/>
      <c r="L330" s="168"/>
      <c r="M330" s="168"/>
      <c r="O330" s="170"/>
    </row>
    <row r="331" spans="1:17">
      <c r="A331" s="35" t="s">
        <v>1783</v>
      </c>
      <c r="B331" s="35" t="s">
        <v>1784</v>
      </c>
      <c r="C331" s="36" t="s">
        <v>1711</v>
      </c>
      <c r="D331" s="37" t="s">
        <v>1572</v>
      </c>
      <c r="E331" s="38">
        <v>6</v>
      </c>
      <c r="F331" s="38" t="s">
        <v>8</v>
      </c>
      <c r="G331" s="33"/>
      <c r="H331" s="162"/>
      <c r="I331" s="166"/>
      <c r="J331" s="166"/>
      <c r="K331" s="167"/>
      <c r="L331" s="168"/>
      <c r="M331" s="168"/>
      <c r="O331" s="170"/>
    </row>
    <row r="332" spans="1:17">
      <c r="A332" s="35" t="s">
        <v>1785</v>
      </c>
      <c r="B332" s="35" t="s">
        <v>1786</v>
      </c>
      <c r="C332" s="36" t="s">
        <v>915</v>
      </c>
      <c r="D332" s="37" t="s">
        <v>1520</v>
      </c>
      <c r="E332" s="38">
        <v>1</v>
      </c>
      <c r="F332" s="38" t="s">
        <v>6</v>
      </c>
      <c r="G332" s="59" t="s">
        <v>916</v>
      </c>
      <c r="H332" s="162"/>
      <c r="I332" s="166"/>
      <c r="J332" s="166"/>
      <c r="K332" s="167"/>
      <c r="L332" s="168"/>
      <c r="M332" s="168"/>
      <c r="O332" s="170"/>
    </row>
    <row r="333" spans="1:17">
      <c r="A333" s="35" t="s">
        <v>1785</v>
      </c>
      <c r="B333" s="35" t="s">
        <v>1786</v>
      </c>
      <c r="C333" s="36" t="s">
        <v>915</v>
      </c>
      <c r="D333" s="37" t="s">
        <v>1520</v>
      </c>
      <c r="E333" s="38">
        <v>1</v>
      </c>
      <c r="F333" s="38" t="s">
        <v>7</v>
      </c>
      <c r="G333" s="193" t="s">
        <v>917</v>
      </c>
      <c r="H333" s="162"/>
      <c r="I333" s="166"/>
      <c r="J333" s="166"/>
      <c r="K333" s="167"/>
      <c r="L333" s="168"/>
      <c r="M333" s="168"/>
      <c r="O333" s="170"/>
    </row>
    <row r="334" spans="1:17">
      <c r="A334" s="35" t="s">
        <v>1785</v>
      </c>
      <c r="B334" s="35" t="s">
        <v>1786</v>
      </c>
      <c r="C334" s="36" t="s">
        <v>915</v>
      </c>
      <c r="D334" s="37" t="s">
        <v>1520</v>
      </c>
      <c r="E334" s="38">
        <v>2</v>
      </c>
      <c r="F334" s="38" t="s">
        <v>6</v>
      </c>
      <c r="G334" s="193" t="s">
        <v>919</v>
      </c>
      <c r="H334" s="162"/>
      <c r="I334" s="168"/>
      <c r="J334" s="168"/>
      <c r="K334" s="167"/>
      <c r="L334" s="168"/>
      <c r="M334" s="168"/>
      <c r="O334" s="170"/>
    </row>
    <row r="335" spans="1:17">
      <c r="A335" s="35" t="s">
        <v>1785</v>
      </c>
      <c r="B335" s="35" t="s">
        <v>1786</v>
      </c>
      <c r="C335" s="36" t="s">
        <v>915</v>
      </c>
      <c r="D335" s="37" t="s">
        <v>1520</v>
      </c>
      <c r="E335" s="38">
        <v>2</v>
      </c>
      <c r="F335" s="38" t="s">
        <v>7</v>
      </c>
      <c r="G335" s="193" t="s">
        <v>919</v>
      </c>
      <c r="H335" s="162"/>
      <c r="I335" s="168"/>
      <c r="J335" s="168"/>
      <c r="K335" s="167"/>
      <c r="L335" s="168"/>
      <c r="M335" s="168"/>
      <c r="O335" s="170"/>
    </row>
    <row r="336" spans="1:17">
      <c r="A336" s="35" t="s">
        <v>1787</v>
      </c>
      <c r="B336" s="35" t="s">
        <v>1788</v>
      </c>
      <c r="C336" s="36" t="s">
        <v>922</v>
      </c>
      <c r="D336" s="37" t="s">
        <v>1520</v>
      </c>
      <c r="E336" s="38">
        <v>1</v>
      </c>
      <c r="F336" s="38" t="s">
        <v>6</v>
      </c>
      <c r="G336" s="59" t="s">
        <v>923</v>
      </c>
      <c r="H336" s="162"/>
      <c r="I336" s="166"/>
      <c r="J336" s="166"/>
      <c r="K336" s="175"/>
      <c r="L336" s="168"/>
      <c r="M336" s="168"/>
      <c r="O336" s="203"/>
    </row>
    <row r="337" spans="1:15">
      <c r="A337" s="35" t="s">
        <v>1787</v>
      </c>
      <c r="B337" s="35" t="s">
        <v>1788</v>
      </c>
      <c r="C337" s="36" t="s">
        <v>922</v>
      </c>
      <c r="D337" s="37" t="s">
        <v>1520</v>
      </c>
      <c r="E337" s="38">
        <v>1</v>
      </c>
      <c r="F337" s="38" t="s">
        <v>7</v>
      </c>
      <c r="G337" s="193" t="s">
        <v>924</v>
      </c>
      <c r="H337" s="162"/>
      <c r="I337" s="166"/>
      <c r="J337" s="166"/>
      <c r="K337" s="167"/>
      <c r="L337" s="168"/>
      <c r="M337" s="168"/>
      <c r="O337" s="170"/>
    </row>
    <row r="338" spans="1:15">
      <c r="A338" s="35" t="s">
        <v>1787</v>
      </c>
      <c r="B338" s="35" t="s">
        <v>1788</v>
      </c>
      <c r="C338" s="36" t="s">
        <v>922</v>
      </c>
      <c r="D338" s="37" t="s">
        <v>1520</v>
      </c>
      <c r="E338" s="38">
        <v>2</v>
      </c>
      <c r="F338" s="38" t="s">
        <v>6</v>
      </c>
      <c r="G338" s="193" t="s">
        <v>725</v>
      </c>
      <c r="H338" s="162"/>
      <c r="I338" s="166"/>
      <c r="J338" s="166"/>
      <c r="K338" s="167"/>
      <c r="L338" s="168"/>
      <c r="M338" s="168"/>
      <c r="O338" s="201"/>
    </row>
    <row r="339" spans="1:15">
      <c r="A339" s="35" t="s">
        <v>1787</v>
      </c>
      <c r="B339" s="35" t="s">
        <v>1788</v>
      </c>
      <c r="C339" s="36" t="s">
        <v>922</v>
      </c>
      <c r="D339" s="37" t="s">
        <v>1520</v>
      </c>
      <c r="E339" s="38">
        <v>2</v>
      </c>
      <c r="F339" s="38" t="s">
        <v>7</v>
      </c>
      <c r="G339" s="193" t="s">
        <v>725</v>
      </c>
      <c r="H339" s="162"/>
      <c r="I339" s="166"/>
      <c r="J339" s="166"/>
      <c r="K339" s="167"/>
      <c r="L339" s="168"/>
      <c r="M339" s="168"/>
      <c r="O339" s="201"/>
    </row>
    <row r="340" spans="1:15" ht="13.5" customHeight="1">
      <c r="A340" s="35" t="s">
        <v>1789</v>
      </c>
      <c r="B340" s="35" t="s">
        <v>1790</v>
      </c>
      <c r="C340" s="36" t="s">
        <v>927</v>
      </c>
      <c r="D340" s="37" t="s">
        <v>1520</v>
      </c>
      <c r="E340" s="38">
        <v>1</v>
      </c>
      <c r="F340" s="38" t="s">
        <v>6</v>
      </c>
      <c r="G340" s="42" t="s">
        <v>1778</v>
      </c>
      <c r="H340" s="162"/>
      <c r="I340" s="166"/>
      <c r="J340" s="166"/>
      <c r="K340" s="167"/>
      <c r="L340" s="168"/>
      <c r="M340" s="168"/>
      <c r="O340" s="170"/>
    </row>
    <row r="341" spans="1:15">
      <c r="A341" s="35" t="s">
        <v>1789</v>
      </c>
      <c r="B341" s="35" t="s">
        <v>1790</v>
      </c>
      <c r="C341" s="36" t="s">
        <v>927</v>
      </c>
      <c r="D341" s="37" t="s">
        <v>1520</v>
      </c>
      <c r="E341" s="38">
        <v>1</v>
      </c>
      <c r="F341" s="38" t="s">
        <v>7</v>
      </c>
      <c r="G341" s="193" t="s">
        <v>933</v>
      </c>
      <c r="H341" s="162"/>
      <c r="I341" s="166"/>
      <c r="J341" s="166"/>
      <c r="K341" s="167"/>
      <c r="L341" s="168"/>
      <c r="M341" s="168"/>
      <c r="O341" s="170"/>
    </row>
    <row r="342" spans="1:15">
      <c r="A342" s="35" t="s">
        <v>1789</v>
      </c>
      <c r="B342" s="35" t="s">
        <v>1790</v>
      </c>
      <c r="C342" s="36" t="s">
        <v>927</v>
      </c>
      <c r="D342" s="37" t="s">
        <v>1520</v>
      </c>
      <c r="E342" s="38">
        <v>2</v>
      </c>
      <c r="F342" s="38" t="s">
        <v>6</v>
      </c>
      <c r="G342" s="193" t="s">
        <v>931</v>
      </c>
      <c r="H342" s="162"/>
      <c r="I342" s="166"/>
      <c r="J342" s="166"/>
      <c r="K342" s="167"/>
      <c r="L342" s="168"/>
      <c r="M342" s="168"/>
      <c r="O342" s="170"/>
    </row>
    <row r="343" spans="1:15">
      <c r="A343" s="35" t="s">
        <v>1789</v>
      </c>
      <c r="B343" s="35" t="s">
        <v>1790</v>
      </c>
      <c r="C343" s="36" t="s">
        <v>927</v>
      </c>
      <c r="D343" s="37" t="s">
        <v>1520</v>
      </c>
      <c r="E343" s="38">
        <v>2</v>
      </c>
      <c r="F343" s="38" t="s">
        <v>7</v>
      </c>
      <c r="G343" s="193" t="s">
        <v>931</v>
      </c>
      <c r="H343" s="162"/>
      <c r="I343" s="166"/>
      <c r="J343" s="166"/>
      <c r="K343" s="167"/>
      <c r="L343" s="168"/>
      <c r="M343" s="168"/>
      <c r="O343" s="170"/>
    </row>
    <row r="344" spans="1:15">
      <c r="A344" s="35" t="s">
        <v>1789</v>
      </c>
      <c r="B344" s="35" t="s">
        <v>1790</v>
      </c>
      <c r="C344" s="36" t="s">
        <v>927</v>
      </c>
      <c r="D344" s="37" t="s">
        <v>1520</v>
      </c>
      <c r="E344" s="38">
        <v>3</v>
      </c>
      <c r="F344" s="38" t="s">
        <v>6</v>
      </c>
      <c r="G344" s="193" t="s">
        <v>935</v>
      </c>
      <c r="H344" s="162"/>
      <c r="J344" s="166"/>
      <c r="K344" s="167"/>
      <c r="L344" s="168"/>
      <c r="M344" s="168"/>
      <c r="O344" s="177"/>
    </row>
    <row r="345" spans="1:15">
      <c r="A345" s="35" t="s">
        <v>1789</v>
      </c>
      <c r="B345" s="35" t="s">
        <v>1790</v>
      </c>
      <c r="C345" s="36" t="s">
        <v>927</v>
      </c>
      <c r="D345" s="37" t="s">
        <v>1520</v>
      </c>
      <c r="E345" s="38">
        <v>3</v>
      </c>
      <c r="F345" s="38" t="s">
        <v>7</v>
      </c>
      <c r="G345" s="193" t="s">
        <v>935</v>
      </c>
      <c r="H345" s="162"/>
      <c r="J345" s="166"/>
      <c r="K345" s="167"/>
      <c r="L345" s="168"/>
      <c r="M345" s="168"/>
      <c r="O345" s="177"/>
    </row>
    <row r="346" spans="1:15">
      <c r="A346" s="35" t="s">
        <v>1791</v>
      </c>
      <c r="B346" s="35" t="s">
        <v>1792</v>
      </c>
      <c r="C346" s="36" t="s">
        <v>184</v>
      </c>
      <c r="D346" s="37" t="s">
        <v>1546</v>
      </c>
      <c r="E346" s="38">
        <v>1</v>
      </c>
      <c r="F346" s="38" t="s">
        <v>19</v>
      </c>
      <c r="G346" s="59" t="s">
        <v>934</v>
      </c>
      <c r="H346" s="162"/>
      <c r="I346" s="166"/>
      <c r="J346" s="166"/>
      <c r="K346" s="167"/>
      <c r="L346" s="168"/>
      <c r="M346" s="168"/>
      <c r="O346" s="170"/>
    </row>
    <row r="347" spans="1:15">
      <c r="A347" s="35" t="s">
        <v>938</v>
      </c>
      <c r="B347" s="35" t="s">
        <v>939</v>
      </c>
      <c r="C347" s="36" t="s">
        <v>940</v>
      </c>
      <c r="D347" s="37" t="s">
        <v>1520</v>
      </c>
      <c r="E347" s="38">
        <v>1</v>
      </c>
      <c r="F347" s="38" t="s">
        <v>6</v>
      </c>
      <c r="G347" s="59" t="s">
        <v>941</v>
      </c>
      <c r="H347" s="162"/>
      <c r="I347" s="166"/>
      <c r="J347" s="166"/>
      <c r="K347" s="167"/>
      <c r="L347" s="168"/>
      <c r="M347" s="168"/>
      <c r="O347" s="170"/>
    </row>
    <row r="348" spans="1:15">
      <c r="A348" s="35" t="s">
        <v>938</v>
      </c>
      <c r="B348" s="35" t="s">
        <v>939</v>
      </c>
      <c r="C348" s="36" t="s">
        <v>940</v>
      </c>
      <c r="D348" s="37" t="s">
        <v>1520</v>
      </c>
      <c r="E348" s="38">
        <v>1</v>
      </c>
      <c r="F348" s="38" t="s">
        <v>7</v>
      </c>
      <c r="G348" s="193" t="s">
        <v>942</v>
      </c>
      <c r="H348" s="162"/>
      <c r="I348" s="166"/>
      <c r="J348" s="166"/>
      <c r="K348" s="167"/>
      <c r="L348" s="168"/>
      <c r="M348" s="168"/>
      <c r="O348" s="170"/>
    </row>
    <row r="349" spans="1:15">
      <c r="A349" s="35" t="s">
        <v>1793</v>
      </c>
      <c r="B349" s="35" t="s">
        <v>1794</v>
      </c>
      <c r="C349" s="36" t="s">
        <v>945</v>
      </c>
      <c r="D349" s="37" t="s">
        <v>1572</v>
      </c>
      <c r="E349" s="38">
        <v>1</v>
      </c>
      <c r="F349" s="38" t="s">
        <v>6</v>
      </c>
      <c r="G349" s="59" t="s">
        <v>909</v>
      </c>
      <c r="H349" s="162"/>
      <c r="I349" s="166"/>
      <c r="J349" s="166"/>
      <c r="K349" s="167"/>
      <c r="L349" s="168"/>
      <c r="M349" s="168"/>
      <c r="O349" s="170"/>
    </row>
    <row r="350" spans="1:15">
      <c r="A350" s="35" t="s">
        <v>1793</v>
      </c>
      <c r="B350" s="35" t="s">
        <v>1794</v>
      </c>
      <c r="C350" s="36" t="s">
        <v>945</v>
      </c>
      <c r="D350" s="37" t="s">
        <v>1572</v>
      </c>
      <c r="E350" s="38">
        <v>1</v>
      </c>
      <c r="F350" s="38" t="s">
        <v>7</v>
      </c>
      <c r="G350" s="193" t="s">
        <v>910</v>
      </c>
      <c r="H350" s="162"/>
      <c r="I350" s="166"/>
      <c r="J350" s="166"/>
      <c r="K350" s="167"/>
      <c r="L350" s="168"/>
      <c r="M350" s="168"/>
      <c r="O350" s="170"/>
    </row>
    <row r="351" spans="1:15">
      <c r="A351" s="35" t="s">
        <v>1793</v>
      </c>
      <c r="B351" s="35" t="s">
        <v>1794</v>
      </c>
      <c r="C351" s="36" t="s">
        <v>945</v>
      </c>
      <c r="D351" s="37" t="s">
        <v>1572</v>
      </c>
      <c r="E351" s="38">
        <v>2</v>
      </c>
      <c r="F351" s="38" t="s">
        <v>6</v>
      </c>
      <c r="G351" s="193" t="s">
        <v>947</v>
      </c>
      <c r="H351" s="162"/>
      <c r="I351" s="166"/>
      <c r="J351" s="166"/>
      <c r="K351" s="167"/>
      <c r="L351" s="168"/>
      <c r="M351" s="168"/>
      <c r="O351" s="170"/>
    </row>
    <row r="352" spans="1:15">
      <c r="A352" s="35" t="s">
        <v>1793</v>
      </c>
      <c r="B352" s="35" t="s">
        <v>1794</v>
      </c>
      <c r="C352" s="36" t="s">
        <v>945</v>
      </c>
      <c r="D352" s="37" t="s">
        <v>1572</v>
      </c>
      <c r="E352" s="38">
        <v>2</v>
      </c>
      <c r="F352" s="38" t="s">
        <v>7</v>
      </c>
      <c r="G352" s="193" t="s">
        <v>947</v>
      </c>
      <c r="H352" s="162"/>
      <c r="I352" s="166"/>
      <c r="J352" s="166"/>
      <c r="K352" s="167"/>
      <c r="L352" s="168"/>
      <c r="M352" s="168"/>
      <c r="O352" s="170"/>
    </row>
    <row r="353" spans="1:19" ht="42" customHeight="1">
      <c r="A353" s="35" t="s">
        <v>1793</v>
      </c>
      <c r="B353" s="35" t="s">
        <v>1794</v>
      </c>
      <c r="C353" s="36" t="s">
        <v>945</v>
      </c>
      <c r="D353" s="37" t="s">
        <v>1572</v>
      </c>
      <c r="E353" s="38">
        <v>1</v>
      </c>
      <c r="F353" s="38" t="s">
        <v>8</v>
      </c>
      <c r="G353" s="33"/>
      <c r="H353" s="162"/>
      <c r="I353" s="166"/>
      <c r="J353" s="166"/>
      <c r="K353" s="167"/>
      <c r="L353" s="168"/>
      <c r="M353" s="168"/>
      <c r="O353" s="170"/>
      <c r="Q353" s="162"/>
    </row>
    <row r="354" spans="1:19">
      <c r="A354" s="35" t="s">
        <v>1793</v>
      </c>
      <c r="B354" s="35" t="s">
        <v>1794</v>
      </c>
      <c r="C354" s="36" t="s">
        <v>945</v>
      </c>
      <c r="D354" s="37" t="s">
        <v>1572</v>
      </c>
      <c r="E354" s="38">
        <v>2</v>
      </c>
      <c r="F354" s="38" t="s">
        <v>8</v>
      </c>
      <c r="G354" s="33"/>
      <c r="H354" s="162"/>
      <c r="I354" s="166"/>
      <c r="J354" s="166"/>
      <c r="K354" s="167"/>
      <c r="L354" s="168"/>
      <c r="M354" s="168"/>
      <c r="O354" s="170"/>
    </row>
    <row r="355" spans="1:19" ht="37.5" customHeight="1">
      <c r="A355" s="35" t="s">
        <v>1793</v>
      </c>
      <c r="B355" s="35" t="s">
        <v>1794</v>
      </c>
      <c r="C355" s="36" t="s">
        <v>945</v>
      </c>
      <c r="D355" s="37" t="s">
        <v>1572</v>
      </c>
      <c r="E355" s="38">
        <v>3</v>
      </c>
      <c r="F355" s="38" t="s">
        <v>8</v>
      </c>
      <c r="G355" s="33"/>
      <c r="H355" s="162"/>
      <c r="I355" s="166"/>
      <c r="J355" s="166"/>
      <c r="K355" s="167"/>
      <c r="L355" s="168"/>
      <c r="M355" s="168"/>
      <c r="O355" s="170"/>
      <c r="Q355" s="162"/>
      <c r="S355" s="162"/>
    </row>
    <row r="356" spans="1:19">
      <c r="A356" s="35" t="s">
        <v>1793</v>
      </c>
      <c r="B356" s="35" t="s">
        <v>1794</v>
      </c>
      <c r="C356" s="36" t="s">
        <v>945</v>
      </c>
      <c r="D356" s="37" t="s">
        <v>1572</v>
      </c>
      <c r="E356" s="38">
        <v>4</v>
      </c>
      <c r="F356" s="38" t="s">
        <v>8</v>
      </c>
      <c r="G356" s="33"/>
      <c r="H356" s="162"/>
      <c r="I356" s="166"/>
      <c r="J356" s="166"/>
      <c r="K356" s="167"/>
      <c r="L356" s="168"/>
      <c r="M356" s="168"/>
      <c r="O356" s="183"/>
    </row>
    <row r="357" spans="1:19">
      <c r="A357" s="35" t="s">
        <v>1795</v>
      </c>
      <c r="B357" s="35" t="s">
        <v>1796</v>
      </c>
      <c r="C357" s="36" t="s">
        <v>959</v>
      </c>
      <c r="D357" s="37" t="s">
        <v>1572</v>
      </c>
      <c r="E357" s="38">
        <v>1</v>
      </c>
      <c r="F357" s="38" t="s">
        <v>6</v>
      </c>
      <c r="G357" s="59" t="s">
        <v>941</v>
      </c>
      <c r="H357" s="162"/>
      <c r="I357" s="166"/>
      <c r="J357" s="166"/>
      <c r="K357" s="167"/>
      <c r="L357" s="168"/>
      <c r="M357" s="168"/>
      <c r="O357" s="203"/>
    </row>
    <row r="358" spans="1:19">
      <c r="A358" s="35" t="s">
        <v>1795</v>
      </c>
      <c r="B358" s="35" t="s">
        <v>1796</v>
      </c>
      <c r="C358" s="36" t="s">
        <v>959</v>
      </c>
      <c r="D358" s="37" t="s">
        <v>1572</v>
      </c>
      <c r="E358" s="38">
        <v>2</v>
      </c>
      <c r="F358" s="38" t="s">
        <v>6</v>
      </c>
      <c r="G358" s="193" t="s">
        <v>1797</v>
      </c>
      <c r="H358" s="162"/>
      <c r="I358" s="166"/>
      <c r="J358" s="166"/>
      <c r="K358" s="167"/>
      <c r="L358" s="168"/>
      <c r="M358" s="168"/>
      <c r="O358" s="203"/>
    </row>
    <row r="359" spans="1:19">
      <c r="A359" s="35" t="s">
        <v>1795</v>
      </c>
      <c r="B359" s="35" t="s">
        <v>1796</v>
      </c>
      <c r="C359" s="36" t="s">
        <v>959</v>
      </c>
      <c r="D359" s="37" t="s">
        <v>1572</v>
      </c>
      <c r="E359" s="38">
        <v>1</v>
      </c>
      <c r="F359" s="38" t="s">
        <v>8</v>
      </c>
      <c r="G359" s="33"/>
      <c r="H359" s="162"/>
      <c r="I359" s="166"/>
      <c r="J359" s="166"/>
      <c r="K359" s="167"/>
      <c r="L359" s="168"/>
      <c r="M359" s="168"/>
      <c r="O359" s="183"/>
    </row>
    <row r="360" spans="1:19">
      <c r="A360" s="35" t="s">
        <v>1795</v>
      </c>
      <c r="B360" s="35" t="s">
        <v>1796</v>
      </c>
      <c r="C360" s="36" t="s">
        <v>959</v>
      </c>
      <c r="D360" s="37" t="s">
        <v>1572</v>
      </c>
      <c r="E360" s="38">
        <v>2</v>
      </c>
      <c r="F360" s="38" t="s">
        <v>8</v>
      </c>
      <c r="G360" s="33"/>
      <c r="H360" s="162"/>
      <c r="I360" s="166"/>
      <c r="J360" s="166"/>
      <c r="K360" s="167"/>
      <c r="L360" s="168"/>
      <c r="M360" s="168"/>
      <c r="O360" s="183"/>
    </row>
    <row r="361" spans="1:19">
      <c r="A361" s="35" t="s">
        <v>1795</v>
      </c>
      <c r="B361" s="35" t="s">
        <v>1796</v>
      </c>
      <c r="C361" s="36" t="s">
        <v>959</v>
      </c>
      <c r="D361" s="37" t="s">
        <v>1572</v>
      </c>
      <c r="E361" s="38">
        <v>3</v>
      </c>
      <c r="F361" s="38" t="s">
        <v>8</v>
      </c>
      <c r="G361" s="33"/>
      <c r="H361" s="162"/>
      <c r="I361" s="166"/>
      <c r="J361" s="166"/>
      <c r="K361" s="167"/>
      <c r="L361" s="168"/>
      <c r="M361" s="168"/>
      <c r="O361" s="183"/>
    </row>
    <row r="362" spans="1:19">
      <c r="A362" s="35" t="s">
        <v>1795</v>
      </c>
      <c r="B362" s="35" t="s">
        <v>1796</v>
      </c>
      <c r="C362" s="36" t="s">
        <v>959</v>
      </c>
      <c r="D362" s="37" t="s">
        <v>1572</v>
      </c>
      <c r="E362" s="38">
        <v>4</v>
      </c>
      <c r="F362" s="38" t="s">
        <v>8</v>
      </c>
      <c r="G362" s="33"/>
      <c r="H362" s="162"/>
      <c r="I362" s="166"/>
      <c r="J362" s="166"/>
      <c r="K362" s="167"/>
      <c r="L362" s="168"/>
      <c r="M362" s="168"/>
      <c r="O362" s="183"/>
    </row>
    <row r="363" spans="1:19">
      <c r="A363" s="35" t="s">
        <v>1795</v>
      </c>
      <c r="B363" s="35" t="s">
        <v>1796</v>
      </c>
      <c r="C363" s="36" t="s">
        <v>959</v>
      </c>
      <c r="D363" s="37" t="s">
        <v>1572</v>
      </c>
      <c r="E363" s="38">
        <v>5</v>
      </c>
      <c r="F363" s="38" t="s">
        <v>8</v>
      </c>
      <c r="G363" s="33"/>
      <c r="H363" s="162"/>
      <c r="I363" s="166"/>
      <c r="J363" s="166"/>
      <c r="K363" s="167"/>
      <c r="L363" s="168"/>
      <c r="M363" s="168"/>
      <c r="O363" s="183"/>
    </row>
    <row r="364" spans="1:19">
      <c r="A364" s="35" t="s">
        <v>1798</v>
      </c>
      <c r="B364" s="35" t="s">
        <v>1799</v>
      </c>
      <c r="C364" s="36" t="s">
        <v>1800</v>
      </c>
      <c r="D364" s="37" t="s">
        <v>1616</v>
      </c>
      <c r="E364" s="38">
        <v>1</v>
      </c>
      <c r="F364" s="38" t="s">
        <v>6</v>
      </c>
      <c r="G364" s="117"/>
      <c r="H364" s="162"/>
      <c r="I364" s="166"/>
      <c r="J364" s="166"/>
      <c r="K364" s="175"/>
      <c r="L364" s="168"/>
      <c r="M364" s="168"/>
      <c r="O364" s="170"/>
    </row>
    <row r="365" spans="1:19">
      <c r="A365" s="35" t="s">
        <v>1801</v>
      </c>
      <c r="B365" s="35" t="s">
        <v>1802</v>
      </c>
      <c r="C365" s="36" t="s">
        <v>197</v>
      </c>
      <c r="D365" s="37" t="s">
        <v>1546</v>
      </c>
      <c r="E365" s="38">
        <v>1</v>
      </c>
      <c r="F365" s="38" t="s">
        <v>19</v>
      </c>
      <c r="G365" s="59" t="s">
        <v>934</v>
      </c>
      <c r="H365" s="162"/>
      <c r="I365" s="166"/>
      <c r="J365" s="166"/>
      <c r="K365" s="167"/>
      <c r="L365" s="168"/>
      <c r="M365" s="168"/>
      <c r="O365" s="170"/>
    </row>
    <row r="366" spans="1:19">
      <c r="A366" s="35" t="s">
        <v>1803</v>
      </c>
      <c r="B366" s="35" t="s">
        <v>1804</v>
      </c>
      <c r="C366" s="36" t="s">
        <v>197</v>
      </c>
      <c r="D366" s="37" t="s">
        <v>1546</v>
      </c>
      <c r="E366" s="38">
        <v>1</v>
      </c>
      <c r="F366" s="38" t="s">
        <v>19</v>
      </c>
      <c r="G366" s="59" t="s">
        <v>934</v>
      </c>
      <c r="H366" s="162"/>
      <c r="I366" s="166"/>
      <c r="J366" s="166"/>
      <c r="K366" s="167"/>
      <c r="L366" s="168"/>
      <c r="M366" s="168"/>
      <c r="O366" s="170"/>
    </row>
    <row r="367" spans="1:19">
      <c r="A367" s="35" t="s">
        <v>1805</v>
      </c>
      <c r="B367" s="35" t="s">
        <v>1806</v>
      </c>
      <c r="C367" s="36" t="s">
        <v>200</v>
      </c>
      <c r="D367" s="37" t="s">
        <v>1546</v>
      </c>
      <c r="E367" s="38">
        <v>1</v>
      </c>
      <c r="F367" s="38" t="s">
        <v>19</v>
      </c>
      <c r="G367" s="59" t="s">
        <v>934</v>
      </c>
      <c r="H367" s="162"/>
      <c r="I367" s="166"/>
      <c r="J367" s="166"/>
      <c r="K367" s="167"/>
      <c r="L367" s="168"/>
      <c r="M367" s="168"/>
      <c r="O367" s="170"/>
    </row>
    <row r="368" spans="1:19">
      <c r="A368" s="35" t="s">
        <v>1807</v>
      </c>
      <c r="B368" s="35" t="s">
        <v>1808</v>
      </c>
      <c r="C368" s="36" t="s">
        <v>200</v>
      </c>
      <c r="D368" s="37" t="s">
        <v>1546</v>
      </c>
      <c r="E368" s="38">
        <v>1</v>
      </c>
      <c r="F368" s="38" t="s">
        <v>19</v>
      </c>
      <c r="G368" s="59" t="s">
        <v>934</v>
      </c>
      <c r="H368" s="162"/>
      <c r="I368" s="166"/>
      <c r="J368" s="166"/>
      <c r="K368" s="167"/>
      <c r="L368" s="168"/>
      <c r="M368" s="168"/>
      <c r="O368" s="170"/>
    </row>
    <row r="369" spans="1:15">
      <c r="A369" s="35" t="s">
        <v>980</v>
      </c>
      <c r="B369" s="35" t="s">
        <v>981</v>
      </c>
      <c r="C369" s="36" t="s">
        <v>1809</v>
      </c>
      <c r="D369" s="37" t="s">
        <v>1520</v>
      </c>
      <c r="E369" s="38">
        <v>1</v>
      </c>
      <c r="F369" s="38" t="s">
        <v>6</v>
      </c>
      <c r="G369" s="59" t="s">
        <v>923</v>
      </c>
      <c r="H369" s="162"/>
      <c r="I369" s="166"/>
      <c r="J369" s="166"/>
      <c r="K369" s="175"/>
      <c r="L369" s="168"/>
      <c r="M369" s="168"/>
      <c r="O369" s="170"/>
    </row>
    <row r="370" spans="1:15">
      <c r="A370" s="35" t="s">
        <v>983</v>
      </c>
      <c r="B370" s="49" t="s">
        <v>984</v>
      </c>
      <c r="C370" s="53" t="s">
        <v>985</v>
      </c>
      <c r="D370" s="37" t="s">
        <v>1654</v>
      </c>
      <c r="E370" s="38">
        <v>1</v>
      </c>
      <c r="F370" s="38" t="s">
        <v>6</v>
      </c>
      <c r="G370" s="59" t="s">
        <v>901</v>
      </c>
      <c r="H370" s="166"/>
      <c r="I370" s="166"/>
      <c r="J370" s="166"/>
      <c r="K370" s="175"/>
      <c r="L370" s="168"/>
      <c r="M370" s="172"/>
      <c r="O370" s="170"/>
    </row>
    <row r="371" spans="1:15">
      <c r="A371" s="35" t="s">
        <v>986</v>
      </c>
      <c r="B371" s="35" t="s">
        <v>987</v>
      </c>
      <c r="C371" s="36" t="s">
        <v>1810</v>
      </c>
      <c r="D371" s="37" t="s">
        <v>1572</v>
      </c>
      <c r="E371" s="38">
        <v>1</v>
      </c>
      <c r="F371" s="38" t="s">
        <v>6</v>
      </c>
      <c r="G371" s="57" t="s">
        <v>726</v>
      </c>
      <c r="H371" s="162"/>
      <c r="I371" s="166"/>
      <c r="J371" s="166"/>
      <c r="K371" s="175"/>
      <c r="L371" s="168"/>
      <c r="M371" s="172"/>
      <c r="O371" s="170"/>
    </row>
    <row r="372" spans="1:15">
      <c r="A372" s="35" t="s">
        <v>986</v>
      </c>
      <c r="B372" s="35" t="s">
        <v>987</v>
      </c>
      <c r="C372" s="36" t="s">
        <v>1810</v>
      </c>
      <c r="D372" s="37" t="s">
        <v>1520</v>
      </c>
      <c r="E372" s="38">
        <v>1</v>
      </c>
      <c r="F372" s="38" t="s">
        <v>8</v>
      </c>
      <c r="G372" s="49" t="s">
        <v>904</v>
      </c>
      <c r="H372" s="162"/>
      <c r="I372" s="166"/>
      <c r="J372" s="166"/>
      <c r="K372" s="167"/>
      <c r="L372" s="168"/>
      <c r="M372" s="168"/>
      <c r="O372" s="201"/>
    </row>
    <row r="373" spans="1:15" s="181" customFormat="1" ht="15">
      <c r="A373" s="66" t="s">
        <v>989</v>
      </c>
      <c r="B373" s="67" t="s">
        <v>990</v>
      </c>
      <c r="C373" s="67" t="s">
        <v>991</v>
      </c>
      <c r="D373" s="63" t="s">
        <v>1654</v>
      </c>
      <c r="E373" s="41">
        <v>1</v>
      </c>
      <c r="F373" s="41" t="s">
        <v>6</v>
      </c>
      <c r="G373" s="59" t="s">
        <v>905</v>
      </c>
      <c r="H373" s="179"/>
      <c r="I373" s="179"/>
      <c r="J373" s="179"/>
      <c r="K373" s="179"/>
      <c r="L373" s="179"/>
      <c r="M373" s="179"/>
      <c r="N373" s="179"/>
    </row>
    <row r="374" spans="1:15">
      <c r="A374" s="35">
        <v>1854</v>
      </c>
      <c r="B374" s="35" t="s">
        <v>1811</v>
      </c>
      <c r="C374" s="36" t="s">
        <v>994</v>
      </c>
      <c r="D374" s="37" t="s">
        <v>1520</v>
      </c>
      <c r="E374" s="38">
        <v>1</v>
      </c>
      <c r="F374" s="38" t="s">
        <v>6</v>
      </c>
      <c r="G374" s="59" t="s">
        <v>377</v>
      </c>
      <c r="H374" s="162"/>
      <c r="I374" s="166"/>
      <c r="J374" s="166"/>
      <c r="K374" s="167"/>
      <c r="L374" s="168"/>
      <c r="M374" s="168"/>
      <c r="O374" s="170"/>
    </row>
    <row r="375" spans="1:15" ht="21" customHeight="1">
      <c r="A375" s="35" t="s">
        <v>1812</v>
      </c>
      <c r="B375" s="35" t="s">
        <v>1813</v>
      </c>
      <c r="C375" s="36" t="s">
        <v>212</v>
      </c>
      <c r="D375" s="37" t="s">
        <v>1546</v>
      </c>
      <c r="E375" s="38">
        <v>1</v>
      </c>
      <c r="F375" s="38" t="s">
        <v>19</v>
      </c>
      <c r="G375" s="59" t="s">
        <v>934</v>
      </c>
      <c r="H375" s="162"/>
      <c r="I375" s="166"/>
      <c r="J375" s="166"/>
      <c r="K375" s="167"/>
      <c r="L375" s="168"/>
      <c r="M375" s="168"/>
      <c r="O375" s="170"/>
    </row>
    <row r="376" spans="1:15" s="181" customFormat="1" ht="15">
      <c r="A376" s="106"/>
      <c r="B376" s="67" t="s">
        <v>997</v>
      </c>
      <c r="C376" s="67" t="s">
        <v>998</v>
      </c>
      <c r="D376" s="63" t="s">
        <v>1581</v>
      </c>
      <c r="E376" s="41">
        <v>1</v>
      </c>
      <c r="F376" s="41" t="s">
        <v>6</v>
      </c>
      <c r="G376" s="59" t="s">
        <v>718</v>
      </c>
      <c r="H376" s="179"/>
      <c r="I376" s="179"/>
      <c r="J376" s="179"/>
      <c r="K376" s="179"/>
      <c r="L376" s="179"/>
      <c r="M376" s="179"/>
      <c r="N376" s="179"/>
    </row>
    <row r="377" spans="1:15">
      <c r="A377" s="35" t="s">
        <v>999</v>
      </c>
      <c r="B377" s="35" t="s">
        <v>1000</v>
      </c>
      <c r="C377" s="36" t="s">
        <v>1814</v>
      </c>
      <c r="D377" s="37" t="s">
        <v>1633</v>
      </c>
      <c r="E377" s="38">
        <v>1</v>
      </c>
      <c r="F377" s="38" t="s">
        <v>6</v>
      </c>
      <c r="G377" s="59" t="s">
        <v>722</v>
      </c>
      <c r="H377" s="168"/>
      <c r="I377" s="166"/>
      <c r="J377" s="166"/>
      <c r="K377" s="167"/>
      <c r="L377" s="168"/>
      <c r="M377" s="168"/>
      <c r="O377" s="170"/>
    </row>
    <row r="378" spans="1:15" ht="24">
      <c r="A378" s="35">
        <v>1539</v>
      </c>
      <c r="B378" s="49" t="s">
        <v>1815</v>
      </c>
      <c r="C378" s="53" t="s">
        <v>874</v>
      </c>
      <c r="D378" s="37" t="s">
        <v>1520</v>
      </c>
      <c r="E378" s="38">
        <v>1</v>
      </c>
      <c r="F378" s="38" t="s">
        <v>6</v>
      </c>
      <c r="G378" s="117" t="s">
        <v>1757</v>
      </c>
      <c r="H378" s="168"/>
      <c r="I378" s="166"/>
      <c r="J378" s="166"/>
      <c r="K378" s="167"/>
      <c r="L378" s="168"/>
      <c r="M378" s="168"/>
      <c r="O378" s="170"/>
    </row>
    <row r="379" spans="1:15" s="181" customFormat="1" ht="15">
      <c r="A379" s="66" t="s">
        <v>1816</v>
      </c>
      <c r="B379" s="67" t="s">
        <v>1817</v>
      </c>
      <c r="C379" s="67" t="s">
        <v>1768</v>
      </c>
      <c r="D379" s="63" t="s">
        <v>1654</v>
      </c>
      <c r="E379" s="41">
        <v>1</v>
      </c>
      <c r="F379" s="41" t="s">
        <v>6</v>
      </c>
      <c r="G379" s="59" t="s">
        <v>832</v>
      </c>
      <c r="H379" s="179"/>
      <c r="I379" s="179"/>
      <c r="J379" s="179"/>
      <c r="K379" s="179"/>
      <c r="L379" s="179"/>
      <c r="M379" s="179"/>
      <c r="N379" s="179"/>
    </row>
    <row r="380" spans="1:15" ht="24">
      <c r="A380" s="35">
        <v>1542</v>
      </c>
      <c r="B380" s="60" t="s">
        <v>1818</v>
      </c>
      <c r="C380" s="61" t="s">
        <v>858</v>
      </c>
      <c r="D380" s="37" t="s">
        <v>1520</v>
      </c>
      <c r="E380" s="38">
        <v>1</v>
      </c>
      <c r="F380" s="38" t="s">
        <v>6</v>
      </c>
      <c r="G380" s="117" t="s">
        <v>1754</v>
      </c>
      <c r="H380" s="168"/>
      <c r="I380" s="166"/>
      <c r="J380" s="166"/>
      <c r="K380" s="175"/>
      <c r="L380" s="168"/>
      <c r="M380" s="172"/>
      <c r="O380" s="170"/>
    </row>
    <row r="381" spans="1:15">
      <c r="A381" s="35" t="s">
        <v>1006</v>
      </c>
      <c r="B381" s="35" t="s">
        <v>1007</v>
      </c>
      <c r="C381" s="36" t="s">
        <v>1819</v>
      </c>
      <c r="D381" s="37" t="s">
        <v>1520</v>
      </c>
      <c r="E381" s="38">
        <v>1</v>
      </c>
      <c r="F381" s="38" t="s">
        <v>6</v>
      </c>
      <c r="G381" s="59" t="s">
        <v>1009</v>
      </c>
      <c r="H381" s="162"/>
      <c r="I381" s="166"/>
      <c r="J381" s="166"/>
      <c r="K381" s="167"/>
      <c r="L381" s="168"/>
      <c r="M381" s="168"/>
      <c r="O381" s="170"/>
    </row>
    <row r="382" spans="1:15" s="181" customFormat="1" ht="15">
      <c r="A382" s="66" t="s">
        <v>1011</v>
      </c>
      <c r="B382" s="67" t="s">
        <v>1012</v>
      </c>
      <c r="C382" s="67" t="s">
        <v>1013</v>
      </c>
      <c r="D382" s="63" t="s">
        <v>1654</v>
      </c>
      <c r="E382" s="41">
        <v>1</v>
      </c>
      <c r="F382" s="41" t="s">
        <v>6</v>
      </c>
      <c r="G382" s="59" t="s">
        <v>1014</v>
      </c>
      <c r="H382" s="179"/>
      <c r="I382" s="179"/>
      <c r="J382" s="179"/>
      <c r="K382" s="179"/>
      <c r="L382" s="179"/>
      <c r="M382" s="179"/>
      <c r="N382" s="179"/>
    </row>
    <row r="383" spans="1:15" s="213" customFormat="1">
      <c r="A383" s="195" t="s">
        <v>1016</v>
      </c>
      <c r="B383" s="195" t="s">
        <v>1017</v>
      </c>
      <c r="C383" s="195" t="s">
        <v>1018</v>
      </c>
      <c r="D383" s="210" t="s">
        <v>1520</v>
      </c>
      <c r="E383" s="38">
        <v>1</v>
      </c>
      <c r="F383" s="38" t="s">
        <v>6</v>
      </c>
      <c r="G383" s="195" t="s">
        <v>1019</v>
      </c>
      <c r="H383" s="211"/>
      <c r="I383" s="211"/>
      <c r="J383" s="211"/>
      <c r="K383" s="211"/>
      <c r="L383" s="212"/>
      <c r="M383" s="212"/>
      <c r="N383" s="212"/>
    </row>
    <row r="384" spans="1:15" s="181" customFormat="1" ht="15">
      <c r="A384" s="66" t="s">
        <v>1021</v>
      </c>
      <c r="B384" s="67" t="s">
        <v>1022</v>
      </c>
      <c r="C384" s="67" t="s">
        <v>1023</v>
      </c>
      <c r="D384" s="63" t="s">
        <v>1520</v>
      </c>
      <c r="E384" s="41">
        <v>1</v>
      </c>
      <c r="F384" s="41" t="s">
        <v>6</v>
      </c>
      <c r="G384" s="59" t="s">
        <v>1024</v>
      </c>
      <c r="H384" s="179"/>
      <c r="I384" s="179"/>
      <c r="J384" s="179"/>
      <c r="K384" s="179"/>
      <c r="L384" s="179"/>
      <c r="M384" s="179"/>
      <c r="N384" s="179"/>
    </row>
    <row r="385" spans="1:30" s="181" customFormat="1" ht="15">
      <c r="A385" s="66" t="s">
        <v>1026</v>
      </c>
      <c r="B385" s="67" t="s">
        <v>1027</v>
      </c>
      <c r="C385" s="67" t="s">
        <v>1028</v>
      </c>
      <c r="D385" s="63" t="s">
        <v>1520</v>
      </c>
      <c r="E385" s="41">
        <v>1</v>
      </c>
      <c r="F385" s="41" t="s">
        <v>6</v>
      </c>
      <c r="G385" s="59" t="s">
        <v>1014</v>
      </c>
      <c r="H385" s="179"/>
      <c r="I385" s="179"/>
      <c r="J385" s="179"/>
      <c r="K385" s="179"/>
      <c r="L385" s="179"/>
      <c r="M385" s="179"/>
      <c r="N385" s="179"/>
    </row>
    <row r="386" spans="1:30">
      <c r="A386" s="35" t="s">
        <v>1029</v>
      </c>
      <c r="B386" s="35" t="s">
        <v>1030</v>
      </c>
      <c r="C386" s="36" t="s">
        <v>1031</v>
      </c>
      <c r="D386" s="37" t="s">
        <v>1520</v>
      </c>
      <c r="E386" s="38">
        <v>1</v>
      </c>
      <c r="F386" s="38" t="s">
        <v>6</v>
      </c>
      <c r="G386" s="59" t="s">
        <v>1032</v>
      </c>
      <c r="H386" s="162"/>
      <c r="I386" s="166"/>
      <c r="J386" s="166"/>
      <c r="K386" s="175"/>
      <c r="L386" s="168"/>
      <c r="M386" s="172"/>
      <c r="O386" s="170"/>
    </row>
    <row r="387" spans="1:30" s="181" customFormat="1" ht="15">
      <c r="A387" s="66" t="s">
        <v>1034</v>
      </c>
      <c r="B387" s="67" t="s">
        <v>1035</v>
      </c>
      <c r="C387" s="67" t="s">
        <v>1820</v>
      </c>
      <c r="D387" s="63" t="s">
        <v>1714</v>
      </c>
      <c r="E387" s="41">
        <v>1</v>
      </c>
      <c r="F387" s="41" t="s">
        <v>6</v>
      </c>
      <c r="G387" s="59" t="s">
        <v>1037</v>
      </c>
      <c r="H387" s="179"/>
      <c r="I387" s="179"/>
      <c r="J387" s="179"/>
      <c r="K387" s="179"/>
      <c r="L387" s="179"/>
      <c r="M387" s="179"/>
      <c r="N387" s="179"/>
    </row>
    <row r="388" spans="1:30" s="181" customFormat="1" ht="15">
      <c r="A388" s="66" t="s">
        <v>1039</v>
      </c>
      <c r="B388" s="67" t="s">
        <v>1040</v>
      </c>
      <c r="C388" s="67" t="s">
        <v>1821</v>
      </c>
      <c r="D388" s="63" t="s">
        <v>1520</v>
      </c>
      <c r="E388" s="41">
        <v>1</v>
      </c>
      <c r="F388" s="41" t="s">
        <v>6</v>
      </c>
      <c r="G388" s="59" t="s">
        <v>1024</v>
      </c>
      <c r="H388" s="179"/>
      <c r="I388" s="179"/>
      <c r="J388" s="179"/>
      <c r="K388" s="179"/>
      <c r="L388" s="179"/>
      <c r="M388" s="179"/>
      <c r="N388" s="179"/>
    </row>
    <row r="389" spans="1:30" s="186" customFormat="1">
      <c r="A389" s="35" t="s">
        <v>1042</v>
      </c>
      <c r="B389" s="60" t="s">
        <v>1043</v>
      </c>
      <c r="C389" s="61" t="s">
        <v>1044</v>
      </c>
      <c r="D389" s="37" t="s">
        <v>1520</v>
      </c>
      <c r="E389" s="38">
        <v>1</v>
      </c>
      <c r="F389" s="38" t="s">
        <v>6</v>
      </c>
      <c r="G389" s="59" t="s">
        <v>1045</v>
      </c>
      <c r="H389" s="162"/>
      <c r="I389" s="166"/>
      <c r="J389" s="166"/>
      <c r="K389" s="175"/>
      <c r="L389" s="168"/>
      <c r="M389" s="172"/>
      <c r="O389" s="187"/>
    </row>
    <row r="390" spans="1:30" s="180" customFormat="1" ht="15">
      <c r="A390" s="35">
        <v>1137</v>
      </c>
      <c r="B390" s="75" t="s">
        <v>1048</v>
      </c>
      <c r="C390" s="36" t="s">
        <v>1822</v>
      </c>
      <c r="D390" s="76" t="s">
        <v>1654</v>
      </c>
      <c r="E390" s="38">
        <v>1</v>
      </c>
      <c r="F390" s="77" t="s">
        <v>6</v>
      </c>
      <c r="G390" s="59" t="s">
        <v>1050</v>
      </c>
      <c r="H390" s="166"/>
      <c r="I390" s="166"/>
      <c r="J390" s="168"/>
      <c r="K390" s="167"/>
      <c r="L390" s="168"/>
      <c r="M390" s="172"/>
      <c r="N390" s="179"/>
      <c r="O390" s="214"/>
      <c r="P390" s="168"/>
      <c r="Q390" s="175"/>
      <c r="R390" s="168"/>
      <c r="S390" s="172"/>
      <c r="T390" s="179"/>
      <c r="U390" s="179"/>
      <c r="V390" s="179"/>
      <c r="W390" s="179"/>
      <c r="X390" s="179"/>
      <c r="Y390" s="179"/>
      <c r="Z390" s="179"/>
      <c r="AA390" s="179"/>
      <c r="AB390" s="179"/>
      <c r="AC390" s="179"/>
      <c r="AD390" s="179"/>
    </row>
    <row r="391" spans="1:30" s="181" customFormat="1" ht="15">
      <c r="A391" s="66" t="s">
        <v>1052</v>
      </c>
      <c r="B391" s="67" t="s">
        <v>1053</v>
      </c>
      <c r="C391" s="67" t="s">
        <v>1823</v>
      </c>
      <c r="D391" s="63" t="s">
        <v>1714</v>
      </c>
      <c r="E391" s="41">
        <v>1</v>
      </c>
      <c r="F391" s="41" t="s">
        <v>6</v>
      </c>
      <c r="G391" s="59" t="s">
        <v>333</v>
      </c>
      <c r="H391" s="179"/>
      <c r="I391" s="179"/>
      <c r="J391" s="179"/>
      <c r="K391" s="179"/>
      <c r="L391" s="179"/>
      <c r="M391" s="179"/>
      <c r="N391" s="179"/>
    </row>
    <row r="392" spans="1:30" s="213" customFormat="1">
      <c r="A392" s="195" t="s">
        <v>1055</v>
      </c>
      <c r="B392" s="195" t="s">
        <v>1056</v>
      </c>
      <c r="C392" s="195" t="s">
        <v>1057</v>
      </c>
      <c r="D392" s="210" t="s">
        <v>1520</v>
      </c>
      <c r="E392" s="38">
        <v>1</v>
      </c>
      <c r="F392" s="38" t="s">
        <v>6</v>
      </c>
      <c r="G392" s="195" t="s">
        <v>1058</v>
      </c>
      <c r="H392" s="211"/>
      <c r="I392" s="211"/>
      <c r="J392" s="211"/>
      <c r="K392" s="211"/>
      <c r="L392" s="212"/>
      <c r="M392" s="212"/>
      <c r="N392" s="212"/>
    </row>
    <row r="393" spans="1:30">
      <c r="A393" s="35" t="s">
        <v>1060</v>
      </c>
      <c r="B393" s="49" t="s">
        <v>1061</v>
      </c>
      <c r="C393" s="53" t="s">
        <v>1062</v>
      </c>
      <c r="D393" s="37" t="s">
        <v>1714</v>
      </c>
      <c r="E393" s="38">
        <v>1</v>
      </c>
      <c r="F393" s="38" t="s">
        <v>6</v>
      </c>
      <c r="G393" s="57" t="s">
        <v>1824</v>
      </c>
      <c r="H393" s="166"/>
      <c r="I393" s="166"/>
      <c r="J393" s="166"/>
      <c r="K393" s="167"/>
      <c r="L393" s="168"/>
      <c r="M393" s="168"/>
      <c r="O393" s="177"/>
      <c r="P393" s="166"/>
      <c r="Q393" s="175"/>
      <c r="R393" s="168"/>
      <c r="S393" s="168"/>
    </row>
    <row r="394" spans="1:30" s="180" customFormat="1" ht="15">
      <c r="A394" s="35">
        <v>1152</v>
      </c>
      <c r="B394" s="75" t="s">
        <v>1066</v>
      </c>
      <c r="C394" s="36" t="s">
        <v>1825</v>
      </c>
      <c r="D394" s="76" t="s">
        <v>1520</v>
      </c>
      <c r="E394" s="38">
        <v>1</v>
      </c>
      <c r="F394" s="77" t="s">
        <v>6</v>
      </c>
      <c r="G394" s="59" t="s">
        <v>327</v>
      </c>
      <c r="H394" s="168"/>
      <c r="I394" s="168"/>
      <c r="J394" s="168"/>
      <c r="K394" s="167"/>
      <c r="L394" s="168"/>
      <c r="M394" s="168"/>
      <c r="N394" s="179"/>
      <c r="O394" s="188"/>
      <c r="P394" s="179"/>
      <c r="Q394" s="179"/>
      <c r="R394" s="179"/>
      <c r="S394" s="179"/>
      <c r="T394" s="179"/>
      <c r="U394" s="179"/>
      <c r="V394" s="179"/>
      <c r="W394" s="179"/>
      <c r="X394" s="179"/>
      <c r="Y394" s="179"/>
      <c r="Z394" s="179"/>
      <c r="AA394" s="179"/>
      <c r="AB394" s="179"/>
      <c r="AC394" s="179"/>
      <c r="AD394" s="179"/>
    </row>
    <row r="395" spans="1:30" s="181" customFormat="1" ht="15">
      <c r="A395" s="66" t="s">
        <v>1068</v>
      </c>
      <c r="B395" s="67" t="s">
        <v>1069</v>
      </c>
      <c r="C395" s="67" t="s">
        <v>1826</v>
      </c>
      <c r="D395" s="63" t="s">
        <v>1520</v>
      </c>
      <c r="E395" s="41">
        <v>1</v>
      </c>
      <c r="F395" s="41" t="s">
        <v>6</v>
      </c>
      <c r="G395" s="59" t="s">
        <v>1009</v>
      </c>
      <c r="H395" s="179"/>
      <c r="I395" s="179"/>
      <c r="J395" s="179"/>
      <c r="K395" s="179"/>
      <c r="L395" s="179"/>
      <c r="M395" s="179"/>
      <c r="N395" s="179"/>
    </row>
    <row r="396" spans="1:30">
      <c r="A396" s="35" t="s">
        <v>1071</v>
      </c>
      <c r="B396" s="35" t="s">
        <v>1072</v>
      </c>
      <c r="C396" s="36" t="s">
        <v>1827</v>
      </c>
      <c r="D396" s="37" t="s">
        <v>1520</v>
      </c>
      <c r="E396" s="38">
        <v>1</v>
      </c>
      <c r="F396" s="38" t="s">
        <v>6</v>
      </c>
      <c r="G396" s="59" t="s">
        <v>1045</v>
      </c>
      <c r="H396" s="162"/>
      <c r="I396" s="166"/>
      <c r="J396" s="166"/>
      <c r="K396" s="167"/>
      <c r="L396" s="168"/>
      <c r="M396" s="168"/>
      <c r="O396" s="170"/>
    </row>
    <row r="397" spans="1:30">
      <c r="A397" s="35" t="s">
        <v>1074</v>
      </c>
      <c r="B397" s="35" t="s">
        <v>1075</v>
      </c>
      <c r="C397" s="36" t="s">
        <v>1828</v>
      </c>
      <c r="D397" s="37" t="s">
        <v>1520</v>
      </c>
      <c r="E397" s="38">
        <v>1</v>
      </c>
      <c r="F397" s="38" t="s">
        <v>6</v>
      </c>
      <c r="G397" s="59" t="s">
        <v>1077</v>
      </c>
      <c r="H397" s="162"/>
      <c r="I397" s="166"/>
      <c r="J397" s="166"/>
      <c r="K397" s="175"/>
      <c r="L397" s="168"/>
      <c r="M397" s="172"/>
      <c r="O397" s="170"/>
    </row>
    <row r="398" spans="1:30">
      <c r="A398" s="35" t="s">
        <v>1079</v>
      </c>
      <c r="B398" s="35" t="s">
        <v>1080</v>
      </c>
      <c r="C398" s="36" t="s">
        <v>184</v>
      </c>
      <c r="D398" s="37" t="s">
        <v>1546</v>
      </c>
      <c r="E398" s="38">
        <v>1</v>
      </c>
      <c r="F398" s="38" t="s">
        <v>19</v>
      </c>
      <c r="G398" s="59" t="s">
        <v>1063</v>
      </c>
      <c r="H398" s="162"/>
      <c r="I398" s="166"/>
      <c r="J398" s="166"/>
      <c r="K398" s="167"/>
      <c r="L398" s="168"/>
      <c r="M398" s="168"/>
      <c r="O398" s="170"/>
    </row>
    <row r="399" spans="1:30" s="180" customFormat="1" ht="15">
      <c r="A399" s="35">
        <v>1588</v>
      </c>
      <c r="B399" s="35" t="s">
        <v>1082</v>
      </c>
      <c r="C399" s="36" t="s">
        <v>1083</v>
      </c>
      <c r="D399" s="63" t="s">
        <v>1520</v>
      </c>
      <c r="E399" s="38">
        <v>1</v>
      </c>
      <c r="F399" s="38" t="s">
        <v>6</v>
      </c>
      <c r="G399" s="59" t="s">
        <v>1032</v>
      </c>
      <c r="H399" s="215"/>
      <c r="I399" s="215"/>
      <c r="J399" s="216"/>
      <c r="K399" s="167"/>
      <c r="L399" s="168"/>
      <c r="M399" s="168"/>
      <c r="N399" s="179"/>
      <c r="O399" s="188"/>
      <c r="P399" s="179"/>
      <c r="Q399" s="179"/>
      <c r="R399" s="179"/>
      <c r="S399" s="179"/>
      <c r="T399" s="179"/>
      <c r="U399" s="179"/>
      <c r="V399" s="179"/>
      <c r="W399" s="179"/>
      <c r="X399" s="179"/>
      <c r="Y399" s="179"/>
      <c r="Z399" s="179"/>
      <c r="AA399" s="179"/>
      <c r="AB399" s="179"/>
      <c r="AC399" s="179"/>
      <c r="AD399" s="179"/>
    </row>
    <row r="400" spans="1:30" s="181" customFormat="1" ht="15">
      <c r="A400" s="66" t="s">
        <v>1084</v>
      </c>
      <c r="B400" s="67" t="s">
        <v>1085</v>
      </c>
      <c r="C400" s="67" t="s">
        <v>1829</v>
      </c>
      <c r="D400" s="63" t="s">
        <v>1520</v>
      </c>
      <c r="E400" s="41">
        <v>1</v>
      </c>
      <c r="F400" s="41" t="s">
        <v>6</v>
      </c>
      <c r="G400" s="59" t="s">
        <v>331</v>
      </c>
      <c r="H400" s="179"/>
      <c r="I400" s="179"/>
      <c r="J400" s="179"/>
      <c r="K400" s="179"/>
      <c r="L400" s="179"/>
      <c r="M400" s="179"/>
      <c r="N400" s="179"/>
    </row>
    <row r="401" spans="1:30" s="213" customFormat="1" ht="17.25" customHeight="1">
      <c r="A401" s="217"/>
      <c r="B401" s="195" t="s">
        <v>1087</v>
      </c>
      <c r="C401" s="195" t="s">
        <v>1088</v>
      </c>
      <c r="D401" s="210" t="s">
        <v>1520</v>
      </c>
      <c r="E401" s="38">
        <v>1</v>
      </c>
      <c r="F401" s="38" t="s">
        <v>6</v>
      </c>
      <c r="G401" s="195" t="s">
        <v>1058</v>
      </c>
      <c r="H401" s="211"/>
      <c r="I401" s="211"/>
      <c r="J401" s="211"/>
      <c r="K401" s="211"/>
      <c r="L401" s="212"/>
      <c r="M401" s="212"/>
      <c r="N401" s="212"/>
    </row>
    <row r="402" spans="1:30" s="181" customFormat="1" ht="15">
      <c r="A402" s="66">
        <v>1605</v>
      </c>
      <c r="B402" s="67" t="s">
        <v>1090</v>
      </c>
      <c r="C402" s="67" t="s">
        <v>1830</v>
      </c>
      <c r="D402" s="63" t="s">
        <v>1520</v>
      </c>
      <c r="E402" s="41">
        <v>1</v>
      </c>
      <c r="F402" s="41" t="s">
        <v>6</v>
      </c>
      <c r="G402" s="59" t="s">
        <v>329</v>
      </c>
      <c r="H402" s="179"/>
      <c r="I402" s="179"/>
      <c r="J402" s="179"/>
      <c r="K402" s="179"/>
      <c r="L402" s="179"/>
      <c r="M402" s="179"/>
      <c r="N402" s="179"/>
    </row>
    <row r="403" spans="1:30">
      <c r="A403" s="35" t="s">
        <v>1092</v>
      </c>
      <c r="B403" s="35" t="s">
        <v>1093</v>
      </c>
      <c r="C403" s="36" t="s">
        <v>1831</v>
      </c>
      <c r="D403" s="37" t="s">
        <v>1520</v>
      </c>
      <c r="E403" s="38">
        <v>1</v>
      </c>
      <c r="F403" s="38" t="s">
        <v>6</v>
      </c>
      <c r="G403" s="59" t="s">
        <v>1037</v>
      </c>
      <c r="H403" s="162"/>
      <c r="I403" s="166"/>
      <c r="J403" s="166"/>
      <c r="K403" s="167"/>
      <c r="L403" s="168"/>
      <c r="M403" s="168"/>
      <c r="O403" s="170"/>
    </row>
    <row r="404" spans="1:30" s="180" customFormat="1" ht="15">
      <c r="A404" s="35">
        <v>1832</v>
      </c>
      <c r="B404" s="35" t="s">
        <v>1096</v>
      </c>
      <c r="C404" s="36" t="s">
        <v>1097</v>
      </c>
      <c r="D404" s="63" t="s">
        <v>1520</v>
      </c>
      <c r="E404" s="123">
        <v>1</v>
      </c>
      <c r="F404" s="123" t="s">
        <v>6</v>
      </c>
      <c r="G404" s="59" t="s">
        <v>1098</v>
      </c>
      <c r="H404" s="215"/>
      <c r="I404" s="215"/>
      <c r="J404" s="216"/>
      <c r="K404" s="167"/>
      <c r="L404" s="168"/>
      <c r="M404" s="168"/>
      <c r="N404" s="179"/>
      <c r="O404" s="188"/>
      <c r="P404" s="179"/>
      <c r="Q404" s="179"/>
      <c r="R404" s="179"/>
      <c r="S404" s="179"/>
      <c r="T404" s="179"/>
      <c r="U404" s="179"/>
      <c r="V404" s="179"/>
      <c r="W404" s="179"/>
      <c r="X404" s="179"/>
      <c r="Y404" s="179"/>
      <c r="Z404" s="179"/>
      <c r="AA404" s="179"/>
      <c r="AB404" s="179"/>
      <c r="AC404" s="179"/>
      <c r="AD404" s="179"/>
    </row>
    <row r="405" spans="1:30" s="180" customFormat="1" ht="15">
      <c r="A405" s="35">
        <v>1834</v>
      </c>
      <c r="B405" s="35" t="s">
        <v>1101</v>
      </c>
      <c r="C405" s="36" t="s">
        <v>1102</v>
      </c>
      <c r="D405" s="76" t="s">
        <v>1520</v>
      </c>
      <c r="E405" s="123">
        <v>1</v>
      </c>
      <c r="F405" s="123" t="s">
        <v>6</v>
      </c>
      <c r="G405" s="43" t="s">
        <v>1832</v>
      </c>
      <c r="H405" s="179"/>
      <c r="I405" s="179"/>
      <c r="J405" s="179"/>
      <c r="K405" s="167"/>
      <c r="L405" s="218"/>
      <c r="M405" s="219"/>
      <c r="N405" s="179"/>
      <c r="O405" s="170"/>
      <c r="P405" s="179"/>
    </row>
    <row r="406" spans="1:30">
      <c r="A406" s="35" t="s">
        <v>1103</v>
      </c>
      <c r="B406" s="35" t="s">
        <v>1104</v>
      </c>
      <c r="C406" s="36" t="s">
        <v>1833</v>
      </c>
      <c r="D406" s="37" t="s">
        <v>1520</v>
      </c>
      <c r="E406" s="38">
        <v>1</v>
      </c>
      <c r="F406" s="38" t="s">
        <v>6</v>
      </c>
      <c r="G406" s="59" t="s">
        <v>1077</v>
      </c>
      <c r="H406" s="162"/>
      <c r="I406" s="166"/>
      <c r="J406" s="166"/>
      <c r="K406" s="167"/>
      <c r="L406" s="168"/>
      <c r="M406" s="168"/>
      <c r="O406" s="170"/>
    </row>
    <row r="407" spans="1:30" s="148" customFormat="1">
      <c r="A407" s="35">
        <v>1830</v>
      </c>
      <c r="B407" s="35" t="s">
        <v>1107</v>
      </c>
      <c r="C407" s="36" t="s">
        <v>1108</v>
      </c>
      <c r="D407" s="37" t="s">
        <v>1520</v>
      </c>
      <c r="E407" s="38">
        <v>1</v>
      </c>
      <c r="F407" s="38" t="s">
        <v>6</v>
      </c>
      <c r="G407" s="59" t="s">
        <v>1077</v>
      </c>
      <c r="H407" s="162"/>
      <c r="I407" s="166"/>
      <c r="J407" s="166"/>
      <c r="K407" s="175"/>
      <c r="L407" s="168"/>
      <c r="M407" s="172"/>
      <c r="N407" s="169"/>
      <c r="O407" s="170"/>
      <c r="P407" s="169"/>
      <c r="Q407" s="169"/>
      <c r="R407" s="169"/>
      <c r="S407" s="169"/>
      <c r="T407" s="169"/>
      <c r="U407" s="169"/>
      <c r="V407" s="169"/>
      <c r="W407" s="169"/>
      <c r="X407" s="169"/>
      <c r="Y407" s="169"/>
      <c r="Z407" s="169"/>
      <c r="AA407" s="169"/>
      <c r="AB407" s="169"/>
      <c r="AC407" s="169"/>
      <c r="AD407" s="169"/>
    </row>
    <row r="408" spans="1:30" s="148" customFormat="1">
      <c r="A408" s="35">
        <v>1828</v>
      </c>
      <c r="B408" s="35" t="s">
        <v>1110</v>
      </c>
      <c r="C408" s="36" t="s">
        <v>1834</v>
      </c>
      <c r="D408" s="37" t="s">
        <v>1520</v>
      </c>
      <c r="E408" s="38">
        <v>1</v>
      </c>
      <c r="F408" s="38" t="s">
        <v>6</v>
      </c>
      <c r="G408" s="59" t="s">
        <v>1063</v>
      </c>
      <c r="H408" s="162"/>
      <c r="I408" s="166"/>
      <c r="J408" s="166"/>
      <c r="K408" s="175"/>
      <c r="L408" s="168"/>
      <c r="M408" s="172"/>
      <c r="N408" s="169"/>
      <c r="O408" s="170"/>
      <c r="P408" s="169"/>
      <c r="Q408" s="169"/>
      <c r="R408" s="169"/>
      <c r="S408" s="169"/>
      <c r="T408" s="169"/>
      <c r="U408" s="169"/>
      <c r="V408" s="169"/>
      <c r="W408" s="169"/>
      <c r="X408" s="169"/>
      <c r="Y408" s="169"/>
      <c r="Z408" s="169"/>
      <c r="AA408" s="169"/>
      <c r="AB408" s="169"/>
      <c r="AC408" s="169"/>
      <c r="AD408" s="169"/>
    </row>
    <row r="409" spans="1:30" s="213" customFormat="1" ht="13.5" customHeight="1">
      <c r="A409" s="217"/>
      <c r="B409" s="195" t="s">
        <v>1112</v>
      </c>
      <c r="C409" s="195" t="s">
        <v>1113</v>
      </c>
      <c r="D409" s="210" t="s">
        <v>1520</v>
      </c>
      <c r="E409" s="38">
        <v>1</v>
      </c>
      <c r="F409" s="38" t="s">
        <v>6</v>
      </c>
      <c r="G409" s="195" t="s">
        <v>1019</v>
      </c>
      <c r="H409" s="211"/>
      <c r="I409" s="211"/>
      <c r="J409" s="211"/>
      <c r="K409" s="211"/>
      <c r="L409" s="212"/>
      <c r="M409" s="212"/>
      <c r="N409" s="212"/>
    </row>
    <row r="410" spans="1:30" s="181" customFormat="1" ht="15">
      <c r="A410" s="66">
        <v>21929</v>
      </c>
      <c r="B410" s="67" t="s">
        <v>1115</v>
      </c>
      <c r="C410" s="67" t="s">
        <v>1835</v>
      </c>
      <c r="D410" s="63" t="s">
        <v>1520</v>
      </c>
      <c r="E410" s="41">
        <v>1</v>
      </c>
      <c r="F410" s="41" t="s">
        <v>6</v>
      </c>
      <c r="G410" s="59" t="s">
        <v>329</v>
      </c>
      <c r="H410" s="179"/>
      <c r="I410" s="179"/>
      <c r="J410" s="179"/>
      <c r="K410" s="179"/>
      <c r="L410" s="179"/>
      <c r="M410" s="179"/>
      <c r="N410" s="179"/>
    </row>
    <row r="411" spans="1:30">
      <c r="A411" s="35" t="s">
        <v>1836</v>
      </c>
      <c r="B411" s="35" t="s">
        <v>1837</v>
      </c>
      <c r="C411" s="36" t="s">
        <v>1711</v>
      </c>
      <c r="D411" s="37" t="s">
        <v>1572</v>
      </c>
      <c r="E411" s="38">
        <v>1</v>
      </c>
      <c r="F411" s="38" t="s">
        <v>6</v>
      </c>
      <c r="G411" s="57"/>
      <c r="H411" s="162"/>
      <c r="I411" s="166"/>
      <c r="J411" s="166"/>
      <c r="K411" s="167"/>
      <c r="L411" s="168"/>
      <c r="M411" s="168"/>
      <c r="O411" s="170"/>
    </row>
    <row r="412" spans="1:30">
      <c r="A412" s="35" t="s">
        <v>1836</v>
      </c>
      <c r="B412" s="35" t="s">
        <v>1837</v>
      </c>
      <c r="C412" s="36" t="s">
        <v>1711</v>
      </c>
      <c r="D412" s="37" t="s">
        <v>1572</v>
      </c>
      <c r="E412" s="38">
        <v>2</v>
      </c>
      <c r="F412" s="38" t="s">
        <v>6</v>
      </c>
      <c r="G412" s="33"/>
      <c r="H412" s="162"/>
      <c r="I412" s="166"/>
      <c r="J412" s="166"/>
      <c r="K412" s="167"/>
      <c r="L412" s="168"/>
      <c r="M412" s="168"/>
      <c r="O412" s="170"/>
    </row>
    <row r="413" spans="1:30">
      <c r="A413" s="35" t="s">
        <v>1836</v>
      </c>
      <c r="B413" s="35" t="s">
        <v>1837</v>
      </c>
      <c r="C413" s="36" t="s">
        <v>1711</v>
      </c>
      <c r="D413" s="37" t="s">
        <v>1572</v>
      </c>
      <c r="E413" s="38">
        <v>1</v>
      </c>
      <c r="F413" s="38" t="s">
        <v>7</v>
      </c>
      <c r="G413" s="57"/>
      <c r="H413" s="162"/>
      <c r="I413" s="166"/>
      <c r="J413" s="166"/>
      <c r="K413" s="167"/>
      <c r="L413" s="168"/>
      <c r="M413" s="168"/>
      <c r="O413" s="170"/>
    </row>
    <row r="414" spans="1:30">
      <c r="A414" s="35" t="s">
        <v>1836</v>
      </c>
      <c r="B414" s="35" t="s">
        <v>1837</v>
      </c>
      <c r="C414" s="36" t="s">
        <v>1711</v>
      </c>
      <c r="D414" s="37" t="s">
        <v>1572</v>
      </c>
      <c r="E414" s="38">
        <v>2</v>
      </c>
      <c r="F414" s="38" t="s">
        <v>7</v>
      </c>
      <c r="G414" s="57"/>
      <c r="H414" s="162"/>
      <c r="I414" s="166"/>
      <c r="J414" s="166"/>
      <c r="K414" s="167"/>
      <c r="L414" s="168"/>
      <c r="M414" s="168"/>
      <c r="O414" s="170"/>
    </row>
    <row r="415" spans="1:30">
      <c r="A415" s="35" t="s">
        <v>1836</v>
      </c>
      <c r="B415" s="35" t="s">
        <v>1837</v>
      </c>
      <c r="C415" s="36" t="s">
        <v>1711</v>
      </c>
      <c r="D415" s="37" t="s">
        <v>1572</v>
      </c>
      <c r="E415" s="38">
        <v>3</v>
      </c>
      <c r="F415" s="38" t="s">
        <v>7</v>
      </c>
      <c r="G415" s="33"/>
      <c r="H415" s="162"/>
      <c r="I415" s="166"/>
      <c r="J415" s="166"/>
      <c r="K415" s="167"/>
      <c r="L415" s="168"/>
      <c r="M415" s="168"/>
      <c r="O415" s="170"/>
    </row>
    <row r="416" spans="1:30" ht="44.25" customHeight="1">
      <c r="A416" s="35" t="s">
        <v>1836</v>
      </c>
      <c r="B416" s="35" t="s">
        <v>1837</v>
      </c>
      <c r="C416" s="36" t="s">
        <v>1711</v>
      </c>
      <c r="D416" s="37" t="s">
        <v>1572</v>
      </c>
      <c r="E416" s="38">
        <v>1</v>
      </c>
      <c r="F416" s="38" t="s">
        <v>8</v>
      </c>
      <c r="G416" s="33"/>
      <c r="H416" s="162"/>
      <c r="I416" s="166"/>
      <c r="J416" s="167"/>
      <c r="K416" s="168"/>
      <c r="L416" s="168"/>
      <c r="O416" s="183"/>
      <c r="Q416" s="162"/>
    </row>
    <row r="417" spans="1:17" ht="47.25" customHeight="1">
      <c r="A417" s="35" t="s">
        <v>1836</v>
      </c>
      <c r="B417" s="35" t="s">
        <v>1837</v>
      </c>
      <c r="C417" s="36" t="s">
        <v>1711</v>
      </c>
      <c r="D417" s="37" t="s">
        <v>1572</v>
      </c>
      <c r="E417" s="38">
        <v>2</v>
      </c>
      <c r="F417" s="38" t="s">
        <v>8</v>
      </c>
      <c r="G417" s="33"/>
      <c r="H417" s="162"/>
      <c r="I417" s="166"/>
      <c r="J417" s="167"/>
      <c r="K417" s="168"/>
      <c r="L417" s="168"/>
      <c r="O417" s="183"/>
      <c r="Q417" s="162"/>
    </row>
    <row r="418" spans="1:17">
      <c r="A418" s="35" t="s">
        <v>1836</v>
      </c>
      <c r="B418" s="35" t="s">
        <v>1837</v>
      </c>
      <c r="C418" s="36" t="s">
        <v>1711</v>
      </c>
      <c r="D418" s="37" t="s">
        <v>1572</v>
      </c>
      <c r="E418" s="38">
        <v>3</v>
      </c>
      <c r="F418" s="38" t="s">
        <v>8</v>
      </c>
      <c r="G418" s="33"/>
      <c r="H418" s="162"/>
      <c r="I418" s="166"/>
      <c r="J418" s="166"/>
      <c r="K418" s="167"/>
      <c r="L418" s="168"/>
      <c r="M418" s="168"/>
      <c r="O418" s="170"/>
    </row>
    <row r="419" spans="1:17">
      <c r="A419" s="35" t="s">
        <v>1836</v>
      </c>
      <c r="B419" s="35" t="s">
        <v>1837</v>
      </c>
      <c r="C419" s="36" t="s">
        <v>1711</v>
      </c>
      <c r="D419" s="37" t="s">
        <v>1572</v>
      </c>
      <c r="E419" s="38">
        <v>4</v>
      </c>
      <c r="F419" s="38" t="s">
        <v>8</v>
      </c>
      <c r="G419" s="33"/>
      <c r="H419" s="162"/>
      <c r="I419" s="166"/>
      <c r="J419" s="166"/>
      <c r="K419" s="167"/>
      <c r="L419" s="168"/>
      <c r="M419" s="168"/>
      <c r="O419" s="170"/>
    </row>
    <row r="420" spans="1:17">
      <c r="A420" s="35" t="s">
        <v>1836</v>
      </c>
      <c r="B420" s="35" t="s">
        <v>1837</v>
      </c>
      <c r="C420" s="36" t="s">
        <v>1711</v>
      </c>
      <c r="D420" s="37" t="s">
        <v>1572</v>
      </c>
      <c r="E420" s="38">
        <v>5</v>
      </c>
      <c r="F420" s="38" t="s">
        <v>8</v>
      </c>
      <c r="G420" s="33"/>
      <c r="H420" s="162"/>
      <c r="I420" s="166"/>
      <c r="J420" s="166"/>
      <c r="K420" s="167"/>
      <c r="L420" s="168"/>
      <c r="M420" s="168"/>
      <c r="O420" s="170"/>
    </row>
    <row r="421" spans="1:17">
      <c r="A421" s="35" t="s">
        <v>1836</v>
      </c>
      <c r="B421" s="35" t="s">
        <v>1837</v>
      </c>
      <c r="C421" s="36" t="s">
        <v>1711</v>
      </c>
      <c r="D421" s="37" t="s">
        <v>1572</v>
      </c>
      <c r="E421" s="38">
        <v>6</v>
      </c>
      <c r="F421" s="38" t="s">
        <v>8</v>
      </c>
      <c r="G421" s="33"/>
      <c r="H421" s="162"/>
      <c r="I421" s="166"/>
      <c r="J421" s="166"/>
      <c r="K421" s="167"/>
      <c r="L421" s="168"/>
      <c r="M421" s="168"/>
      <c r="O421" s="170"/>
    </row>
    <row r="422" spans="1:17">
      <c r="A422" s="35" t="s">
        <v>1838</v>
      </c>
      <c r="B422" s="35" t="s">
        <v>1839</v>
      </c>
      <c r="C422" s="36" t="s">
        <v>915</v>
      </c>
      <c r="D422" s="37" t="s">
        <v>1520</v>
      </c>
      <c r="E422" s="38">
        <v>1</v>
      </c>
      <c r="F422" s="38" t="s">
        <v>6</v>
      </c>
      <c r="G422" s="59" t="s">
        <v>916</v>
      </c>
      <c r="H422" s="162"/>
      <c r="I422" s="166"/>
      <c r="J422" s="166"/>
      <c r="K422" s="167"/>
      <c r="L422" s="168"/>
      <c r="M422" s="168"/>
      <c r="O422" s="170"/>
    </row>
    <row r="423" spans="1:17">
      <c r="A423" s="35" t="s">
        <v>1838</v>
      </c>
      <c r="B423" s="35" t="s">
        <v>1839</v>
      </c>
      <c r="C423" s="36" t="s">
        <v>915</v>
      </c>
      <c r="D423" s="37" t="s">
        <v>1520</v>
      </c>
      <c r="E423" s="38">
        <v>1</v>
      </c>
      <c r="F423" s="38" t="s">
        <v>7</v>
      </c>
      <c r="G423" s="193" t="s">
        <v>917</v>
      </c>
      <c r="H423" s="162"/>
      <c r="I423" s="166"/>
      <c r="J423" s="166"/>
      <c r="K423" s="167"/>
      <c r="L423" s="168"/>
      <c r="M423" s="168"/>
      <c r="O423" s="170"/>
    </row>
    <row r="424" spans="1:17">
      <c r="A424" s="35" t="s">
        <v>1838</v>
      </c>
      <c r="B424" s="35" t="s">
        <v>1839</v>
      </c>
      <c r="C424" s="36" t="s">
        <v>915</v>
      </c>
      <c r="D424" s="37" t="s">
        <v>1520</v>
      </c>
      <c r="E424" s="38">
        <v>2</v>
      </c>
      <c r="F424" s="38" t="s">
        <v>6</v>
      </c>
      <c r="G424" s="193" t="s">
        <v>919</v>
      </c>
      <c r="H424" s="162"/>
      <c r="I424" s="168"/>
      <c r="J424" s="168"/>
      <c r="K424" s="167"/>
      <c r="L424" s="168"/>
      <c r="M424" s="168"/>
      <c r="O424" s="170"/>
    </row>
    <row r="425" spans="1:17">
      <c r="A425" s="35" t="s">
        <v>1838</v>
      </c>
      <c r="B425" s="35" t="s">
        <v>1839</v>
      </c>
      <c r="C425" s="36" t="s">
        <v>915</v>
      </c>
      <c r="D425" s="37" t="s">
        <v>1520</v>
      </c>
      <c r="E425" s="38">
        <v>2</v>
      </c>
      <c r="F425" s="38" t="s">
        <v>7</v>
      </c>
      <c r="G425" s="193" t="s">
        <v>919</v>
      </c>
      <c r="H425" s="162"/>
      <c r="I425" s="168"/>
      <c r="J425" s="168"/>
      <c r="K425" s="167"/>
      <c r="L425" s="168"/>
      <c r="M425" s="168"/>
      <c r="O425" s="170"/>
    </row>
    <row r="426" spans="1:17" ht="36" customHeight="1">
      <c r="A426" s="35" t="s">
        <v>1840</v>
      </c>
      <c r="B426" s="35" t="s">
        <v>1841</v>
      </c>
      <c r="C426" s="36" t="s">
        <v>922</v>
      </c>
      <c r="D426" s="37" t="s">
        <v>1520</v>
      </c>
      <c r="E426" s="38">
        <v>1</v>
      </c>
      <c r="F426" s="38" t="s">
        <v>6</v>
      </c>
      <c r="G426" s="59" t="s">
        <v>923</v>
      </c>
      <c r="H426" s="162"/>
      <c r="I426" s="166"/>
      <c r="J426" s="175"/>
      <c r="K426" s="168"/>
      <c r="L426" s="168"/>
      <c r="O426" s="203"/>
    </row>
    <row r="427" spans="1:17">
      <c r="A427" s="35" t="s">
        <v>1840</v>
      </c>
      <c r="B427" s="35" t="s">
        <v>1841</v>
      </c>
      <c r="C427" s="36" t="s">
        <v>922</v>
      </c>
      <c r="D427" s="37" t="s">
        <v>1520</v>
      </c>
      <c r="E427" s="38">
        <v>1</v>
      </c>
      <c r="F427" s="38" t="s">
        <v>7</v>
      </c>
      <c r="G427" s="193" t="s">
        <v>924</v>
      </c>
      <c r="H427" s="162"/>
      <c r="I427" s="166"/>
      <c r="J427" s="166"/>
      <c r="K427" s="167"/>
      <c r="L427" s="168"/>
      <c r="M427" s="168"/>
      <c r="O427" s="170"/>
    </row>
    <row r="428" spans="1:17">
      <c r="A428" s="35" t="s">
        <v>1840</v>
      </c>
      <c r="B428" s="35" t="s">
        <v>1841</v>
      </c>
      <c r="C428" s="36" t="s">
        <v>922</v>
      </c>
      <c r="D428" s="37" t="s">
        <v>1520</v>
      </c>
      <c r="E428" s="38">
        <v>2</v>
      </c>
      <c r="F428" s="38" t="s">
        <v>6</v>
      </c>
      <c r="G428" s="193" t="s">
        <v>725</v>
      </c>
      <c r="H428" s="162"/>
      <c r="I428" s="166"/>
      <c r="J428" s="167"/>
      <c r="K428" s="168"/>
      <c r="L428" s="168"/>
      <c r="O428" s="201"/>
    </row>
    <row r="429" spans="1:17">
      <c r="A429" s="35" t="s">
        <v>1840</v>
      </c>
      <c r="B429" s="35" t="s">
        <v>1841</v>
      </c>
      <c r="C429" s="36" t="s">
        <v>922</v>
      </c>
      <c r="D429" s="37" t="s">
        <v>1520</v>
      </c>
      <c r="E429" s="38">
        <v>2</v>
      </c>
      <c r="F429" s="38" t="s">
        <v>7</v>
      </c>
      <c r="G429" s="193" t="s">
        <v>725</v>
      </c>
      <c r="H429" s="162"/>
      <c r="I429" s="166"/>
      <c r="J429" s="167"/>
      <c r="K429" s="168"/>
      <c r="L429" s="168"/>
      <c r="O429" s="201"/>
    </row>
    <row r="430" spans="1:17">
      <c r="A430" s="35" t="s">
        <v>1842</v>
      </c>
      <c r="B430" s="35" t="s">
        <v>1843</v>
      </c>
      <c r="C430" s="36" t="s">
        <v>927</v>
      </c>
      <c r="D430" s="37" t="s">
        <v>1520</v>
      </c>
      <c r="E430" s="38">
        <v>1</v>
      </c>
      <c r="F430" s="38" t="s">
        <v>6</v>
      </c>
      <c r="G430" s="42" t="s">
        <v>1778</v>
      </c>
      <c r="H430" s="162"/>
      <c r="I430" s="166"/>
      <c r="J430" s="166"/>
      <c r="K430" s="167"/>
      <c r="L430" s="168"/>
      <c r="M430" s="168"/>
      <c r="O430" s="170"/>
    </row>
    <row r="431" spans="1:17">
      <c r="A431" s="35" t="s">
        <v>1842</v>
      </c>
      <c r="B431" s="35" t="s">
        <v>1843</v>
      </c>
      <c r="C431" s="36" t="s">
        <v>927</v>
      </c>
      <c r="D431" s="37" t="s">
        <v>1520</v>
      </c>
      <c r="E431" s="38">
        <v>1</v>
      </c>
      <c r="F431" s="38" t="s">
        <v>7</v>
      </c>
      <c r="G431" s="193" t="s">
        <v>933</v>
      </c>
      <c r="H431" s="162"/>
      <c r="I431" s="166"/>
      <c r="J431" s="166"/>
      <c r="K431" s="167"/>
      <c r="L431" s="168"/>
      <c r="M431" s="168"/>
      <c r="O431" s="170"/>
    </row>
    <row r="432" spans="1:17">
      <c r="A432" s="35" t="s">
        <v>1842</v>
      </c>
      <c r="B432" s="35" t="s">
        <v>1843</v>
      </c>
      <c r="C432" s="36" t="s">
        <v>927</v>
      </c>
      <c r="D432" s="37" t="s">
        <v>1520</v>
      </c>
      <c r="E432" s="38">
        <v>2</v>
      </c>
      <c r="F432" s="38" t="s">
        <v>6</v>
      </c>
      <c r="G432" s="193" t="s">
        <v>931</v>
      </c>
      <c r="H432" s="162"/>
      <c r="J432" s="166"/>
      <c r="K432" s="167"/>
      <c r="L432" s="168"/>
      <c r="M432" s="168"/>
      <c r="O432" s="177"/>
    </row>
    <row r="433" spans="1:20">
      <c r="A433" s="35" t="s">
        <v>1842</v>
      </c>
      <c r="B433" s="35" t="s">
        <v>1843</v>
      </c>
      <c r="C433" s="36" t="s">
        <v>927</v>
      </c>
      <c r="D433" s="37" t="s">
        <v>1520</v>
      </c>
      <c r="E433" s="38">
        <v>2</v>
      </c>
      <c r="F433" s="38" t="s">
        <v>7</v>
      </c>
      <c r="G433" s="193" t="s">
        <v>931</v>
      </c>
      <c r="H433" s="162"/>
      <c r="J433" s="166"/>
      <c r="K433" s="167"/>
      <c r="L433" s="168"/>
      <c r="M433" s="168"/>
      <c r="O433" s="177"/>
    </row>
    <row r="434" spans="1:20">
      <c r="A434" s="35" t="s">
        <v>1842</v>
      </c>
      <c r="B434" s="35" t="s">
        <v>1843</v>
      </c>
      <c r="C434" s="36" t="s">
        <v>927</v>
      </c>
      <c r="D434" s="37" t="s">
        <v>1520</v>
      </c>
      <c r="E434" s="38">
        <v>3</v>
      </c>
      <c r="F434" s="38" t="s">
        <v>6</v>
      </c>
      <c r="G434" s="193" t="s">
        <v>935</v>
      </c>
      <c r="H434" s="162"/>
      <c r="J434" s="166"/>
      <c r="K434" s="167"/>
      <c r="L434" s="168"/>
      <c r="M434" s="168"/>
      <c r="O434" s="177"/>
    </row>
    <row r="435" spans="1:20">
      <c r="A435" s="35" t="s">
        <v>1842</v>
      </c>
      <c r="B435" s="35" t="s">
        <v>1843</v>
      </c>
      <c r="C435" s="36" t="s">
        <v>927</v>
      </c>
      <c r="D435" s="37" t="s">
        <v>1520</v>
      </c>
      <c r="E435" s="38">
        <v>3</v>
      </c>
      <c r="F435" s="38" t="s">
        <v>7</v>
      </c>
      <c r="G435" s="193" t="s">
        <v>935</v>
      </c>
      <c r="H435" s="162"/>
      <c r="J435" s="166"/>
      <c r="K435" s="167"/>
      <c r="L435" s="168"/>
      <c r="M435" s="168"/>
      <c r="O435" s="177"/>
    </row>
    <row r="436" spans="1:20">
      <c r="A436" s="35" t="s">
        <v>1844</v>
      </c>
      <c r="B436" s="35" t="s">
        <v>1845</v>
      </c>
      <c r="C436" s="36" t="s">
        <v>184</v>
      </c>
      <c r="D436" s="37" t="s">
        <v>1546</v>
      </c>
      <c r="E436" s="38">
        <v>1</v>
      </c>
      <c r="F436" s="38" t="s">
        <v>19</v>
      </c>
      <c r="G436" s="59" t="s">
        <v>934</v>
      </c>
      <c r="H436" s="162"/>
      <c r="I436" s="166"/>
      <c r="J436" s="166"/>
      <c r="K436" s="167"/>
      <c r="L436" s="168"/>
      <c r="M436" s="168"/>
      <c r="O436" s="170"/>
    </row>
    <row r="437" spans="1:20">
      <c r="A437" s="35" t="s">
        <v>1846</v>
      </c>
      <c r="B437" s="35" t="s">
        <v>1847</v>
      </c>
      <c r="C437" s="36" t="s">
        <v>945</v>
      </c>
      <c r="D437" s="37" t="s">
        <v>1572</v>
      </c>
      <c r="E437" s="38">
        <v>1</v>
      </c>
      <c r="F437" s="38" t="s">
        <v>6</v>
      </c>
      <c r="G437" s="59" t="s">
        <v>909</v>
      </c>
      <c r="H437" s="162"/>
      <c r="I437" s="166"/>
      <c r="J437" s="166"/>
      <c r="K437" s="167"/>
      <c r="L437" s="168"/>
      <c r="M437" s="168"/>
      <c r="O437" s="170"/>
    </row>
    <row r="438" spans="1:20">
      <c r="A438" s="35" t="s">
        <v>1846</v>
      </c>
      <c r="B438" s="35" t="s">
        <v>1847</v>
      </c>
      <c r="C438" s="36" t="s">
        <v>945</v>
      </c>
      <c r="D438" s="37" t="s">
        <v>1572</v>
      </c>
      <c r="E438" s="38">
        <v>1</v>
      </c>
      <c r="F438" s="38" t="s">
        <v>7</v>
      </c>
      <c r="G438" s="193" t="s">
        <v>910</v>
      </c>
      <c r="H438" s="162"/>
      <c r="I438" s="166"/>
      <c r="J438" s="166"/>
      <c r="K438" s="167"/>
      <c r="L438" s="168"/>
      <c r="M438" s="168"/>
      <c r="O438" s="170"/>
    </row>
    <row r="439" spans="1:20">
      <c r="A439" s="35" t="s">
        <v>1846</v>
      </c>
      <c r="B439" s="35" t="s">
        <v>1847</v>
      </c>
      <c r="C439" s="36" t="s">
        <v>945</v>
      </c>
      <c r="D439" s="37" t="s">
        <v>1572</v>
      </c>
      <c r="E439" s="38">
        <v>2</v>
      </c>
      <c r="F439" s="38" t="s">
        <v>6</v>
      </c>
      <c r="G439" s="193" t="s">
        <v>947</v>
      </c>
      <c r="H439" s="162"/>
      <c r="I439" s="166"/>
      <c r="J439" s="166"/>
      <c r="K439" s="167"/>
      <c r="L439" s="168"/>
      <c r="M439" s="168"/>
      <c r="O439" s="170"/>
    </row>
    <row r="440" spans="1:20">
      <c r="A440" s="35" t="s">
        <v>1846</v>
      </c>
      <c r="B440" s="35" t="s">
        <v>1847</v>
      </c>
      <c r="C440" s="36" t="s">
        <v>945</v>
      </c>
      <c r="D440" s="37" t="s">
        <v>1572</v>
      </c>
      <c r="E440" s="38">
        <v>2</v>
      </c>
      <c r="F440" s="38" t="s">
        <v>7</v>
      </c>
      <c r="G440" s="193" t="s">
        <v>947</v>
      </c>
      <c r="H440" s="162"/>
      <c r="I440" s="166"/>
      <c r="J440" s="166"/>
      <c r="K440" s="167"/>
      <c r="L440" s="168"/>
      <c r="M440" s="168"/>
      <c r="O440" s="170"/>
    </row>
    <row r="441" spans="1:20" ht="41.25" customHeight="1">
      <c r="A441" s="35" t="s">
        <v>1846</v>
      </c>
      <c r="B441" s="35" t="s">
        <v>1847</v>
      </c>
      <c r="C441" s="36" t="s">
        <v>945</v>
      </c>
      <c r="D441" s="37" t="s">
        <v>1572</v>
      </c>
      <c r="E441" s="38">
        <v>1</v>
      </c>
      <c r="F441" s="38" t="s">
        <v>8</v>
      </c>
      <c r="G441" s="33"/>
      <c r="H441" s="162"/>
      <c r="I441" s="166"/>
      <c r="J441" s="166"/>
      <c r="K441" s="167"/>
      <c r="L441" s="168"/>
      <c r="M441" s="168"/>
      <c r="O441" s="170"/>
      <c r="Q441" s="162"/>
    </row>
    <row r="442" spans="1:20">
      <c r="A442" s="35" t="s">
        <v>1846</v>
      </c>
      <c r="B442" s="35" t="s">
        <v>1847</v>
      </c>
      <c r="C442" s="36" t="s">
        <v>945</v>
      </c>
      <c r="D442" s="37" t="s">
        <v>1572</v>
      </c>
      <c r="E442" s="38">
        <v>2</v>
      </c>
      <c r="F442" s="38" t="s">
        <v>8</v>
      </c>
      <c r="G442" s="33"/>
      <c r="H442" s="162"/>
      <c r="I442" s="166"/>
      <c r="J442" s="166"/>
      <c r="K442" s="167"/>
      <c r="L442" s="168"/>
      <c r="M442" s="168"/>
      <c r="O442" s="170"/>
    </row>
    <row r="443" spans="1:20" ht="40.5" customHeight="1">
      <c r="A443" s="35" t="s">
        <v>1846</v>
      </c>
      <c r="B443" s="35" t="s">
        <v>1847</v>
      </c>
      <c r="C443" s="36" t="s">
        <v>945</v>
      </c>
      <c r="D443" s="37" t="s">
        <v>1572</v>
      </c>
      <c r="E443" s="38">
        <v>3</v>
      </c>
      <c r="F443" s="38" t="s">
        <v>8</v>
      </c>
      <c r="G443" s="33"/>
      <c r="H443" s="162"/>
      <c r="I443" s="166"/>
      <c r="J443" s="167"/>
      <c r="K443" s="168"/>
      <c r="L443" s="168"/>
      <c r="O443" s="170"/>
      <c r="Q443" s="162"/>
      <c r="S443" s="162"/>
      <c r="T443" s="162"/>
    </row>
    <row r="444" spans="1:20" ht="36" customHeight="1">
      <c r="A444" s="35" t="s">
        <v>1846</v>
      </c>
      <c r="B444" s="35" t="s">
        <v>1847</v>
      </c>
      <c r="C444" s="36" t="s">
        <v>945</v>
      </c>
      <c r="D444" s="37" t="s">
        <v>1572</v>
      </c>
      <c r="E444" s="38">
        <v>4</v>
      </c>
      <c r="F444" s="38" t="s">
        <v>8</v>
      </c>
      <c r="G444" s="33"/>
      <c r="H444" s="162"/>
      <c r="I444" s="166"/>
      <c r="J444" s="167"/>
      <c r="K444" s="168"/>
      <c r="L444" s="168"/>
      <c r="O444" s="183"/>
    </row>
    <row r="445" spans="1:20">
      <c r="A445" s="35" t="s">
        <v>1848</v>
      </c>
      <c r="B445" s="35" t="s">
        <v>1849</v>
      </c>
      <c r="C445" s="36" t="s">
        <v>959</v>
      </c>
      <c r="D445" s="37" t="s">
        <v>1572</v>
      </c>
      <c r="E445" s="38">
        <v>1</v>
      </c>
      <c r="F445" s="38" t="s">
        <v>6</v>
      </c>
      <c r="G445" s="59" t="s">
        <v>941</v>
      </c>
      <c r="H445" s="162"/>
      <c r="I445" s="166"/>
      <c r="J445" s="166"/>
      <c r="K445" s="167"/>
      <c r="L445" s="168"/>
      <c r="M445" s="168"/>
      <c r="O445" s="203"/>
    </row>
    <row r="446" spans="1:20">
      <c r="A446" s="35" t="s">
        <v>1848</v>
      </c>
      <c r="B446" s="35" t="s">
        <v>1849</v>
      </c>
      <c r="C446" s="36" t="s">
        <v>959</v>
      </c>
      <c r="D446" s="37" t="s">
        <v>1572</v>
      </c>
      <c r="E446" s="38">
        <v>2</v>
      </c>
      <c r="F446" s="38" t="s">
        <v>6</v>
      </c>
      <c r="G446" s="193" t="s">
        <v>1797</v>
      </c>
      <c r="H446" s="162"/>
      <c r="I446" s="166"/>
      <c r="J446" s="166"/>
      <c r="K446" s="167"/>
      <c r="L446" s="168"/>
      <c r="M446" s="168"/>
      <c r="O446" s="203"/>
    </row>
    <row r="447" spans="1:20" ht="27" customHeight="1">
      <c r="A447" s="35" t="s">
        <v>1848</v>
      </c>
      <c r="B447" s="35" t="s">
        <v>1849</v>
      </c>
      <c r="C447" s="36" t="s">
        <v>959</v>
      </c>
      <c r="D447" s="37" t="s">
        <v>1572</v>
      </c>
      <c r="E447" s="38">
        <v>1</v>
      </c>
      <c r="F447" s="38" t="s">
        <v>8</v>
      </c>
      <c r="G447" s="33"/>
      <c r="H447" s="162"/>
      <c r="I447" s="166"/>
      <c r="J447" s="167"/>
      <c r="K447" s="168"/>
      <c r="L447" s="168"/>
      <c r="O447" s="183"/>
    </row>
    <row r="448" spans="1:20">
      <c r="A448" s="35" t="s">
        <v>1848</v>
      </c>
      <c r="B448" s="35" t="s">
        <v>1849</v>
      </c>
      <c r="C448" s="36" t="s">
        <v>959</v>
      </c>
      <c r="D448" s="37" t="s">
        <v>1572</v>
      </c>
      <c r="E448" s="38">
        <v>2</v>
      </c>
      <c r="F448" s="38" t="s">
        <v>8</v>
      </c>
      <c r="G448" s="33"/>
      <c r="H448" s="162"/>
      <c r="I448" s="166"/>
      <c r="J448" s="166"/>
      <c r="K448" s="167"/>
      <c r="L448" s="168"/>
      <c r="M448" s="168"/>
      <c r="O448" s="183"/>
    </row>
    <row r="449" spans="1:30" ht="30.75" customHeight="1">
      <c r="A449" s="35" t="s">
        <v>1848</v>
      </c>
      <c r="B449" s="35" t="s">
        <v>1849</v>
      </c>
      <c r="C449" s="36" t="s">
        <v>959</v>
      </c>
      <c r="D449" s="37" t="s">
        <v>1572</v>
      </c>
      <c r="E449" s="38">
        <v>3</v>
      </c>
      <c r="F449" s="38" t="s">
        <v>8</v>
      </c>
      <c r="G449" s="33"/>
      <c r="H449" s="162"/>
      <c r="I449" s="166"/>
      <c r="J449" s="167"/>
      <c r="K449" s="168"/>
      <c r="L449" s="168"/>
      <c r="O449" s="183"/>
    </row>
    <row r="450" spans="1:30">
      <c r="A450" s="35" t="s">
        <v>1848</v>
      </c>
      <c r="B450" s="35" t="s">
        <v>1849</v>
      </c>
      <c r="C450" s="36" t="s">
        <v>959</v>
      </c>
      <c r="D450" s="37" t="s">
        <v>1572</v>
      </c>
      <c r="E450" s="38">
        <v>4</v>
      </c>
      <c r="F450" s="38" t="s">
        <v>8</v>
      </c>
      <c r="G450" s="33"/>
      <c r="H450" s="162"/>
      <c r="I450" s="166"/>
      <c r="J450" s="166"/>
      <c r="K450" s="167"/>
      <c r="L450" s="168"/>
      <c r="M450" s="168"/>
      <c r="O450" s="183"/>
    </row>
    <row r="451" spans="1:30" ht="36" customHeight="1">
      <c r="A451" s="35" t="s">
        <v>1848</v>
      </c>
      <c r="B451" s="35" t="s">
        <v>1849</v>
      </c>
      <c r="C451" s="36" t="s">
        <v>959</v>
      </c>
      <c r="D451" s="37" t="s">
        <v>1572</v>
      </c>
      <c r="E451" s="38">
        <v>5</v>
      </c>
      <c r="F451" s="38" t="s">
        <v>8</v>
      </c>
      <c r="G451" s="33"/>
      <c r="H451" s="162"/>
      <c r="I451" s="166"/>
      <c r="J451" s="167"/>
      <c r="K451" s="168"/>
      <c r="L451" s="168"/>
      <c r="O451" s="183"/>
    </row>
    <row r="452" spans="1:30">
      <c r="A452" s="35" t="s">
        <v>1117</v>
      </c>
      <c r="B452" s="35" t="s">
        <v>1118</v>
      </c>
      <c r="C452" s="36" t="s">
        <v>1119</v>
      </c>
      <c r="D452" s="37" t="s">
        <v>1520</v>
      </c>
      <c r="E452" s="38">
        <v>1</v>
      </c>
      <c r="F452" s="38" t="s">
        <v>6</v>
      </c>
      <c r="G452" s="59" t="s">
        <v>907</v>
      </c>
      <c r="H452" s="162"/>
      <c r="I452" s="162"/>
      <c r="J452" s="166"/>
      <c r="K452" s="167"/>
      <c r="L452" s="168"/>
      <c r="M452" s="168"/>
      <c r="O452" s="170"/>
    </row>
    <row r="453" spans="1:30">
      <c r="A453" s="35" t="s">
        <v>1117</v>
      </c>
      <c r="B453" s="35" t="s">
        <v>1118</v>
      </c>
      <c r="C453" s="36" t="s">
        <v>1119</v>
      </c>
      <c r="D453" s="37" t="s">
        <v>1520</v>
      </c>
      <c r="E453" s="38">
        <v>1</v>
      </c>
      <c r="F453" s="38" t="s">
        <v>7</v>
      </c>
      <c r="G453" s="193" t="s">
        <v>908</v>
      </c>
      <c r="H453" s="162"/>
      <c r="I453" s="166"/>
      <c r="J453" s="166"/>
      <c r="K453" s="167"/>
      <c r="L453" s="168"/>
      <c r="M453" s="168"/>
      <c r="O453" s="170"/>
    </row>
    <row r="454" spans="1:30">
      <c r="A454" s="35" t="s">
        <v>1850</v>
      </c>
      <c r="B454" s="35" t="s">
        <v>1851</v>
      </c>
      <c r="C454" s="36" t="s">
        <v>197</v>
      </c>
      <c r="D454" s="37" t="s">
        <v>1546</v>
      </c>
      <c r="E454" s="38">
        <v>1</v>
      </c>
      <c r="F454" s="38" t="s">
        <v>19</v>
      </c>
      <c r="G454" s="59" t="s">
        <v>934</v>
      </c>
      <c r="H454" s="162"/>
      <c r="I454" s="166"/>
      <c r="J454" s="166"/>
      <c r="K454" s="167"/>
      <c r="L454" s="168"/>
      <c r="M454" s="168"/>
      <c r="O454" s="170"/>
    </row>
    <row r="455" spans="1:30">
      <c r="A455" s="35">
        <v>1745</v>
      </c>
      <c r="B455" s="35" t="s">
        <v>1852</v>
      </c>
      <c r="C455" s="36" t="s">
        <v>197</v>
      </c>
      <c r="D455" s="37" t="s">
        <v>1546</v>
      </c>
      <c r="E455" s="38">
        <v>1</v>
      </c>
      <c r="F455" s="38" t="s">
        <v>19</v>
      </c>
      <c r="G455" s="59" t="s">
        <v>934</v>
      </c>
      <c r="H455" s="162"/>
      <c r="I455" s="166"/>
      <c r="J455" s="166"/>
      <c r="K455" s="167"/>
      <c r="L455" s="168"/>
      <c r="M455" s="168"/>
      <c r="O455" s="170"/>
    </row>
    <row r="456" spans="1:30">
      <c r="A456" s="35" t="s">
        <v>1853</v>
      </c>
      <c r="B456" s="35" t="s">
        <v>1854</v>
      </c>
      <c r="C456" s="36" t="s">
        <v>200</v>
      </c>
      <c r="D456" s="37" t="s">
        <v>1546</v>
      </c>
      <c r="E456" s="38">
        <v>1</v>
      </c>
      <c r="F456" s="38" t="s">
        <v>19</v>
      </c>
      <c r="G456" s="59" t="s">
        <v>934</v>
      </c>
      <c r="H456" s="162"/>
      <c r="I456" s="166"/>
      <c r="J456" s="166"/>
      <c r="K456" s="167"/>
      <c r="L456" s="168"/>
      <c r="M456" s="168"/>
      <c r="O456" s="170"/>
    </row>
    <row r="457" spans="1:30">
      <c r="A457" s="35">
        <v>1761</v>
      </c>
      <c r="B457" s="35" t="s">
        <v>1855</v>
      </c>
      <c r="C457" s="36" t="s">
        <v>200</v>
      </c>
      <c r="D457" s="37" t="s">
        <v>1546</v>
      </c>
      <c r="E457" s="38">
        <v>1</v>
      </c>
      <c r="F457" s="38" t="s">
        <v>19</v>
      </c>
      <c r="G457" s="59" t="s">
        <v>934</v>
      </c>
      <c r="H457" s="162"/>
      <c r="I457" s="166"/>
      <c r="J457" s="166"/>
      <c r="K457" s="167"/>
      <c r="L457" s="168"/>
      <c r="M457" s="168"/>
      <c r="O457" s="170"/>
    </row>
    <row r="458" spans="1:30">
      <c r="A458" s="35">
        <v>1856</v>
      </c>
      <c r="B458" s="75" t="s">
        <v>1856</v>
      </c>
      <c r="C458" s="36" t="s">
        <v>994</v>
      </c>
      <c r="D458" s="76" t="s">
        <v>1520</v>
      </c>
      <c r="E458" s="77">
        <v>1</v>
      </c>
      <c r="F458" s="77" t="s">
        <v>6</v>
      </c>
      <c r="G458" s="59" t="s">
        <v>377</v>
      </c>
      <c r="H458" s="162"/>
      <c r="I458" s="166"/>
      <c r="J458" s="166"/>
      <c r="K458" s="167"/>
      <c r="L458" s="168"/>
      <c r="M458" s="168"/>
      <c r="O458" s="170"/>
    </row>
    <row r="459" spans="1:30" s="180" customFormat="1" ht="15">
      <c r="A459" s="35">
        <v>1719</v>
      </c>
      <c r="B459" s="75" t="s">
        <v>1857</v>
      </c>
      <c r="C459" s="36" t="s">
        <v>212</v>
      </c>
      <c r="D459" s="76">
        <v>3</v>
      </c>
      <c r="E459" s="38">
        <v>1</v>
      </c>
      <c r="F459" s="77" t="s">
        <v>19</v>
      </c>
      <c r="G459" s="59" t="s">
        <v>934</v>
      </c>
      <c r="H459" s="168"/>
      <c r="I459" s="168"/>
      <c r="J459" s="168"/>
      <c r="K459" s="175"/>
      <c r="L459" s="172"/>
      <c r="M459" s="172"/>
      <c r="N459" s="179"/>
      <c r="O459" s="188"/>
      <c r="P459" s="179"/>
      <c r="Q459" s="179"/>
      <c r="R459" s="179"/>
      <c r="S459" s="179"/>
      <c r="T459" s="179"/>
      <c r="U459" s="179"/>
      <c r="V459" s="179"/>
      <c r="W459" s="179"/>
      <c r="X459" s="179"/>
      <c r="Y459" s="179"/>
      <c r="Z459" s="179"/>
      <c r="AA459" s="179"/>
      <c r="AB459" s="179"/>
      <c r="AC459" s="179"/>
      <c r="AD459" s="179"/>
    </row>
    <row r="460" spans="1:30" s="181" customFormat="1" ht="15">
      <c r="A460" s="66" t="s">
        <v>1120</v>
      </c>
      <c r="B460" s="67" t="s">
        <v>1121</v>
      </c>
      <c r="C460" s="67" t="s">
        <v>1122</v>
      </c>
      <c r="D460" s="63" t="s">
        <v>1572</v>
      </c>
      <c r="E460" s="41">
        <v>1</v>
      </c>
      <c r="F460" s="41" t="s">
        <v>6</v>
      </c>
      <c r="G460" s="59" t="s">
        <v>1123</v>
      </c>
      <c r="H460" s="179"/>
      <c r="I460" s="179"/>
      <c r="J460" s="179"/>
      <c r="K460" s="179"/>
      <c r="L460" s="179"/>
      <c r="M460" s="179"/>
      <c r="N460" s="179"/>
    </row>
    <row r="461" spans="1:30" s="224" customFormat="1" ht="15">
      <c r="A461" s="124">
        <v>1331</v>
      </c>
      <c r="B461" s="125" t="s">
        <v>1858</v>
      </c>
      <c r="C461" s="126" t="s">
        <v>1859</v>
      </c>
      <c r="D461" s="127" t="s">
        <v>1520</v>
      </c>
      <c r="E461" s="128">
        <v>1</v>
      </c>
      <c r="F461" s="129" t="s">
        <v>6</v>
      </c>
      <c r="G461" s="115"/>
      <c r="H461" s="220"/>
      <c r="I461" s="221"/>
      <c r="J461" s="220"/>
      <c r="K461" s="222"/>
      <c r="L461" s="220"/>
      <c r="M461" s="220"/>
      <c r="N461" s="206"/>
      <c r="O461" s="223"/>
      <c r="P461" s="206"/>
      <c r="Q461" s="206"/>
      <c r="R461" s="206"/>
      <c r="S461" s="206"/>
      <c r="T461" s="206"/>
      <c r="U461" s="206"/>
      <c r="V461" s="206"/>
      <c r="W461" s="206"/>
      <c r="X461" s="206"/>
      <c r="Y461" s="206"/>
      <c r="Z461" s="206"/>
      <c r="AA461" s="206"/>
      <c r="AB461" s="206"/>
      <c r="AC461" s="206"/>
      <c r="AD461" s="206"/>
    </row>
    <row r="462" spans="1:30" ht="24">
      <c r="A462" s="35" t="s">
        <v>1131</v>
      </c>
      <c r="B462" s="35" t="s">
        <v>1132</v>
      </c>
      <c r="C462" s="36" t="s">
        <v>1133</v>
      </c>
      <c r="D462" s="37" t="s">
        <v>1520</v>
      </c>
      <c r="E462" s="38">
        <v>1</v>
      </c>
      <c r="F462" s="38" t="s">
        <v>6</v>
      </c>
      <c r="G462" s="57" t="s">
        <v>1868</v>
      </c>
      <c r="H462" s="162"/>
      <c r="I462" s="166"/>
      <c r="J462" s="166"/>
      <c r="K462" s="167"/>
      <c r="L462" s="168"/>
      <c r="M462" s="168"/>
      <c r="O462" s="170"/>
    </row>
    <row r="463" spans="1:30" ht="24">
      <c r="A463" s="35" t="s">
        <v>1131</v>
      </c>
      <c r="B463" s="35" t="s">
        <v>1132</v>
      </c>
      <c r="C463" s="36" t="s">
        <v>1133</v>
      </c>
      <c r="D463" s="37" t="s">
        <v>1520</v>
      </c>
      <c r="E463" s="38">
        <v>2</v>
      </c>
      <c r="F463" s="38" t="s">
        <v>6</v>
      </c>
      <c r="G463" s="57" t="s">
        <v>1860</v>
      </c>
      <c r="H463" s="162"/>
      <c r="I463" s="166"/>
      <c r="J463" s="166"/>
      <c r="K463" s="167"/>
      <c r="L463" s="168"/>
      <c r="M463" s="168"/>
      <c r="O463" s="170"/>
    </row>
    <row r="464" spans="1:30">
      <c r="A464" s="35" t="s">
        <v>1131</v>
      </c>
      <c r="B464" s="35" t="s">
        <v>1132</v>
      </c>
      <c r="C464" s="36" t="s">
        <v>1133</v>
      </c>
      <c r="D464" s="37" t="s">
        <v>1520</v>
      </c>
      <c r="E464" s="38">
        <v>3</v>
      </c>
      <c r="F464" s="38" t="s">
        <v>6</v>
      </c>
      <c r="G464" s="57" t="s">
        <v>1864</v>
      </c>
      <c r="H464" s="162"/>
      <c r="I464" s="166"/>
      <c r="J464" s="166"/>
      <c r="K464" s="167"/>
      <c r="L464" s="168"/>
      <c r="M464" s="168"/>
      <c r="O464" s="170"/>
    </row>
    <row r="465" spans="1:15">
      <c r="A465" s="35" t="s">
        <v>1131</v>
      </c>
      <c r="B465" s="35" t="s">
        <v>1132</v>
      </c>
      <c r="C465" s="36" t="s">
        <v>1133</v>
      </c>
      <c r="D465" s="37" t="s">
        <v>1520</v>
      </c>
      <c r="E465" s="38">
        <v>4</v>
      </c>
      <c r="F465" s="38" t="s">
        <v>6</v>
      </c>
      <c r="G465" s="57" t="s">
        <v>1871</v>
      </c>
      <c r="H465" s="162"/>
      <c r="I465" s="166"/>
      <c r="J465" s="166"/>
      <c r="K465" s="167"/>
      <c r="L465" s="168"/>
      <c r="M465" s="168"/>
      <c r="O465" s="170"/>
    </row>
    <row r="466" spans="1:15">
      <c r="A466" s="35" t="s">
        <v>1131</v>
      </c>
      <c r="B466" s="35" t="s">
        <v>1132</v>
      </c>
      <c r="C466" s="36" t="s">
        <v>1133</v>
      </c>
      <c r="D466" s="37" t="s">
        <v>1520</v>
      </c>
      <c r="E466" s="38">
        <v>1</v>
      </c>
      <c r="F466" s="38" t="s">
        <v>7</v>
      </c>
      <c r="G466" s="57"/>
      <c r="H466" s="162"/>
      <c r="I466" s="166"/>
      <c r="J466" s="166"/>
      <c r="K466" s="167"/>
      <c r="L466" s="168"/>
      <c r="M466" s="168"/>
      <c r="O466" s="170"/>
    </row>
    <row r="467" spans="1:15">
      <c r="A467" s="35" t="s">
        <v>1131</v>
      </c>
      <c r="B467" s="35" t="s">
        <v>1132</v>
      </c>
      <c r="C467" s="36" t="s">
        <v>1133</v>
      </c>
      <c r="D467" s="37" t="s">
        <v>1520</v>
      </c>
      <c r="E467" s="38">
        <v>2</v>
      </c>
      <c r="F467" s="38" t="s">
        <v>7</v>
      </c>
      <c r="G467" s="49"/>
      <c r="H467" s="162"/>
      <c r="I467" s="166"/>
      <c r="J467" s="166"/>
      <c r="K467" s="167"/>
      <c r="L467" s="168"/>
      <c r="M467" s="168"/>
      <c r="O467" s="170"/>
    </row>
    <row r="468" spans="1:15">
      <c r="A468" s="35" t="s">
        <v>1131</v>
      </c>
      <c r="B468" s="35" t="s">
        <v>1132</v>
      </c>
      <c r="C468" s="36" t="s">
        <v>1133</v>
      </c>
      <c r="D468" s="37" t="s">
        <v>1520</v>
      </c>
      <c r="E468" s="38">
        <v>3</v>
      </c>
      <c r="F468" s="38" t="s">
        <v>7</v>
      </c>
      <c r="G468" s="57"/>
      <c r="H468" s="162"/>
      <c r="I468" s="166"/>
      <c r="J468" s="166"/>
      <c r="K468" s="167"/>
      <c r="L468" s="168"/>
      <c r="M468" s="168"/>
      <c r="O468" s="170"/>
    </row>
    <row r="469" spans="1:15">
      <c r="A469" s="35" t="s">
        <v>1131</v>
      </c>
      <c r="B469" s="35" t="s">
        <v>1132</v>
      </c>
      <c r="C469" s="36" t="s">
        <v>1133</v>
      </c>
      <c r="D469" s="37" t="s">
        <v>1520</v>
      </c>
      <c r="E469" s="38">
        <v>4</v>
      </c>
      <c r="F469" s="38" t="s">
        <v>7</v>
      </c>
      <c r="G469" s="57"/>
      <c r="H469" s="162"/>
      <c r="I469" s="162"/>
      <c r="J469" s="166"/>
      <c r="K469" s="167"/>
      <c r="L469" s="168"/>
      <c r="M469" s="168"/>
      <c r="O469" s="170"/>
    </row>
    <row r="470" spans="1:15">
      <c r="A470" s="35" t="s">
        <v>1131</v>
      </c>
      <c r="B470" s="35" t="s">
        <v>1132</v>
      </c>
      <c r="C470" s="36" t="s">
        <v>1133</v>
      </c>
      <c r="D470" s="37" t="s">
        <v>1520</v>
      </c>
      <c r="E470" s="38">
        <v>5</v>
      </c>
      <c r="F470" s="38" t="s">
        <v>7</v>
      </c>
      <c r="G470" s="57"/>
      <c r="H470" s="162"/>
      <c r="I470" s="162"/>
      <c r="J470" s="166"/>
      <c r="K470" s="167"/>
      <c r="L470" s="168"/>
      <c r="M470" s="168"/>
      <c r="O470" s="170"/>
    </row>
    <row r="471" spans="1:15">
      <c r="A471" s="35" t="s">
        <v>1131</v>
      </c>
      <c r="B471" s="35" t="s">
        <v>1132</v>
      </c>
      <c r="C471" s="36" t="s">
        <v>1133</v>
      </c>
      <c r="D471" s="37" t="s">
        <v>1520</v>
      </c>
      <c r="E471" s="38">
        <v>6</v>
      </c>
      <c r="F471" s="38" t="s">
        <v>7</v>
      </c>
      <c r="G471" s="57"/>
      <c r="H471" s="162"/>
      <c r="I471" s="166"/>
      <c r="J471" s="166"/>
      <c r="K471" s="167"/>
      <c r="L471" s="168"/>
      <c r="M471" s="168"/>
      <c r="O471" s="170"/>
    </row>
    <row r="472" spans="1:15">
      <c r="A472" s="35" t="s">
        <v>1131</v>
      </c>
      <c r="B472" s="35" t="s">
        <v>1132</v>
      </c>
      <c r="C472" s="36" t="s">
        <v>1133</v>
      </c>
      <c r="D472" s="37" t="s">
        <v>1520</v>
      </c>
      <c r="E472" s="38">
        <v>7</v>
      </c>
      <c r="F472" s="38" t="s">
        <v>7</v>
      </c>
      <c r="G472" s="57"/>
      <c r="H472" s="162"/>
      <c r="I472" s="167"/>
      <c r="J472" s="166"/>
      <c r="K472" s="167"/>
      <c r="L472" s="168"/>
      <c r="M472" s="168"/>
      <c r="O472" s="170"/>
    </row>
    <row r="473" spans="1:15">
      <c r="A473" s="35" t="s">
        <v>1131</v>
      </c>
      <c r="B473" s="35" t="s">
        <v>1132</v>
      </c>
      <c r="C473" s="36" t="s">
        <v>1133</v>
      </c>
      <c r="D473" s="37" t="s">
        <v>1520</v>
      </c>
      <c r="E473" s="38">
        <v>8</v>
      </c>
      <c r="F473" s="38" t="s">
        <v>7</v>
      </c>
      <c r="G473" s="57"/>
      <c r="H473" s="162"/>
      <c r="I473" s="166"/>
      <c r="J473" s="166"/>
      <c r="K473" s="167"/>
      <c r="L473" s="168"/>
      <c r="M473" s="168"/>
      <c r="O473" s="170"/>
    </row>
    <row r="474" spans="1:15">
      <c r="A474" s="35" t="s">
        <v>1131</v>
      </c>
      <c r="B474" s="35" t="s">
        <v>1132</v>
      </c>
      <c r="C474" s="36" t="s">
        <v>1133</v>
      </c>
      <c r="D474" s="37" t="s">
        <v>1520</v>
      </c>
      <c r="E474" s="38">
        <v>9</v>
      </c>
      <c r="F474" s="38" t="s">
        <v>7</v>
      </c>
      <c r="G474" s="57"/>
      <c r="H474" s="162"/>
      <c r="I474" s="166"/>
      <c r="J474" s="166"/>
      <c r="K474" s="167"/>
      <c r="L474" s="168"/>
      <c r="M474" s="168"/>
      <c r="O474" s="170"/>
    </row>
    <row r="475" spans="1:15">
      <c r="A475" s="35" t="s">
        <v>1131</v>
      </c>
      <c r="B475" s="35" t="s">
        <v>1132</v>
      </c>
      <c r="C475" s="36" t="s">
        <v>1133</v>
      </c>
      <c r="D475" s="37" t="s">
        <v>1520</v>
      </c>
      <c r="E475" s="38">
        <v>10</v>
      </c>
      <c r="F475" s="38" t="s">
        <v>7</v>
      </c>
      <c r="G475" s="57"/>
      <c r="H475" s="162"/>
      <c r="I475" s="166"/>
      <c r="J475" s="166"/>
      <c r="K475" s="167"/>
      <c r="L475" s="168"/>
      <c r="M475" s="168"/>
      <c r="O475" s="170"/>
    </row>
    <row r="476" spans="1:15">
      <c r="A476" s="35" t="s">
        <v>1131</v>
      </c>
      <c r="B476" s="35" t="s">
        <v>1132</v>
      </c>
      <c r="C476" s="36" t="s">
        <v>1133</v>
      </c>
      <c r="D476" s="37" t="s">
        <v>1520</v>
      </c>
      <c r="E476" s="38">
        <v>11</v>
      </c>
      <c r="F476" s="38" t="s">
        <v>7</v>
      </c>
      <c r="G476" s="57"/>
      <c r="H476" s="162"/>
      <c r="I476" s="166"/>
      <c r="J476" s="166"/>
      <c r="K476" s="167"/>
      <c r="L476" s="168"/>
      <c r="M476" s="168"/>
      <c r="O476" s="170"/>
    </row>
    <row r="477" spans="1:15">
      <c r="A477" s="35" t="s">
        <v>1131</v>
      </c>
      <c r="B477" s="35" t="s">
        <v>1132</v>
      </c>
      <c r="C477" s="36" t="s">
        <v>1133</v>
      </c>
      <c r="D477" s="37" t="s">
        <v>1520</v>
      </c>
      <c r="E477" s="38">
        <v>12</v>
      </c>
      <c r="F477" s="38" t="s">
        <v>7</v>
      </c>
      <c r="G477" s="57"/>
      <c r="H477" s="162"/>
      <c r="I477" s="166"/>
      <c r="J477" s="166"/>
      <c r="K477" s="167"/>
      <c r="L477" s="168"/>
      <c r="M477" s="168"/>
      <c r="O477" s="170"/>
    </row>
    <row r="478" spans="1:15">
      <c r="A478" s="35" t="s">
        <v>1131</v>
      </c>
      <c r="B478" s="35" t="s">
        <v>1132</v>
      </c>
      <c r="C478" s="36" t="s">
        <v>1133</v>
      </c>
      <c r="D478" s="37" t="s">
        <v>1520</v>
      </c>
      <c r="E478" s="38">
        <v>13</v>
      </c>
      <c r="F478" s="38" t="s">
        <v>7</v>
      </c>
      <c r="G478" s="57"/>
      <c r="H478" s="162"/>
      <c r="I478" s="166"/>
      <c r="J478" s="166"/>
      <c r="K478" s="167"/>
      <c r="L478" s="168"/>
      <c r="M478" s="168"/>
      <c r="O478" s="170"/>
    </row>
    <row r="479" spans="1:15">
      <c r="A479" s="35" t="s">
        <v>1180</v>
      </c>
      <c r="B479" s="35" t="s">
        <v>1181</v>
      </c>
      <c r="C479" s="36" t="s">
        <v>1182</v>
      </c>
      <c r="D479" s="37" t="s">
        <v>1520</v>
      </c>
      <c r="E479" s="38">
        <v>1</v>
      </c>
      <c r="F479" s="38" t="s">
        <v>6</v>
      </c>
      <c r="G479" s="49" t="s">
        <v>1875</v>
      </c>
      <c r="I479" s="166"/>
      <c r="J479" s="166"/>
      <c r="K479" s="167"/>
      <c r="L479" s="168"/>
      <c r="M479" s="168"/>
      <c r="O479" s="201"/>
    </row>
    <row r="480" spans="1:15">
      <c r="A480" s="35" t="s">
        <v>1180</v>
      </c>
      <c r="B480" s="35" t="s">
        <v>1181</v>
      </c>
      <c r="C480" s="36" t="s">
        <v>1182</v>
      </c>
      <c r="D480" s="37" t="s">
        <v>1520</v>
      </c>
      <c r="E480" s="38">
        <v>2</v>
      </c>
      <c r="F480" s="38" t="s">
        <v>6</v>
      </c>
      <c r="G480" s="49" t="s">
        <v>1880</v>
      </c>
      <c r="I480" s="166"/>
      <c r="J480" s="166"/>
      <c r="K480" s="167"/>
      <c r="L480" s="168"/>
      <c r="M480" s="168"/>
      <c r="O480" s="201"/>
    </row>
    <row r="481" spans="1:15">
      <c r="A481" s="35" t="s">
        <v>1180</v>
      </c>
      <c r="B481" s="35" t="s">
        <v>1181</v>
      </c>
      <c r="C481" s="36" t="s">
        <v>1182</v>
      </c>
      <c r="D481" s="37" t="s">
        <v>1520</v>
      </c>
      <c r="E481" s="38">
        <v>1</v>
      </c>
      <c r="F481" s="38" t="s">
        <v>7</v>
      </c>
      <c r="G481" s="57" t="s">
        <v>1183</v>
      </c>
      <c r="H481" s="162"/>
      <c r="I481" s="166"/>
      <c r="J481" s="166"/>
      <c r="K481" s="167"/>
      <c r="L481" s="168"/>
      <c r="M481" s="168"/>
      <c r="O481" s="183"/>
    </row>
    <row r="482" spans="1:15">
      <c r="A482" s="35" t="s">
        <v>1180</v>
      </c>
      <c r="B482" s="35" t="s">
        <v>1181</v>
      </c>
      <c r="C482" s="36" t="s">
        <v>1182</v>
      </c>
      <c r="D482" s="37" t="s">
        <v>1520</v>
      </c>
      <c r="E482" s="38">
        <v>2</v>
      </c>
      <c r="F482" s="38" t="s">
        <v>7</v>
      </c>
      <c r="G482" s="57"/>
      <c r="H482" s="162"/>
      <c r="I482" s="166"/>
      <c r="J482" s="166"/>
      <c r="K482" s="167"/>
      <c r="L482" s="168"/>
      <c r="M482" s="168"/>
      <c r="O482" s="170"/>
    </row>
    <row r="483" spans="1:15">
      <c r="A483" s="35" t="s">
        <v>1180</v>
      </c>
      <c r="B483" s="35" t="s">
        <v>1181</v>
      </c>
      <c r="C483" s="36" t="s">
        <v>1182</v>
      </c>
      <c r="D483" s="37" t="s">
        <v>1520</v>
      </c>
      <c r="E483" s="38">
        <v>3</v>
      </c>
      <c r="F483" s="38" t="s">
        <v>7</v>
      </c>
      <c r="G483" s="57"/>
      <c r="H483" s="162"/>
      <c r="I483" s="166"/>
      <c r="J483" s="166"/>
      <c r="K483" s="167"/>
      <c r="L483" s="168"/>
      <c r="M483" s="168"/>
      <c r="O483" s="170"/>
    </row>
    <row r="484" spans="1:15">
      <c r="A484" s="35" t="s">
        <v>1180</v>
      </c>
      <c r="B484" s="35" t="s">
        <v>1181</v>
      </c>
      <c r="C484" s="36" t="s">
        <v>1182</v>
      </c>
      <c r="D484" s="37" t="s">
        <v>1520</v>
      </c>
      <c r="E484" s="38">
        <v>2</v>
      </c>
      <c r="F484" s="38" t="s">
        <v>6</v>
      </c>
      <c r="G484" s="33"/>
      <c r="H484" s="162"/>
      <c r="I484" s="166"/>
      <c r="J484" s="166"/>
      <c r="K484" s="167"/>
      <c r="L484" s="168"/>
      <c r="M484" s="168"/>
      <c r="O484" s="183"/>
    </row>
    <row r="485" spans="1:15">
      <c r="A485" s="35" t="s">
        <v>1180</v>
      </c>
      <c r="B485" s="35" t="s">
        <v>1181</v>
      </c>
      <c r="C485" s="36" t="s">
        <v>1182</v>
      </c>
      <c r="D485" s="37" t="s">
        <v>1520</v>
      </c>
      <c r="E485" s="38">
        <v>4</v>
      </c>
      <c r="F485" s="38" t="s">
        <v>7</v>
      </c>
      <c r="G485" s="57"/>
      <c r="H485" s="162"/>
      <c r="I485" s="166"/>
      <c r="J485" s="166"/>
      <c r="K485" s="167"/>
      <c r="L485" s="168"/>
      <c r="M485" s="168"/>
      <c r="O485" s="170"/>
    </row>
    <row r="486" spans="1:15">
      <c r="A486" s="35" t="s">
        <v>1180</v>
      </c>
      <c r="B486" s="35" t="s">
        <v>1181</v>
      </c>
      <c r="C486" s="36" t="s">
        <v>1182</v>
      </c>
      <c r="D486" s="37" t="s">
        <v>1520</v>
      </c>
      <c r="E486" s="38">
        <v>5</v>
      </c>
      <c r="F486" s="38" t="s">
        <v>7</v>
      </c>
      <c r="G486" s="33"/>
      <c r="H486" s="162"/>
      <c r="I486" s="166"/>
      <c r="J486" s="166"/>
      <c r="K486" s="167"/>
      <c r="L486" s="168"/>
      <c r="M486" s="168"/>
      <c r="O486" s="203"/>
    </row>
    <row r="487" spans="1:15">
      <c r="A487" s="35" t="s">
        <v>1180</v>
      </c>
      <c r="B487" s="35" t="s">
        <v>1181</v>
      </c>
      <c r="C487" s="36" t="s">
        <v>1182</v>
      </c>
      <c r="D487" s="37" t="s">
        <v>1520</v>
      </c>
      <c r="E487" s="38">
        <v>6</v>
      </c>
      <c r="F487" s="38" t="s">
        <v>7</v>
      </c>
      <c r="G487" s="57"/>
      <c r="H487" s="162"/>
      <c r="I487" s="166"/>
      <c r="J487" s="166"/>
      <c r="K487" s="167"/>
      <c r="L487" s="168"/>
      <c r="M487" s="168"/>
      <c r="O487" s="170"/>
    </row>
    <row r="488" spans="1:15" s="148" customFormat="1">
      <c r="A488" s="35" t="s">
        <v>1180</v>
      </c>
      <c r="B488" s="35" t="s">
        <v>1181</v>
      </c>
      <c r="C488" s="36" t="s">
        <v>1182</v>
      </c>
      <c r="D488" s="37" t="s">
        <v>1520</v>
      </c>
      <c r="E488" s="38">
        <v>7</v>
      </c>
      <c r="F488" s="38" t="s">
        <v>7</v>
      </c>
      <c r="G488" s="57"/>
      <c r="H488" s="162"/>
      <c r="I488" s="166"/>
      <c r="J488" s="166"/>
      <c r="K488" s="167"/>
      <c r="L488" s="168"/>
      <c r="M488" s="168"/>
      <c r="N488" s="169"/>
    </row>
    <row r="489" spans="1:15" s="181" customFormat="1" ht="15">
      <c r="A489" s="66" t="s">
        <v>1208</v>
      </c>
      <c r="B489" s="67" t="s">
        <v>1209</v>
      </c>
      <c r="C489" s="67" t="s">
        <v>1210</v>
      </c>
      <c r="D489" s="63" t="s">
        <v>1520</v>
      </c>
      <c r="E489" s="41">
        <v>1</v>
      </c>
      <c r="F489" s="41" t="s">
        <v>6</v>
      </c>
      <c r="G489" s="43" t="s">
        <v>1187</v>
      </c>
      <c r="H489" s="179"/>
      <c r="I489" s="179"/>
      <c r="J489" s="179"/>
      <c r="K489" s="179"/>
      <c r="L489" s="179"/>
      <c r="M489" s="179"/>
      <c r="N489" s="179"/>
    </row>
    <row r="490" spans="1:15" s="181" customFormat="1" ht="15">
      <c r="A490" s="66" t="s">
        <v>1208</v>
      </c>
      <c r="B490" s="67" t="s">
        <v>1209</v>
      </c>
      <c r="C490" s="67" t="s">
        <v>1210</v>
      </c>
      <c r="D490" s="63" t="s">
        <v>1520</v>
      </c>
      <c r="E490" s="41">
        <v>1</v>
      </c>
      <c r="F490" s="41" t="s">
        <v>7</v>
      </c>
      <c r="G490" s="43" t="s">
        <v>1188</v>
      </c>
      <c r="H490" s="179"/>
      <c r="I490" s="179"/>
      <c r="J490" s="179"/>
      <c r="K490" s="179"/>
      <c r="L490" s="179"/>
      <c r="M490" s="179"/>
      <c r="N490" s="179"/>
    </row>
    <row r="491" spans="1:15" s="181" customFormat="1" ht="15">
      <c r="A491" s="66" t="s">
        <v>1211</v>
      </c>
      <c r="B491" s="67" t="s">
        <v>1212</v>
      </c>
      <c r="C491" s="67" t="s">
        <v>1213</v>
      </c>
      <c r="D491" s="63" t="s">
        <v>1520</v>
      </c>
      <c r="E491" s="41">
        <v>1</v>
      </c>
      <c r="F491" s="41" t="s">
        <v>6</v>
      </c>
      <c r="G491" s="43" t="s">
        <v>1145</v>
      </c>
      <c r="H491" s="179"/>
      <c r="I491" s="179"/>
      <c r="J491" s="179"/>
      <c r="K491" s="179"/>
      <c r="L491" s="179"/>
      <c r="M491" s="179"/>
      <c r="N491" s="179"/>
    </row>
    <row r="492" spans="1:15">
      <c r="A492" s="35" t="s">
        <v>1214</v>
      </c>
      <c r="B492" s="35" t="s">
        <v>1215</v>
      </c>
      <c r="C492" s="36" t="s">
        <v>1216</v>
      </c>
      <c r="D492" s="37" t="s">
        <v>1520</v>
      </c>
      <c r="E492" s="38">
        <v>1</v>
      </c>
      <c r="F492" s="38" t="s">
        <v>6</v>
      </c>
      <c r="G492" s="59" t="s">
        <v>1137</v>
      </c>
      <c r="H492" s="162"/>
      <c r="I492" s="167"/>
      <c r="J492" s="166"/>
      <c r="K492" s="167"/>
      <c r="L492" s="168"/>
      <c r="M492" s="168"/>
      <c r="O492" s="170"/>
    </row>
    <row r="493" spans="1:15">
      <c r="A493" s="35" t="s">
        <v>1214</v>
      </c>
      <c r="B493" s="35" t="s">
        <v>1215</v>
      </c>
      <c r="C493" s="36" t="s">
        <v>1216</v>
      </c>
      <c r="D493" s="37" t="s">
        <v>1520</v>
      </c>
      <c r="E493" s="38">
        <v>1</v>
      </c>
      <c r="F493" s="38" t="s">
        <v>7</v>
      </c>
      <c r="G493" s="193" t="s">
        <v>1138</v>
      </c>
      <c r="H493" s="162"/>
      <c r="I493" s="167"/>
      <c r="J493" s="166"/>
      <c r="K493" s="167"/>
      <c r="L493" s="168"/>
      <c r="M493" s="168"/>
      <c r="O493" s="170"/>
    </row>
    <row r="494" spans="1:15">
      <c r="A494" s="35" t="s">
        <v>1217</v>
      </c>
      <c r="B494" s="35" t="s">
        <v>1218</v>
      </c>
      <c r="C494" s="36" t="s">
        <v>1219</v>
      </c>
      <c r="D494" s="37" t="s">
        <v>1520</v>
      </c>
      <c r="E494" s="38">
        <v>1</v>
      </c>
      <c r="F494" s="38" t="s">
        <v>6</v>
      </c>
      <c r="G494" s="59" t="s">
        <v>1185</v>
      </c>
      <c r="H494" s="162"/>
      <c r="J494" s="166"/>
      <c r="K494" s="167"/>
      <c r="L494" s="168"/>
      <c r="M494" s="168"/>
      <c r="O494" s="177"/>
    </row>
    <row r="495" spans="1:15">
      <c r="A495" s="35" t="s">
        <v>1217</v>
      </c>
      <c r="B495" s="35" t="s">
        <v>1218</v>
      </c>
      <c r="C495" s="36" t="s">
        <v>1219</v>
      </c>
      <c r="D495" s="37" t="s">
        <v>1520</v>
      </c>
      <c r="E495" s="38">
        <v>1</v>
      </c>
      <c r="F495" s="38" t="s">
        <v>7</v>
      </c>
      <c r="G495" s="193" t="s">
        <v>1186</v>
      </c>
      <c r="H495" s="162"/>
      <c r="J495" s="166"/>
      <c r="K495" s="167"/>
      <c r="L495" s="168"/>
      <c r="M495" s="168"/>
      <c r="O495" s="197"/>
    </row>
    <row r="496" spans="1:15">
      <c r="A496" s="35" t="s">
        <v>1220</v>
      </c>
      <c r="B496" s="35" t="s">
        <v>1221</v>
      </c>
      <c r="C496" s="36" t="s">
        <v>1222</v>
      </c>
      <c r="D496" s="37" t="s">
        <v>1520</v>
      </c>
      <c r="E496" s="38">
        <v>1</v>
      </c>
      <c r="F496" s="38" t="s">
        <v>6</v>
      </c>
      <c r="G496" s="59" t="s">
        <v>1151</v>
      </c>
      <c r="H496" s="162"/>
      <c r="J496" s="166"/>
      <c r="K496" s="167"/>
      <c r="L496" s="168"/>
      <c r="M496" s="168"/>
      <c r="O496" s="197"/>
    </row>
    <row r="497" spans="1:30">
      <c r="A497" s="35" t="s">
        <v>1220</v>
      </c>
      <c r="B497" s="35" t="s">
        <v>1221</v>
      </c>
      <c r="C497" s="36" t="s">
        <v>1222</v>
      </c>
      <c r="D497" s="37" t="s">
        <v>1520</v>
      </c>
      <c r="E497" s="38">
        <v>1</v>
      </c>
      <c r="F497" s="38" t="s">
        <v>7</v>
      </c>
      <c r="G497" s="193" t="s">
        <v>1152</v>
      </c>
      <c r="H497" s="162"/>
      <c r="J497" s="166"/>
      <c r="K497" s="167"/>
      <c r="L497" s="168"/>
      <c r="M497" s="168"/>
      <c r="O497" s="197"/>
    </row>
    <row r="498" spans="1:30">
      <c r="A498" s="35" t="s">
        <v>1223</v>
      </c>
      <c r="B498" s="35" t="s">
        <v>1224</v>
      </c>
      <c r="C498" s="36" t="s">
        <v>1225</v>
      </c>
      <c r="D498" s="37" t="s">
        <v>1520</v>
      </c>
      <c r="E498" s="38">
        <v>1</v>
      </c>
      <c r="F498" s="38" t="s">
        <v>6</v>
      </c>
      <c r="G498" s="57" t="s">
        <v>1885</v>
      </c>
      <c r="H498" s="162"/>
      <c r="I498" s="166"/>
      <c r="J498" s="166"/>
      <c r="K498" s="175"/>
      <c r="L498" s="168"/>
      <c r="M498" s="168"/>
      <c r="O498" s="170"/>
    </row>
    <row r="499" spans="1:30">
      <c r="A499" s="35" t="s">
        <v>1223</v>
      </c>
      <c r="B499" s="35" t="s">
        <v>1224</v>
      </c>
      <c r="C499" s="36" t="s">
        <v>1225</v>
      </c>
      <c r="D499" s="37" t="s">
        <v>1520</v>
      </c>
      <c r="E499" s="38">
        <v>1</v>
      </c>
      <c r="F499" s="38" t="s">
        <v>7</v>
      </c>
      <c r="G499" s="193" t="s">
        <v>1886</v>
      </c>
      <c r="H499" s="162"/>
      <c r="I499" s="166"/>
      <c r="J499" s="166"/>
      <c r="K499" s="167"/>
      <c r="L499" s="168"/>
      <c r="M499" s="168"/>
      <c r="O499" s="170"/>
    </row>
    <row r="500" spans="1:30">
      <c r="A500" s="35" t="s">
        <v>1226</v>
      </c>
      <c r="B500" s="35" t="s">
        <v>1227</v>
      </c>
      <c r="C500" s="36" t="s">
        <v>184</v>
      </c>
      <c r="D500" s="37" t="s">
        <v>1546</v>
      </c>
      <c r="E500" s="38">
        <v>1</v>
      </c>
      <c r="F500" s="38" t="s">
        <v>19</v>
      </c>
      <c r="G500" s="57" t="s">
        <v>1228</v>
      </c>
      <c r="H500" s="162"/>
      <c r="I500" s="166"/>
      <c r="J500" s="166"/>
      <c r="K500" s="167"/>
      <c r="L500" s="168"/>
      <c r="M500" s="168"/>
      <c r="O500" s="170"/>
    </row>
    <row r="501" spans="1:30">
      <c r="A501" s="35">
        <v>1471</v>
      </c>
      <c r="B501" s="49" t="s">
        <v>1231</v>
      </c>
      <c r="C501" s="53" t="s">
        <v>1232</v>
      </c>
      <c r="D501" s="37" t="s">
        <v>1546</v>
      </c>
      <c r="E501" s="38">
        <v>1</v>
      </c>
      <c r="F501" s="38" t="s">
        <v>6</v>
      </c>
      <c r="G501" s="59" t="s">
        <v>1143</v>
      </c>
      <c r="H501" s="162"/>
      <c r="J501" s="166"/>
      <c r="K501" s="167"/>
      <c r="L501" s="168"/>
      <c r="M501" s="168"/>
      <c r="O501" s="183"/>
      <c r="P501" s="166"/>
      <c r="Q501" s="175"/>
      <c r="R501" s="168"/>
      <c r="S501" s="172"/>
    </row>
    <row r="502" spans="1:30" s="186" customFormat="1">
      <c r="A502" s="35" t="s">
        <v>1233</v>
      </c>
      <c r="B502" s="60" t="s">
        <v>1234</v>
      </c>
      <c r="C502" s="61" t="s">
        <v>1235</v>
      </c>
      <c r="D502" s="37" t="s">
        <v>1520</v>
      </c>
      <c r="E502" s="38">
        <v>1</v>
      </c>
      <c r="F502" s="38" t="s">
        <v>6</v>
      </c>
      <c r="G502" s="59" t="s">
        <v>1228</v>
      </c>
      <c r="H502" s="162"/>
      <c r="I502" s="166"/>
      <c r="J502" s="166"/>
      <c r="K502" s="175"/>
      <c r="L502" s="168"/>
      <c r="M502" s="172"/>
      <c r="O502" s="187"/>
      <c r="P502" s="225"/>
    </row>
    <row r="503" spans="1:30">
      <c r="A503" s="35" t="s">
        <v>1236</v>
      </c>
      <c r="B503" s="35" t="s">
        <v>1237</v>
      </c>
      <c r="C503" s="36" t="s">
        <v>1238</v>
      </c>
      <c r="D503" s="37" t="s">
        <v>1520</v>
      </c>
      <c r="E503" s="38">
        <v>1</v>
      </c>
      <c r="F503" s="38" t="s">
        <v>6</v>
      </c>
      <c r="G503" s="59" t="s">
        <v>1139</v>
      </c>
      <c r="H503" s="162"/>
      <c r="I503" s="166"/>
      <c r="J503" s="166"/>
      <c r="K503" s="167"/>
      <c r="L503" s="168"/>
      <c r="M503" s="168"/>
      <c r="O503" s="170"/>
    </row>
    <row r="504" spans="1:30">
      <c r="A504" s="35" t="s">
        <v>1236</v>
      </c>
      <c r="B504" s="35" t="s">
        <v>1237</v>
      </c>
      <c r="C504" s="36" t="s">
        <v>1238</v>
      </c>
      <c r="D504" s="37" t="s">
        <v>1520</v>
      </c>
      <c r="E504" s="38">
        <v>1</v>
      </c>
      <c r="F504" s="38" t="s">
        <v>7</v>
      </c>
      <c r="G504" s="193" t="s">
        <v>1140</v>
      </c>
      <c r="H504" s="162"/>
      <c r="I504" s="166"/>
      <c r="J504" s="166"/>
      <c r="K504" s="167"/>
      <c r="L504" s="168"/>
      <c r="M504" s="168"/>
      <c r="O504" s="170"/>
    </row>
    <row r="505" spans="1:30">
      <c r="A505" s="35" t="s">
        <v>1239</v>
      </c>
      <c r="B505" s="35" t="s">
        <v>1240</v>
      </c>
      <c r="C505" s="36" t="s">
        <v>1241</v>
      </c>
      <c r="D505" s="37" t="s">
        <v>1520</v>
      </c>
      <c r="E505" s="38">
        <v>1</v>
      </c>
      <c r="F505" s="38" t="s">
        <v>6</v>
      </c>
      <c r="G505" s="59" t="s">
        <v>1191</v>
      </c>
      <c r="H505" s="162"/>
      <c r="I505" s="166"/>
      <c r="J505" s="166"/>
      <c r="K505" s="167"/>
      <c r="L505" s="168"/>
      <c r="M505" s="172"/>
      <c r="O505" s="203"/>
      <c r="P505" s="166"/>
    </row>
    <row r="506" spans="1:30">
      <c r="A506" s="35" t="s">
        <v>1239</v>
      </c>
      <c r="B506" s="35" t="s">
        <v>1240</v>
      </c>
      <c r="C506" s="36" t="s">
        <v>1241</v>
      </c>
      <c r="D506" s="37" t="s">
        <v>1520</v>
      </c>
      <c r="E506" s="38">
        <v>1</v>
      </c>
      <c r="F506" s="38" t="s">
        <v>7</v>
      </c>
      <c r="G506" s="193" t="s">
        <v>1192</v>
      </c>
      <c r="H506" s="162"/>
      <c r="I506" s="166"/>
      <c r="J506" s="166"/>
      <c r="K506" s="167"/>
      <c r="L506" s="168"/>
      <c r="M506" s="168"/>
      <c r="O506" s="201"/>
    </row>
    <row r="507" spans="1:30">
      <c r="A507" s="35" t="s">
        <v>1242</v>
      </c>
      <c r="B507" s="35" t="s">
        <v>1243</v>
      </c>
      <c r="C507" s="36" t="s">
        <v>1244</v>
      </c>
      <c r="D507" s="37" t="s">
        <v>1520</v>
      </c>
      <c r="E507" s="38">
        <v>1</v>
      </c>
      <c r="F507" s="38" t="s">
        <v>6</v>
      </c>
      <c r="G507" s="59" t="s">
        <v>1149</v>
      </c>
      <c r="H507" s="162"/>
      <c r="I507" s="166"/>
      <c r="J507" s="166"/>
      <c r="K507" s="167"/>
      <c r="L507" s="168"/>
      <c r="M507" s="168"/>
      <c r="O507" s="170"/>
    </row>
    <row r="508" spans="1:30">
      <c r="A508" s="35" t="s">
        <v>1242</v>
      </c>
      <c r="B508" s="35" t="s">
        <v>1243</v>
      </c>
      <c r="C508" s="36" t="s">
        <v>1244</v>
      </c>
      <c r="D508" s="37" t="s">
        <v>1520</v>
      </c>
      <c r="E508" s="38">
        <v>1</v>
      </c>
      <c r="F508" s="38" t="s">
        <v>7</v>
      </c>
      <c r="G508" s="193" t="s">
        <v>1150</v>
      </c>
      <c r="H508" s="162"/>
      <c r="I508" s="166"/>
      <c r="J508" s="166"/>
      <c r="K508" s="167"/>
      <c r="L508" s="168"/>
      <c r="M508" s="168"/>
      <c r="O508" s="170"/>
    </row>
    <row r="509" spans="1:30" s="180" customFormat="1" ht="15">
      <c r="A509" s="35">
        <v>1479</v>
      </c>
      <c r="B509" s="75" t="s">
        <v>1246</v>
      </c>
      <c r="C509" s="36" t="s">
        <v>1888</v>
      </c>
      <c r="D509" s="76" t="s">
        <v>1520</v>
      </c>
      <c r="E509" s="38">
        <v>1</v>
      </c>
      <c r="F509" s="77" t="s">
        <v>6</v>
      </c>
      <c r="G509" s="59" t="s">
        <v>1147</v>
      </c>
      <c r="H509" s="168"/>
      <c r="I509" s="168"/>
      <c r="J509" s="168"/>
      <c r="K509" s="167"/>
      <c r="L509" s="168"/>
      <c r="M509" s="168"/>
      <c r="N509" s="179"/>
      <c r="O509" s="188"/>
      <c r="P509" s="179"/>
      <c r="Q509" s="179"/>
      <c r="R509" s="179"/>
      <c r="S509" s="179"/>
      <c r="T509" s="179"/>
      <c r="U509" s="179"/>
      <c r="V509" s="179"/>
      <c r="W509" s="179"/>
      <c r="X509" s="179"/>
      <c r="Y509" s="179"/>
      <c r="Z509" s="179"/>
      <c r="AA509" s="179"/>
      <c r="AB509" s="179"/>
      <c r="AC509" s="179"/>
      <c r="AD509" s="179"/>
    </row>
    <row r="510" spans="1:30">
      <c r="A510" s="35" t="s">
        <v>1889</v>
      </c>
      <c r="B510" s="35" t="s">
        <v>1890</v>
      </c>
      <c r="C510" s="36" t="s">
        <v>197</v>
      </c>
      <c r="D510" s="37" t="s">
        <v>1546</v>
      </c>
      <c r="E510" s="38">
        <v>1</v>
      </c>
      <c r="F510" s="38" t="s">
        <v>19</v>
      </c>
      <c r="G510" s="57" t="s">
        <v>1228</v>
      </c>
      <c r="H510" s="162"/>
      <c r="I510" s="166"/>
      <c r="J510" s="166"/>
      <c r="K510" s="167"/>
      <c r="L510" s="168"/>
      <c r="M510" s="168"/>
      <c r="O510" s="170"/>
    </row>
    <row r="511" spans="1:30" s="180" customFormat="1" ht="15">
      <c r="A511" s="35">
        <v>1747</v>
      </c>
      <c r="B511" s="75" t="s">
        <v>1891</v>
      </c>
      <c r="C511" s="36" t="s">
        <v>197</v>
      </c>
      <c r="D511" s="76">
        <v>3</v>
      </c>
      <c r="E511" s="38">
        <v>1</v>
      </c>
      <c r="F511" s="77" t="s">
        <v>19</v>
      </c>
      <c r="G511" s="57" t="s">
        <v>1228</v>
      </c>
      <c r="H511" s="168"/>
      <c r="I511" s="168"/>
      <c r="J511" s="168"/>
      <c r="K511" s="175"/>
      <c r="L511" s="172"/>
      <c r="M511" s="172"/>
      <c r="N511" s="179"/>
      <c r="O511" s="188"/>
      <c r="P511" s="179"/>
      <c r="Q511" s="179"/>
      <c r="R511" s="179"/>
      <c r="S511" s="179"/>
      <c r="T511" s="179"/>
      <c r="U511" s="179"/>
      <c r="V511" s="179"/>
      <c r="W511" s="179"/>
      <c r="X511" s="179"/>
      <c r="Y511" s="179"/>
      <c r="Z511" s="179"/>
      <c r="AA511" s="179"/>
      <c r="AB511" s="179"/>
      <c r="AC511" s="179"/>
      <c r="AD511" s="179"/>
    </row>
    <row r="512" spans="1:30">
      <c r="A512" s="35" t="s">
        <v>1892</v>
      </c>
      <c r="B512" s="35" t="s">
        <v>1893</v>
      </c>
      <c r="C512" s="36" t="s">
        <v>200</v>
      </c>
      <c r="D512" s="37" t="s">
        <v>1546</v>
      </c>
      <c r="E512" s="38">
        <v>1</v>
      </c>
      <c r="F512" s="38" t="s">
        <v>19</v>
      </c>
      <c r="G512" s="57" t="s">
        <v>1228</v>
      </c>
      <c r="H512" s="162"/>
      <c r="I512" s="166"/>
      <c r="J512" s="166"/>
      <c r="K512" s="167"/>
      <c r="L512" s="168"/>
      <c r="M512" s="168"/>
      <c r="O512" s="170"/>
    </row>
    <row r="513" spans="1:15">
      <c r="A513" s="35" t="s">
        <v>1894</v>
      </c>
      <c r="B513" s="35" t="s">
        <v>1895</v>
      </c>
      <c r="C513" s="36" t="s">
        <v>200</v>
      </c>
      <c r="D513" s="37" t="s">
        <v>1546</v>
      </c>
      <c r="E513" s="38">
        <v>1</v>
      </c>
      <c r="F513" s="38" t="s">
        <v>19</v>
      </c>
      <c r="G513" s="57" t="s">
        <v>1228</v>
      </c>
      <c r="H513" s="162"/>
      <c r="I513" s="166"/>
      <c r="J513" s="166"/>
      <c r="K513" s="167"/>
      <c r="L513" s="168"/>
      <c r="M513" s="168"/>
      <c r="O513" s="170"/>
    </row>
    <row r="514" spans="1:15" s="180" customFormat="1" ht="15">
      <c r="A514" s="41">
        <v>1882</v>
      </c>
      <c r="B514" s="43" t="s">
        <v>1253</v>
      </c>
      <c r="C514" s="53" t="s">
        <v>1896</v>
      </c>
      <c r="D514" s="63" t="s">
        <v>1626</v>
      </c>
      <c r="E514" s="41">
        <v>1</v>
      </c>
      <c r="F514" s="64" t="s">
        <v>6</v>
      </c>
      <c r="G514" s="59" t="s">
        <v>1141</v>
      </c>
      <c r="H514" s="179"/>
      <c r="I514" s="179"/>
      <c r="J514" s="179"/>
      <c r="K514" s="179"/>
      <c r="L514" s="179"/>
      <c r="M514" s="179"/>
      <c r="N514" s="179"/>
    </row>
    <row r="515" spans="1:15" s="186" customFormat="1">
      <c r="A515" s="35" t="s">
        <v>1255</v>
      </c>
      <c r="B515" s="60" t="s">
        <v>1256</v>
      </c>
      <c r="C515" s="61" t="s">
        <v>212</v>
      </c>
      <c r="D515" s="37" t="s">
        <v>1546</v>
      </c>
      <c r="E515" s="38">
        <v>1</v>
      </c>
      <c r="F515" s="38" t="s">
        <v>19</v>
      </c>
      <c r="G515" s="57" t="s">
        <v>1228</v>
      </c>
      <c r="H515" s="162"/>
      <c r="I515" s="166"/>
      <c r="J515" s="166"/>
      <c r="K515" s="167"/>
      <c r="L515" s="226"/>
      <c r="M515" s="219"/>
      <c r="O515" s="187"/>
    </row>
    <row r="516" spans="1:15">
      <c r="A516" s="35" t="s">
        <v>1257</v>
      </c>
      <c r="B516" s="35" t="s">
        <v>1258</v>
      </c>
      <c r="C516" s="36" t="s">
        <v>1259</v>
      </c>
      <c r="D516" s="37" t="s">
        <v>1897</v>
      </c>
      <c r="E516" s="38">
        <v>1</v>
      </c>
      <c r="F516" s="38" t="s">
        <v>8</v>
      </c>
      <c r="G516" s="59" t="s">
        <v>812</v>
      </c>
      <c r="H516" s="162"/>
      <c r="I516" s="166"/>
      <c r="J516" s="166"/>
      <c r="K516" s="167"/>
      <c r="L516" s="168"/>
      <c r="M516" s="168"/>
      <c r="O516" s="170"/>
    </row>
    <row r="517" spans="1:15">
      <c r="A517" s="35" t="s">
        <v>1257</v>
      </c>
      <c r="B517" s="35" t="s">
        <v>1258</v>
      </c>
      <c r="C517" s="36" t="s">
        <v>1259</v>
      </c>
      <c r="D517" s="37" t="s">
        <v>1897</v>
      </c>
      <c r="E517" s="38">
        <v>2</v>
      </c>
      <c r="F517" s="38" t="s">
        <v>8</v>
      </c>
      <c r="G517" s="193" t="s">
        <v>1265</v>
      </c>
      <c r="H517" s="162"/>
      <c r="I517" s="166"/>
      <c r="J517" s="166"/>
      <c r="K517" s="167"/>
      <c r="L517" s="168"/>
      <c r="M517" s="168"/>
      <c r="O517" s="170"/>
    </row>
    <row r="518" spans="1:15">
      <c r="A518" s="35" t="s">
        <v>1257</v>
      </c>
      <c r="B518" s="35" t="s">
        <v>1258</v>
      </c>
      <c r="C518" s="36" t="s">
        <v>1259</v>
      </c>
      <c r="D518" s="37" t="s">
        <v>1897</v>
      </c>
      <c r="E518" s="38">
        <v>3</v>
      </c>
      <c r="F518" s="38" t="s">
        <v>8</v>
      </c>
      <c r="G518" s="193" t="s">
        <v>1262</v>
      </c>
      <c r="H518" s="162"/>
      <c r="I518" s="166"/>
      <c r="J518" s="166"/>
      <c r="K518" s="167"/>
      <c r="L518" s="168"/>
      <c r="M518" s="168"/>
      <c r="O518" s="170"/>
    </row>
    <row r="519" spans="1:15">
      <c r="A519" s="35" t="s">
        <v>1257</v>
      </c>
      <c r="B519" s="35" t="s">
        <v>1258</v>
      </c>
      <c r="C519" s="36" t="s">
        <v>1259</v>
      </c>
      <c r="D519" s="37" t="s">
        <v>1897</v>
      </c>
      <c r="E519" s="38">
        <v>4</v>
      </c>
      <c r="F519" s="38" t="s">
        <v>8</v>
      </c>
      <c r="G519" s="193" t="s">
        <v>294</v>
      </c>
      <c r="H519" s="162"/>
      <c r="I519" s="166"/>
      <c r="J519" s="166"/>
      <c r="K519" s="167"/>
      <c r="L519" s="168"/>
      <c r="M519" s="168"/>
      <c r="O519" s="203"/>
    </row>
    <row r="520" spans="1:15">
      <c r="A520" s="35" t="s">
        <v>1257</v>
      </c>
      <c r="B520" s="35" t="s">
        <v>1258</v>
      </c>
      <c r="C520" s="36" t="s">
        <v>1259</v>
      </c>
      <c r="D520" s="37" t="s">
        <v>1897</v>
      </c>
      <c r="E520" s="38">
        <v>5</v>
      </c>
      <c r="F520" s="38" t="s">
        <v>8</v>
      </c>
      <c r="G520" s="193" t="s">
        <v>1268</v>
      </c>
      <c r="H520" s="162"/>
      <c r="I520" s="166"/>
      <c r="J520" s="166"/>
      <c r="K520" s="167"/>
      <c r="L520" s="168"/>
      <c r="M520" s="168"/>
      <c r="O520" s="170"/>
    </row>
    <row r="521" spans="1:15">
      <c r="A521" s="35" t="s">
        <v>1257</v>
      </c>
      <c r="B521" s="35" t="s">
        <v>1258</v>
      </c>
      <c r="C521" s="36" t="s">
        <v>1259</v>
      </c>
      <c r="D521" s="37" t="s">
        <v>1897</v>
      </c>
      <c r="E521" s="38">
        <v>6</v>
      </c>
      <c r="F521" s="38" t="s">
        <v>8</v>
      </c>
      <c r="G521" s="57"/>
      <c r="H521" s="162"/>
      <c r="I521" s="166"/>
      <c r="J521" s="166"/>
      <c r="K521" s="167"/>
      <c r="L521" s="168"/>
      <c r="M521" s="168"/>
      <c r="O521" s="170"/>
    </row>
    <row r="522" spans="1:15" ht="36">
      <c r="A522" s="35" t="s">
        <v>1269</v>
      </c>
      <c r="B522" s="35" t="s">
        <v>1270</v>
      </c>
      <c r="C522" s="36" t="s">
        <v>1904</v>
      </c>
      <c r="D522" s="37" t="s">
        <v>1905</v>
      </c>
      <c r="E522" s="38">
        <v>1</v>
      </c>
      <c r="F522" s="38" t="s">
        <v>8</v>
      </c>
      <c r="G522" s="33" t="s">
        <v>1906</v>
      </c>
      <c r="H522" s="162"/>
      <c r="I522" s="165"/>
      <c r="J522" s="166"/>
      <c r="K522" s="167"/>
      <c r="L522" s="194"/>
      <c r="M522" s="191"/>
      <c r="O522" s="183"/>
    </row>
    <row r="523" spans="1:15" ht="36">
      <c r="A523" s="35" t="s">
        <v>1269</v>
      </c>
      <c r="B523" s="35" t="s">
        <v>1270</v>
      </c>
      <c r="C523" s="36" t="s">
        <v>1904</v>
      </c>
      <c r="D523" s="37" t="s">
        <v>1905</v>
      </c>
      <c r="E523" s="38">
        <v>2</v>
      </c>
      <c r="F523" s="38" t="s">
        <v>8</v>
      </c>
      <c r="G523" s="33" t="s">
        <v>1908</v>
      </c>
      <c r="H523" s="162"/>
      <c r="I523" s="165"/>
      <c r="J523" s="166"/>
      <c r="K523" s="167"/>
      <c r="L523" s="191"/>
      <c r="M523" s="191"/>
      <c r="O523" s="170"/>
    </row>
    <row r="524" spans="1:15">
      <c r="A524" s="35" t="s">
        <v>1282</v>
      </c>
      <c r="B524" s="35" t="s">
        <v>1283</v>
      </c>
      <c r="C524" s="36" t="s">
        <v>1284</v>
      </c>
      <c r="D524" s="37" t="s">
        <v>1572</v>
      </c>
      <c r="E524" s="38">
        <v>1</v>
      </c>
      <c r="F524" s="38" t="s">
        <v>6</v>
      </c>
      <c r="G524" s="57" t="s">
        <v>1285</v>
      </c>
      <c r="H524" s="162"/>
      <c r="I524" s="165"/>
      <c r="J524" s="166"/>
      <c r="K524" s="190"/>
      <c r="L524" s="190"/>
      <c r="M524" s="194"/>
      <c r="N524" s="227"/>
      <c r="O524" s="170"/>
    </row>
    <row r="525" spans="1:15">
      <c r="A525" s="35" t="s">
        <v>1282</v>
      </c>
      <c r="B525" s="35" t="s">
        <v>1283</v>
      </c>
      <c r="C525" s="36" t="s">
        <v>1284</v>
      </c>
      <c r="D525" s="37" t="s">
        <v>1572</v>
      </c>
      <c r="E525" s="38">
        <v>1</v>
      </c>
      <c r="F525" s="38" t="s">
        <v>7</v>
      </c>
      <c r="G525" s="49" t="s">
        <v>1286</v>
      </c>
      <c r="H525" s="162"/>
      <c r="I525" s="165"/>
      <c r="K525" s="190"/>
      <c r="L525" s="190"/>
      <c r="M525" s="191"/>
      <c r="N525" s="227"/>
      <c r="O525" s="170"/>
    </row>
    <row r="526" spans="1:15" ht="24">
      <c r="A526" s="35" t="s">
        <v>1282</v>
      </c>
      <c r="B526" s="35" t="s">
        <v>1283</v>
      </c>
      <c r="C526" s="36" t="s">
        <v>1284</v>
      </c>
      <c r="D526" s="37" t="s">
        <v>1572</v>
      </c>
      <c r="E526" s="38">
        <v>1</v>
      </c>
      <c r="F526" s="38" t="s">
        <v>8</v>
      </c>
      <c r="G526" s="33" t="s">
        <v>1910</v>
      </c>
      <c r="H526" s="162"/>
      <c r="I526" s="165"/>
      <c r="J526" s="166"/>
      <c r="K526" s="190"/>
      <c r="L526" s="190"/>
      <c r="M526" s="191"/>
      <c r="N526" s="227"/>
      <c r="O526" s="170"/>
    </row>
    <row r="527" spans="1:15" ht="24">
      <c r="A527" s="35" t="s">
        <v>1282</v>
      </c>
      <c r="B527" s="35" t="s">
        <v>1283</v>
      </c>
      <c r="C527" s="36" t="s">
        <v>1284</v>
      </c>
      <c r="D527" s="37" t="s">
        <v>1572</v>
      </c>
      <c r="E527" s="38">
        <v>2</v>
      </c>
      <c r="F527" s="38" t="s">
        <v>8</v>
      </c>
      <c r="G527" s="33" t="s">
        <v>1910</v>
      </c>
      <c r="H527" s="162"/>
      <c r="I527" s="165"/>
      <c r="J527" s="166"/>
      <c r="K527" s="190"/>
      <c r="L527" s="190"/>
      <c r="M527" s="191"/>
      <c r="N527" s="227"/>
      <c r="O527" s="170"/>
    </row>
    <row r="528" spans="1:15">
      <c r="A528" s="35">
        <v>1264</v>
      </c>
      <c r="B528" s="35" t="s">
        <v>1288</v>
      </c>
      <c r="C528" s="36" t="s">
        <v>1911</v>
      </c>
      <c r="D528" s="37" t="s">
        <v>1616</v>
      </c>
      <c r="E528" s="38">
        <v>1</v>
      </c>
      <c r="F528" s="38" t="s">
        <v>6</v>
      </c>
      <c r="G528" s="59" t="s">
        <v>1290</v>
      </c>
      <c r="H528" s="162"/>
      <c r="I528" s="165"/>
      <c r="J528" s="166"/>
      <c r="K528" s="175"/>
      <c r="L528" s="168"/>
      <c r="M528" s="168"/>
      <c r="O528" s="170"/>
    </row>
    <row r="529" spans="1:15">
      <c r="A529" s="35">
        <v>1264</v>
      </c>
      <c r="B529" s="35" t="s">
        <v>1288</v>
      </c>
      <c r="C529" s="36" t="s">
        <v>1911</v>
      </c>
      <c r="D529" s="37" t="s">
        <v>1616</v>
      </c>
      <c r="E529" s="38">
        <v>1</v>
      </c>
      <c r="F529" s="38" t="s">
        <v>7</v>
      </c>
      <c r="G529" s="193" t="s">
        <v>1291</v>
      </c>
      <c r="H529" s="162"/>
      <c r="I529" s="165"/>
      <c r="J529" s="166"/>
      <c r="K529" s="167"/>
      <c r="L529" s="168"/>
      <c r="M529" s="168"/>
      <c r="O529" s="170"/>
    </row>
    <row r="530" spans="1:15">
      <c r="A530" s="35" t="s">
        <v>1292</v>
      </c>
      <c r="B530" s="35" t="s">
        <v>1293</v>
      </c>
      <c r="C530" s="36" t="s">
        <v>1914</v>
      </c>
      <c r="D530" s="37" t="s">
        <v>1520</v>
      </c>
      <c r="E530" s="38">
        <v>1</v>
      </c>
      <c r="F530" s="38" t="s">
        <v>6</v>
      </c>
      <c r="G530" s="59" t="s">
        <v>1274</v>
      </c>
      <c r="H530" s="162"/>
      <c r="I530" s="165"/>
      <c r="J530" s="166"/>
      <c r="K530" s="167"/>
      <c r="L530" s="168"/>
      <c r="M530" s="168"/>
      <c r="O530" s="170"/>
    </row>
    <row r="531" spans="1:15">
      <c r="A531" s="35" t="s">
        <v>1292</v>
      </c>
      <c r="B531" s="35" t="s">
        <v>1293</v>
      </c>
      <c r="C531" s="36" t="s">
        <v>1914</v>
      </c>
      <c r="D531" s="37" t="s">
        <v>1520</v>
      </c>
      <c r="E531" s="38">
        <v>1</v>
      </c>
      <c r="F531" s="38" t="s">
        <v>7</v>
      </c>
      <c r="G531" s="193" t="s">
        <v>1275</v>
      </c>
      <c r="H531" s="162"/>
      <c r="I531" s="165"/>
      <c r="J531" s="166"/>
      <c r="K531" s="167"/>
      <c r="L531" s="168"/>
      <c r="M531" s="168"/>
      <c r="O531" s="170"/>
    </row>
    <row r="532" spans="1:15">
      <c r="A532" s="35" t="s">
        <v>1295</v>
      </c>
      <c r="B532" s="35" t="s">
        <v>1296</v>
      </c>
      <c r="C532" s="36" t="s">
        <v>184</v>
      </c>
      <c r="D532" s="37">
        <v>3</v>
      </c>
      <c r="E532" s="38">
        <v>1</v>
      </c>
      <c r="F532" s="38" t="s">
        <v>19</v>
      </c>
      <c r="G532" s="59" t="s">
        <v>1274</v>
      </c>
      <c r="H532" s="162"/>
      <c r="I532" s="165"/>
      <c r="J532" s="166"/>
      <c r="K532" s="167"/>
      <c r="L532" s="190"/>
      <c r="M532" s="190"/>
      <c r="N532" s="194"/>
      <c r="O532" s="228"/>
    </row>
    <row r="533" spans="1:15" ht="24">
      <c r="A533" s="35" t="s">
        <v>1297</v>
      </c>
      <c r="B533" s="35" t="s">
        <v>1298</v>
      </c>
      <c r="C533" s="36" t="s">
        <v>1299</v>
      </c>
      <c r="D533" s="37" t="s">
        <v>1572</v>
      </c>
      <c r="E533" s="38">
        <v>1</v>
      </c>
      <c r="F533" s="38" t="s">
        <v>6</v>
      </c>
      <c r="G533" s="57" t="s">
        <v>1300</v>
      </c>
      <c r="H533" s="162"/>
      <c r="I533" s="166"/>
      <c r="J533" s="166"/>
      <c r="K533" s="175"/>
      <c r="L533" s="190"/>
      <c r="M533" s="190"/>
      <c r="N533" s="191"/>
      <c r="O533" s="229"/>
    </row>
    <row r="534" spans="1:15" ht="24">
      <c r="A534" s="35" t="s">
        <v>1297</v>
      </c>
      <c r="B534" s="35" t="s">
        <v>1298</v>
      </c>
      <c r="C534" s="36" t="s">
        <v>1299</v>
      </c>
      <c r="D534" s="37" t="s">
        <v>1572</v>
      </c>
      <c r="E534" s="38">
        <v>1</v>
      </c>
      <c r="F534" s="38" t="s">
        <v>8</v>
      </c>
      <c r="G534" s="33" t="s">
        <v>1915</v>
      </c>
      <c r="H534" s="162"/>
      <c r="I534" s="165"/>
      <c r="J534" s="166"/>
      <c r="K534" s="167"/>
      <c r="L534" s="190"/>
      <c r="M534" s="190"/>
      <c r="N534" s="191"/>
      <c r="O534" s="229"/>
    </row>
    <row r="535" spans="1:15" ht="24">
      <c r="A535" s="35" t="s">
        <v>1297</v>
      </c>
      <c r="B535" s="35" t="s">
        <v>1298</v>
      </c>
      <c r="C535" s="36" t="s">
        <v>1299</v>
      </c>
      <c r="D535" s="37" t="s">
        <v>1572</v>
      </c>
      <c r="E535" s="38">
        <v>2</v>
      </c>
      <c r="F535" s="38" t="s">
        <v>8</v>
      </c>
      <c r="G535" s="33" t="s">
        <v>1915</v>
      </c>
      <c r="H535" s="162"/>
      <c r="I535" s="165"/>
      <c r="J535" s="166"/>
      <c r="K535" s="167"/>
      <c r="L535" s="168"/>
      <c r="M535" s="168"/>
      <c r="O535" s="170"/>
    </row>
    <row r="536" spans="1:15" ht="24">
      <c r="A536" s="35" t="s">
        <v>1302</v>
      </c>
      <c r="B536" s="35" t="s">
        <v>1303</v>
      </c>
      <c r="C536" s="36" t="s">
        <v>1304</v>
      </c>
      <c r="D536" s="37" t="s">
        <v>1714</v>
      </c>
      <c r="E536" s="38">
        <v>1</v>
      </c>
      <c r="F536" s="38" t="s">
        <v>6</v>
      </c>
      <c r="G536" s="57" t="s">
        <v>1918</v>
      </c>
      <c r="H536" s="162"/>
      <c r="I536" s="166"/>
      <c r="J536" s="166"/>
      <c r="K536" s="167"/>
      <c r="L536" s="168"/>
      <c r="M536" s="168"/>
      <c r="O536" s="203"/>
    </row>
    <row r="537" spans="1:15" ht="24">
      <c r="A537" s="35" t="s">
        <v>1302</v>
      </c>
      <c r="B537" s="35" t="s">
        <v>1303</v>
      </c>
      <c r="C537" s="36" t="s">
        <v>1304</v>
      </c>
      <c r="D537" s="37" t="s">
        <v>1714</v>
      </c>
      <c r="E537" s="38">
        <v>1</v>
      </c>
      <c r="F537" s="38" t="s">
        <v>8</v>
      </c>
      <c r="G537" s="33" t="s">
        <v>1919</v>
      </c>
      <c r="H537" s="162"/>
      <c r="I537" s="165"/>
      <c r="J537" s="166"/>
      <c r="K537" s="167"/>
      <c r="L537" s="168"/>
      <c r="M537" s="168"/>
      <c r="O537" s="183"/>
    </row>
    <row r="538" spans="1:15" ht="24">
      <c r="A538" s="35" t="s">
        <v>1302</v>
      </c>
      <c r="B538" s="35" t="s">
        <v>1303</v>
      </c>
      <c r="C538" s="36" t="s">
        <v>1304</v>
      </c>
      <c r="D538" s="37" t="s">
        <v>1714</v>
      </c>
      <c r="E538" s="38">
        <v>2</v>
      </c>
      <c r="F538" s="38" t="s">
        <v>8</v>
      </c>
      <c r="G538" s="33" t="s">
        <v>1919</v>
      </c>
      <c r="H538" s="162"/>
      <c r="I538" s="165"/>
      <c r="J538" s="166"/>
      <c r="K538" s="167"/>
      <c r="L538" s="168"/>
      <c r="M538" s="168"/>
      <c r="O538" s="183"/>
    </row>
    <row r="539" spans="1:15">
      <c r="A539" s="35" t="s">
        <v>1307</v>
      </c>
      <c r="B539" s="35" t="s">
        <v>1308</v>
      </c>
      <c r="C539" s="36" t="s">
        <v>1309</v>
      </c>
      <c r="D539" s="37" t="s">
        <v>1520</v>
      </c>
      <c r="E539" s="38">
        <v>1</v>
      </c>
      <c r="F539" s="38" t="s">
        <v>6</v>
      </c>
      <c r="G539" s="59" t="s">
        <v>279</v>
      </c>
      <c r="H539" s="162"/>
      <c r="I539" s="166"/>
      <c r="J539" s="166"/>
      <c r="K539" s="167"/>
      <c r="L539" s="168"/>
      <c r="M539" s="168"/>
      <c r="O539" s="170"/>
    </row>
    <row r="540" spans="1:15">
      <c r="A540" s="35" t="s">
        <v>1307</v>
      </c>
      <c r="B540" s="35" t="s">
        <v>1308</v>
      </c>
      <c r="C540" s="36" t="s">
        <v>1309</v>
      </c>
      <c r="D540" s="37" t="s">
        <v>1520</v>
      </c>
      <c r="E540" s="38">
        <v>1</v>
      </c>
      <c r="F540" s="38" t="s">
        <v>7</v>
      </c>
      <c r="G540" s="193" t="s">
        <v>280</v>
      </c>
      <c r="H540" s="162"/>
      <c r="I540" s="165"/>
      <c r="J540" s="166"/>
      <c r="K540" s="167"/>
      <c r="L540" s="168"/>
      <c r="M540" s="168"/>
      <c r="O540" s="170"/>
    </row>
    <row r="541" spans="1:15">
      <c r="A541" s="35" t="s">
        <v>1310</v>
      </c>
      <c r="B541" s="35" t="s">
        <v>1311</v>
      </c>
      <c r="C541" s="36" t="s">
        <v>1312</v>
      </c>
      <c r="D541" s="37" t="s">
        <v>1616</v>
      </c>
      <c r="E541" s="38">
        <v>1</v>
      </c>
      <c r="F541" s="38" t="s">
        <v>6</v>
      </c>
      <c r="G541" s="59" t="s">
        <v>287</v>
      </c>
      <c r="H541" s="162"/>
      <c r="I541" s="166"/>
      <c r="J541" s="166"/>
      <c r="K541" s="167"/>
      <c r="L541" s="168"/>
      <c r="M541" s="168"/>
      <c r="O541" s="170"/>
    </row>
    <row r="542" spans="1:15">
      <c r="A542" s="35" t="s">
        <v>1310</v>
      </c>
      <c r="B542" s="35" t="s">
        <v>1311</v>
      </c>
      <c r="C542" s="36" t="s">
        <v>1312</v>
      </c>
      <c r="D542" s="37" t="s">
        <v>1616</v>
      </c>
      <c r="E542" s="38">
        <v>1</v>
      </c>
      <c r="F542" s="38" t="s">
        <v>7</v>
      </c>
      <c r="G542" s="193" t="s">
        <v>288</v>
      </c>
      <c r="H542" s="162"/>
      <c r="J542" s="166"/>
      <c r="K542" s="167"/>
      <c r="L542" s="168"/>
      <c r="M542" s="168"/>
      <c r="O542" s="177"/>
    </row>
    <row r="543" spans="1:15">
      <c r="A543" s="35" t="s">
        <v>1924</v>
      </c>
      <c r="B543" s="35" t="s">
        <v>1925</v>
      </c>
      <c r="C543" s="36" t="s">
        <v>197</v>
      </c>
      <c r="D543" s="37" t="s">
        <v>1546</v>
      </c>
      <c r="E543" s="38">
        <v>1</v>
      </c>
      <c r="F543" s="38" t="s">
        <v>19</v>
      </c>
      <c r="G543" s="59" t="s">
        <v>279</v>
      </c>
      <c r="H543" s="162"/>
      <c r="I543" s="166"/>
      <c r="J543" s="166"/>
      <c r="K543" s="167"/>
      <c r="L543" s="168"/>
      <c r="M543" s="168"/>
      <c r="O543" s="170"/>
    </row>
    <row r="544" spans="1:15">
      <c r="A544" s="35" t="s">
        <v>1926</v>
      </c>
      <c r="B544" s="35" t="s">
        <v>1927</v>
      </c>
      <c r="C544" s="36" t="s">
        <v>197</v>
      </c>
      <c r="D544" s="37" t="s">
        <v>1546</v>
      </c>
      <c r="E544" s="38">
        <v>1</v>
      </c>
      <c r="F544" s="38" t="s">
        <v>19</v>
      </c>
      <c r="G544" s="59" t="s">
        <v>279</v>
      </c>
      <c r="H544" s="162"/>
      <c r="I544" s="166"/>
      <c r="J544" s="166"/>
      <c r="K544" s="167"/>
      <c r="L544" s="168"/>
      <c r="M544" s="168"/>
      <c r="O544" s="170"/>
    </row>
    <row r="545" spans="1:30">
      <c r="A545" s="35" t="s">
        <v>1928</v>
      </c>
      <c r="B545" s="35" t="s">
        <v>1929</v>
      </c>
      <c r="C545" s="36" t="s">
        <v>200</v>
      </c>
      <c r="D545" s="37" t="s">
        <v>1546</v>
      </c>
      <c r="E545" s="38">
        <v>1</v>
      </c>
      <c r="F545" s="38" t="s">
        <v>19</v>
      </c>
      <c r="G545" s="59" t="s">
        <v>281</v>
      </c>
      <c r="H545" s="162"/>
      <c r="I545" s="166"/>
      <c r="J545" s="166"/>
      <c r="K545" s="167"/>
      <c r="L545" s="168"/>
      <c r="M545" s="168"/>
      <c r="O545" s="170"/>
    </row>
    <row r="546" spans="1:30">
      <c r="A546" s="35" t="s">
        <v>1930</v>
      </c>
      <c r="B546" s="35" t="s">
        <v>1931</v>
      </c>
      <c r="C546" s="36" t="s">
        <v>200</v>
      </c>
      <c r="D546" s="37" t="s">
        <v>1546</v>
      </c>
      <c r="E546" s="38">
        <v>1</v>
      </c>
      <c r="F546" s="38" t="s">
        <v>19</v>
      </c>
      <c r="G546" s="59" t="s">
        <v>281</v>
      </c>
      <c r="H546" s="162"/>
      <c r="I546" s="166"/>
      <c r="J546" s="166"/>
      <c r="K546" s="167"/>
      <c r="L546" s="168"/>
      <c r="M546" s="168"/>
      <c r="O546" s="170"/>
    </row>
    <row r="547" spans="1:30" s="186" customFormat="1">
      <c r="A547" s="35">
        <v>1620</v>
      </c>
      <c r="B547" s="60" t="s">
        <v>1318</v>
      </c>
      <c r="C547" s="61" t="s">
        <v>1319</v>
      </c>
      <c r="D547" s="37" t="s">
        <v>1520</v>
      </c>
      <c r="E547" s="38">
        <v>1</v>
      </c>
      <c r="F547" s="38" t="s">
        <v>6</v>
      </c>
      <c r="G547" s="59" t="s">
        <v>275</v>
      </c>
      <c r="H547" s="162"/>
      <c r="I547" s="166"/>
      <c r="J547" s="166"/>
      <c r="K547" s="175"/>
      <c r="L547" s="168"/>
      <c r="M547" s="168"/>
      <c r="O547" s="187"/>
    </row>
    <row r="548" spans="1:30" s="181" customFormat="1" ht="15">
      <c r="A548" s="66" t="s">
        <v>1320</v>
      </c>
      <c r="B548" s="67" t="s">
        <v>1321</v>
      </c>
      <c r="C548" s="67" t="s">
        <v>1932</v>
      </c>
      <c r="D548" s="63" t="s">
        <v>1520</v>
      </c>
      <c r="E548" s="41">
        <v>1</v>
      </c>
      <c r="F548" s="41" t="s">
        <v>6</v>
      </c>
      <c r="G548" s="59" t="s">
        <v>283</v>
      </c>
      <c r="H548" s="179"/>
      <c r="I548" s="179"/>
      <c r="J548" s="179"/>
      <c r="K548" s="179"/>
      <c r="L548" s="179"/>
      <c r="M548" s="179"/>
      <c r="N548" s="179"/>
    </row>
    <row r="549" spans="1:30" s="180" customFormat="1" ht="24">
      <c r="A549" s="35" t="s">
        <v>1323</v>
      </c>
      <c r="B549" s="117" t="s">
        <v>1324</v>
      </c>
      <c r="C549" s="117" t="s">
        <v>1325</v>
      </c>
      <c r="D549" s="37" t="s">
        <v>1520</v>
      </c>
      <c r="E549" s="38">
        <v>1</v>
      </c>
      <c r="F549" s="38" t="s">
        <v>6</v>
      </c>
      <c r="G549" s="59" t="s">
        <v>1272</v>
      </c>
      <c r="H549" s="179"/>
      <c r="I549" s="179"/>
      <c r="J549" s="168"/>
      <c r="K549" s="167"/>
      <c r="L549" s="168"/>
      <c r="M549" s="168"/>
      <c r="N549" s="179"/>
      <c r="O549" s="214"/>
      <c r="P549" s="168"/>
      <c r="Q549" s="179"/>
      <c r="R549" s="179"/>
      <c r="S549" s="179"/>
      <c r="T549" s="179"/>
      <c r="U549" s="179"/>
      <c r="V549" s="179"/>
      <c r="W549" s="179"/>
      <c r="X549" s="179"/>
      <c r="Y549" s="179"/>
      <c r="Z549" s="179"/>
      <c r="AA549" s="179"/>
      <c r="AB549" s="179"/>
      <c r="AC549" s="179"/>
      <c r="AD549" s="179"/>
    </row>
    <row r="550" spans="1:30">
      <c r="A550" s="35" t="s">
        <v>1326</v>
      </c>
      <c r="B550" s="35" t="s">
        <v>1327</v>
      </c>
      <c r="C550" s="36" t="s">
        <v>550</v>
      </c>
      <c r="D550" s="37" t="s">
        <v>1546</v>
      </c>
      <c r="E550" s="38">
        <v>1</v>
      </c>
      <c r="F550" s="38" t="s">
        <v>19</v>
      </c>
      <c r="G550" s="57" t="s">
        <v>1290</v>
      </c>
      <c r="H550" s="162"/>
      <c r="I550" s="166"/>
      <c r="J550" s="166"/>
      <c r="K550" s="167"/>
      <c r="L550" s="168"/>
      <c r="M550" s="168"/>
      <c r="O550" s="170"/>
    </row>
    <row r="551" spans="1:30" s="180" customFormat="1" ht="15">
      <c r="A551" s="35">
        <v>266</v>
      </c>
      <c r="B551" s="75" t="s">
        <v>1329</v>
      </c>
      <c r="C551" s="36" t="s">
        <v>1934</v>
      </c>
      <c r="D551" s="76" t="s">
        <v>1935</v>
      </c>
      <c r="E551" s="38">
        <v>1</v>
      </c>
      <c r="F551" s="77" t="s">
        <v>6</v>
      </c>
      <c r="G551" s="59" t="s">
        <v>1331</v>
      </c>
      <c r="H551" s="168"/>
      <c r="I551" s="168"/>
      <c r="J551" s="168"/>
      <c r="K551" s="175"/>
      <c r="L551" s="168"/>
      <c r="M551" s="168"/>
      <c r="N551" s="179"/>
      <c r="O551" s="188"/>
      <c r="P551" s="179"/>
      <c r="Q551" s="179"/>
      <c r="R551" s="179"/>
      <c r="S551" s="179"/>
      <c r="T551" s="179"/>
      <c r="U551" s="179"/>
      <c r="V551" s="179"/>
      <c r="W551" s="179"/>
      <c r="X551" s="179"/>
      <c r="Y551" s="179"/>
      <c r="Z551" s="179"/>
      <c r="AA551" s="179"/>
      <c r="AB551" s="179"/>
      <c r="AC551" s="179"/>
      <c r="AD551" s="179"/>
    </row>
    <row r="552" spans="1:30" s="180" customFormat="1" ht="15">
      <c r="A552" s="35">
        <v>740</v>
      </c>
      <c r="B552" s="75" t="s">
        <v>1334</v>
      </c>
      <c r="C552" s="36" t="s">
        <v>1936</v>
      </c>
      <c r="D552" s="76" t="s">
        <v>1937</v>
      </c>
      <c r="E552" s="38">
        <v>1</v>
      </c>
      <c r="F552" s="77" t="s">
        <v>6</v>
      </c>
      <c r="G552" s="59" t="s">
        <v>281</v>
      </c>
      <c r="H552" s="168"/>
      <c r="I552" s="168"/>
      <c r="J552" s="168"/>
      <c r="K552" s="167"/>
      <c r="L552" s="168"/>
      <c r="M552" s="168"/>
      <c r="N552" s="179"/>
      <c r="O552" s="188"/>
      <c r="P552" s="179"/>
      <c r="Q552" s="179"/>
      <c r="R552" s="179"/>
      <c r="S552" s="179"/>
      <c r="T552" s="179"/>
      <c r="U552" s="179"/>
      <c r="V552" s="179"/>
      <c r="W552" s="179"/>
      <c r="X552" s="179"/>
      <c r="Y552" s="179"/>
      <c r="Z552" s="179"/>
      <c r="AA552" s="179"/>
      <c r="AB552" s="179"/>
      <c r="AC552" s="179"/>
      <c r="AD552" s="179"/>
    </row>
    <row r="553" spans="1:30">
      <c r="A553" s="35" t="s">
        <v>1336</v>
      </c>
      <c r="B553" s="35" t="s">
        <v>1337</v>
      </c>
      <c r="C553" s="36" t="s">
        <v>1338</v>
      </c>
      <c r="D553" s="37" t="s">
        <v>1581</v>
      </c>
      <c r="E553" s="38">
        <v>1</v>
      </c>
      <c r="F553" s="38" t="s">
        <v>6</v>
      </c>
      <c r="G553" s="59" t="s">
        <v>928</v>
      </c>
      <c r="H553" s="162"/>
      <c r="I553" s="166"/>
      <c r="J553" s="166"/>
      <c r="K553" s="175"/>
      <c r="L553" s="168"/>
      <c r="M553" s="168"/>
      <c r="O553" s="170"/>
    </row>
    <row r="554" spans="1:30">
      <c r="A554" s="35" t="s">
        <v>1339</v>
      </c>
      <c r="B554" s="35" t="s">
        <v>1340</v>
      </c>
      <c r="C554" s="36" t="s">
        <v>1341</v>
      </c>
      <c r="D554" s="37" t="s">
        <v>1581</v>
      </c>
      <c r="E554" s="38">
        <v>1</v>
      </c>
      <c r="F554" s="38" t="s">
        <v>6</v>
      </c>
      <c r="G554" s="193" t="s">
        <v>933</v>
      </c>
      <c r="H554" s="162"/>
      <c r="I554" s="166"/>
      <c r="J554" s="166"/>
      <c r="K554" s="175"/>
      <c r="L554" s="168"/>
      <c r="M554" s="172"/>
      <c r="O554" s="170"/>
    </row>
    <row r="555" spans="1:30">
      <c r="A555" s="35" t="s">
        <v>1342</v>
      </c>
      <c r="B555" s="35" t="s">
        <v>1343</v>
      </c>
      <c r="C555" s="36" t="s">
        <v>1939</v>
      </c>
      <c r="D555" s="37" t="s">
        <v>1570</v>
      </c>
      <c r="E555" s="38">
        <v>1</v>
      </c>
      <c r="F555" s="38" t="s">
        <v>6</v>
      </c>
      <c r="G555" s="57" t="s">
        <v>903</v>
      </c>
      <c r="H555" s="162"/>
      <c r="I555" s="166"/>
      <c r="J555" s="166"/>
      <c r="K555" s="167"/>
      <c r="L555" s="168"/>
      <c r="M555" s="168"/>
      <c r="O555" s="170"/>
    </row>
    <row r="556" spans="1:30">
      <c r="A556" s="35" t="s">
        <v>1342</v>
      </c>
      <c r="B556" s="35" t="s">
        <v>1343</v>
      </c>
      <c r="C556" s="36" t="s">
        <v>1939</v>
      </c>
      <c r="D556" s="37" t="s">
        <v>1570</v>
      </c>
      <c r="E556" s="38">
        <v>1</v>
      </c>
      <c r="F556" s="38" t="s">
        <v>8</v>
      </c>
      <c r="G556" s="57" t="s">
        <v>1940</v>
      </c>
      <c r="H556" s="162"/>
      <c r="I556" s="166"/>
      <c r="J556" s="166"/>
      <c r="K556" s="167"/>
      <c r="L556" s="168"/>
      <c r="M556" s="168"/>
      <c r="O556" s="170"/>
    </row>
    <row r="557" spans="1:30">
      <c r="A557" s="35" t="s">
        <v>1345</v>
      </c>
      <c r="B557" s="35" t="s">
        <v>1346</v>
      </c>
      <c r="C557" s="36" t="s">
        <v>1347</v>
      </c>
      <c r="D557" s="37" t="s">
        <v>1520</v>
      </c>
      <c r="E557" s="38">
        <v>1</v>
      </c>
      <c r="F557" s="38" t="s">
        <v>6</v>
      </c>
      <c r="G557" s="57" t="s">
        <v>1941</v>
      </c>
      <c r="H557" s="162"/>
      <c r="I557" s="166"/>
      <c r="J557" s="166"/>
      <c r="K557" s="167"/>
      <c r="L557" s="168"/>
      <c r="M557" s="168"/>
      <c r="O557" s="170"/>
    </row>
    <row r="558" spans="1:30">
      <c r="A558" s="35">
        <v>1024</v>
      </c>
      <c r="B558" s="35" t="s">
        <v>1346</v>
      </c>
      <c r="C558" s="36" t="s">
        <v>1347</v>
      </c>
      <c r="D558" s="37" t="s">
        <v>1520</v>
      </c>
      <c r="E558" s="38">
        <v>1</v>
      </c>
      <c r="F558" s="38" t="s">
        <v>7</v>
      </c>
      <c r="G558" s="57" t="s">
        <v>1942</v>
      </c>
      <c r="H558" s="162"/>
      <c r="I558" s="166"/>
      <c r="J558" s="166"/>
      <c r="K558" s="167"/>
      <c r="L558" s="168"/>
      <c r="M558" s="168"/>
      <c r="O558" s="170"/>
    </row>
    <row r="559" spans="1:30" s="148" customFormat="1">
      <c r="A559" s="35" t="s">
        <v>1345</v>
      </c>
      <c r="B559" s="35" t="s">
        <v>1346</v>
      </c>
      <c r="C559" s="36" t="s">
        <v>1347</v>
      </c>
      <c r="D559" s="37" t="s">
        <v>1520</v>
      </c>
      <c r="E559" s="38">
        <v>2</v>
      </c>
      <c r="F559" s="38" t="s">
        <v>6</v>
      </c>
      <c r="G559" s="57"/>
      <c r="H559" s="162"/>
      <c r="I559" s="166"/>
      <c r="J559" s="166"/>
      <c r="K559" s="167"/>
      <c r="L559" s="168"/>
      <c r="M559" s="168"/>
      <c r="N559" s="169"/>
      <c r="O559" s="170"/>
      <c r="P559" s="169"/>
      <c r="Q559" s="169"/>
      <c r="R559" s="169"/>
      <c r="S559" s="169"/>
      <c r="T559" s="169"/>
      <c r="U559" s="169"/>
      <c r="V559" s="169"/>
      <c r="W559" s="169"/>
      <c r="X559" s="169"/>
      <c r="Y559" s="169"/>
      <c r="Z559" s="169"/>
      <c r="AA559" s="169"/>
      <c r="AB559" s="169"/>
      <c r="AC559" s="169"/>
      <c r="AD559" s="169"/>
    </row>
    <row r="560" spans="1:30" s="148" customFormat="1">
      <c r="A560" s="35">
        <v>1024</v>
      </c>
      <c r="B560" s="35" t="s">
        <v>1346</v>
      </c>
      <c r="C560" s="36" t="s">
        <v>1347</v>
      </c>
      <c r="D560" s="37" t="s">
        <v>1520</v>
      </c>
      <c r="E560" s="38">
        <v>2</v>
      </c>
      <c r="F560" s="38" t="s">
        <v>7</v>
      </c>
      <c r="G560" s="57" t="s">
        <v>855</v>
      </c>
      <c r="H560" s="162"/>
      <c r="I560" s="166"/>
      <c r="J560" s="166"/>
      <c r="K560" s="167"/>
      <c r="L560" s="168"/>
      <c r="M560" s="168"/>
      <c r="N560" s="169"/>
      <c r="O560" s="170"/>
      <c r="P560" s="169"/>
      <c r="Q560" s="169"/>
      <c r="R560" s="169"/>
      <c r="S560" s="169"/>
      <c r="T560" s="169"/>
      <c r="U560" s="169"/>
      <c r="V560" s="169"/>
      <c r="W560" s="169"/>
      <c r="X560" s="169"/>
      <c r="Y560" s="169"/>
      <c r="Z560" s="169"/>
      <c r="AA560" s="169"/>
      <c r="AB560" s="169"/>
      <c r="AC560" s="169"/>
      <c r="AD560" s="169"/>
    </row>
    <row r="561" spans="1:30" s="180" customFormat="1" ht="15">
      <c r="A561" s="35">
        <v>1014</v>
      </c>
      <c r="B561" s="75" t="s">
        <v>1353</v>
      </c>
      <c r="C561" s="36" t="s">
        <v>1354</v>
      </c>
      <c r="D561" s="76" t="s">
        <v>1943</v>
      </c>
      <c r="E561" s="38">
        <v>1</v>
      </c>
      <c r="F561" s="77" t="s">
        <v>8</v>
      </c>
      <c r="G561" s="57"/>
      <c r="H561" s="163"/>
      <c r="I561" s="168"/>
      <c r="J561" s="168"/>
      <c r="K561" s="167"/>
      <c r="L561" s="168"/>
      <c r="M561" s="172"/>
      <c r="N561" s="179"/>
      <c r="O561" s="203"/>
      <c r="P561" s="179"/>
      <c r="Q561" s="179"/>
      <c r="R561" s="179"/>
      <c r="S561" s="179"/>
      <c r="T561" s="179"/>
      <c r="U561" s="179"/>
      <c r="V561" s="179"/>
      <c r="W561" s="179"/>
      <c r="X561" s="179"/>
      <c r="Y561" s="179"/>
      <c r="Z561" s="179"/>
      <c r="AA561" s="179"/>
      <c r="AB561" s="179"/>
      <c r="AC561" s="179"/>
      <c r="AD561" s="179"/>
    </row>
    <row r="562" spans="1:30" s="180" customFormat="1" ht="15">
      <c r="A562" s="35">
        <v>1014</v>
      </c>
      <c r="B562" s="75" t="s">
        <v>1353</v>
      </c>
      <c r="C562" s="36" t="s">
        <v>1354</v>
      </c>
      <c r="D562" s="76" t="s">
        <v>1943</v>
      </c>
      <c r="E562" s="38">
        <v>2</v>
      </c>
      <c r="F562" s="77" t="s">
        <v>8</v>
      </c>
      <c r="G562" s="57"/>
      <c r="H562" s="163"/>
      <c r="I562" s="168"/>
      <c r="J562" s="168"/>
      <c r="K562" s="175"/>
      <c r="L562" s="172"/>
      <c r="M562" s="172"/>
      <c r="N562" s="179"/>
      <c r="O562" s="203"/>
      <c r="P562" s="179"/>
      <c r="Q562" s="179"/>
      <c r="R562" s="179"/>
      <c r="S562" s="179"/>
      <c r="T562" s="179"/>
      <c r="U562" s="179"/>
      <c r="V562" s="179"/>
      <c r="W562" s="179"/>
      <c r="X562" s="179"/>
      <c r="Y562" s="179"/>
      <c r="Z562" s="179"/>
      <c r="AA562" s="179"/>
      <c r="AB562" s="179"/>
      <c r="AC562" s="179"/>
      <c r="AD562" s="179"/>
    </row>
    <row r="563" spans="1:30" s="180" customFormat="1" ht="15">
      <c r="A563" s="35">
        <v>1014</v>
      </c>
      <c r="B563" s="75" t="s">
        <v>1353</v>
      </c>
      <c r="C563" s="36" t="s">
        <v>1354</v>
      </c>
      <c r="D563" s="76" t="s">
        <v>1943</v>
      </c>
      <c r="E563" s="38">
        <v>3</v>
      </c>
      <c r="F563" s="77" t="s">
        <v>8</v>
      </c>
      <c r="G563" s="57"/>
      <c r="H563" s="179"/>
      <c r="I563" s="168"/>
      <c r="J563" s="168"/>
      <c r="K563" s="175"/>
      <c r="L563" s="172"/>
      <c r="M563" s="172"/>
      <c r="N563" s="179"/>
      <c r="O563" s="203"/>
      <c r="P563" s="179"/>
      <c r="Q563" s="179"/>
      <c r="R563" s="179"/>
      <c r="S563" s="179"/>
      <c r="T563" s="179"/>
      <c r="U563" s="179"/>
      <c r="V563" s="179"/>
      <c r="W563" s="179"/>
      <c r="X563" s="179"/>
      <c r="Y563" s="179"/>
      <c r="Z563" s="179"/>
      <c r="AA563" s="179"/>
      <c r="AB563" s="179"/>
      <c r="AC563" s="179"/>
      <c r="AD563" s="179"/>
    </row>
    <row r="564" spans="1:30" s="180" customFormat="1" ht="15">
      <c r="A564" s="35">
        <v>1014</v>
      </c>
      <c r="B564" s="75" t="s">
        <v>1353</v>
      </c>
      <c r="C564" s="36" t="s">
        <v>1354</v>
      </c>
      <c r="D564" s="76" t="s">
        <v>1943</v>
      </c>
      <c r="E564" s="38">
        <v>4</v>
      </c>
      <c r="F564" s="77" t="s">
        <v>8</v>
      </c>
      <c r="G564" s="57"/>
      <c r="H564" s="163"/>
      <c r="I564" s="168"/>
      <c r="J564" s="168"/>
      <c r="K564" s="175"/>
      <c r="L564" s="172"/>
      <c r="M564" s="172"/>
      <c r="N564" s="179"/>
      <c r="O564" s="203"/>
      <c r="P564" s="179"/>
      <c r="Q564" s="179"/>
      <c r="R564" s="179"/>
      <c r="S564" s="179"/>
      <c r="T564" s="179"/>
      <c r="U564" s="179"/>
      <c r="V564" s="179"/>
      <c r="W564" s="179"/>
      <c r="X564" s="179"/>
      <c r="Y564" s="179"/>
      <c r="Z564" s="179"/>
      <c r="AA564" s="179"/>
      <c r="AB564" s="179"/>
      <c r="AC564" s="179"/>
      <c r="AD564" s="179"/>
    </row>
    <row r="565" spans="1:30" s="180" customFormat="1" ht="15">
      <c r="A565" s="35">
        <v>1014</v>
      </c>
      <c r="B565" s="75" t="s">
        <v>1353</v>
      </c>
      <c r="C565" s="36" t="s">
        <v>1354</v>
      </c>
      <c r="D565" s="76" t="s">
        <v>1943</v>
      </c>
      <c r="E565" s="38">
        <v>5</v>
      </c>
      <c r="F565" s="77" t="s">
        <v>8</v>
      </c>
      <c r="G565" s="57"/>
      <c r="H565" s="163"/>
      <c r="I565" s="168"/>
      <c r="J565" s="168"/>
      <c r="K565" s="175"/>
      <c r="L565" s="172"/>
      <c r="M565" s="172"/>
      <c r="N565" s="179"/>
      <c r="O565" s="203"/>
      <c r="P565" s="179"/>
      <c r="Q565" s="179"/>
      <c r="R565" s="179"/>
      <c r="S565" s="179"/>
      <c r="T565" s="179"/>
      <c r="U565" s="179"/>
      <c r="V565" s="179"/>
      <c r="W565" s="179"/>
      <c r="X565" s="179"/>
      <c r="Y565" s="179"/>
      <c r="Z565" s="179"/>
      <c r="AA565" s="179"/>
      <c r="AB565" s="179"/>
      <c r="AC565" s="179"/>
      <c r="AD565" s="179"/>
    </row>
    <row r="566" spans="1:30" s="180" customFormat="1" ht="15">
      <c r="A566" s="35">
        <v>1014</v>
      </c>
      <c r="B566" s="75" t="s">
        <v>1353</v>
      </c>
      <c r="C566" s="36" t="s">
        <v>1354</v>
      </c>
      <c r="D566" s="76" t="s">
        <v>1943</v>
      </c>
      <c r="E566" s="38">
        <v>6</v>
      </c>
      <c r="F566" s="77" t="s">
        <v>8</v>
      </c>
      <c r="G566" s="57"/>
      <c r="H566" s="163"/>
      <c r="I566" s="168"/>
      <c r="J566" s="168"/>
      <c r="K566" s="175"/>
      <c r="L566" s="172"/>
      <c r="M566" s="172"/>
      <c r="N566" s="179"/>
      <c r="O566" s="203"/>
      <c r="P566" s="179"/>
      <c r="Q566" s="179"/>
      <c r="R566" s="179"/>
      <c r="S566" s="179"/>
      <c r="T566" s="179"/>
      <c r="U566" s="179"/>
      <c r="V566" s="179"/>
      <c r="W566" s="179"/>
      <c r="X566" s="179"/>
      <c r="Y566" s="179"/>
      <c r="Z566" s="179"/>
      <c r="AA566" s="179"/>
      <c r="AB566" s="179"/>
      <c r="AC566" s="179"/>
      <c r="AD566" s="179"/>
    </row>
    <row r="567" spans="1:30" s="180" customFormat="1" ht="15">
      <c r="A567" s="35">
        <v>1014</v>
      </c>
      <c r="B567" s="75" t="s">
        <v>1353</v>
      </c>
      <c r="C567" s="36" t="s">
        <v>1354</v>
      </c>
      <c r="D567" s="76" t="s">
        <v>1943</v>
      </c>
      <c r="E567" s="38">
        <v>7</v>
      </c>
      <c r="F567" s="77" t="s">
        <v>8</v>
      </c>
      <c r="G567" s="57"/>
      <c r="H567" s="179"/>
      <c r="I567" s="168"/>
      <c r="J567" s="168"/>
      <c r="K567" s="175"/>
      <c r="L567" s="172"/>
      <c r="M567" s="172"/>
      <c r="N567" s="179"/>
      <c r="O567" s="203"/>
      <c r="P567" s="179"/>
      <c r="Q567" s="179"/>
      <c r="R567" s="179"/>
      <c r="S567" s="179"/>
      <c r="T567" s="179"/>
      <c r="U567" s="179"/>
      <c r="V567" s="179"/>
      <c r="W567" s="179"/>
      <c r="X567" s="179"/>
      <c r="Y567" s="179"/>
      <c r="Z567" s="179"/>
      <c r="AA567" s="179"/>
      <c r="AB567" s="179"/>
      <c r="AC567" s="179"/>
      <c r="AD567" s="179"/>
    </row>
    <row r="568" spans="1:30" s="180" customFormat="1" ht="15">
      <c r="A568" s="35">
        <v>1014</v>
      </c>
      <c r="B568" s="75" t="s">
        <v>1353</v>
      </c>
      <c r="C568" s="36" t="s">
        <v>1354</v>
      </c>
      <c r="D568" s="76" t="s">
        <v>1943</v>
      </c>
      <c r="E568" s="38">
        <v>8</v>
      </c>
      <c r="F568" s="77" t="s">
        <v>8</v>
      </c>
      <c r="G568" s="57"/>
      <c r="H568" s="163"/>
      <c r="I568" s="168"/>
      <c r="J568" s="168"/>
      <c r="K568" s="175"/>
      <c r="L568" s="172"/>
      <c r="M568" s="172"/>
      <c r="N568" s="179"/>
      <c r="O568" s="203"/>
      <c r="P568" s="179"/>
      <c r="Q568" s="179"/>
      <c r="R568" s="179"/>
      <c r="S568" s="179"/>
      <c r="T568" s="179"/>
      <c r="U568" s="179"/>
      <c r="V568" s="179"/>
      <c r="W568" s="179"/>
      <c r="X568" s="179"/>
      <c r="Y568" s="179"/>
      <c r="Z568" s="179"/>
      <c r="AA568" s="179"/>
      <c r="AB568" s="179"/>
      <c r="AC568" s="179"/>
      <c r="AD568" s="179"/>
    </row>
    <row r="569" spans="1:30" s="180" customFormat="1" ht="15">
      <c r="A569" s="35">
        <v>1014</v>
      </c>
      <c r="B569" s="75" t="s">
        <v>1353</v>
      </c>
      <c r="C569" s="36" t="s">
        <v>1354</v>
      </c>
      <c r="D569" s="76" t="s">
        <v>1943</v>
      </c>
      <c r="E569" s="38">
        <v>9</v>
      </c>
      <c r="F569" s="77" t="s">
        <v>8</v>
      </c>
      <c r="G569" s="57"/>
      <c r="H569" s="163"/>
      <c r="I569" s="168"/>
      <c r="J569" s="168"/>
      <c r="K569" s="175"/>
      <c r="L569" s="172"/>
      <c r="M569" s="172"/>
      <c r="N569" s="179"/>
      <c r="O569" s="203"/>
      <c r="P569" s="179"/>
      <c r="Q569" s="179"/>
      <c r="R569" s="179"/>
      <c r="S569" s="179"/>
      <c r="T569" s="179"/>
      <c r="U569" s="179"/>
      <c r="V569" s="179"/>
      <c r="W569" s="179"/>
      <c r="X569" s="179"/>
      <c r="Y569" s="179"/>
      <c r="Z569" s="179"/>
      <c r="AA569" s="179"/>
      <c r="AB569" s="179"/>
      <c r="AC569" s="179"/>
      <c r="AD569" s="179"/>
    </row>
    <row r="570" spans="1:30" s="180" customFormat="1" ht="15">
      <c r="A570" s="35">
        <v>1014</v>
      </c>
      <c r="B570" s="75" t="s">
        <v>1353</v>
      </c>
      <c r="C570" s="36" t="s">
        <v>1354</v>
      </c>
      <c r="D570" s="76" t="s">
        <v>1943</v>
      </c>
      <c r="E570" s="38">
        <v>10</v>
      </c>
      <c r="F570" s="77" t="s">
        <v>8</v>
      </c>
      <c r="G570" s="57"/>
      <c r="H570" s="163"/>
      <c r="I570" s="168"/>
      <c r="J570" s="168"/>
      <c r="K570" s="175"/>
      <c r="L570" s="172"/>
      <c r="M570" s="172"/>
      <c r="N570" s="179"/>
      <c r="O570" s="203"/>
      <c r="P570" s="179"/>
      <c r="Q570" s="179"/>
      <c r="R570" s="179"/>
      <c r="S570" s="179"/>
      <c r="T570" s="179"/>
      <c r="U570" s="179"/>
      <c r="V570" s="179"/>
      <c r="W570" s="179"/>
      <c r="X570" s="179"/>
      <c r="Y570" s="179"/>
      <c r="Z570" s="179"/>
      <c r="AA570" s="179"/>
      <c r="AB570" s="179"/>
      <c r="AC570" s="179"/>
      <c r="AD570" s="179"/>
    </row>
    <row r="571" spans="1:30" s="180" customFormat="1" ht="15">
      <c r="A571" s="35">
        <v>1014</v>
      </c>
      <c r="B571" s="75" t="s">
        <v>1353</v>
      </c>
      <c r="C571" s="36" t="s">
        <v>1354</v>
      </c>
      <c r="D571" s="76" t="s">
        <v>1943</v>
      </c>
      <c r="E571" s="38">
        <v>11</v>
      </c>
      <c r="F571" s="77" t="s">
        <v>8</v>
      </c>
      <c r="G571" s="57"/>
      <c r="H571" s="163"/>
      <c r="I571" s="168"/>
      <c r="J571" s="168"/>
      <c r="K571" s="175"/>
      <c r="L571" s="172"/>
      <c r="M571" s="172"/>
      <c r="N571" s="179"/>
      <c r="O571" s="203"/>
      <c r="P571" s="179"/>
      <c r="Q571" s="179"/>
      <c r="R571" s="179"/>
      <c r="S571" s="179"/>
      <c r="T571" s="179"/>
      <c r="U571" s="179"/>
      <c r="V571" s="179"/>
      <c r="W571" s="179"/>
      <c r="X571" s="179"/>
      <c r="Y571" s="179"/>
      <c r="Z571" s="179"/>
      <c r="AA571" s="179"/>
      <c r="AB571" s="179"/>
      <c r="AC571" s="179"/>
      <c r="AD571" s="179"/>
    </row>
    <row r="572" spans="1:30" s="180" customFormat="1" ht="15">
      <c r="A572" s="35">
        <v>1014</v>
      </c>
      <c r="B572" s="75" t="s">
        <v>1353</v>
      </c>
      <c r="C572" s="36" t="s">
        <v>1354</v>
      </c>
      <c r="D572" s="76" t="s">
        <v>1943</v>
      </c>
      <c r="E572" s="38">
        <v>12</v>
      </c>
      <c r="F572" s="77" t="s">
        <v>8</v>
      </c>
      <c r="G572" s="57"/>
      <c r="H572" s="163"/>
      <c r="I572" s="168"/>
      <c r="J572" s="168"/>
      <c r="K572" s="175"/>
      <c r="L572" s="172"/>
      <c r="M572" s="172"/>
      <c r="N572" s="179"/>
      <c r="O572" s="203"/>
      <c r="P572" s="179"/>
      <c r="Q572" s="179"/>
      <c r="R572" s="179"/>
      <c r="S572" s="179"/>
      <c r="T572" s="179"/>
      <c r="U572" s="179"/>
      <c r="V572" s="179"/>
      <c r="W572" s="179"/>
      <c r="X572" s="179"/>
      <c r="Y572" s="179"/>
      <c r="Z572" s="179"/>
      <c r="AA572" s="179"/>
      <c r="AB572" s="179"/>
      <c r="AC572" s="179"/>
      <c r="AD572" s="179"/>
    </row>
    <row r="573" spans="1:30" s="180" customFormat="1" ht="15">
      <c r="A573" s="35">
        <v>1014</v>
      </c>
      <c r="B573" s="75" t="s">
        <v>1353</v>
      </c>
      <c r="C573" s="36" t="s">
        <v>1354</v>
      </c>
      <c r="D573" s="76" t="s">
        <v>1943</v>
      </c>
      <c r="E573" s="38">
        <v>13</v>
      </c>
      <c r="F573" s="77" t="s">
        <v>8</v>
      </c>
      <c r="G573" s="57"/>
      <c r="H573" s="163"/>
      <c r="I573" s="168"/>
      <c r="J573" s="168"/>
      <c r="K573" s="175"/>
      <c r="L573" s="172"/>
      <c r="M573" s="172"/>
      <c r="N573" s="179"/>
      <c r="O573" s="203"/>
      <c r="P573" s="179"/>
      <c r="Q573" s="179"/>
      <c r="R573" s="179"/>
      <c r="S573" s="179"/>
      <c r="T573" s="179"/>
      <c r="U573" s="179"/>
      <c r="V573" s="179"/>
      <c r="W573" s="179"/>
      <c r="X573" s="179"/>
      <c r="Y573" s="179"/>
      <c r="Z573" s="179"/>
      <c r="AA573" s="179"/>
      <c r="AB573" s="179"/>
      <c r="AC573" s="179"/>
      <c r="AD573" s="179"/>
    </row>
    <row r="574" spans="1:30" s="180" customFormat="1" ht="15">
      <c r="A574" s="35">
        <v>1015</v>
      </c>
      <c r="B574" s="75" t="s">
        <v>1388</v>
      </c>
      <c r="C574" s="36" t="s">
        <v>1958</v>
      </c>
      <c r="D574" s="76" t="s">
        <v>1654</v>
      </c>
      <c r="E574" s="38">
        <v>1</v>
      </c>
      <c r="F574" s="77" t="s">
        <v>6</v>
      </c>
      <c r="G574" s="57" t="s">
        <v>1959</v>
      </c>
      <c r="H574" s="168"/>
      <c r="I574" s="168"/>
      <c r="J574" s="168"/>
      <c r="K574" s="175"/>
      <c r="L574" s="230"/>
      <c r="M574" s="230"/>
      <c r="N574" s="231"/>
      <c r="O574" s="232"/>
      <c r="P574" s="179"/>
      <c r="Q574" s="179"/>
      <c r="R574" s="179"/>
      <c r="S574" s="179"/>
      <c r="T574" s="179"/>
      <c r="U574" s="179"/>
      <c r="V574" s="179"/>
      <c r="W574" s="179"/>
      <c r="X574" s="179"/>
      <c r="Y574" s="179"/>
      <c r="Z574" s="179"/>
      <c r="AA574" s="179"/>
      <c r="AB574" s="179"/>
      <c r="AC574" s="179"/>
      <c r="AD574" s="179"/>
    </row>
    <row r="575" spans="1:30" s="180" customFormat="1" ht="15">
      <c r="A575" s="35">
        <v>1015</v>
      </c>
      <c r="B575" s="75" t="s">
        <v>1388</v>
      </c>
      <c r="C575" s="36" t="s">
        <v>1958</v>
      </c>
      <c r="D575" s="76" t="s">
        <v>1654</v>
      </c>
      <c r="E575" s="38">
        <v>1</v>
      </c>
      <c r="F575" s="77" t="s">
        <v>7</v>
      </c>
      <c r="G575" s="57" t="s">
        <v>1960</v>
      </c>
      <c r="H575" s="168"/>
      <c r="I575" s="168"/>
      <c r="J575" s="168"/>
      <c r="K575" s="175"/>
      <c r="L575" s="230"/>
      <c r="M575" s="230"/>
      <c r="N575" s="231"/>
      <c r="O575" s="232"/>
      <c r="P575" s="179"/>
      <c r="Q575" s="179"/>
      <c r="R575" s="179"/>
      <c r="S575" s="179"/>
      <c r="T575" s="179"/>
      <c r="U575" s="179"/>
      <c r="V575" s="179"/>
      <c r="W575" s="179"/>
      <c r="X575" s="179"/>
      <c r="Y575" s="179"/>
      <c r="Z575" s="179"/>
      <c r="AA575" s="179"/>
      <c r="AB575" s="179"/>
      <c r="AC575" s="179"/>
      <c r="AD575" s="179"/>
    </row>
    <row r="576" spans="1:30" s="180" customFormat="1" ht="15">
      <c r="A576" s="35">
        <v>1015</v>
      </c>
      <c r="B576" s="75" t="s">
        <v>1388</v>
      </c>
      <c r="C576" s="36" t="s">
        <v>1958</v>
      </c>
      <c r="D576" s="76" t="s">
        <v>1654</v>
      </c>
      <c r="E576" s="38">
        <v>2</v>
      </c>
      <c r="F576" s="77" t="s">
        <v>6</v>
      </c>
      <c r="G576" s="57" t="s">
        <v>1960</v>
      </c>
      <c r="H576" s="168"/>
      <c r="I576" s="168"/>
      <c r="J576" s="168"/>
      <c r="K576" s="175"/>
      <c r="L576" s="230"/>
      <c r="M576" s="230"/>
      <c r="N576" s="231"/>
      <c r="O576" s="232"/>
      <c r="P576" s="179"/>
      <c r="Q576" s="179"/>
      <c r="R576" s="179"/>
      <c r="S576" s="179"/>
      <c r="T576" s="179"/>
      <c r="U576" s="179"/>
      <c r="V576" s="179"/>
      <c r="W576" s="179"/>
      <c r="X576" s="179"/>
      <c r="Y576" s="179"/>
      <c r="Z576" s="179"/>
      <c r="AA576" s="179"/>
      <c r="AB576" s="179"/>
      <c r="AC576" s="179"/>
      <c r="AD576" s="179"/>
    </row>
    <row r="577" spans="1:30" s="180" customFormat="1" ht="15">
      <c r="A577" s="35">
        <v>1015</v>
      </c>
      <c r="B577" s="75" t="s">
        <v>1388</v>
      </c>
      <c r="C577" s="36" t="s">
        <v>1958</v>
      </c>
      <c r="D577" s="76" t="s">
        <v>1654</v>
      </c>
      <c r="E577" s="38">
        <v>2</v>
      </c>
      <c r="F577" s="77" t="s">
        <v>7</v>
      </c>
      <c r="G577" s="193" t="s">
        <v>1360</v>
      </c>
      <c r="H577" s="168"/>
      <c r="I577" s="168"/>
      <c r="J577" s="168"/>
      <c r="K577" s="175"/>
      <c r="L577" s="230"/>
      <c r="M577" s="230"/>
      <c r="N577" s="231"/>
      <c r="O577" s="232"/>
      <c r="P577" s="179"/>
      <c r="Q577" s="179"/>
      <c r="R577" s="179"/>
      <c r="S577" s="179"/>
      <c r="T577" s="179"/>
      <c r="U577" s="179"/>
      <c r="V577" s="179"/>
      <c r="W577" s="179"/>
      <c r="X577" s="179"/>
      <c r="Y577" s="179"/>
      <c r="Z577" s="179"/>
      <c r="AA577" s="179"/>
      <c r="AB577" s="179"/>
      <c r="AC577" s="179"/>
      <c r="AD577" s="179"/>
    </row>
    <row r="578" spans="1:30" s="180" customFormat="1" ht="15">
      <c r="A578" s="35">
        <v>1015</v>
      </c>
      <c r="B578" s="75" t="s">
        <v>1388</v>
      </c>
      <c r="C578" s="36" t="s">
        <v>1958</v>
      </c>
      <c r="D578" s="76" t="s">
        <v>1654</v>
      </c>
      <c r="E578" s="38">
        <v>3</v>
      </c>
      <c r="F578" s="77" t="s">
        <v>6</v>
      </c>
      <c r="G578" s="57" t="s">
        <v>1960</v>
      </c>
      <c r="H578" s="168"/>
      <c r="I578" s="168"/>
      <c r="J578" s="168"/>
      <c r="K578" s="175"/>
      <c r="L578" s="230"/>
      <c r="M578" s="230"/>
      <c r="N578" s="231"/>
      <c r="O578" s="232"/>
      <c r="P578" s="179"/>
      <c r="Q578" s="179"/>
      <c r="R578" s="179"/>
      <c r="S578" s="179"/>
      <c r="T578" s="179"/>
      <c r="U578" s="179"/>
      <c r="V578" s="179"/>
      <c r="W578" s="179"/>
      <c r="X578" s="179"/>
      <c r="Y578" s="179"/>
      <c r="Z578" s="179"/>
      <c r="AA578" s="179"/>
      <c r="AB578" s="179"/>
      <c r="AC578" s="179"/>
      <c r="AD578" s="179"/>
    </row>
    <row r="579" spans="1:30" s="180" customFormat="1" ht="15">
      <c r="A579" s="35">
        <v>1015</v>
      </c>
      <c r="B579" s="75" t="s">
        <v>1388</v>
      </c>
      <c r="C579" s="36" t="s">
        <v>1958</v>
      </c>
      <c r="D579" s="76" t="s">
        <v>1654</v>
      </c>
      <c r="E579" s="38">
        <v>3</v>
      </c>
      <c r="F579" s="77" t="s">
        <v>7</v>
      </c>
      <c r="G579" s="193" t="s">
        <v>1962</v>
      </c>
      <c r="H579" s="168"/>
      <c r="I579" s="168"/>
      <c r="J579" s="168"/>
      <c r="K579" s="175"/>
      <c r="L579" s="230"/>
      <c r="M579" s="230"/>
      <c r="N579" s="231"/>
      <c r="O579" s="232"/>
      <c r="P579" s="179"/>
      <c r="Q579" s="179"/>
      <c r="R579" s="179"/>
      <c r="S579" s="179"/>
      <c r="T579" s="179"/>
      <c r="U579" s="179"/>
      <c r="V579" s="179"/>
      <c r="W579" s="179"/>
      <c r="X579" s="179"/>
      <c r="Y579" s="179"/>
      <c r="Z579" s="179"/>
      <c r="AA579" s="179"/>
      <c r="AB579" s="179"/>
      <c r="AC579" s="179"/>
      <c r="AD579" s="179"/>
    </row>
    <row r="580" spans="1:30" s="180" customFormat="1" ht="15">
      <c r="A580" s="35">
        <v>1015</v>
      </c>
      <c r="B580" s="75" t="s">
        <v>1388</v>
      </c>
      <c r="C580" s="36" t="s">
        <v>1958</v>
      </c>
      <c r="D580" s="76" t="s">
        <v>1654</v>
      </c>
      <c r="E580" s="38">
        <v>4</v>
      </c>
      <c r="F580" s="77" t="s">
        <v>6</v>
      </c>
      <c r="G580" s="57" t="s">
        <v>1960</v>
      </c>
      <c r="H580" s="168"/>
      <c r="I580" s="168"/>
      <c r="J580" s="168"/>
      <c r="K580" s="175"/>
      <c r="L580" s="230"/>
      <c r="M580" s="230"/>
      <c r="N580" s="199"/>
      <c r="O580" s="232"/>
      <c r="P580" s="179"/>
      <c r="Q580" s="179"/>
      <c r="R580" s="179"/>
      <c r="S580" s="179"/>
      <c r="T580" s="179"/>
      <c r="U580" s="179"/>
      <c r="V580" s="179"/>
      <c r="W580" s="179"/>
      <c r="X580" s="179"/>
      <c r="Y580" s="179"/>
      <c r="Z580" s="179"/>
      <c r="AA580" s="179"/>
      <c r="AB580" s="179"/>
      <c r="AC580" s="179"/>
      <c r="AD580" s="179"/>
    </row>
    <row r="581" spans="1:30" s="180" customFormat="1" ht="15">
      <c r="A581" s="35">
        <v>1015</v>
      </c>
      <c r="B581" s="75" t="s">
        <v>1388</v>
      </c>
      <c r="C581" s="36" t="s">
        <v>1958</v>
      </c>
      <c r="D581" s="76" t="s">
        <v>1654</v>
      </c>
      <c r="E581" s="38">
        <v>4</v>
      </c>
      <c r="F581" s="77" t="s">
        <v>7</v>
      </c>
      <c r="G581" s="193" t="s">
        <v>1393</v>
      </c>
      <c r="H581" s="168"/>
      <c r="I581" s="168"/>
      <c r="J581" s="168"/>
      <c r="K581" s="175"/>
      <c r="L581" s="230"/>
      <c r="M581" s="230"/>
      <c r="N581" s="199"/>
      <c r="O581" s="233"/>
      <c r="P581" s="179"/>
      <c r="Q581" s="179"/>
      <c r="R581" s="179"/>
      <c r="S581" s="179"/>
      <c r="T581" s="179"/>
      <c r="U581" s="179"/>
      <c r="V581" s="179"/>
      <c r="W581" s="179"/>
      <c r="X581" s="179"/>
      <c r="Y581" s="179"/>
      <c r="Z581" s="179"/>
      <c r="AA581" s="179"/>
      <c r="AB581" s="179"/>
      <c r="AC581" s="179"/>
      <c r="AD581" s="179"/>
    </row>
    <row r="582" spans="1:30" s="180" customFormat="1" ht="15">
      <c r="A582" s="35">
        <v>1015</v>
      </c>
      <c r="B582" s="75" t="s">
        <v>1388</v>
      </c>
      <c r="C582" s="36" t="s">
        <v>1958</v>
      </c>
      <c r="D582" s="76" t="s">
        <v>1654</v>
      </c>
      <c r="E582" s="38">
        <v>5</v>
      </c>
      <c r="F582" s="77" t="s">
        <v>6</v>
      </c>
      <c r="G582" s="57" t="s">
        <v>1960</v>
      </c>
      <c r="H582" s="168"/>
      <c r="I582" s="168"/>
      <c r="J582" s="168"/>
      <c r="K582" s="175"/>
      <c r="L582" s="230"/>
      <c r="M582" s="230"/>
      <c r="N582" s="231"/>
      <c r="O582" s="232"/>
      <c r="P582" s="179"/>
      <c r="Q582" s="179"/>
      <c r="R582" s="179"/>
      <c r="S582" s="179"/>
      <c r="T582" s="179"/>
      <c r="U582" s="179"/>
      <c r="V582" s="179"/>
      <c r="W582" s="179"/>
      <c r="X582" s="179"/>
      <c r="Y582" s="179"/>
      <c r="Z582" s="179"/>
      <c r="AA582" s="179"/>
      <c r="AB582" s="179"/>
      <c r="AC582" s="179"/>
      <c r="AD582" s="179"/>
    </row>
    <row r="583" spans="1:30" s="180" customFormat="1" ht="15">
      <c r="A583" s="35">
        <v>1015</v>
      </c>
      <c r="B583" s="75" t="s">
        <v>1388</v>
      </c>
      <c r="C583" s="36" t="s">
        <v>1958</v>
      </c>
      <c r="D583" s="76" t="s">
        <v>1654</v>
      </c>
      <c r="E583" s="38">
        <v>5</v>
      </c>
      <c r="F583" s="77" t="s">
        <v>7</v>
      </c>
      <c r="G583" s="193" t="s">
        <v>1360</v>
      </c>
      <c r="H583" s="168"/>
      <c r="I583" s="168"/>
      <c r="J583" s="168"/>
      <c r="K583" s="175"/>
      <c r="L583" s="230"/>
      <c r="M583" s="230"/>
      <c r="N583" s="231"/>
      <c r="O583" s="232"/>
      <c r="P583" s="179"/>
      <c r="Q583" s="179"/>
      <c r="R583" s="179"/>
      <c r="S583" s="179"/>
      <c r="T583" s="179"/>
      <c r="U583" s="179"/>
      <c r="V583" s="179"/>
      <c r="W583" s="179"/>
      <c r="X583" s="179"/>
      <c r="Y583" s="179"/>
      <c r="Z583" s="179"/>
      <c r="AA583" s="179"/>
      <c r="AB583" s="179"/>
      <c r="AC583" s="179"/>
      <c r="AD583" s="179"/>
    </row>
    <row r="584" spans="1:30" s="180" customFormat="1" ht="15">
      <c r="A584" s="35">
        <v>1015</v>
      </c>
      <c r="B584" s="75" t="s">
        <v>1388</v>
      </c>
      <c r="C584" s="36" t="s">
        <v>1958</v>
      </c>
      <c r="D584" s="76" t="s">
        <v>1654</v>
      </c>
      <c r="E584" s="38">
        <v>6</v>
      </c>
      <c r="F584" s="77" t="s">
        <v>6</v>
      </c>
      <c r="G584" s="57" t="s">
        <v>1960</v>
      </c>
      <c r="H584" s="168"/>
      <c r="I584" s="168"/>
      <c r="J584" s="168"/>
      <c r="K584" s="175"/>
      <c r="L584" s="230"/>
      <c r="M584" s="230"/>
      <c r="N584" s="231"/>
      <c r="O584" s="232"/>
      <c r="P584" s="179"/>
      <c r="Q584" s="179"/>
      <c r="R584" s="179"/>
      <c r="S584" s="179"/>
      <c r="T584" s="179"/>
      <c r="U584" s="179"/>
      <c r="V584" s="179"/>
      <c r="W584" s="179"/>
      <c r="X584" s="179"/>
      <c r="Y584" s="179"/>
      <c r="Z584" s="179"/>
      <c r="AA584" s="179"/>
      <c r="AB584" s="179"/>
      <c r="AC584" s="179"/>
      <c r="AD584" s="179"/>
    </row>
    <row r="585" spans="1:30" s="180" customFormat="1" ht="15">
      <c r="A585" s="35">
        <v>1015</v>
      </c>
      <c r="B585" s="75" t="s">
        <v>1388</v>
      </c>
      <c r="C585" s="36" t="s">
        <v>1958</v>
      </c>
      <c r="D585" s="76" t="s">
        <v>1654</v>
      </c>
      <c r="E585" s="38">
        <v>6</v>
      </c>
      <c r="F585" s="77" t="s">
        <v>7</v>
      </c>
      <c r="G585" s="193" t="s">
        <v>1962</v>
      </c>
      <c r="H585" s="168"/>
      <c r="I585" s="168"/>
      <c r="J585" s="168"/>
      <c r="K585" s="175"/>
      <c r="L585" s="230"/>
      <c r="M585" s="230"/>
      <c r="N585" s="231"/>
      <c r="O585" s="232"/>
      <c r="P585" s="179"/>
      <c r="Q585" s="179"/>
      <c r="R585" s="179"/>
      <c r="S585" s="179"/>
      <c r="T585" s="179"/>
      <c r="U585" s="179"/>
      <c r="V585" s="179"/>
      <c r="W585" s="179"/>
      <c r="X585" s="179"/>
      <c r="Y585" s="179"/>
      <c r="Z585" s="179"/>
      <c r="AA585" s="179"/>
      <c r="AB585" s="179"/>
      <c r="AC585" s="179"/>
      <c r="AD585" s="179"/>
    </row>
    <row r="586" spans="1:30" s="180" customFormat="1" ht="15">
      <c r="A586" s="35">
        <v>1015</v>
      </c>
      <c r="B586" s="75" t="s">
        <v>1388</v>
      </c>
      <c r="C586" s="36" t="s">
        <v>1958</v>
      </c>
      <c r="D586" s="76" t="s">
        <v>1654</v>
      </c>
      <c r="E586" s="38">
        <v>7</v>
      </c>
      <c r="F586" s="77" t="s">
        <v>6</v>
      </c>
      <c r="G586" s="57" t="s">
        <v>1960</v>
      </c>
      <c r="H586" s="168"/>
      <c r="I586" s="168"/>
      <c r="J586" s="168"/>
      <c r="K586" s="175"/>
      <c r="L586" s="230"/>
      <c r="M586" s="230"/>
      <c r="N586" s="231"/>
      <c r="O586" s="232"/>
      <c r="P586" s="179"/>
      <c r="Q586" s="179"/>
      <c r="R586" s="179"/>
      <c r="S586" s="179"/>
      <c r="T586" s="179"/>
      <c r="U586" s="179"/>
      <c r="V586" s="179"/>
      <c r="W586" s="179"/>
      <c r="X586" s="179"/>
      <c r="Y586" s="179"/>
      <c r="Z586" s="179"/>
      <c r="AA586" s="179"/>
      <c r="AB586" s="179"/>
      <c r="AC586" s="179"/>
      <c r="AD586" s="179"/>
    </row>
    <row r="587" spans="1:30" s="180" customFormat="1" ht="15">
      <c r="A587" s="35">
        <v>1015</v>
      </c>
      <c r="B587" s="75" t="s">
        <v>1388</v>
      </c>
      <c r="C587" s="36" t="s">
        <v>1958</v>
      </c>
      <c r="D587" s="76" t="s">
        <v>1654</v>
      </c>
      <c r="E587" s="38">
        <v>7</v>
      </c>
      <c r="F587" s="77" t="s">
        <v>7</v>
      </c>
      <c r="G587" s="193" t="s">
        <v>1393</v>
      </c>
      <c r="H587" s="168"/>
      <c r="I587" s="168"/>
      <c r="J587" s="168"/>
      <c r="K587" s="175"/>
      <c r="L587" s="230"/>
      <c r="M587" s="230"/>
      <c r="N587" s="231"/>
      <c r="O587" s="232"/>
      <c r="P587" s="179"/>
      <c r="Q587" s="179"/>
      <c r="R587" s="179"/>
      <c r="S587" s="179"/>
      <c r="T587" s="179"/>
      <c r="U587" s="179"/>
      <c r="V587" s="179"/>
      <c r="W587" s="179"/>
      <c r="X587" s="179"/>
      <c r="Y587" s="179"/>
      <c r="Z587" s="179"/>
      <c r="AA587" s="179"/>
      <c r="AB587" s="179"/>
      <c r="AC587" s="179"/>
      <c r="AD587" s="179"/>
    </row>
    <row r="588" spans="1:30" s="180" customFormat="1" ht="15">
      <c r="A588" s="35">
        <v>1015</v>
      </c>
      <c r="B588" s="75" t="s">
        <v>1388</v>
      </c>
      <c r="C588" s="36" t="s">
        <v>1958</v>
      </c>
      <c r="D588" s="76" t="s">
        <v>1654</v>
      </c>
      <c r="E588" s="38">
        <v>8</v>
      </c>
      <c r="F588" s="77" t="s">
        <v>6</v>
      </c>
      <c r="G588" s="57" t="s">
        <v>1960</v>
      </c>
      <c r="H588" s="168"/>
      <c r="I588" s="168"/>
      <c r="J588" s="168"/>
      <c r="K588" s="175"/>
      <c r="L588" s="230"/>
      <c r="M588" s="230"/>
      <c r="N588" s="234"/>
      <c r="O588" s="232"/>
      <c r="P588" s="179"/>
      <c r="Q588" s="179"/>
      <c r="R588" s="179"/>
      <c r="S588" s="179"/>
      <c r="T588" s="179"/>
      <c r="U588" s="179"/>
      <c r="V588" s="179"/>
      <c r="W588" s="179"/>
      <c r="X588" s="179"/>
      <c r="Y588" s="179"/>
      <c r="Z588" s="179"/>
      <c r="AA588" s="179"/>
      <c r="AB588" s="179"/>
      <c r="AC588" s="179"/>
      <c r="AD588" s="179"/>
    </row>
    <row r="589" spans="1:30" s="180" customFormat="1" ht="15">
      <c r="A589" s="35">
        <v>1015</v>
      </c>
      <c r="B589" s="75" t="s">
        <v>1388</v>
      </c>
      <c r="C589" s="36" t="s">
        <v>1958</v>
      </c>
      <c r="D589" s="76" t="s">
        <v>1654</v>
      </c>
      <c r="E589" s="38">
        <v>8</v>
      </c>
      <c r="F589" s="77" t="s">
        <v>7</v>
      </c>
      <c r="G589" s="57" t="s">
        <v>1960</v>
      </c>
      <c r="H589" s="168"/>
      <c r="I589" s="168"/>
      <c r="J589" s="168"/>
      <c r="K589" s="175"/>
      <c r="L589" s="235"/>
      <c r="M589" s="230"/>
      <c r="N589" s="236"/>
      <c r="O589" s="232"/>
      <c r="P589" s="179"/>
      <c r="Q589" s="179"/>
      <c r="R589" s="179"/>
      <c r="S589" s="179"/>
      <c r="T589" s="179"/>
      <c r="U589" s="179"/>
      <c r="V589" s="179"/>
      <c r="W589" s="179"/>
      <c r="X589" s="179"/>
      <c r="Y589" s="179"/>
      <c r="Z589" s="179"/>
      <c r="AA589" s="179"/>
      <c r="AB589" s="179"/>
      <c r="AC589" s="179"/>
      <c r="AD589" s="179"/>
    </row>
    <row r="590" spans="1:30" s="181" customFormat="1" ht="15">
      <c r="A590" s="66" t="s">
        <v>1394</v>
      </c>
      <c r="B590" s="67" t="s">
        <v>1395</v>
      </c>
      <c r="C590" s="67" t="s">
        <v>1965</v>
      </c>
      <c r="D590" s="63" t="s">
        <v>1654</v>
      </c>
      <c r="E590" s="41">
        <v>1</v>
      </c>
      <c r="F590" s="41" t="s">
        <v>6</v>
      </c>
      <c r="G590" s="195" t="s">
        <v>1397</v>
      </c>
      <c r="H590" s="179"/>
      <c r="I590" s="179"/>
      <c r="J590" s="179"/>
      <c r="K590" s="179"/>
      <c r="L590" s="179"/>
      <c r="M590" s="179"/>
      <c r="N590" s="179"/>
    </row>
    <row r="591" spans="1:30">
      <c r="A591" s="35" t="s">
        <v>1399</v>
      </c>
      <c r="B591" s="35" t="s">
        <v>1400</v>
      </c>
      <c r="C591" s="36" t="s">
        <v>1401</v>
      </c>
      <c r="D591" s="37" t="s">
        <v>1572</v>
      </c>
      <c r="E591" s="38">
        <v>1</v>
      </c>
      <c r="F591" s="38" t="s">
        <v>6</v>
      </c>
      <c r="G591" s="195" t="s">
        <v>1357</v>
      </c>
      <c r="H591" s="162"/>
      <c r="I591" s="168"/>
      <c r="J591" s="168"/>
      <c r="K591" s="190"/>
      <c r="L591" s="168"/>
      <c r="M591" s="168"/>
      <c r="O591" s="170"/>
    </row>
    <row r="592" spans="1:30">
      <c r="A592" s="35" t="s">
        <v>1399</v>
      </c>
      <c r="B592" s="35" t="s">
        <v>1400</v>
      </c>
      <c r="C592" s="36" t="s">
        <v>1401</v>
      </c>
      <c r="D592" s="37" t="s">
        <v>1572</v>
      </c>
      <c r="E592" s="38">
        <v>1</v>
      </c>
      <c r="F592" s="38" t="s">
        <v>7</v>
      </c>
      <c r="G592" s="43" t="s">
        <v>1358</v>
      </c>
      <c r="J592" s="168"/>
      <c r="K592" s="237"/>
      <c r="L592" s="168"/>
      <c r="M592" s="168"/>
      <c r="O592" s="183"/>
      <c r="P592" s="168"/>
    </row>
    <row r="593" spans="1:16">
      <c r="A593" s="35" t="s">
        <v>1402</v>
      </c>
      <c r="B593" s="35" t="s">
        <v>1403</v>
      </c>
      <c r="C593" s="36" t="s">
        <v>1404</v>
      </c>
      <c r="D593" s="37" t="s">
        <v>1520</v>
      </c>
      <c r="E593" s="38">
        <v>1</v>
      </c>
      <c r="F593" s="38" t="s">
        <v>6</v>
      </c>
      <c r="G593" s="195" t="s">
        <v>1405</v>
      </c>
      <c r="I593" s="166"/>
      <c r="J593" s="168"/>
      <c r="K593" s="175"/>
      <c r="L593" s="168"/>
      <c r="M593" s="172"/>
      <c r="O593" s="183"/>
      <c r="P593" s="166"/>
    </row>
    <row r="594" spans="1:16">
      <c r="A594" s="35" t="s">
        <v>1402</v>
      </c>
      <c r="B594" s="35" t="s">
        <v>1403</v>
      </c>
      <c r="C594" s="36" t="s">
        <v>1404</v>
      </c>
      <c r="D594" s="37" t="s">
        <v>1520</v>
      </c>
      <c r="E594" s="38">
        <v>1</v>
      </c>
      <c r="F594" s="38" t="s">
        <v>7</v>
      </c>
      <c r="G594" s="43" t="s">
        <v>1406</v>
      </c>
      <c r="H594" s="162"/>
      <c r="I594" s="168"/>
      <c r="J594" s="166"/>
      <c r="K594" s="167"/>
      <c r="L594" s="168"/>
      <c r="M594" s="172"/>
      <c r="O594" s="183"/>
      <c r="P594" s="166"/>
    </row>
    <row r="595" spans="1:16">
      <c r="A595" s="35" t="s">
        <v>1407</v>
      </c>
      <c r="B595" s="35" t="s">
        <v>1408</v>
      </c>
      <c r="C595" s="36" t="s">
        <v>1967</v>
      </c>
      <c r="D595" s="37" t="s">
        <v>1520</v>
      </c>
      <c r="E595" s="38">
        <v>1</v>
      </c>
      <c r="F595" s="38" t="s">
        <v>6</v>
      </c>
      <c r="G595" s="195" t="s">
        <v>1410</v>
      </c>
      <c r="H595" s="162"/>
      <c r="I595" s="166"/>
      <c r="J595" s="168"/>
      <c r="K595" s="167"/>
      <c r="L595" s="168"/>
      <c r="M595" s="168"/>
      <c r="O595" s="170"/>
    </row>
    <row r="596" spans="1:16">
      <c r="A596" s="35" t="s">
        <v>1407</v>
      </c>
      <c r="B596" s="35" t="s">
        <v>1408</v>
      </c>
      <c r="C596" s="36" t="s">
        <v>1967</v>
      </c>
      <c r="D596" s="37" t="s">
        <v>1520</v>
      </c>
      <c r="E596" s="38">
        <v>1</v>
      </c>
      <c r="F596" s="38" t="s">
        <v>7</v>
      </c>
      <c r="G596" s="43" t="s">
        <v>1411</v>
      </c>
      <c r="H596" s="162"/>
      <c r="I596" s="166"/>
      <c r="J596" s="166"/>
      <c r="K596" s="167"/>
      <c r="L596" s="168"/>
      <c r="M596" s="168"/>
      <c r="O596" s="170"/>
    </row>
    <row r="597" spans="1:16" ht="24">
      <c r="A597" s="35" t="s">
        <v>1412</v>
      </c>
      <c r="B597" s="35" t="s">
        <v>1413</v>
      </c>
      <c r="C597" s="36" t="s">
        <v>1968</v>
      </c>
      <c r="D597" s="37" t="s">
        <v>1905</v>
      </c>
      <c r="E597" s="38">
        <v>1</v>
      </c>
      <c r="F597" s="38" t="s">
        <v>8</v>
      </c>
      <c r="G597" s="33" t="s">
        <v>1969</v>
      </c>
      <c r="H597" s="162"/>
      <c r="I597" s="166"/>
      <c r="J597" s="166"/>
      <c r="K597" s="238"/>
      <c r="L597" s="168"/>
      <c r="M597" s="168"/>
      <c r="O597" s="203"/>
    </row>
    <row r="598" spans="1:16">
      <c r="A598" s="35" t="s">
        <v>1412</v>
      </c>
      <c r="B598" s="35" t="s">
        <v>1413</v>
      </c>
      <c r="C598" s="36" t="s">
        <v>1968</v>
      </c>
      <c r="D598" s="37" t="s">
        <v>1905</v>
      </c>
      <c r="E598" s="38">
        <v>2</v>
      </c>
      <c r="F598" s="38" t="s">
        <v>8</v>
      </c>
      <c r="G598" s="57" t="s">
        <v>1971</v>
      </c>
      <c r="H598" s="162"/>
      <c r="I598" s="166"/>
      <c r="J598" s="166"/>
      <c r="K598" s="167"/>
      <c r="L598" s="168"/>
      <c r="M598" s="168"/>
      <c r="O598" s="183"/>
    </row>
    <row r="599" spans="1:16">
      <c r="A599" s="35" t="s">
        <v>1424</v>
      </c>
      <c r="B599" s="35" t="s">
        <v>1425</v>
      </c>
      <c r="C599" s="36" t="s">
        <v>184</v>
      </c>
      <c r="D599" s="37" t="s">
        <v>1546</v>
      </c>
      <c r="E599" s="38">
        <v>1</v>
      </c>
      <c r="F599" s="38" t="s">
        <v>19</v>
      </c>
      <c r="G599" s="57" t="s">
        <v>1973</v>
      </c>
      <c r="H599" s="162"/>
      <c r="I599" s="166"/>
      <c r="J599" s="166"/>
      <c r="K599" s="167"/>
      <c r="L599" s="168"/>
      <c r="M599" s="168"/>
      <c r="O599" s="170"/>
    </row>
    <row r="600" spans="1:16">
      <c r="A600" s="35" t="s">
        <v>1426</v>
      </c>
      <c r="B600" s="35" t="s">
        <v>1427</v>
      </c>
      <c r="C600" s="36" t="s">
        <v>1428</v>
      </c>
      <c r="D600" s="37" t="s">
        <v>1520</v>
      </c>
      <c r="E600" s="38">
        <v>1</v>
      </c>
      <c r="F600" s="38" t="s">
        <v>6</v>
      </c>
      <c r="G600" s="195" t="s">
        <v>1429</v>
      </c>
      <c r="H600" s="162"/>
      <c r="I600" s="166"/>
      <c r="J600" s="166"/>
      <c r="K600" s="175"/>
      <c r="L600" s="168"/>
      <c r="M600" s="172"/>
      <c r="O600" s="170"/>
    </row>
    <row r="601" spans="1:16">
      <c r="A601" s="35" t="s">
        <v>1426</v>
      </c>
      <c r="B601" s="35" t="s">
        <v>1427</v>
      </c>
      <c r="C601" s="36" t="s">
        <v>1428</v>
      </c>
      <c r="D601" s="37" t="s">
        <v>1520</v>
      </c>
      <c r="E601" s="38">
        <v>1</v>
      </c>
      <c r="F601" s="38" t="s">
        <v>7</v>
      </c>
      <c r="G601" s="43" t="s">
        <v>1430</v>
      </c>
      <c r="H601" s="162"/>
      <c r="I601" s="166"/>
      <c r="J601" s="166"/>
      <c r="K601" s="167"/>
      <c r="L601" s="168"/>
      <c r="M601" s="168"/>
      <c r="O601" s="170"/>
    </row>
    <row r="602" spans="1:16">
      <c r="A602" s="35" t="s">
        <v>1431</v>
      </c>
      <c r="B602" s="35" t="s">
        <v>1432</v>
      </c>
      <c r="C602" s="36" t="s">
        <v>1433</v>
      </c>
      <c r="D602" s="37" t="s">
        <v>1520</v>
      </c>
      <c r="E602" s="38">
        <v>1</v>
      </c>
      <c r="F602" s="38" t="s">
        <v>6</v>
      </c>
      <c r="G602" s="195" t="s">
        <v>1434</v>
      </c>
      <c r="H602" s="162"/>
      <c r="I602" s="166"/>
      <c r="J602" s="166"/>
      <c r="K602" s="167"/>
      <c r="L602" s="168"/>
      <c r="M602" s="168"/>
      <c r="O602" s="170"/>
    </row>
    <row r="603" spans="1:16">
      <c r="A603" s="35" t="s">
        <v>1431</v>
      </c>
      <c r="B603" s="35" t="s">
        <v>1432</v>
      </c>
      <c r="C603" s="36" t="s">
        <v>1433</v>
      </c>
      <c r="D603" s="37" t="s">
        <v>1520</v>
      </c>
      <c r="E603" s="38">
        <v>1</v>
      </c>
      <c r="F603" s="38" t="s">
        <v>7</v>
      </c>
      <c r="G603" s="43" t="s">
        <v>1435</v>
      </c>
      <c r="H603" s="162"/>
      <c r="I603" s="166"/>
      <c r="J603" s="166"/>
      <c r="K603" s="167"/>
      <c r="L603" s="168"/>
      <c r="M603" s="168"/>
      <c r="O603" s="170"/>
    </row>
    <row r="604" spans="1:16">
      <c r="A604" s="35" t="s">
        <v>1436</v>
      </c>
      <c r="B604" s="35" t="s">
        <v>1437</v>
      </c>
      <c r="C604" s="36" t="s">
        <v>1438</v>
      </c>
      <c r="D604" s="37" t="s">
        <v>1520</v>
      </c>
      <c r="E604" s="38">
        <v>1</v>
      </c>
      <c r="F604" s="38" t="s">
        <v>6</v>
      </c>
      <c r="G604" s="195" t="s">
        <v>321</v>
      </c>
      <c r="H604" s="162"/>
      <c r="I604" s="166"/>
      <c r="J604" s="166"/>
      <c r="K604" s="167"/>
      <c r="L604" s="168"/>
      <c r="M604" s="168"/>
      <c r="O604" s="170"/>
    </row>
    <row r="605" spans="1:16">
      <c r="A605" s="35" t="s">
        <v>1436</v>
      </c>
      <c r="B605" s="35" t="s">
        <v>1437</v>
      </c>
      <c r="C605" s="36" t="s">
        <v>1438</v>
      </c>
      <c r="D605" s="37" t="s">
        <v>1520</v>
      </c>
      <c r="E605" s="38">
        <v>1</v>
      </c>
      <c r="F605" s="38" t="s">
        <v>7</v>
      </c>
      <c r="G605" s="43" t="s">
        <v>322</v>
      </c>
      <c r="H605" s="162"/>
      <c r="I605" s="166"/>
      <c r="J605" s="166"/>
      <c r="K605" s="167"/>
      <c r="L605" s="168"/>
      <c r="M605" s="168"/>
      <c r="O605" s="170"/>
    </row>
    <row r="606" spans="1:16" ht="83.25" customHeight="1">
      <c r="A606" s="35" t="s">
        <v>1439</v>
      </c>
      <c r="B606" s="35" t="s">
        <v>1440</v>
      </c>
      <c r="C606" s="36" t="s">
        <v>1441</v>
      </c>
      <c r="D606" s="37" t="s">
        <v>1683</v>
      </c>
      <c r="E606" s="38">
        <v>1</v>
      </c>
      <c r="F606" s="38" t="s">
        <v>8</v>
      </c>
      <c r="G606" s="33" t="s">
        <v>1975</v>
      </c>
      <c r="H606" s="162"/>
      <c r="I606" s="166"/>
      <c r="J606" s="166"/>
      <c r="K606" s="167"/>
      <c r="L606" s="239"/>
      <c r="M606" s="168"/>
      <c r="O606" s="183"/>
    </row>
    <row r="607" spans="1:16">
      <c r="A607" s="35" t="s">
        <v>1976</v>
      </c>
      <c r="B607" s="35" t="s">
        <v>1977</v>
      </c>
      <c r="C607" s="36" t="s">
        <v>197</v>
      </c>
      <c r="D607" s="37" t="s">
        <v>1546</v>
      </c>
      <c r="E607" s="38">
        <v>1</v>
      </c>
      <c r="F607" s="38" t="s">
        <v>19</v>
      </c>
      <c r="G607" s="57" t="s">
        <v>1973</v>
      </c>
      <c r="H607" s="162"/>
      <c r="I607" s="166"/>
      <c r="J607" s="166"/>
      <c r="K607" s="167"/>
      <c r="L607" s="239"/>
      <c r="M607" s="168"/>
      <c r="O607" s="170"/>
    </row>
    <row r="608" spans="1:16">
      <c r="A608" s="35" t="s">
        <v>1978</v>
      </c>
      <c r="B608" s="35" t="s">
        <v>1979</v>
      </c>
      <c r="C608" s="36" t="s">
        <v>197</v>
      </c>
      <c r="D608" s="37" t="s">
        <v>1546</v>
      </c>
      <c r="E608" s="38">
        <v>1</v>
      </c>
      <c r="F608" s="38" t="s">
        <v>19</v>
      </c>
      <c r="G608" s="57" t="s">
        <v>1973</v>
      </c>
      <c r="H608" s="162"/>
      <c r="I608" s="166"/>
      <c r="J608" s="166"/>
      <c r="K608" s="167"/>
      <c r="L608" s="239"/>
      <c r="M608" s="168"/>
      <c r="O608" s="170"/>
    </row>
    <row r="609" spans="1:30">
      <c r="A609" s="35" t="s">
        <v>1980</v>
      </c>
      <c r="B609" s="35" t="s">
        <v>1981</v>
      </c>
      <c r="C609" s="36" t="s">
        <v>200</v>
      </c>
      <c r="D609" s="37" t="s">
        <v>1546</v>
      </c>
      <c r="E609" s="38">
        <v>1</v>
      </c>
      <c r="F609" s="38" t="s">
        <v>19</v>
      </c>
      <c r="G609" s="57" t="s">
        <v>1973</v>
      </c>
      <c r="H609" s="162"/>
      <c r="I609" s="166"/>
      <c r="J609" s="166"/>
      <c r="K609" s="167"/>
      <c r="L609" s="168"/>
      <c r="M609" s="168"/>
      <c r="O609" s="170"/>
    </row>
    <row r="610" spans="1:30" s="180" customFormat="1" ht="15">
      <c r="A610" s="35">
        <v>1767</v>
      </c>
      <c r="B610" s="75" t="s">
        <v>1982</v>
      </c>
      <c r="C610" s="36" t="s">
        <v>200</v>
      </c>
      <c r="D610" s="76">
        <v>3</v>
      </c>
      <c r="E610" s="38">
        <v>1</v>
      </c>
      <c r="F610" s="77" t="s">
        <v>19</v>
      </c>
      <c r="G610" s="57" t="s">
        <v>1973</v>
      </c>
      <c r="H610" s="168"/>
      <c r="I610" s="168"/>
      <c r="J610" s="168"/>
      <c r="K610" s="175"/>
      <c r="L610" s="172"/>
      <c r="M610" s="172"/>
      <c r="N610" s="179"/>
      <c r="O610" s="188"/>
      <c r="P610" s="179"/>
      <c r="Q610" s="179"/>
      <c r="R610" s="179"/>
      <c r="S610" s="179"/>
      <c r="T610" s="179"/>
      <c r="U610" s="179"/>
      <c r="V610" s="179"/>
      <c r="W610" s="179"/>
      <c r="X610" s="179"/>
      <c r="Y610" s="179"/>
      <c r="Z610" s="179"/>
      <c r="AA610" s="179"/>
      <c r="AB610" s="179"/>
      <c r="AC610" s="179"/>
      <c r="AD610" s="179"/>
    </row>
    <row r="611" spans="1:30" s="181" customFormat="1" ht="15">
      <c r="A611" s="66" t="s">
        <v>1464</v>
      </c>
      <c r="B611" s="67" t="s">
        <v>1465</v>
      </c>
      <c r="C611" s="67" t="s">
        <v>1983</v>
      </c>
      <c r="D611" s="63" t="s">
        <v>1572</v>
      </c>
      <c r="E611" s="41">
        <v>1</v>
      </c>
      <c r="F611" s="41" t="s">
        <v>6</v>
      </c>
      <c r="G611" s="195" t="s">
        <v>1410</v>
      </c>
      <c r="H611" s="179"/>
      <c r="I611" s="179"/>
      <c r="J611" s="179"/>
      <c r="K611" s="179"/>
      <c r="L611" s="179"/>
      <c r="M611" s="179"/>
      <c r="N611" s="179"/>
    </row>
    <row r="612" spans="1:30" s="181" customFormat="1" ht="15">
      <c r="A612" s="66" t="s">
        <v>1467</v>
      </c>
      <c r="B612" s="67" t="s">
        <v>1468</v>
      </c>
      <c r="C612" s="67" t="s">
        <v>1985</v>
      </c>
      <c r="D612" s="63" t="s">
        <v>1661</v>
      </c>
      <c r="E612" s="41">
        <v>1</v>
      </c>
      <c r="F612" s="41" t="s">
        <v>6</v>
      </c>
      <c r="G612" s="195" t="s">
        <v>1390</v>
      </c>
      <c r="H612" s="179"/>
      <c r="I612" s="179"/>
      <c r="J612" s="179"/>
      <c r="K612" s="179"/>
      <c r="L612" s="179"/>
      <c r="M612" s="179"/>
      <c r="N612" s="179"/>
    </row>
    <row r="613" spans="1:30" s="186" customFormat="1">
      <c r="A613" s="35" t="s">
        <v>1470</v>
      </c>
      <c r="B613" s="60" t="s">
        <v>1471</v>
      </c>
      <c r="C613" s="61" t="s">
        <v>212</v>
      </c>
      <c r="D613" s="37" t="s">
        <v>1546</v>
      </c>
      <c r="E613" s="38">
        <v>1</v>
      </c>
      <c r="F613" s="38" t="s">
        <v>19</v>
      </c>
      <c r="G613" s="57" t="s">
        <v>1973</v>
      </c>
      <c r="H613" s="162"/>
      <c r="I613" s="166"/>
      <c r="J613" s="166"/>
      <c r="K613" s="167"/>
      <c r="L613" s="226"/>
      <c r="M613" s="219"/>
      <c r="O613" s="187"/>
    </row>
    <row r="615" spans="1:30">
      <c r="C615" s="241"/>
      <c r="G615" s="209"/>
      <c r="K615" s="166"/>
    </row>
    <row r="616" spans="1:30">
      <c r="B616" s="182"/>
      <c r="G616" s="162"/>
    </row>
    <row r="617" spans="1:30">
      <c r="B617" s="167"/>
      <c r="C617" s="244"/>
      <c r="D617" s="245"/>
      <c r="E617" s="246"/>
      <c r="F617" s="246"/>
      <c r="G617" s="247"/>
    </row>
    <row r="618" spans="1:30">
      <c r="B618" s="182"/>
    </row>
    <row r="619" spans="1:30" s="225" customFormat="1">
      <c r="A619" s="248"/>
      <c r="B619" s="182"/>
      <c r="C619" s="243"/>
      <c r="D619" s="242"/>
      <c r="E619" s="240"/>
      <c r="F619" s="240"/>
      <c r="G619" s="208"/>
      <c r="H619" s="163"/>
      <c r="I619" s="176"/>
      <c r="J619" s="165"/>
      <c r="L619" s="169"/>
      <c r="M619" s="169"/>
    </row>
    <row r="620" spans="1:30" ht="15">
      <c r="B620" s="179"/>
    </row>
    <row r="621" spans="1:30" ht="15">
      <c r="B621" s="179"/>
    </row>
    <row r="622" spans="1:30" ht="15">
      <c r="B622" s="179"/>
    </row>
    <row r="623" spans="1:30" ht="15">
      <c r="B623" s="179"/>
    </row>
    <row r="624" spans="1:30">
      <c r="B624" s="249"/>
    </row>
    <row r="625" spans="1:14">
      <c r="B625" s="249"/>
    </row>
    <row r="626" spans="1:14">
      <c r="B626" s="249"/>
    </row>
    <row r="627" spans="1:14" s="182" customFormat="1">
      <c r="A627" s="240"/>
      <c r="B627" s="250"/>
      <c r="C627" s="243"/>
      <c r="D627" s="242"/>
      <c r="E627" s="240"/>
      <c r="F627" s="240"/>
      <c r="G627" s="208"/>
      <c r="H627" s="163"/>
      <c r="I627" s="176"/>
      <c r="J627" s="165"/>
      <c r="K627" s="225"/>
      <c r="L627" s="169"/>
      <c r="M627" s="169"/>
      <c r="N627" s="169"/>
    </row>
    <row r="628" spans="1:14" s="182" customFormat="1">
      <c r="A628" s="240"/>
      <c r="B628" s="250"/>
      <c r="C628" s="243"/>
      <c r="D628" s="242"/>
      <c r="E628" s="240"/>
      <c r="F628" s="240"/>
      <c r="G628" s="208"/>
      <c r="H628" s="163"/>
      <c r="I628" s="176"/>
      <c r="J628" s="165"/>
      <c r="K628" s="225"/>
      <c r="L628" s="169"/>
      <c r="M628" s="169"/>
      <c r="N628" s="169"/>
    </row>
    <row r="629" spans="1:14" s="182" customFormat="1">
      <c r="A629" s="240"/>
      <c r="B629" s="251"/>
      <c r="C629" s="243"/>
      <c r="D629" s="242"/>
      <c r="E629" s="240"/>
      <c r="F629" s="240"/>
      <c r="G629" s="208"/>
      <c r="H629" s="163"/>
      <c r="I629" s="176"/>
      <c r="J629" s="165"/>
      <c r="K629" s="225"/>
      <c r="L629" s="169"/>
      <c r="M629" s="169"/>
      <c r="N629" s="169"/>
    </row>
    <row r="630" spans="1:14" s="182" customFormat="1">
      <c r="A630" s="240"/>
      <c r="B630" s="250"/>
      <c r="C630" s="243"/>
      <c r="D630" s="242"/>
      <c r="E630" s="240"/>
      <c r="F630" s="240"/>
      <c r="G630" s="208"/>
      <c r="H630" s="163"/>
      <c r="I630" s="176"/>
      <c r="J630" s="165"/>
      <c r="K630" s="225"/>
      <c r="L630" s="169"/>
      <c r="M630" s="169"/>
      <c r="N630" s="169"/>
    </row>
    <row r="632" spans="1:14" s="182" customFormat="1">
      <c r="A632" s="240"/>
      <c r="B632" s="250"/>
      <c r="C632" s="243"/>
      <c r="D632" s="242"/>
      <c r="E632" s="240"/>
      <c r="F632" s="240"/>
      <c r="G632" s="208"/>
      <c r="H632" s="163"/>
      <c r="I632" s="176"/>
      <c r="J632" s="165"/>
      <c r="K632" s="225"/>
      <c r="L632" s="169"/>
      <c r="M632" s="169"/>
      <c r="N632" s="169"/>
    </row>
    <row r="636" spans="1:14" s="182" customFormat="1">
      <c r="A636" s="240"/>
      <c r="B636" s="250"/>
      <c r="C636" s="243"/>
      <c r="D636" s="242"/>
      <c r="E636" s="240"/>
      <c r="F636" s="240"/>
      <c r="G636" s="208"/>
      <c r="H636" s="163"/>
      <c r="I636" s="176"/>
      <c r="J636" s="165"/>
      <c r="K636" s="225"/>
      <c r="L636" s="169"/>
      <c r="M636" s="169"/>
      <c r="N636" s="169"/>
    </row>
    <row r="638" spans="1:14" s="182" customFormat="1">
      <c r="A638" s="240"/>
      <c r="B638" s="251"/>
      <c r="C638" s="243"/>
      <c r="D638" s="242"/>
      <c r="E638" s="240"/>
      <c r="F638" s="240"/>
      <c r="G638" s="208"/>
      <c r="H638" s="163"/>
      <c r="I638" s="176"/>
      <c r="J638" s="165"/>
      <c r="K638" s="225"/>
      <c r="L638" s="169"/>
      <c r="M638" s="169"/>
      <c r="N638" s="169"/>
    </row>
    <row r="641" spans="1:14" s="182" customFormat="1">
      <c r="A641" s="240"/>
      <c r="B641" s="250"/>
      <c r="C641" s="243"/>
      <c r="D641" s="242"/>
      <c r="E641" s="240"/>
      <c r="F641" s="240"/>
      <c r="G641" s="208"/>
      <c r="H641" s="163"/>
      <c r="I641" s="176"/>
      <c r="J641" s="165"/>
      <c r="K641" s="225"/>
      <c r="L641" s="169"/>
      <c r="M641" s="169"/>
      <c r="N641" s="169"/>
    </row>
    <row r="642" spans="1:14" s="182" customFormat="1">
      <c r="A642" s="240"/>
      <c r="B642" s="250"/>
      <c r="C642" s="243"/>
      <c r="D642" s="242"/>
      <c r="E642" s="240"/>
      <c r="F642" s="240"/>
      <c r="G642" s="208"/>
      <c r="H642" s="163"/>
      <c r="I642" s="176"/>
      <c r="J642" s="165"/>
      <c r="K642" s="225"/>
      <c r="L642" s="169"/>
      <c r="M642" s="169"/>
      <c r="N642" s="169"/>
    </row>
    <row r="643" spans="1:14" s="182" customFormat="1">
      <c r="A643" s="240"/>
      <c r="B643" s="250"/>
      <c r="C643" s="243"/>
      <c r="D643" s="242"/>
      <c r="E643" s="240"/>
      <c r="F643" s="240"/>
      <c r="G643" s="208"/>
      <c r="H643" s="163"/>
      <c r="I643" s="176"/>
      <c r="J643" s="165"/>
      <c r="K643" s="225"/>
      <c r="L643" s="169"/>
      <c r="M643" s="169"/>
      <c r="N643" s="169"/>
    </row>
    <row r="644" spans="1:14" s="182" customFormat="1">
      <c r="A644" s="240"/>
      <c r="B644" s="225"/>
      <c r="C644" s="243"/>
      <c r="D644" s="242"/>
      <c r="E644" s="240"/>
      <c r="F644" s="240"/>
      <c r="G644" s="208"/>
      <c r="H644" s="163"/>
      <c r="I644" s="176"/>
      <c r="J644" s="165"/>
      <c r="K644" s="225"/>
      <c r="L644" s="169"/>
      <c r="M644" s="169"/>
      <c r="N644" s="169"/>
    </row>
    <row r="645" spans="1:14" s="182" customFormat="1">
      <c r="A645" s="240"/>
      <c r="B645" s="251"/>
      <c r="C645" s="243"/>
      <c r="D645" s="242"/>
      <c r="E645" s="240"/>
      <c r="F645" s="240"/>
      <c r="G645" s="208"/>
      <c r="H645" s="163"/>
      <c r="I645" s="176"/>
      <c r="J645" s="165"/>
      <c r="K645" s="225"/>
      <c r="L645" s="169"/>
      <c r="M645" s="169"/>
      <c r="N645" s="169"/>
    </row>
    <row r="646" spans="1:14" s="182" customFormat="1">
      <c r="A646" s="240"/>
      <c r="B646" s="251"/>
      <c r="C646" s="243"/>
      <c r="D646" s="242"/>
      <c r="E646" s="240"/>
      <c r="F646" s="240"/>
      <c r="G646" s="208"/>
      <c r="H646" s="163"/>
      <c r="I646" s="176"/>
      <c r="J646" s="165"/>
      <c r="K646" s="225"/>
      <c r="L646" s="169"/>
      <c r="M646" s="169"/>
      <c r="N646" s="169"/>
    </row>
    <row r="650" spans="1:14" s="182" customFormat="1">
      <c r="A650" s="240"/>
      <c r="B650" s="250"/>
      <c r="C650" s="243"/>
      <c r="D650" s="242"/>
      <c r="E650" s="240"/>
      <c r="F650" s="240"/>
      <c r="G650" s="208"/>
      <c r="H650" s="163"/>
      <c r="I650" s="176"/>
      <c r="J650" s="165"/>
      <c r="K650" s="225"/>
      <c r="L650" s="169"/>
      <c r="M650" s="169"/>
      <c r="N650" s="169"/>
    </row>
    <row r="651" spans="1:14" s="182" customFormat="1">
      <c r="A651" s="240"/>
      <c r="B651" s="250"/>
      <c r="C651" s="243"/>
      <c r="D651" s="242"/>
      <c r="E651" s="240"/>
      <c r="F651" s="240"/>
      <c r="G651" s="208"/>
      <c r="H651" s="163"/>
      <c r="I651" s="176"/>
      <c r="J651" s="165"/>
      <c r="K651" s="225"/>
      <c r="L651" s="169"/>
      <c r="M651" s="169"/>
      <c r="N651" s="169"/>
    </row>
    <row r="652" spans="1:14" s="182" customFormat="1">
      <c r="A652" s="240"/>
      <c r="C652" s="243"/>
      <c r="D652" s="242"/>
      <c r="E652" s="240"/>
      <c r="F652" s="240"/>
      <c r="G652" s="208"/>
      <c r="H652" s="163"/>
      <c r="I652" s="176"/>
      <c r="J652" s="165"/>
      <c r="K652" s="225"/>
      <c r="L652" s="169"/>
      <c r="M652" s="169"/>
      <c r="N652" s="169"/>
    </row>
    <row r="653" spans="1:14" s="182" customFormat="1" ht="15">
      <c r="A653" s="240"/>
      <c r="B653" s="179"/>
      <c r="C653" s="243"/>
      <c r="D653" s="242"/>
      <c r="E653" s="240"/>
      <c r="F653" s="240"/>
      <c r="G653" s="208"/>
      <c r="H653" s="163"/>
      <c r="I653" s="176"/>
      <c r="J653" s="165"/>
      <c r="K653" s="225"/>
      <c r="L653" s="169"/>
      <c r="M653" s="169"/>
      <c r="N653" s="169"/>
    </row>
    <row r="654" spans="1:14" s="182" customFormat="1">
      <c r="A654" s="240"/>
      <c r="B654" s="250"/>
      <c r="C654" s="243"/>
      <c r="D654" s="242"/>
      <c r="E654" s="240"/>
      <c r="F654" s="240"/>
      <c r="G654" s="208"/>
      <c r="H654" s="163"/>
      <c r="I654" s="176"/>
      <c r="J654" s="165"/>
      <c r="K654" s="225"/>
      <c r="L654" s="169"/>
      <c r="M654" s="169"/>
      <c r="N654" s="169"/>
    </row>
    <row r="655" spans="1:14" s="182" customFormat="1">
      <c r="A655" s="240"/>
      <c r="B655" s="250"/>
      <c r="C655" s="243"/>
      <c r="D655" s="242"/>
      <c r="E655" s="240"/>
      <c r="F655" s="240"/>
      <c r="G655" s="208"/>
      <c r="H655" s="163"/>
      <c r="I655" s="176"/>
      <c r="J655" s="165"/>
      <c r="K655" s="225"/>
      <c r="L655" s="169"/>
      <c r="M655" s="169"/>
      <c r="N655" s="169"/>
    </row>
    <row r="656" spans="1:14" s="182" customFormat="1">
      <c r="A656" s="240"/>
      <c r="B656" s="251"/>
      <c r="C656" s="243"/>
      <c r="D656" s="242"/>
      <c r="E656" s="240"/>
      <c r="F656" s="240"/>
      <c r="G656" s="208"/>
      <c r="H656" s="163"/>
      <c r="I656" s="176"/>
      <c r="J656" s="165"/>
      <c r="K656" s="225"/>
      <c r="L656" s="169"/>
      <c r="M656" s="169"/>
      <c r="N656" s="169"/>
    </row>
    <row r="658" spans="1:14" s="182" customFormat="1">
      <c r="A658" s="240"/>
      <c r="B658" s="250"/>
      <c r="C658" s="243"/>
      <c r="D658" s="242"/>
      <c r="E658" s="240"/>
      <c r="F658" s="240"/>
      <c r="G658" s="208"/>
      <c r="H658" s="163"/>
      <c r="I658" s="176"/>
      <c r="J658" s="165"/>
      <c r="K658" s="225"/>
      <c r="L658" s="169"/>
      <c r="M658" s="169"/>
      <c r="N658" s="169"/>
    </row>
    <row r="659" spans="1:14" s="182" customFormat="1" ht="15">
      <c r="A659" s="240"/>
      <c r="B659" s="179"/>
      <c r="C659" s="243"/>
      <c r="D659" s="242"/>
      <c r="E659" s="240"/>
      <c r="F659" s="240"/>
      <c r="G659" s="208"/>
      <c r="H659" s="163"/>
      <c r="I659" s="176"/>
      <c r="J659" s="165"/>
      <c r="K659" s="225"/>
      <c r="L659" s="169"/>
      <c r="M659" s="169"/>
      <c r="N659" s="169"/>
    </row>
    <row r="660" spans="1:14" s="182" customFormat="1" ht="15">
      <c r="A660" s="240"/>
      <c r="B660" s="180"/>
      <c r="C660" s="243"/>
      <c r="D660" s="242"/>
      <c r="E660" s="240"/>
      <c r="F660" s="240"/>
      <c r="G660" s="208"/>
      <c r="H660" s="163"/>
      <c r="I660" s="176"/>
      <c r="J660" s="165"/>
      <c r="K660" s="225"/>
      <c r="L660" s="169"/>
      <c r="M660" s="169"/>
      <c r="N660" s="169"/>
    </row>
    <row r="661" spans="1:14" s="182" customFormat="1" ht="15">
      <c r="A661" s="240"/>
      <c r="B661" s="180"/>
      <c r="C661" s="243"/>
      <c r="D661" s="242"/>
      <c r="E661" s="240"/>
      <c r="F661" s="240"/>
      <c r="G661" s="208"/>
      <c r="H661" s="163"/>
      <c r="I661" s="176"/>
      <c r="J661" s="165"/>
      <c r="K661" s="225"/>
      <c r="L661" s="169"/>
      <c r="M661" s="169"/>
      <c r="N661" s="169"/>
    </row>
    <row r="662" spans="1:14" s="182" customFormat="1" ht="15">
      <c r="A662" s="240"/>
      <c r="B662" s="180"/>
      <c r="C662" s="243"/>
      <c r="D662" s="242"/>
      <c r="E662" s="240"/>
      <c r="F662" s="240"/>
      <c r="G662" s="208"/>
      <c r="H662" s="163"/>
      <c r="I662" s="176"/>
      <c r="J662" s="165"/>
      <c r="K662" s="225"/>
      <c r="L662" s="169"/>
      <c r="M662" s="169"/>
      <c r="N662" s="169"/>
    </row>
    <row r="663" spans="1:14" s="182" customFormat="1" ht="15">
      <c r="A663" s="240"/>
      <c r="B663" s="180"/>
      <c r="C663" s="243"/>
      <c r="D663" s="242"/>
      <c r="E663" s="240"/>
      <c r="F663" s="240"/>
      <c r="G663" s="208"/>
      <c r="H663" s="163"/>
      <c r="I663" s="176"/>
      <c r="J663" s="165"/>
      <c r="K663" s="225"/>
      <c r="L663" s="169"/>
      <c r="M663" s="169"/>
      <c r="N663" s="169"/>
    </row>
    <row r="664" spans="1:14" s="182" customFormat="1" ht="15">
      <c r="A664" s="240"/>
      <c r="B664" s="180"/>
      <c r="C664" s="243"/>
      <c r="D664" s="242"/>
      <c r="E664" s="240"/>
      <c r="F664" s="240"/>
      <c r="G664" s="208"/>
      <c r="H664" s="163"/>
      <c r="I664" s="176"/>
      <c r="J664" s="165"/>
      <c r="K664" s="225"/>
      <c r="L664" s="169"/>
      <c r="M664" s="169"/>
      <c r="N664" s="169"/>
    </row>
    <row r="665" spans="1:14" s="182" customFormat="1" ht="15">
      <c r="A665" s="240"/>
      <c r="B665" s="180"/>
      <c r="C665" s="243"/>
      <c r="D665" s="242"/>
      <c r="E665" s="240"/>
      <c r="F665" s="240"/>
      <c r="G665" s="208"/>
      <c r="H665" s="163"/>
      <c r="I665" s="176"/>
      <c r="J665" s="165"/>
      <c r="K665" s="225"/>
      <c r="L665" s="169"/>
      <c r="M665" s="169"/>
      <c r="N665" s="169"/>
    </row>
    <row r="666" spans="1:14" s="182" customFormat="1" ht="15">
      <c r="A666" s="240"/>
      <c r="B666" s="180"/>
      <c r="C666" s="243"/>
      <c r="D666" s="242"/>
      <c r="E666" s="240"/>
      <c r="F666" s="240"/>
      <c r="G666" s="208"/>
      <c r="H666" s="163"/>
      <c r="I666" s="176"/>
      <c r="J666" s="165"/>
      <c r="K666" s="225"/>
      <c r="L666" s="169"/>
      <c r="M666" s="169"/>
      <c r="N666" s="169"/>
    </row>
    <row r="667" spans="1:14" s="182" customFormat="1" ht="15">
      <c r="A667" s="240"/>
      <c r="B667" s="180"/>
      <c r="C667" s="243"/>
      <c r="D667" s="242"/>
      <c r="E667" s="240"/>
      <c r="F667" s="240"/>
      <c r="G667" s="208"/>
      <c r="H667" s="163"/>
      <c r="I667" s="176"/>
      <c r="J667" s="165"/>
      <c r="K667" s="225"/>
      <c r="L667" s="169"/>
      <c r="M667" s="169"/>
      <c r="N667" s="169"/>
    </row>
    <row r="668" spans="1:14" s="182" customFormat="1" ht="15">
      <c r="A668" s="240"/>
      <c r="B668" s="180"/>
      <c r="C668" s="243"/>
      <c r="D668" s="242"/>
      <c r="E668" s="240"/>
      <c r="F668" s="240"/>
      <c r="G668" s="208"/>
      <c r="H668" s="163"/>
      <c r="I668" s="176"/>
      <c r="J668" s="165"/>
      <c r="K668" s="225"/>
      <c r="L668" s="169"/>
      <c r="M668" s="169"/>
      <c r="N668" s="169"/>
    </row>
    <row r="669" spans="1:14" s="182" customFormat="1" ht="15">
      <c r="A669" s="240"/>
      <c r="B669" s="180"/>
      <c r="C669" s="243"/>
      <c r="D669" s="242"/>
      <c r="E669" s="240"/>
      <c r="F669" s="240"/>
      <c r="G669" s="208"/>
      <c r="H669" s="163"/>
      <c r="I669" s="176"/>
      <c r="J669" s="165"/>
      <c r="K669" s="225"/>
      <c r="L669" s="169"/>
      <c r="M669" s="169"/>
      <c r="N669" s="169"/>
    </row>
    <row r="670" spans="1:14" s="182" customFormat="1" ht="15">
      <c r="A670" s="240"/>
      <c r="B670" s="180"/>
      <c r="C670" s="243"/>
      <c r="D670" s="242"/>
      <c r="E670" s="240"/>
      <c r="F670" s="240"/>
      <c r="G670" s="208"/>
      <c r="H670" s="163"/>
      <c r="I670" s="176"/>
      <c r="J670" s="165"/>
      <c r="K670" s="225"/>
      <c r="L670" s="169"/>
      <c r="M670" s="169"/>
      <c r="N670" s="169"/>
    </row>
    <row r="671" spans="1:14" s="182" customFormat="1" ht="15">
      <c r="A671" s="240"/>
      <c r="B671" s="180"/>
      <c r="C671" s="243"/>
      <c r="D671" s="242"/>
      <c r="E671" s="240"/>
      <c r="F671" s="240"/>
      <c r="G671" s="208"/>
      <c r="H671" s="163"/>
      <c r="I671" s="176"/>
      <c r="J671" s="165"/>
      <c r="K671" s="225"/>
      <c r="L671" s="169"/>
      <c r="M671" s="169"/>
      <c r="N671" s="169"/>
    </row>
    <row r="672" spans="1:14" s="182" customFormat="1" ht="15">
      <c r="A672" s="240"/>
      <c r="B672" s="180"/>
      <c r="C672" s="243"/>
      <c r="D672" s="242"/>
      <c r="E672" s="240"/>
      <c r="F672" s="240"/>
      <c r="G672" s="208"/>
      <c r="H672" s="163"/>
      <c r="I672" s="176"/>
      <c r="J672" s="165"/>
      <c r="K672" s="225"/>
      <c r="L672" s="169"/>
      <c r="M672" s="169"/>
      <c r="N672" s="169"/>
    </row>
    <row r="673" spans="1:14" s="182" customFormat="1" ht="15">
      <c r="A673" s="240"/>
      <c r="B673" s="180"/>
      <c r="C673" s="243"/>
      <c r="D673" s="242"/>
      <c r="E673" s="240"/>
      <c r="F673" s="240"/>
      <c r="G673" s="208"/>
      <c r="H673" s="163"/>
      <c r="I673" s="176"/>
      <c r="J673" s="165"/>
      <c r="K673" s="225"/>
      <c r="L673" s="169"/>
      <c r="M673" s="169"/>
      <c r="N673" s="169"/>
    </row>
  </sheetData>
  <sheetProtection formatCells="0" formatColumns="0" formatRows="0" autoFilter="0"/>
  <autoFilter ref="A3:AD613"/>
  <mergeCells count="2">
    <mergeCell ref="C1:I1"/>
    <mergeCell ref="D2:G2"/>
  </mergeCells>
  <conditionalFormatting sqref="I46">
    <cfRule type="duplicateValues" dxfId="341" priority="34"/>
  </conditionalFormatting>
  <conditionalFormatting sqref="I120">
    <cfRule type="duplicateValues" dxfId="340" priority="33"/>
  </conditionalFormatting>
  <conditionalFormatting sqref="I122">
    <cfRule type="duplicateValues" dxfId="339" priority="32"/>
  </conditionalFormatting>
  <conditionalFormatting sqref="I514">
    <cfRule type="duplicateValues" dxfId="338" priority="31"/>
  </conditionalFormatting>
  <conditionalFormatting sqref="A514:D514">
    <cfRule type="duplicateValues" dxfId="337" priority="30"/>
  </conditionalFormatting>
  <conditionalFormatting sqref="B49">
    <cfRule type="duplicateValues" dxfId="336" priority="29"/>
  </conditionalFormatting>
  <conditionalFormatting sqref="B55">
    <cfRule type="duplicateValues" dxfId="335" priority="28"/>
  </conditionalFormatting>
  <conditionalFormatting sqref="B99">
    <cfRule type="duplicateValues" dxfId="334" priority="27"/>
  </conditionalFormatting>
  <conditionalFormatting sqref="B101:B102">
    <cfRule type="duplicateValues" dxfId="333" priority="26"/>
  </conditionalFormatting>
  <conditionalFormatting sqref="B104">
    <cfRule type="duplicateValues" dxfId="332" priority="25"/>
  </conditionalFormatting>
  <conditionalFormatting sqref="B116 C117">
    <cfRule type="duplicateValues" dxfId="331" priority="24"/>
  </conditionalFormatting>
  <conditionalFormatting sqref="B142">
    <cfRule type="duplicateValues" dxfId="330" priority="23"/>
  </conditionalFormatting>
  <conditionalFormatting sqref="B155">
    <cfRule type="duplicateValues" dxfId="329" priority="22"/>
  </conditionalFormatting>
  <conditionalFormatting sqref="B179">
    <cfRule type="duplicateValues" dxfId="328" priority="21"/>
  </conditionalFormatting>
  <conditionalFormatting sqref="B211">
    <cfRule type="duplicateValues" dxfId="327" priority="20"/>
  </conditionalFormatting>
  <conditionalFormatting sqref="B228">
    <cfRule type="duplicateValues" dxfId="326" priority="19"/>
  </conditionalFormatting>
  <conditionalFormatting sqref="B245 B241:B242 B248:B249">
    <cfRule type="duplicateValues" dxfId="325" priority="18"/>
  </conditionalFormatting>
  <conditionalFormatting sqref="B279:B281 B283 B274">
    <cfRule type="duplicateValues" dxfId="324" priority="17"/>
  </conditionalFormatting>
  <conditionalFormatting sqref="B379">
    <cfRule type="duplicateValues" dxfId="323" priority="16"/>
  </conditionalFormatting>
  <conditionalFormatting sqref="B299:B302">
    <cfRule type="duplicateValues" dxfId="322" priority="15"/>
  </conditionalFormatting>
  <conditionalFormatting sqref="B283 B280:B281">
    <cfRule type="duplicateValues" dxfId="321" priority="14"/>
  </conditionalFormatting>
  <conditionalFormatting sqref="B373 B376">
    <cfRule type="duplicateValues" dxfId="320" priority="13"/>
  </conditionalFormatting>
  <conditionalFormatting sqref="B382:B385 B387:B388 B391:B392">
    <cfRule type="duplicateValues" dxfId="319" priority="12"/>
  </conditionalFormatting>
  <conditionalFormatting sqref="B400:B402 B395 B410">
    <cfRule type="duplicateValues" dxfId="318" priority="11"/>
  </conditionalFormatting>
  <conditionalFormatting sqref="B460">
    <cfRule type="duplicateValues" dxfId="317" priority="10"/>
  </conditionalFormatting>
  <conditionalFormatting sqref="B489:B491">
    <cfRule type="duplicateValues" dxfId="316" priority="9"/>
  </conditionalFormatting>
  <conditionalFormatting sqref="B548">
    <cfRule type="duplicateValues" dxfId="315" priority="8"/>
  </conditionalFormatting>
  <conditionalFormatting sqref="B590 B611:B612">
    <cfRule type="duplicateValues" dxfId="314" priority="7"/>
  </conditionalFormatting>
  <conditionalFormatting sqref="B180">
    <cfRule type="duplicateValues" dxfId="313" priority="6"/>
  </conditionalFormatting>
  <conditionalFormatting sqref="B212">
    <cfRule type="duplicateValues" dxfId="312" priority="5"/>
  </conditionalFormatting>
  <conditionalFormatting sqref="B303:B308">
    <cfRule type="duplicateValues" dxfId="311" priority="4"/>
  </conditionalFormatting>
  <conditionalFormatting sqref="B295:B298">
    <cfRule type="duplicateValues" dxfId="310" priority="3"/>
  </conditionalFormatting>
  <conditionalFormatting sqref="B284">
    <cfRule type="duplicateValues" dxfId="309" priority="2"/>
  </conditionalFormatting>
  <conditionalFormatting sqref="B285:B294">
    <cfRule type="duplicateValues" dxfId="308" priority="1"/>
  </conditionalFormatting>
  <pageMargins left="0.25" right="0.25" top="0.2" bottom="0.28000000000000003"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561"/>
  <sheetViews>
    <sheetView topLeftCell="C1" workbookViewId="0">
      <selection activeCell="E28" sqref="E28"/>
    </sheetView>
  </sheetViews>
  <sheetFormatPr defaultRowHeight="21" customHeight="1"/>
  <cols>
    <col min="1" max="1" width="9.140625" style="2"/>
    <col min="2" max="2" width="17.28515625" style="2" customWidth="1"/>
    <col min="3" max="3" width="28.7109375" style="2" customWidth="1"/>
    <col min="4" max="4" width="9.140625" style="2"/>
    <col min="5" max="5" width="40.7109375" style="2" bestFit="1" customWidth="1"/>
    <col min="6" max="6" width="15.140625" style="2" bestFit="1" customWidth="1"/>
    <col min="7" max="16384" width="9.140625" style="2"/>
  </cols>
  <sheetData>
    <row r="1" spans="1:11" ht="21" customHeight="1">
      <c r="A1" s="1" t="s">
        <v>0</v>
      </c>
      <c r="B1" s="1" t="s">
        <v>1</v>
      </c>
      <c r="C1" s="1" t="s">
        <v>2</v>
      </c>
      <c r="D1" s="1" t="s">
        <v>3</v>
      </c>
      <c r="E1" s="1" t="s">
        <v>4</v>
      </c>
      <c r="F1" s="1" t="s">
        <v>5</v>
      </c>
      <c r="G1" s="1" t="s">
        <v>6</v>
      </c>
      <c r="H1" s="1" t="s">
        <v>7</v>
      </c>
      <c r="I1" s="1" t="s">
        <v>8</v>
      </c>
      <c r="J1" s="1" t="s">
        <v>9</v>
      </c>
    </row>
    <row r="2" spans="1:11" ht="21" hidden="1" customHeight="1">
      <c r="A2" s="3" t="s">
        <v>10</v>
      </c>
      <c r="B2" s="3" t="s">
        <v>11</v>
      </c>
      <c r="C2" s="3" t="s">
        <v>12</v>
      </c>
      <c r="D2" s="3" t="s">
        <v>13</v>
      </c>
      <c r="E2" s="3" t="s">
        <v>14</v>
      </c>
      <c r="F2" s="3" t="s">
        <v>15</v>
      </c>
      <c r="G2" s="4">
        <v>0</v>
      </c>
      <c r="H2" s="4">
        <v>0</v>
      </c>
      <c r="I2" s="4">
        <v>2</v>
      </c>
      <c r="J2" s="3" t="s">
        <v>16</v>
      </c>
      <c r="K2" s="2" t="s">
        <v>17</v>
      </c>
    </row>
    <row r="3" spans="1:11" ht="21" hidden="1" customHeight="1">
      <c r="A3" s="3" t="s">
        <v>10</v>
      </c>
      <c r="B3" s="3" t="s">
        <v>11</v>
      </c>
      <c r="C3" s="3" t="s">
        <v>12</v>
      </c>
      <c r="D3" s="3" t="s">
        <v>13</v>
      </c>
      <c r="E3" s="3" t="s">
        <v>18</v>
      </c>
      <c r="F3" s="3" t="s">
        <v>15</v>
      </c>
      <c r="G3" s="4">
        <v>0</v>
      </c>
      <c r="H3" s="4">
        <v>0</v>
      </c>
      <c r="I3" s="4">
        <v>1</v>
      </c>
      <c r="J3" s="3" t="s">
        <v>19</v>
      </c>
      <c r="K3" s="2" t="s">
        <v>20</v>
      </c>
    </row>
    <row r="4" spans="1:11" ht="21" hidden="1" customHeight="1">
      <c r="A4" s="3" t="s">
        <v>10</v>
      </c>
      <c r="B4" s="3" t="s">
        <v>11</v>
      </c>
      <c r="C4" s="3" t="s">
        <v>12</v>
      </c>
      <c r="D4" s="3" t="s">
        <v>13</v>
      </c>
      <c r="E4" s="3" t="s">
        <v>21</v>
      </c>
      <c r="F4" s="3" t="s">
        <v>15</v>
      </c>
      <c r="G4" s="4">
        <v>0</v>
      </c>
      <c r="H4" s="4">
        <v>0</v>
      </c>
      <c r="I4" s="4">
        <v>1</v>
      </c>
      <c r="J4" s="3" t="s">
        <v>19</v>
      </c>
      <c r="K4" s="2" t="s">
        <v>22</v>
      </c>
    </row>
    <row r="5" spans="1:11" ht="21" hidden="1" customHeight="1">
      <c r="A5" s="3" t="s">
        <v>10</v>
      </c>
      <c r="B5" s="3" t="s">
        <v>11</v>
      </c>
      <c r="C5" s="3" t="s">
        <v>12</v>
      </c>
      <c r="D5" s="3" t="s">
        <v>13</v>
      </c>
      <c r="E5" s="3" t="s">
        <v>23</v>
      </c>
      <c r="F5" s="3" t="s">
        <v>15</v>
      </c>
      <c r="G5" s="4">
        <v>0</v>
      </c>
      <c r="H5" s="4">
        <v>0</v>
      </c>
      <c r="I5" s="4">
        <v>1</v>
      </c>
      <c r="J5" s="3" t="s">
        <v>19</v>
      </c>
      <c r="K5" s="2" t="s">
        <v>24</v>
      </c>
    </row>
    <row r="6" spans="1:11" ht="21" hidden="1" customHeight="1">
      <c r="A6" s="3" t="s">
        <v>10</v>
      </c>
      <c r="B6" s="3" t="s">
        <v>11</v>
      </c>
      <c r="C6" s="3" t="s">
        <v>12</v>
      </c>
      <c r="D6" s="3" t="s">
        <v>13</v>
      </c>
      <c r="E6" s="3" t="s">
        <v>25</v>
      </c>
      <c r="F6" s="3" t="s">
        <v>15</v>
      </c>
      <c r="G6" s="4">
        <v>0</v>
      </c>
      <c r="H6" s="4">
        <v>0</v>
      </c>
      <c r="I6" s="4">
        <v>1</v>
      </c>
      <c r="J6" s="3" t="s">
        <v>19</v>
      </c>
      <c r="K6" s="2" t="s">
        <v>26</v>
      </c>
    </row>
    <row r="7" spans="1:11" ht="21" hidden="1" customHeight="1">
      <c r="A7" s="3" t="s">
        <v>10</v>
      </c>
      <c r="B7" s="3" t="s">
        <v>11</v>
      </c>
      <c r="C7" s="3" t="s">
        <v>12</v>
      </c>
      <c r="D7" s="3" t="s">
        <v>13</v>
      </c>
      <c r="E7" s="3" t="s">
        <v>27</v>
      </c>
      <c r="F7" s="3" t="s">
        <v>15</v>
      </c>
      <c r="G7" s="4">
        <v>0</v>
      </c>
      <c r="H7" s="4">
        <v>0</v>
      </c>
      <c r="I7" s="4">
        <v>1</v>
      </c>
      <c r="J7" s="3" t="s">
        <v>19</v>
      </c>
      <c r="K7" s="2" t="s">
        <v>28</v>
      </c>
    </row>
    <row r="8" spans="1:11" ht="21" hidden="1" customHeight="1">
      <c r="A8" s="3" t="s">
        <v>10</v>
      </c>
      <c r="B8" s="3" t="s">
        <v>11</v>
      </c>
      <c r="C8" s="3" t="s">
        <v>12</v>
      </c>
      <c r="D8" s="3" t="s">
        <v>13</v>
      </c>
      <c r="E8" s="3" t="s">
        <v>29</v>
      </c>
      <c r="F8" s="3" t="s">
        <v>15</v>
      </c>
      <c r="G8" s="4">
        <v>0</v>
      </c>
      <c r="H8" s="4">
        <v>0</v>
      </c>
      <c r="I8" s="4">
        <v>1</v>
      </c>
      <c r="J8" s="3" t="s">
        <v>19</v>
      </c>
      <c r="K8" s="2" t="s">
        <v>30</v>
      </c>
    </row>
    <row r="9" spans="1:11" ht="21" customHeight="1">
      <c r="A9" s="3" t="s">
        <v>10</v>
      </c>
      <c r="B9" s="3" t="s">
        <v>11</v>
      </c>
      <c r="C9" s="3" t="s">
        <v>12</v>
      </c>
      <c r="D9" s="3" t="s">
        <v>13</v>
      </c>
      <c r="E9" s="3" t="s">
        <v>31</v>
      </c>
      <c r="F9" s="3" t="s">
        <v>32</v>
      </c>
      <c r="G9" s="4">
        <v>0</v>
      </c>
      <c r="H9" s="4">
        <v>0</v>
      </c>
      <c r="I9" s="4">
        <v>1</v>
      </c>
      <c r="J9" s="3" t="s">
        <v>19</v>
      </c>
      <c r="K9" s="2" t="s">
        <v>33</v>
      </c>
    </row>
    <row r="10" spans="1:11" ht="21" customHeight="1">
      <c r="A10" s="3" t="s">
        <v>10</v>
      </c>
      <c r="B10" s="3" t="s">
        <v>11</v>
      </c>
      <c r="C10" s="3" t="s">
        <v>12</v>
      </c>
      <c r="D10" s="3" t="s">
        <v>13</v>
      </c>
      <c r="E10" s="3" t="s">
        <v>34</v>
      </c>
      <c r="F10" s="3" t="s">
        <v>35</v>
      </c>
      <c r="G10" s="4">
        <v>0</v>
      </c>
      <c r="H10" s="4">
        <v>0</v>
      </c>
      <c r="I10" s="4">
        <v>1</v>
      </c>
      <c r="J10" s="3" t="s">
        <v>19</v>
      </c>
      <c r="K10" s="2" t="s">
        <v>36</v>
      </c>
    </row>
    <row r="11" spans="1:11" ht="21" customHeight="1">
      <c r="A11" s="3" t="s">
        <v>10</v>
      </c>
      <c r="B11" s="3" t="s">
        <v>11</v>
      </c>
      <c r="C11" s="3" t="s">
        <v>12</v>
      </c>
      <c r="D11" s="3" t="s">
        <v>13</v>
      </c>
      <c r="E11" s="3" t="s">
        <v>37</v>
      </c>
      <c r="F11" s="3" t="s">
        <v>38</v>
      </c>
      <c r="G11" s="4">
        <v>0</v>
      </c>
      <c r="H11" s="4">
        <v>0</v>
      </c>
      <c r="I11" s="4">
        <v>2</v>
      </c>
      <c r="J11" s="3" t="s">
        <v>19</v>
      </c>
      <c r="K11" s="2" t="s">
        <v>39</v>
      </c>
    </row>
    <row r="12" spans="1:11" ht="21" customHeight="1">
      <c r="A12" s="3" t="s">
        <v>10</v>
      </c>
      <c r="B12" s="3" t="s">
        <v>11</v>
      </c>
      <c r="C12" s="3" t="s">
        <v>12</v>
      </c>
      <c r="D12" s="3" t="s">
        <v>13</v>
      </c>
      <c r="E12" s="3" t="s">
        <v>40</v>
      </c>
      <c r="F12" s="3" t="s">
        <v>41</v>
      </c>
      <c r="G12" s="4">
        <v>0</v>
      </c>
      <c r="H12" s="4">
        <v>0</v>
      </c>
      <c r="I12" s="4">
        <v>2</v>
      </c>
      <c r="J12" s="3" t="s">
        <v>19</v>
      </c>
      <c r="K12" s="2" t="s">
        <v>42</v>
      </c>
    </row>
    <row r="13" spans="1:11" ht="21" customHeight="1">
      <c r="A13" s="3" t="s">
        <v>10</v>
      </c>
      <c r="B13" s="3" t="s">
        <v>11</v>
      </c>
      <c r="C13" s="3" t="s">
        <v>12</v>
      </c>
      <c r="D13" s="3" t="s">
        <v>13</v>
      </c>
      <c r="E13" s="3" t="s">
        <v>43</v>
      </c>
      <c r="F13" s="3" t="s">
        <v>44</v>
      </c>
      <c r="G13" s="4">
        <v>0</v>
      </c>
      <c r="H13" s="4">
        <v>0</v>
      </c>
      <c r="I13" s="4">
        <v>1</v>
      </c>
      <c r="J13" s="3" t="s">
        <v>19</v>
      </c>
      <c r="K13" s="2" t="s">
        <v>45</v>
      </c>
    </row>
    <row r="14" spans="1:11" ht="21" customHeight="1">
      <c r="A14" s="3" t="s">
        <v>10</v>
      </c>
      <c r="B14" s="3" t="s">
        <v>11</v>
      </c>
      <c r="C14" s="3" t="s">
        <v>12</v>
      </c>
      <c r="D14" s="3" t="s">
        <v>13</v>
      </c>
      <c r="E14" s="3" t="s">
        <v>46</v>
      </c>
      <c r="F14" s="3" t="s">
        <v>47</v>
      </c>
      <c r="G14" s="4">
        <v>0</v>
      </c>
      <c r="H14" s="4">
        <v>0</v>
      </c>
      <c r="I14" s="4">
        <v>1</v>
      </c>
      <c r="J14" s="3" t="s">
        <v>19</v>
      </c>
      <c r="K14" s="2" t="s">
        <v>48</v>
      </c>
    </row>
    <row r="15" spans="1:11" ht="21" customHeight="1">
      <c r="A15" s="3" t="s">
        <v>10</v>
      </c>
      <c r="B15" s="3" t="s">
        <v>11</v>
      </c>
      <c r="C15" s="3" t="s">
        <v>12</v>
      </c>
      <c r="D15" s="3" t="s">
        <v>13</v>
      </c>
      <c r="E15" s="3" t="s">
        <v>49</v>
      </c>
      <c r="F15" s="3" t="s">
        <v>50</v>
      </c>
      <c r="G15" s="4">
        <v>0</v>
      </c>
      <c r="H15" s="4">
        <v>0</v>
      </c>
      <c r="I15" s="4">
        <v>2</v>
      </c>
      <c r="J15" s="3" t="s">
        <v>19</v>
      </c>
      <c r="K15" s="2" t="s">
        <v>51</v>
      </c>
    </row>
    <row r="16" spans="1:11" ht="21" customHeight="1">
      <c r="A16" s="3" t="s">
        <v>10</v>
      </c>
      <c r="B16" s="3" t="s">
        <v>11</v>
      </c>
      <c r="C16" s="3" t="s">
        <v>12</v>
      </c>
      <c r="D16" s="3" t="s">
        <v>13</v>
      </c>
      <c r="E16" s="3" t="s">
        <v>52</v>
      </c>
      <c r="F16" s="3" t="s">
        <v>53</v>
      </c>
      <c r="G16" s="4">
        <v>0</v>
      </c>
      <c r="H16" s="4">
        <v>0</v>
      </c>
      <c r="I16" s="4">
        <v>2</v>
      </c>
      <c r="J16" s="3" t="s">
        <v>19</v>
      </c>
      <c r="K16" s="2" t="s">
        <v>54</v>
      </c>
    </row>
    <row r="17" spans="1:11" ht="21" customHeight="1">
      <c r="A17" s="3" t="s">
        <v>10</v>
      </c>
      <c r="B17" s="3" t="s">
        <v>11</v>
      </c>
      <c r="C17" s="3" t="s">
        <v>12</v>
      </c>
      <c r="D17" s="3" t="s">
        <v>13</v>
      </c>
      <c r="E17" s="3" t="s">
        <v>55</v>
      </c>
      <c r="F17" s="3" t="s">
        <v>56</v>
      </c>
      <c r="G17" s="4">
        <v>0</v>
      </c>
      <c r="H17" s="4">
        <v>0</v>
      </c>
      <c r="I17" s="4">
        <v>2</v>
      </c>
      <c r="J17" s="3" t="s">
        <v>19</v>
      </c>
      <c r="K17" s="2" t="s">
        <v>57</v>
      </c>
    </row>
    <row r="18" spans="1:11" ht="21" customHeight="1">
      <c r="A18" s="3" t="s">
        <v>10</v>
      </c>
      <c r="B18" s="3" t="s">
        <v>11</v>
      </c>
      <c r="C18" s="3" t="s">
        <v>12</v>
      </c>
      <c r="D18" s="3" t="s">
        <v>13</v>
      </c>
      <c r="E18" s="3" t="s">
        <v>58</v>
      </c>
      <c r="F18" s="3" t="s">
        <v>59</v>
      </c>
      <c r="G18" s="4">
        <v>0</v>
      </c>
      <c r="H18" s="4">
        <v>0</v>
      </c>
      <c r="I18" s="4">
        <v>1</v>
      </c>
      <c r="J18" s="3" t="s">
        <v>19</v>
      </c>
      <c r="K18" s="2" t="s">
        <v>60</v>
      </c>
    </row>
    <row r="19" spans="1:11" ht="21" customHeight="1">
      <c r="A19" s="3" t="s">
        <v>10</v>
      </c>
      <c r="B19" s="3" t="s">
        <v>11</v>
      </c>
      <c r="C19" s="3" t="s">
        <v>12</v>
      </c>
      <c r="D19" s="3" t="s">
        <v>13</v>
      </c>
      <c r="E19" s="3" t="s">
        <v>61</v>
      </c>
      <c r="F19" s="3" t="s">
        <v>62</v>
      </c>
      <c r="G19" s="4">
        <v>0</v>
      </c>
      <c r="H19" s="4">
        <v>0</v>
      </c>
      <c r="I19" s="4">
        <v>2</v>
      </c>
      <c r="J19" s="3" t="s">
        <v>19</v>
      </c>
      <c r="K19" s="2" t="s">
        <v>63</v>
      </c>
    </row>
    <row r="20" spans="1:11" ht="21" customHeight="1">
      <c r="A20" s="3" t="s">
        <v>10</v>
      </c>
      <c r="B20" s="3" t="s">
        <v>11</v>
      </c>
      <c r="C20" s="3" t="s">
        <v>12</v>
      </c>
      <c r="D20" s="3" t="s">
        <v>13</v>
      </c>
      <c r="E20" s="3" t="s">
        <v>64</v>
      </c>
      <c r="F20" s="3" t="s">
        <v>65</v>
      </c>
      <c r="G20" s="4">
        <v>0</v>
      </c>
      <c r="H20" s="4">
        <v>0</v>
      </c>
      <c r="I20" s="4">
        <v>1</v>
      </c>
      <c r="J20" s="3" t="s">
        <v>19</v>
      </c>
      <c r="K20" s="2" t="s">
        <v>66</v>
      </c>
    </row>
    <row r="21" spans="1:11" ht="21" customHeight="1">
      <c r="A21" s="3" t="s">
        <v>10</v>
      </c>
      <c r="B21" s="3" t="s">
        <v>11</v>
      </c>
      <c r="C21" s="3" t="s">
        <v>12</v>
      </c>
      <c r="D21" s="3" t="s">
        <v>13</v>
      </c>
      <c r="E21" s="3" t="s">
        <v>67</v>
      </c>
      <c r="F21" s="3" t="s">
        <v>68</v>
      </c>
      <c r="G21" s="4">
        <v>0</v>
      </c>
      <c r="H21" s="4">
        <v>0</v>
      </c>
      <c r="I21" s="4">
        <v>2</v>
      </c>
      <c r="J21" s="3" t="s">
        <v>19</v>
      </c>
      <c r="K21" s="2" t="s">
        <v>69</v>
      </c>
    </row>
    <row r="22" spans="1:11" ht="21" customHeight="1">
      <c r="A22" s="3" t="s">
        <v>10</v>
      </c>
      <c r="B22" s="3" t="s">
        <v>11</v>
      </c>
      <c r="C22" s="3" t="s">
        <v>12</v>
      </c>
      <c r="D22" s="3" t="s">
        <v>13</v>
      </c>
      <c r="E22" s="3" t="s">
        <v>70</v>
      </c>
      <c r="F22" s="3" t="s">
        <v>71</v>
      </c>
      <c r="G22" s="4">
        <v>0</v>
      </c>
      <c r="H22" s="4">
        <v>0</v>
      </c>
      <c r="I22" s="4">
        <v>2</v>
      </c>
      <c r="J22" s="3" t="s">
        <v>19</v>
      </c>
      <c r="K22" s="2" t="s">
        <v>72</v>
      </c>
    </row>
    <row r="23" spans="1:11" ht="21" customHeight="1">
      <c r="A23" s="3" t="s">
        <v>10</v>
      </c>
      <c r="B23" s="3" t="s">
        <v>11</v>
      </c>
      <c r="C23" s="3" t="s">
        <v>12</v>
      </c>
      <c r="D23" s="3" t="s">
        <v>13</v>
      </c>
      <c r="E23" s="3" t="s">
        <v>73</v>
      </c>
      <c r="F23" s="3" t="s">
        <v>74</v>
      </c>
      <c r="G23" s="4">
        <v>0</v>
      </c>
      <c r="H23" s="4">
        <v>0</v>
      </c>
      <c r="I23" s="4">
        <v>2</v>
      </c>
      <c r="J23" s="3" t="s">
        <v>19</v>
      </c>
      <c r="K23" s="2" t="s">
        <v>75</v>
      </c>
    </row>
    <row r="24" spans="1:11" ht="21" customHeight="1">
      <c r="A24" s="3" t="s">
        <v>10</v>
      </c>
      <c r="B24" s="3" t="s">
        <v>11</v>
      </c>
      <c r="C24" s="3" t="s">
        <v>12</v>
      </c>
      <c r="D24" s="3" t="s">
        <v>13</v>
      </c>
      <c r="E24" s="3" t="s">
        <v>76</v>
      </c>
      <c r="F24" s="3" t="s">
        <v>77</v>
      </c>
      <c r="G24" s="4">
        <v>0</v>
      </c>
      <c r="H24" s="4">
        <v>0</v>
      </c>
      <c r="I24" s="4">
        <v>2</v>
      </c>
      <c r="J24" s="3" t="s">
        <v>19</v>
      </c>
      <c r="K24" s="2" t="s">
        <v>78</v>
      </c>
    </row>
    <row r="25" spans="1:11" ht="21" customHeight="1">
      <c r="A25" s="3" t="s">
        <v>10</v>
      </c>
      <c r="B25" s="3" t="s">
        <v>11</v>
      </c>
      <c r="C25" s="3" t="s">
        <v>12</v>
      </c>
      <c r="D25" s="3" t="s">
        <v>13</v>
      </c>
      <c r="E25" s="3" t="s">
        <v>79</v>
      </c>
      <c r="F25" s="3" t="s">
        <v>80</v>
      </c>
      <c r="G25" s="4">
        <v>0</v>
      </c>
      <c r="H25" s="4">
        <v>0</v>
      </c>
      <c r="I25" s="4">
        <v>2</v>
      </c>
      <c r="J25" s="3" t="s">
        <v>19</v>
      </c>
      <c r="K25" s="2" t="s">
        <v>81</v>
      </c>
    </row>
    <row r="26" spans="1:11" ht="21" customHeight="1">
      <c r="A26" s="3" t="s">
        <v>10</v>
      </c>
      <c r="B26" s="3" t="s">
        <v>11</v>
      </c>
      <c r="C26" s="3" t="s">
        <v>12</v>
      </c>
      <c r="D26" s="3" t="s">
        <v>13</v>
      </c>
      <c r="E26" s="3" t="s">
        <v>82</v>
      </c>
      <c r="F26" s="3" t="s">
        <v>83</v>
      </c>
      <c r="G26" s="4">
        <v>0</v>
      </c>
      <c r="H26" s="4">
        <v>0</v>
      </c>
      <c r="I26" s="4">
        <v>2</v>
      </c>
      <c r="J26" s="3" t="s">
        <v>19</v>
      </c>
      <c r="K26" s="2" t="s">
        <v>84</v>
      </c>
    </row>
    <row r="27" spans="1:11" ht="21" customHeight="1">
      <c r="A27" s="3" t="s">
        <v>10</v>
      </c>
      <c r="B27" s="3" t="s">
        <v>11</v>
      </c>
      <c r="C27" s="3" t="s">
        <v>12</v>
      </c>
      <c r="D27" s="3" t="s">
        <v>13</v>
      </c>
      <c r="E27" s="3" t="s">
        <v>85</v>
      </c>
      <c r="F27" s="3" t="s">
        <v>86</v>
      </c>
      <c r="G27" s="4">
        <v>0</v>
      </c>
      <c r="H27" s="4">
        <v>0</v>
      </c>
      <c r="I27" s="4">
        <v>2</v>
      </c>
      <c r="J27" s="3" t="s">
        <v>19</v>
      </c>
      <c r="K27" s="2" t="s">
        <v>87</v>
      </c>
    </row>
    <row r="28" spans="1:11" ht="21" customHeight="1">
      <c r="A28" s="3" t="s">
        <v>10</v>
      </c>
      <c r="B28" s="3" t="s">
        <v>11</v>
      </c>
      <c r="C28" s="3" t="s">
        <v>12</v>
      </c>
      <c r="D28" s="3" t="s">
        <v>13</v>
      </c>
      <c r="E28" s="3" t="s">
        <v>88</v>
      </c>
      <c r="F28" s="3" t="s">
        <v>89</v>
      </c>
      <c r="G28" s="4">
        <v>0</v>
      </c>
      <c r="H28" s="4">
        <v>0</v>
      </c>
      <c r="I28" s="4">
        <v>2</v>
      </c>
      <c r="J28" s="3" t="s">
        <v>19</v>
      </c>
      <c r="K28" s="2" t="s">
        <v>90</v>
      </c>
    </row>
    <row r="29" spans="1:11" ht="21" customHeight="1">
      <c r="A29" s="3" t="s">
        <v>10</v>
      </c>
      <c r="B29" s="3" t="s">
        <v>11</v>
      </c>
      <c r="C29" s="3" t="s">
        <v>12</v>
      </c>
      <c r="D29" s="3" t="s">
        <v>13</v>
      </c>
      <c r="E29" s="3" t="s">
        <v>91</v>
      </c>
      <c r="F29" s="3" t="s">
        <v>92</v>
      </c>
      <c r="G29" s="4">
        <v>0</v>
      </c>
      <c r="H29" s="4">
        <v>0</v>
      </c>
      <c r="I29" s="4">
        <v>2</v>
      </c>
      <c r="J29" s="3" t="s">
        <v>19</v>
      </c>
      <c r="K29" s="2" t="s">
        <v>93</v>
      </c>
    </row>
    <row r="30" spans="1:11" ht="21" customHeight="1">
      <c r="A30" s="3" t="s">
        <v>10</v>
      </c>
      <c r="B30" s="3" t="s">
        <v>11</v>
      </c>
      <c r="C30" s="3" t="s">
        <v>12</v>
      </c>
      <c r="D30" s="3" t="s">
        <v>13</v>
      </c>
      <c r="E30" s="3" t="s">
        <v>94</v>
      </c>
      <c r="F30" s="3" t="s">
        <v>95</v>
      </c>
      <c r="G30" s="4">
        <v>0</v>
      </c>
      <c r="H30" s="4">
        <v>0</v>
      </c>
      <c r="I30" s="4">
        <v>2</v>
      </c>
      <c r="J30" s="3" t="s">
        <v>19</v>
      </c>
      <c r="K30" s="2" t="s">
        <v>96</v>
      </c>
    </row>
    <row r="31" spans="1:11" ht="21" customHeight="1">
      <c r="A31" s="3" t="s">
        <v>10</v>
      </c>
      <c r="B31" s="3" t="s">
        <v>11</v>
      </c>
      <c r="C31" s="3" t="s">
        <v>12</v>
      </c>
      <c r="D31" s="3" t="s">
        <v>13</v>
      </c>
      <c r="E31" s="3" t="s">
        <v>97</v>
      </c>
      <c r="F31" s="3" t="s">
        <v>98</v>
      </c>
      <c r="G31" s="4">
        <v>0</v>
      </c>
      <c r="H31" s="4">
        <v>0</v>
      </c>
      <c r="I31" s="4">
        <v>2</v>
      </c>
      <c r="J31" s="3" t="s">
        <v>19</v>
      </c>
      <c r="K31" s="2" t="s">
        <v>99</v>
      </c>
    </row>
    <row r="32" spans="1:11" ht="21" customHeight="1">
      <c r="A32" s="3" t="s">
        <v>10</v>
      </c>
      <c r="B32" s="3" t="s">
        <v>11</v>
      </c>
      <c r="C32" s="3" t="s">
        <v>12</v>
      </c>
      <c r="D32" s="3" t="s">
        <v>13</v>
      </c>
      <c r="E32" s="3" t="s">
        <v>100</v>
      </c>
      <c r="F32" s="3" t="s">
        <v>101</v>
      </c>
      <c r="G32" s="4">
        <v>0</v>
      </c>
      <c r="H32" s="4">
        <v>0</v>
      </c>
      <c r="I32" s="4">
        <v>2</v>
      </c>
      <c r="J32" s="3" t="s">
        <v>19</v>
      </c>
      <c r="K32" s="2" t="s">
        <v>102</v>
      </c>
    </row>
    <row r="33" spans="1:11" ht="21" customHeight="1">
      <c r="A33" s="3" t="s">
        <v>10</v>
      </c>
      <c r="B33" s="3" t="s">
        <v>11</v>
      </c>
      <c r="C33" s="3" t="s">
        <v>12</v>
      </c>
      <c r="D33" s="3" t="s">
        <v>13</v>
      </c>
      <c r="E33" s="3" t="s">
        <v>103</v>
      </c>
      <c r="F33" s="3" t="s">
        <v>104</v>
      </c>
      <c r="G33" s="4">
        <v>0</v>
      </c>
      <c r="H33" s="4">
        <v>0</v>
      </c>
      <c r="I33" s="4">
        <v>2</v>
      </c>
      <c r="J33" s="3" t="s">
        <v>19</v>
      </c>
      <c r="K33" s="2" t="s">
        <v>105</v>
      </c>
    </row>
    <row r="34" spans="1:11" ht="21" customHeight="1">
      <c r="A34" s="3" t="s">
        <v>10</v>
      </c>
      <c r="B34" s="3" t="s">
        <v>11</v>
      </c>
      <c r="C34" s="3" t="s">
        <v>12</v>
      </c>
      <c r="D34" s="3" t="s">
        <v>13</v>
      </c>
      <c r="E34" s="3" t="s">
        <v>106</v>
      </c>
      <c r="F34" s="3" t="s">
        <v>107</v>
      </c>
      <c r="G34" s="4">
        <v>0</v>
      </c>
      <c r="H34" s="4">
        <v>0</v>
      </c>
      <c r="I34" s="4">
        <v>2</v>
      </c>
      <c r="J34" s="3" t="s">
        <v>19</v>
      </c>
      <c r="K34" s="2" t="s">
        <v>108</v>
      </c>
    </row>
    <row r="35" spans="1:11" ht="21" customHeight="1">
      <c r="A35" s="3" t="s">
        <v>10</v>
      </c>
      <c r="B35" s="3" t="s">
        <v>11</v>
      </c>
      <c r="C35" s="3" t="s">
        <v>12</v>
      </c>
      <c r="D35" s="3" t="s">
        <v>13</v>
      </c>
      <c r="E35" s="3" t="s">
        <v>109</v>
      </c>
      <c r="F35" s="3" t="s">
        <v>110</v>
      </c>
      <c r="G35" s="4">
        <v>0</v>
      </c>
      <c r="H35" s="4">
        <v>0</v>
      </c>
      <c r="I35" s="4">
        <v>2</v>
      </c>
      <c r="J35" s="3" t="s">
        <v>19</v>
      </c>
      <c r="K35" s="2" t="s">
        <v>111</v>
      </c>
    </row>
    <row r="36" spans="1:11" ht="21" customHeight="1">
      <c r="A36" s="3" t="s">
        <v>10</v>
      </c>
      <c r="B36" s="3" t="s">
        <v>11</v>
      </c>
      <c r="C36" s="3" t="s">
        <v>12</v>
      </c>
      <c r="D36" s="3" t="s">
        <v>13</v>
      </c>
      <c r="E36" s="3" t="s">
        <v>112</v>
      </c>
      <c r="F36" s="3" t="s">
        <v>113</v>
      </c>
      <c r="G36" s="4">
        <v>0</v>
      </c>
      <c r="H36" s="4">
        <v>0</v>
      </c>
      <c r="I36" s="4">
        <v>1</v>
      </c>
      <c r="J36" s="3" t="s">
        <v>19</v>
      </c>
      <c r="K36" s="2" t="s">
        <v>114</v>
      </c>
    </row>
    <row r="37" spans="1:11" ht="21" customHeight="1">
      <c r="A37" s="3" t="s">
        <v>10</v>
      </c>
      <c r="B37" s="3" t="s">
        <v>11</v>
      </c>
      <c r="C37" s="3" t="s">
        <v>12</v>
      </c>
      <c r="D37" s="3" t="s">
        <v>13</v>
      </c>
      <c r="E37" s="3" t="s">
        <v>115</v>
      </c>
      <c r="F37" s="3" t="s">
        <v>116</v>
      </c>
      <c r="G37" s="4">
        <v>0</v>
      </c>
      <c r="H37" s="4">
        <v>0</v>
      </c>
      <c r="I37" s="4">
        <v>2</v>
      </c>
      <c r="J37" s="3" t="s">
        <v>19</v>
      </c>
      <c r="K37" s="2" t="s">
        <v>117</v>
      </c>
    </row>
    <row r="38" spans="1:11" ht="21" customHeight="1">
      <c r="A38" s="3" t="s">
        <v>10</v>
      </c>
      <c r="B38" s="3" t="s">
        <v>11</v>
      </c>
      <c r="C38" s="3" t="s">
        <v>12</v>
      </c>
      <c r="D38" s="3" t="s">
        <v>13</v>
      </c>
      <c r="E38" s="3" t="s">
        <v>118</v>
      </c>
      <c r="F38" s="3" t="s">
        <v>119</v>
      </c>
      <c r="G38" s="4">
        <v>0</v>
      </c>
      <c r="H38" s="4">
        <v>0</v>
      </c>
      <c r="I38" s="4">
        <v>1</v>
      </c>
      <c r="J38" s="3" t="s">
        <v>19</v>
      </c>
      <c r="K38" s="2" t="s">
        <v>120</v>
      </c>
    </row>
    <row r="39" spans="1:11" ht="21" customHeight="1">
      <c r="A39" s="3" t="s">
        <v>10</v>
      </c>
      <c r="B39" s="3" t="s">
        <v>11</v>
      </c>
      <c r="C39" s="3" t="s">
        <v>12</v>
      </c>
      <c r="D39" s="3" t="s">
        <v>13</v>
      </c>
      <c r="E39" s="3" t="s">
        <v>121</v>
      </c>
      <c r="F39" s="3" t="s">
        <v>122</v>
      </c>
      <c r="G39" s="4">
        <v>0</v>
      </c>
      <c r="H39" s="4">
        <v>0</v>
      </c>
      <c r="I39" s="4">
        <v>2</v>
      </c>
      <c r="J39" s="3" t="s">
        <v>19</v>
      </c>
      <c r="K39" s="2" t="s">
        <v>123</v>
      </c>
    </row>
    <row r="40" spans="1:11" ht="21" customHeight="1">
      <c r="A40" s="3" t="s">
        <v>10</v>
      </c>
      <c r="B40" s="3" t="s">
        <v>11</v>
      </c>
      <c r="C40" s="3" t="s">
        <v>12</v>
      </c>
      <c r="D40" s="3" t="s">
        <v>13</v>
      </c>
      <c r="E40" s="3" t="s">
        <v>124</v>
      </c>
      <c r="F40" s="3" t="s">
        <v>125</v>
      </c>
      <c r="G40" s="4">
        <v>0</v>
      </c>
      <c r="H40" s="4">
        <v>0</v>
      </c>
      <c r="I40" s="4">
        <v>2</v>
      </c>
      <c r="J40" s="3" t="s">
        <v>19</v>
      </c>
      <c r="K40" s="2" t="s">
        <v>126</v>
      </c>
    </row>
    <row r="41" spans="1:11" ht="21" customHeight="1">
      <c r="A41" s="3" t="s">
        <v>10</v>
      </c>
      <c r="B41" s="3" t="s">
        <v>11</v>
      </c>
      <c r="C41" s="3" t="s">
        <v>12</v>
      </c>
      <c r="D41" s="3" t="s">
        <v>13</v>
      </c>
      <c r="E41" s="3" t="s">
        <v>127</v>
      </c>
      <c r="F41" s="3" t="s">
        <v>128</v>
      </c>
      <c r="G41" s="4">
        <v>0</v>
      </c>
      <c r="H41" s="4">
        <v>0</v>
      </c>
      <c r="I41" s="4">
        <v>2</v>
      </c>
      <c r="J41" s="3" t="s">
        <v>19</v>
      </c>
      <c r="K41" s="2" t="s">
        <v>129</v>
      </c>
    </row>
    <row r="42" spans="1:11" ht="21" customHeight="1">
      <c r="A42" s="3" t="s">
        <v>10</v>
      </c>
      <c r="B42" s="3" t="s">
        <v>11</v>
      </c>
      <c r="C42" s="3" t="s">
        <v>12</v>
      </c>
      <c r="D42" s="3" t="s">
        <v>13</v>
      </c>
      <c r="E42" s="3" t="s">
        <v>130</v>
      </c>
      <c r="F42" s="3" t="s">
        <v>131</v>
      </c>
      <c r="G42" s="4">
        <v>0</v>
      </c>
      <c r="H42" s="4">
        <v>0</v>
      </c>
      <c r="I42" s="4">
        <v>1</v>
      </c>
      <c r="J42" s="3" t="s">
        <v>19</v>
      </c>
      <c r="K42" s="2" t="s">
        <v>132</v>
      </c>
    </row>
    <row r="43" spans="1:11" ht="21" hidden="1" customHeight="1">
      <c r="A43" s="3" t="s">
        <v>133</v>
      </c>
      <c r="B43" s="3" t="s">
        <v>134</v>
      </c>
      <c r="C43" s="3" t="s">
        <v>135</v>
      </c>
      <c r="D43" s="3" t="s">
        <v>13</v>
      </c>
      <c r="E43" s="3" t="s">
        <v>136</v>
      </c>
      <c r="F43" s="3" t="s">
        <v>15</v>
      </c>
      <c r="G43" s="4">
        <v>1</v>
      </c>
      <c r="H43" s="4">
        <v>1</v>
      </c>
      <c r="I43" s="4">
        <v>0</v>
      </c>
      <c r="J43" s="3" t="s">
        <v>16</v>
      </c>
      <c r="K43" s="2" t="s">
        <v>137</v>
      </c>
    </row>
    <row r="44" spans="1:11" ht="21" hidden="1" customHeight="1">
      <c r="A44" s="3" t="s">
        <v>133</v>
      </c>
      <c r="B44" s="3" t="s">
        <v>134</v>
      </c>
      <c r="C44" s="3" t="s">
        <v>135</v>
      </c>
      <c r="D44" s="3" t="s">
        <v>13</v>
      </c>
      <c r="E44" s="3" t="s">
        <v>138</v>
      </c>
      <c r="F44" s="3" t="s">
        <v>15</v>
      </c>
      <c r="G44" s="4">
        <v>1</v>
      </c>
      <c r="H44" s="4">
        <v>1</v>
      </c>
      <c r="I44" s="4">
        <v>0</v>
      </c>
      <c r="J44" s="3" t="s">
        <v>19</v>
      </c>
      <c r="K44" s="2" t="s">
        <v>139</v>
      </c>
    </row>
    <row r="45" spans="1:11" ht="21" hidden="1" customHeight="1">
      <c r="A45" s="3" t="s">
        <v>140</v>
      </c>
      <c r="B45" s="3" t="s">
        <v>141</v>
      </c>
      <c r="C45" s="3" t="s">
        <v>142</v>
      </c>
      <c r="D45" s="3" t="s">
        <v>13</v>
      </c>
      <c r="E45" s="3" t="s">
        <v>143</v>
      </c>
      <c r="F45" s="3" t="s">
        <v>15</v>
      </c>
      <c r="G45" s="4">
        <v>1</v>
      </c>
      <c r="H45" s="4">
        <v>0</v>
      </c>
      <c r="I45" s="4">
        <v>0</v>
      </c>
      <c r="J45" s="3" t="s">
        <v>16</v>
      </c>
      <c r="K45" s="2" t="s">
        <v>144</v>
      </c>
    </row>
    <row r="46" spans="1:11" ht="21" hidden="1" customHeight="1">
      <c r="A46" s="3" t="s">
        <v>145</v>
      </c>
      <c r="B46" s="3" t="s">
        <v>146</v>
      </c>
      <c r="C46" s="3" t="s">
        <v>147</v>
      </c>
      <c r="D46" s="3" t="s">
        <v>13</v>
      </c>
      <c r="E46" s="3" t="s">
        <v>143</v>
      </c>
      <c r="F46" s="3" t="s">
        <v>15</v>
      </c>
      <c r="G46" s="4">
        <v>1</v>
      </c>
      <c r="H46" s="4">
        <v>0</v>
      </c>
      <c r="I46" s="4">
        <v>1</v>
      </c>
      <c r="J46" s="3" t="s">
        <v>16</v>
      </c>
      <c r="K46" s="2" t="s">
        <v>144</v>
      </c>
    </row>
    <row r="47" spans="1:11" ht="21" customHeight="1">
      <c r="A47" s="3" t="s">
        <v>145</v>
      </c>
      <c r="B47" s="3" t="s">
        <v>146</v>
      </c>
      <c r="C47" s="3" t="s">
        <v>147</v>
      </c>
      <c r="D47" s="3" t="s">
        <v>13</v>
      </c>
      <c r="E47" s="3" t="s">
        <v>31</v>
      </c>
      <c r="F47" s="3" t="s">
        <v>32</v>
      </c>
      <c r="G47" s="4">
        <v>0</v>
      </c>
      <c r="H47" s="4">
        <v>0</v>
      </c>
      <c r="I47" s="4">
        <v>1</v>
      </c>
      <c r="J47" s="3" t="s">
        <v>19</v>
      </c>
      <c r="K47" s="2" t="s">
        <v>33</v>
      </c>
    </row>
    <row r="48" spans="1:11" ht="21" customHeight="1">
      <c r="A48" s="3" t="s">
        <v>145</v>
      </c>
      <c r="B48" s="3" t="s">
        <v>146</v>
      </c>
      <c r="C48" s="3" t="s">
        <v>147</v>
      </c>
      <c r="D48" s="3" t="s">
        <v>13</v>
      </c>
      <c r="E48" s="3" t="s">
        <v>148</v>
      </c>
      <c r="F48" s="3" t="s">
        <v>149</v>
      </c>
      <c r="G48" s="4">
        <v>0</v>
      </c>
      <c r="H48" s="4">
        <v>0</v>
      </c>
      <c r="I48" s="4">
        <v>1</v>
      </c>
      <c r="J48" s="3" t="s">
        <v>19</v>
      </c>
      <c r="K48" s="2" t="s">
        <v>150</v>
      </c>
    </row>
    <row r="49" spans="1:11" ht="21" customHeight="1">
      <c r="A49" s="3" t="s">
        <v>145</v>
      </c>
      <c r="B49" s="3" t="s">
        <v>146</v>
      </c>
      <c r="C49" s="3" t="s">
        <v>147</v>
      </c>
      <c r="D49" s="3" t="s">
        <v>13</v>
      </c>
      <c r="E49" s="3" t="s">
        <v>151</v>
      </c>
      <c r="F49" s="3" t="s">
        <v>152</v>
      </c>
      <c r="G49" s="4">
        <v>0</v>
      </c>
      <c r="H49" s="4">
        <v>0</v>
      </c>
      <c r="I49" s="4">
        <v>1</v>
      </c>
      <c r="J49" s="3" t="s">
        <v>19</v>
      </c>
      <c r="K49" s="2" t="s">
        <v>153</v>
      </c>
    </row>
    <row r="50" spans="1:11" ht="21" customHeight="1">
      <c r="A50" s="3" t="s">
        <v>145</v>
      </c>
      <c r="B50" s="3" t="s">
        <v>146</v>
      </c>
      <c r="C50" s="3" t="s">
        <v>147</v>
      </c>
      <c r="D50" s="3" t="s">
        <v>13</v>
      </c>
      <c r="E50" s="3" t="s">
        <v>154</v>
      </c>
      <c r="F50" s="3" t="s">
        <v>155</v>
      </c>
      <c r="G50" s="4">
        <v>0</v>
      </c>
      <c r="H50" s="4">
        <v>0</v>
      </c>
      <c r="I50" s="4">
        <v>1</v>
      </c>
      <c r="J50" s="3" t="s">
        <v>19</v>
      </c>
      <c r="K50" s="2" t="s">
        <v>156</v>
      </c>
    </row>
    <row r="51" spans="1:11" ht="21" customHeight="1">
      <c r="A51" s="3" t="s">
        <v>145</v>
      </c>
      <c r="B51" s="3" t="s">
        <v>146</v>
      </c>
      <c r="C51" s="3" t="s">
        <v>147</v>
      </c>
      <c r="D51" s="3" t="s">
        <v>13</v>
      </c>
      <c r="E51" s="3" t="s">
        <v>157</v>
      </c>
      <c r="F51" s="3" t="s">
        <v>158</v>
      </c>
      <c r="G51" s="4">
        <v>0</v>
      </c>
      <c r="H51" s="4">
        <v>0</v>
      </c>
      <c r="I51" s="4">
        <v>1</v>
      </c>
      <c r="J51" s="3" t="s">
        <v>19</v>
      </c>
      <c r="K51" s="2" t="s">
        <v>159</v>
      </c>
    </row>
    <row r="52" spans="1:11" ht="21" hidden="1" customHeight="1">
      <c r="A52" s="3" t="s">
        <v>160</v>
      </c>
      <c r="B52" s="3" t="s">
        <v>161</v>
      </c>
      <c r="C52" s="3" t="s">
        <v>162</v>
      </c>
      <c r="D52" s="3" t="s">
        <v>13</v>
      </c>
      <c r="E52" s="3" t="s">
        <v>163</v>
      </c>
      <c r="F52" s="3" t="s">
        <v>15</v>
      </c>
      <c r="G52" s="4">
        <v>1</v>
      </c>
      <c r="H52" s="4">
        <v>1</v>
      </c>
      <c r="I52" s="4">
        <v>0</v>
      </c>
      <c r="J52" s="3" t="s">
        <v>16</v>
      </c>
      <c r="K52" s="2" t="s">
        <v>164</v>
      </c>
    </row>
    <row r="53" spans="1:11" ht="21" hidden="1" customHeight="1">
      <c r="A53" s="3" t="s">
        <v>160</v>
      </c>
      <c r="B53" s="3" t="s">
        <v>161</v>
      </c>
      <c r="C53" s="3" t="s">
        <v>162</v>
      </c>
      <c r="D53" s="3" t="s">
        <v>13</v>
      </c>
      <c r="E53" s="3" t="s">
        <v>165</v>
      </c>
      <c r="F53" s="3" t="s">
        <v>15</v>
      </c>
      <c r="G53" s="4">
        <v>1</v>
      </c>
      <c r="H53" s="4">
        <v>1</v>
      </c>
      <c r="I53" s="4">
        <v>0</v>
      </c>
      <c r="J53" s="3" t="s">
        <v>19</v>
      </c>
      <c r="K53" s="2" t="s">
        <v>166</v>
      </c>
    </row>
    <row r="54" spans="1:11" ht="21" hidden="1" customHeight="1">
      <c r="A54" s="3" t="s">
        <v>167</v>
      </c>
      <c r="B54" s="3" t="s">
        <v>168</v>
      </c>
      <c r="C54" s="3" t="s">
        <v>169</v>
      </c>
      <c r="D54" s="3" t="s">
        <v>13</v>
      </c>
      <c r="E54" s="3" t="s">
        <v>170</v>
      </c>
      <c r="F54" s="3" t="s">
        <v>15</v>
      </c>
      <c r="G54" s="4">
        <v>1</v>
      </c>
      <c r="H54" s="4">
        <v>1</v>
      </c>
      <c r="I54" s="4">
        <v>0</v>
      </c>
      <c r="J54" s="3" t="s">
        <v>16</v>
      </c>
      <c r="K54" s="2" t="s">
        <v>171</v>
      </c>
    </row>
    <row r="55" spans="1:11" ht="21" hidden="1" customHeight="1">
      <c r="A55" s="3" t="s">
        <v>167</v>
      </c>
      <c r="B55" s="3" t="s">
        <v>168</v>
      </c>
      <c r="C55" s="3" t="s">
        <v>169</v>
      </c>
      <c r="D55" s="3" t="s">
        <v>13</v>
      </c>
      <c r="E55" s="3" t="s">
        <v>172</v>
      </c>
      <c r="F55" s="3" t="s">
        <v>15</v>
      </c>
      <c r="G55" s="4">
        <v>1</v>
      </c>
      <c r="H55" s="4">
        <v>1</v>
      </c>
      <c r="I55" s="4">
        <v>0</v>
      </c>
      <c r="J55" s="3" t="s">
        <v>19</v>
      </c>
      <c r="K55" s="2" t="s">
        <v>173</v>
      </c>
    </row>
    <row r="56" spans="1:11" ht="21" hidden="1" customHeight="1">
      <c r="A56" s="3" t="s">
        <v>174</v>
      </c>
      <c r="B56" s="3" t="s">
        <v>175</v>
      </c>
      <c r="C56" s="3" t="s">
        <v>176</v>
      </c>
      <c r="D56" s="3" t="s">
        <v>13</v>
      </c>
      <c r="E56" s="3" t="s">
        <v>165</v>
      </c>
      <c r="F56" s="3" t="s">
        <v>15</v>
      </c>
      <c r="G56" s="4">
        <v>1</v>
      </c>
      <c r="H56" s="4">
        <v>1</v>
      </c>
      <c r="I56" s="4">
        <v>0</v>
      </c>
      <c r="J56" s="3" t="s">
        <v>16</v>
      </c>
      <c r="K56" s="2" t="s">
        <v>166</v>
      </c>
    </row>
    <row r="57" spans="1:11" ht="21" hidden="1" customHeight="1">
      <c r="A57" s="3" t="s">
        <v>174</v>
      </c>
      <c r="B57" s="3" t="s">
        <v>175</v>
      </c>
      <c r="C57" s="3" t="s">
        <v>176</v>
      </c>
      <c r="D57" s="3" t="s">
        <v>13</v>
      </c>
      <c r="E57" s="3" t="s">
        <v>27</v>
      </c>
      <c r="F57" s="3" t="s">
        <v>15</v>
      </c>
      <c r="G57" s="4">
        <v>1</v>
      </c>
      <c r="H57" s="4">
        <v>1</v>
      </c>
      <c r="I57" s="4">
        <v>0</v>
      </c>
      <c r="J57" s="3" t="s">
        <v>19</v>
      </c>
      <c r="K57" s="2" t="s">
        <v>28</v>
      </c>
    </row>
    <row r="58" spans="1:11" ht="21" hidden="1" customHeight="1">
      <c r="A58" s="3" t="s">
        <v>177</v>
      </c>
      <c r="B58" s="3" t="s">
        <v>178</v>
      </c>
      <c r="C58" s="3" t="s">
        <v>179</v>
      </c>
      <c r="D58" s="3" t="s">
        <v>13</v>
      </c>
      <c r="E58" s="3" t="s">
        <v>180</v>
      </c>
      <c r="F58" s="3" t="s">
        <v>15</v>
      </c>
      <c r="G58" s="4">
        <v>1</v>
      </c>
      <c r="H58" s="4">
        <v>0</v>
      </c>
      <c r="I58" s="4">
        <v>1</v>
      </c>
      <c r="J58" s="3" t="s">
        <v>16</v>
      </c>
      <c r="K58" s="2" t="s">
        <v>181</v>
      </c>
    </row>
    <row r="59" spans="1:11" ht="21" hidden="1" customHeight="1">
      <c r="A59" s="3" t="s">
        <v>177</v>
      </c>
      <c r="B59" s="3" t="s">
        <v>178</v>
      </c>
      <c r="C59" s="3" t="s">
        <v>179</v>
      </c>
      <c r="D59" s="3" t="s">
        <v>13</v>
      </c>
      <c r="E59" s="3" t="s">
        <v>143</v>
      </c>
      <c r="F59" s="3" t="s">
        <v>15</v>
      </c>
      <c r="G59" s="4">
        <v>1</v>
      </c>
      <c r="H59" s="4">
        <v>0</v>
      </c>
      <c r="I59" s="4">
        <v>1</v>
      </c>
      <c r="J59" s="3" t="s">
        <v>19</v>
      </c>
      <c r="K59" s="2" t="s">
        <v>144</v>
      </c>
    </row>
    <row r="60" spans="1:11" ht="21" hidden="1" customHeight="1">
      <c r="A60" s="3" t="s">
        <v>177</v>
      </c>
      <c r="B60" s="3" t="s">
        <v>178</v>
      </c>
      <c r="C60" s="3" t="s">
        <v>179</v>
      </c>
      <c r="D60" s="3" t="s">
        <v>13</v>
      </c>
      <c r="E60" s="3" t="s">
        <v>14</v>
      </c>
      <c r="F60" s="3" t="s">
        <v>15</v>
      </c>
      <c r="G60" s="4">
        <v>1</v>
      </c>
      <c r="H60" s="4">
        <v>0</v>
      </c>
      <c r="I60" s="4">
        <v>1</v>
      </c>
      <c r="J60" s="3" t="s">
        <v>19</v>
      </c>
      <c r="K60" s="2" t="s">
        <v>17</v>
      </c>
    </row>
    <row r="61" spans="1:11" ht="21" hidden="1" customHeight="1">
      <c r="A61" s="3" t="s">
        <v>177</v>
      </c>
      <c r="B61" s="3" t="s">
        <v>178</v>
      </c>
      <c r="C61" s="3" t="s">
        <v>179</v>
      </c>
      <c r="D61" s="3" t="s">
        <v>13</v>
      </c>
      <c r="E61" s="3" t="s">
        <v>165</v>
      </c>
      <c r="F61" s="3" t="s">
        <v>15</v>
      </c>
      <c r="G61" s="4">
        <v>1</v>
      </c>
      <c r="H61" s="4">
        <v>0</v>
      </c>
      <c r="I61" s="4">
        <v>1</v>
      </c>
      <c r="J61" s="3" t="s">
        <v>19</v>
      </c>
      <c r="K61" s="2" t="s">
        <v>166</v>
      </c>
    </row>
    <row r="62" spans="1:11" ht="21" hidden="1" customHeight="1">
      <c r="A62" s="3" t="s">
        <v>177</v>
      </c>
      <c r="B62" s="3" t="s">
        <v>178</v>
      </c>
      <c r="C62" s="3" t="s">
        <v>179</v>
      </c>
      <c r="D62" s="3" t="s">
        <v>13</v>
      </c>
      <c r="E62" s="3" t="s">
        <v>163</v>
      </c>
      <c r="F62" s="3" t="s">
        <v>15</v>
      </c>
      <c r="G62" s="4">
        <v>1</v>
      </c>
      <c r="H62" s="4">
        <v>0</v>
      </c>
      <c r="I62" s="4">
        <v>1</v>
      </c>
      <c r="J62" s="3" t="s">
        <v>19</v>
      </c>
      <c r="K62" s="2" t="s">
        <v>164</v>
      </c>
    </row>
    <row r="63" spans="1:11" ht="21" customHeight="1">
      <c r="A63" s="3" t="s">
        <v>177</v>
      </c>
      <c r="B63" s="3" t="s">
        <v>178</v>
      </c>
      <c r="C63" s="3" t="s">
        <v>179</v>
      </c>
      <c r="D63" s="3" t="s">
        <v>13</v>
      </c>
      <c r="E63" s="3" t="s">
        <v>148</v>
      </c>
      <c r="F63" s="3" t="s">
        <v>149</v>
      </c>
      <c r="G63" s="4">
        <v>0</v>
      </c>
      <c r="H63" s="4">
        <v>0</v>
      </c>
      <c r="I63" s="4">
        <v>1</v>
      </c>
      <c r="J63" s="3" t="s">
        <v>19</v>
      </c>
      <c r="K63" s="2" t="s">
        <v>150</v>
      </c>
    </row>
    <row r="64" spans="1:11" ht="21" customHeight="1">
      <c r="A64" s="3" t="s">
        <v>177</v>
      </c>
      <c r="B64" s="3" t="s">
        <v>178</v>
      </c>
      <c r="C64" s="3" t="s">
        <v>179</v>
      </c>
      <c r="D64" s="3" t="s">
        <v>13</v>
      </c>
      <c r="E64" s="3" t="s">
        <v>43</v>
      </c>
      <c r="F64" s="3" t="s">
        <v>44</v>
      </c>
      <c r="G64" s="4">
        <v>0</v>
      </c>
      <c r="H64" s="4">
        <v>0</v>
      </c>
      <c r="I64" s="4">
        <v>1</v>
      </c>
      <c r="J64" s="3" t="s">
        <v>19</v>
      </c>
      <c r="K64" s="2" t="s">
        <v>45</v>
      </c>
    </row>
    <row r="65" spans="1:11" ht="21" customHeight="1">
      <c r="A65" s="3" t="s">
        <v>177</v>
      </c>
      <c r="B65" s="3" t="s">
        <v>178</v>
      </c>
      <c r="C65" s="3" t="s">
        <v>179</v>
      </c>
      <c r="D65" s="3" t="s">
        <v>13</v>
      </c>
      <c r="E65" s="3" t="s">
        <v>151</v>
      </c>
      <c r="F65" s="3" t="s">
        <v>152</v>
      </c>
      <c r="G65" s="4">
        <v>0</v>
      </c>
      <c r="H65" s="4">
        <v>0</v>
      </c>
      <c r="I65" s="4">
        <v>1</v>
      </c>
      <c r="J65" s="3" t="s">
        <v>19</v>
      </c>
      <c r="K65" s="2" t="s">
        <v>153</v>
      </c>
    </row>
    <row r="66" spans="1:11" ht="21" customHeight="1">
      <c r="A66" s="3" t="s">
        <v>177</v>
      </c>
      <c r="B66" s="3" t="s">
        <v>178</v>
      </c>
      <c r="C66" s="3" t="s">
        <v>179</v>
      </c>
      <c r="D66" s="3" t="s">
        <v>13</v>
      </c>
      <c r="E66" s="3" t="s">
        <v>58</v>
      </c>
      <c r="F66" s="3" t="s">
        <v>59</v>
      </c>
      <c r="G66" s="4">
        <v>0</v>
      </c>
      <c r="H66" s="4">
        <v>0</v>
      </c>
      <c r="I66" s="4">
        <v>1</v>
      </c>
      <c r="J66" s="3" t="s">
        <v>19</v>
      </c>
      <c r="K66" s="2" t="s">
        <v>60</v>
      </c>
    </row>
    <row r="67" spans="1:11" ht="21" customHeight="1">
      <c r="A67" s="3" t="s">
        <v>177</v>
      </c>
      <c r="B67" s="3" t="s">
        <v>178</v>
      </c>
      <c r="C67" s="3" t="s">
        <v>179</v>
      </c>
      <c r="D67" s="3" t="s">
        <v>13</v>
      </c>
      <c r="E67" s="3" t="s">
        <v>154</v>
      </c>
      <c r="F67" s="3" t="s">
        <v>155</v>
      </c>
      <c r="G67" s="4">
        <v>0</v>
      </c>
      <c r="H67" s="4">
        <v>0</v>
      </c>
      <c r="I67" s="4">
        <v>1</v>
      </c>
      <c r="J67" s="3" t="s">
        <v>19</v>
      </c>
      <c r="K67" s="2" t="s">
        <v>156</v>
      </c>
    </row>
    <row r="68" spans="1:11" ht="21" customHeight="1">
      <c r="A68" s="3" t="s">
        <v>177</v>
      </c>
      <c r="B68" s="3" t="s">
        <v>178</v>
      </c>
      <c r="C68" s="3" t="s">
        <v>179</v>
      </c>
      <c r="D68" s="3" t="s">
        <v>13</v>
      </c>
      <c r="E68" s="3" t="s">
        <v>157</v>
      </c>
      <c r="F68" s="3" t="s">
        <v>158</v>
      </c>
      <c r="G68" s="4">
        <v>0</v>
      </c>
      <c r="H68" s="4">
        <v>0</v>
      </c>
      <c r="I68" s="4">
        <v>1</v>
      </c>
      <c r="J68" s="3" t="s">
        <v>19</v>
      </c>
      <c r="K68" s="2" t="s">
        <v>159</v>
      </c>
    </row>
    <row r="69" spans="1:11" ht="21" customHeight="1">
      <c r="A69" s="3" t="s">
        <v>177</v>
      </c>
      <c r="B69" s="3" t="s">
        <v>178</v>
      </c>
      <c r="C69" s="3" t="s">
        <v>179</v>
      </c>
      <c r="D69" s="3" t="s">
        <v>13</v>
      </c>
      <c r="E69" s="3" t="s">
        <v>112</v>
      </c>
      <c r="F69" s="3" t="s">
        <v>113</v>
      </c>
      <c r="G69" s="4">
        <v>0</v>
      </c>
      <c r="H69" s="4">
        <v>0</v>
      </c>
      <c r="I69" s="4">
        <v>1</v>
      </c>
      <c r="J69" s="3" t="s">
        <v>19</v>
      </c>
      <c r="K69" s="2" t="s">
        <v>114</v>
      </c>
    </row>
    <row r="70" spans="1:11" ht="21" customHeight="1">
      <c r="A70" s="3" t="s">
        <v>177</v>
      </c>
      <c r="B70" s="3" t="s">
        <v>178</v>
      </c>
      <c r="C70" s="3" t="s">
        <v>179</v>
      </c>
      <c r="D70" s="3" t="s">
        <v>13</v>
      </c>
      <c r="E70" s="3" t="s">
        <v>130</v>
      </c>
      <c r="F70" s="3" t="s">
        <v>131</v>
      </c>
      <c r="G70" s="4">
        <v>0</v>
      </c>
      <c r="H70" s="4">
        <v>0</v>
      </c>
      <c r="I70" s="4">
        <v>1</v>
      </c>
      <c r="J70" s="3" t="s">
        <v>19</v>
      </c>
      <c r="K70" s="2" t="s">
        <v>132</v>
      </c>
    </row>
    <row r="71" spans="1:11" ht="21" hidden="1" customHeight="1">
      <c r="A71" s="3" t="s">
        <v>182</v>
      </c>
      <c r="B71" s="3" t="s">
        <v>183</v>
      </c>
      <c r="C71" s="3" t="s">
        <v>184</v>
      </c>
      <c r="D71" s="3" t="s">
        <v>13</v>
      </c>
      <c r="E71" s="3" t="s">
        <v>143</v>
      </c>
      <c r="F71" s="3" t="s">
        <v>15</v>
      </c>
      <c r="G71" s="4">
        <v>0</v>
      </c>
      <c r="H71" s="4">
        <v>0</v>
      </c>
      <c r="I71" s="4">
        <v>0</v>
      </c>
      <c r="J71" s="3" t="s">
        <v>16</v>
      </c>
      <c r="K71" s="2" t="s">
        <v>144</v>
      </c>
    </row>
    <row r="72" spans="1:11" ht="21" hidden="1" customHeight="1">
      <c r="A72" s="3" t="s">
        <v>185</v>
      </c>
      <c r="B72" s="3" t="s">
        <v>186</v>
      </c>
      <c r="C72" s="3" t="s">
        <v>187</v>
      </c>
      <c r="D72" s="3" t="s">
        <v>13</v>
      </c>
      <c r="E72" s="3" t="s">
        <v>188</v>
      </c>
      <c r="F72" s="3" t="s">
        <v>15</v>
      </c>
      <c r="G72" s="4">
        <v>1</v>
      </c>
      <c r="H72" s="4">
        <v>1</v>
      </c>
      <c r="I72" s="4">
        <v>0</v>
      </c>
      <c r="J72" s="3" t="s">
        <v>16</v>
      </c>
      <c r="K72" s="2" t="s">
        <v>189</v>
      </c>
    </row>
    <row r="73" spans="1:11" ht="21" hidden="1" customHeight="1">
      <c r="A73" s="3" t="s">
        <v>185</v>
      </c>
      <c r="B73" s="3" t="s">
        <v>186</v>
      </c>
      <c r="C73" s="3" t="s">
        <v>187</v>
      </c>
      <c r="D73" s="3" t="s">
        <v>13</v>
      </c>
      <c r="E73" s="3" t="s">
        <v>180</v>
      </c>
      <c r="F73" s="3" t="s">
        <v>15</v>
      </c>
      <c r="G73" s="4">
        <v>1</v>
      </c>
      <c r="H73" s="4">
        <v>1</v>
      </c>
      <c r="I73" s="4">
        <v>0</v>
      </c>
      <c r="J73" s="3" t="s">
        <v>19</v>
      </c>
      <c r="K73" s="2" t="s">
        <v>181</v>
      </c>
    </row>
    <row r="74" spans="1:11" ht="21" hidden="1" customHeight="1">
      <c r="A74" s="3" t="s">
        <v>190</v>
      </c>
      <c r="B74" s="3" t="s">
        <v>191</v>
      </c>
      <c r="C74" s="3" t="s">
        <v>192</v>
      </c>
      <c r="D74" s="3" t="s">
        <v>13</v>
      </c>
      <c r="E74" s="3" t="s">
        <v>193</v>
      </c>
      <c r="F74" s="3" t="s">
        <v>15</v>
      </c>
      <c r="G74" s="4">
        <v>1</v>
      </c>
      <c r="H74" s="4">
        <v>1</v>
      </c>
      <c r="I74" s="4">
        <v>0</v>
      </c>
      <c r="J74" s="3" t="s">
        <v>16</v>
      </c>
      <c r="K74" s="2" t="s">
        <v>194</v>
      </c>
    </row>
    <row r="75" spans="1:11" ht="21" hidden="1" customHeight="1">
      <c r="A75" s="3" t="s">
        <v>190</v>
      </c>
      <c r="B75" s="3" t="s">
        <v>191</v>
      </c>
      <c r="C75" s="3" t="s">
        <v>192</v>
      </c>
      <c r="D75" s="3" t="s">
        <v>13</v>
      </c>
      <c r="E75" s="3" t="s">
        <v>25</v>
      </c>
      <c r="F75" s="3" t="s">
        <v>15</v>
      </c>
      <c r="G75" s="4">
        <v>1</v>
      </c>
      <c r="H75" s="4">
        <v>1</v>
      </c>
      <c r="I75" s="4">
        <v>0</v>
      </c>
      <c r="J75" s="3" t="s">
        <v>19</v>
      </c>
      <c r="K75" s="2" t="s">
        <v>26</v>
      </c>
    </row>
    <row r="76" spans="1:11" ht="21" hidden="1" customHeight="1">
      <c r="A76" s="3" t="s">
        <v>195</v>
      </c>
      <c r="B76" s="3" t="s">
        <v>196</v>
      </c>
      <c r="C76" s="3" t="s">
        <v>197</v>
      </c>
      <c r="D76" s="3" t="s">
        <v>13</v>
      </c>
      <c r="E76" s="3" t="s">
        <v>143</v>
      </c>
      <c r="F76" s="3" t="s">
        <v>15</v>
      </c>
      <c r="G76" s="4">
        <v>0</v>
      </c>
      <c r="H76" s="4">
        <v>0</v>
      </c>
      <c r="I76" s="4">
        <v>0</v>
      </c>
      <c r="J76" s="3" t="s">
        <v>16</v>
      </c>
      <c r="K76" s="2" t="s">
        <v>144</v>
      </c>
    </row>
    <row r="77" spans="1:11" ht="21" hidden="1" customHeight="1">
      <c r="A77" s="3" t="s">
        <v>198</v>
      </c>
      <c r="B77" s="3" t="s">
        <v>199</v>
      </c>
      <c r="C77" s="3" t="s">
        <v>200</v>
      </c>
      <c r="D77" s="3" t="s">
        <v>13</v>
      </c>
      <c r="E77" s="3" t="s">
        <v>143</v>
      </c>
      <c r="F77" s="3" t="s">
        <v>15</v>
      </c>
      <c r="G77" s="4">
        <v>0</v>
      </c>
      <c r="H77" s="4">
        <v>0</v>
      </c>
      <c r="I77" s="4">
        <v>0</v>
      </c>
      <c r="J77" s="3" t="s">
        <v>16</v>
      </c>
      <c r="K77" s="2" t="s">
        <v>144</v>
      </c>
    </row>
    <row r="78" spans="1:11" ht="21" hidden="1" customHeight="1">
      <c r="A78" s="3" t="s">
        <v>201</v>
      </c>
      <c r="B78" s="3" t="s">
        <v>202</v>
      </c>
      <c r="C78" s="3" t="s">
        <v>203</v>
      </c>
      <c r="D78" s="3" t="s">
        <v>13</v>
      </c>
      <c r="E78" s="3" t="s">
        <v>18</v>
      </c>
      <c r="F78" s="3" t="s">
        <v>15</v>
      </c>
      <c r="G78" s="4">
        <v>1</v>
      </c>
      <c r="H78" s="4">
        <v>0</v>
      </c>
      <c r="I78" s="4">
        <v>0</v>
      </c>
      <c r="J78" s="3" t="s">
        <v>16</v>
      </c>
      <c r="K78" s="2" t="s">
        <v>20</v>
      </c>
    </row>
    <row r="79" spans="1:11" ht="21" hidden="1" customHeight="1">
      <c r="A79" s="3" t="s">
        <v>204</v>
      </c>
      <c r="B79" s="3" t="s">
        <v>205</v>
      </c>
      <c r="C79" s="3" t="s">
        <v>206</v>
      </c>
      <c r="D79" s="3" t="s">
        <v>13</v>
      </c>
      <c r="E79" s="3" t="s">
        <v>27</v>
      </c>
      <c r="F79" s="3" t="s">
        <v>15</v>
      </c>
      <c r="G79" s="4">
        <v>1</v>
      </c>
      <c r="H79" s="4">
        <v>0</v>
      </c>
      <c r="I79" s="4">
        <v>0</v>
      </c>
      <c r="J79" s="3" t="s">
        <v>16</v>
      </c>
      <c r="K79" s="2" t="s">
        <v>28</v>
      </c>
    </row>
    <row r="80" spans="1:11" ht="21" hidden="1" customHeight="1">
      <c r="A80" s="3" t="s">
        <v>204</v>
      </c>
      <c r="B80" s="3" t="s">
        <v>205</v>
      </c>
      <c r="C80" s="3" t="s">
        <v>206</v>
      </c>
      <c r="D80" s="3" t="s">
        <v>13</v>
      </c>
      <c r="E80" s="3" t="s">
        <v>180</v>
      </c>
      <c r="F80" s="3" t="s">
        <v>15</v>
      </c>
      <c r="G80" s="4">
        <v>1</v>
      </c>
      <c r="H80" s="4">
        <v>0</v>
      </c>
      <c r="I80" s="4">
        <v>0</v>
      </c>
      <c r="J80" s="3" t="s">
        <v>19</v>
      </c>
      <c r="K80" s="2" t="s">
        <v>181</v>
      </c>
    </row>
    <row r="81" spans="1:11" ht="21" hidden="1" customHeight="1">
      <c r="A81" s="3" t="s">
        <v>207</v>
      </c>
      <c r="B81" s="3" t="s">
        <v>208</v>
      </c>
      <c r="C81" s="3" t="s">
        <v>209</v>
      </c>
      <c r="D81" s="3" t="s">
        <v>13</v>
      </c>
      <c r="E81" s="3" t="s">
        <v>138</v>
      </c>
      <c r="F81" s="3" t="s">
        <v>15</v>
      </c>
      <c r="G81" s="4">
        <v>1</v>
      </c>
      <c r="H81" s="4">
        <v>0</v>
      </c>
      <c r="I81" s="4">
        <v>0</v>
      </c>
      <c r="J81" s="3" t="s">
        <v>16</v>
      </c>
      <c r="K81" s="2" t="s">
        <v>139</v>
      </c>
    </row>
    <row r="82" spans="1:11" ht="21" hidden="1" customHeight="1">
      <c r="A82" s="3" t="s">
        <v>210</v>
      </c>
      <c r="B82" s="3" t="s">
        <v>211</v>
      </c>
      <c r="C82" s="3" t="s">
        <v>212</v>
      </c>
      <c r="D82" s="3" t="s">
        <v>13</v>
      </c>
      <c r="E82" s="3" t="s">
        <v>143</v>
      </c>
      <c r="F82" s="3" t="s">
        <v>15</v>
      </c>
      <c r="G82" s="4">
        <v>0</v>
      </c>
      <c r="H82" s="4">
        <v>0</v>
      </c>
      <c r="I82" s="4">
        <v>0</v>
      </c>
      <c r="J82" s="3" t="s">
        <v>16</v>
      </c>
      <c r="K82" s="2" t="s">
        <v>144</v>
      </c>
    </row>
    <row r="83" spans="1:11" ht="21" hidden="1" customHeight="1">
      <c r="A83" s="3" t="s">
        <v>213</v>
      </c>
      <c r="B83" s="3" t="s">
        <v>214</v>
      </c>
      <c r="C83" s="3" t="s">
        <v>215</v>
      </c>
      <c r="D83" s="3" t="s">
        <v>13</v>
      </c>
      <c r="E83" s="3" t="s">
        <v>172</v>
      </c>
      <c r="F83" s="3" t="s">
        <v>15</v>
      </c>
      <c r="G83" s="4">
        <v>1</v>
      </c>
      <c r="H83" s="4">
        <v>0</v>
      </c>
      <c r="I83" s="4">
        <v>0</v>
      </c>
      <c r="J83" s="3" t="s">
        <v>16</v>
      </c>
      <c r="K83" s="2" t="s">
        <v>173</v>
      </c>
    </row>
    <row r="84" spans="1:11" ht="21" hidden="1" customHeight="1">
      <c r="A84" s="3" t="s">
        <v>216</v>
      </c>
      <c r="B84" s="3" t="s">
        <v>217</v>
      </c>
      <c r="C84" s="3" t="s">
        <v>218</v>
      </c>
      <c r="D84" s="3" t="s">
        <v>13</v>
      </c>
      <c r="E84" s="3" t="s">
        <v>14</v>
      </c>
      <c r="F84" s="3" t="s">
        <v>15</v>
      </c>
      <c r="G84" s="4">
        <v>1</v>
      </c>
      <c r="H84" s="4">
        <v>0</v>
      </c>
      <c r="I84" s="4">
        <v>0</v>
      </c>
      <c r="J84" s="3" t="s">
        <v>16</v>
      </c>
      <c r="K84" s="2" t="s">
        <v>17</v>
      </c>
    </row>
    <row r="85" spans="1:11" ht="21" hidden="1" customHeight="1">
      <c r="A85" s="3" t="s">
        <v>219</v>
      </c>
      <c r="B85" s="3" t="s">
        <v>220</v>
      </c>
      <c r="C85" s="3" t="s">
        <v>221</v>
      </c>
      <c r="D85" s="3" t="s">
        <v>13</v>
      </c>
      <c r="E85" s="3" t="s">
        <v>222</v>
      </c>
      <c r="F85" s="3" t="s">
        <v>15</v>
      </c>
      <c r="G85" s="4">
        <v>1</v>
      </c>
      <c r="H85" s="4">
        <v>0</v>
      </c>
      <c r="I85" s="4">
        <v>1</v>
      </c>
      <c r="J85" s="3" t="s">
        <v>16</v>
      </c>
      <c r="K85" s="2" t="s">
        <v>223</v>
      </c>
    </row>
    <row r="86" spans="1:11" ht="21" hidden="1" customHeight="1">
      <c r="A86" s="3" t="s">
        <v>224</v>
      </c>
      <c r="B86" s="3" t="s">
        <v>225</v>
      </c>
      <c r="C86" s="3" t="s">
        <v>226</v>
      </c>
      <c r="D86" s="3" t="s">
        <v>13</v>
      </c>
      <c r="E86" s="3" t="s">
        <v>172</v>
      </c>
      <c r="F86" s="3" t="s">
        <v>15</v>
      </c>
      <c r="G86" s="4">
        <v>1</v>
      </c>
      <c r="H86" s="4">
        <v>0</v>
      </c>
      <c r="I86" s="4">
        <v>0</v>
      </c>
      <c r="J86" s="3" t="s">
        <v>16</v>
      </c>
      <c r="K86" s="2" t="s">
        <v>173</v>
      </c>
    </row>
    <row r="87" spans="1:11" ht="21" hidden="1" customHeight="1">
      <c r="A87" s="3" t="s">
        <v>224</v>
      </c>
      <c r="B87" s="3" t="s">
        <v>225</v>
      </c>
      <c r="C87" s="3" t="s">
        <v>226</v>
      </c>
      <c r="D87" s="3" t="s">
        <v>13</v>
      </c>
      <c r="E87" s="3" t="s">
        <v>170</v>
      </c>
      <c r="F87" s="3" t="s">
        <v>15</v>
      </c>
      <c r="G87" s="4">
        <v>1</v>
      </c>
      <c r="H87" s="4">
        <v>0</v>
      </c>
      <c r="I87" s="4">
        <v>0</v>
      </c>
      <c r="J87" s="3" t="s">
        <v>19</v>
      </c>
      <c r="K87" s="2" t="s">
        <v>171</v>
      </c>
    </row>
    <row r="88" spans="1:11" ht="21" hidden="1" customHeight="1">
      <c r="A88" s="3" t="s">
        <v>227</v>
      </c>
      <c r="B88" s="3" t="s">
        <v>228</v>
      </c>
      <c r="C88" s="3" t="s">
        <v>229</v>
      </c>
      <c r="D88" s="3" t="s">
        <v>13</v>
      </c>
      <c r="E88" s="3" t="s">
        <v>29</v>
      </c>
      <c r="F88" s="3" t="s">
        <v>15</v>
      </c>
      <c r="G88" s="4">
        <v>0</v>
      </c>
      <c r="H88" s="4">
        <v>0</v>
      </c>
      <c r="I88" s="4">
        <v>1</v>
      </c>
      <c r="J88" s="3" t="s">
        <v>16</v>
      </c>
      <c r="K88" s="2" t="s">
        <v>30</v>
      </c>
    </row>
    <row r="89" spans="1:11" ht="21" hidden="1" customHeight="1">
      <c r="A89" s="3" t="s">
        <v>227</v>
      </c>
      <c r="B89" s="3" t="s">
        <v>228</v>
      </c>
      <c r="C89" s="3" t="s">
        <v>229</v>
      </c>
      <c r="D89" s="3" t="s">
        <v>13</v>
      </c>
      <c r="E89" s="3" t="s">
        <v>222</v>
      </c>
      <c r="F89" s="3" t="s">
        <v>15</v>
      </c>
      <c r="G89" s="4">
        <v>0</v>
      </c>
      <c r="H89" s="4">
        <v>0</v>
      </c>
      <c r="I89" s="4">
        <v>1</v>
      </c>
      <c r="J89" s="3" t="s">
        <v>19</v>
      </c>
      <c r="K89" s="2" t="s">
        <v>223</v>
      </c>
    </row>
    <row r="90" spans="1:11" ht="21" hidden="1" customHeight="1">
      <c r="A90" s="3" t="s">
        <v>227</v>
      </c>
      <c r="B90" s="3" t="s">
        <v>228</v>
      </c>
      <c r="C90" s="3" t="s">
        <v>229</v>
      </c>
      <c r="D90" s="3" t="s">
        <v>13</v>
      </c>
      <c r="E90" s="3" t="s">
        <v>188</v>
      </c>
      <c r="F90" s="3" t="s">
        <v>15</v>
      </c>
      <c r="G90" s="4">
        <v>0</v>
      </c>
      <c r="H90" s="4">
        <v>0</v>
      </c>
      <c r="I90" s="4">
        <v>1</v>
      </c>
      <c r="J90" s="3" t="s">
        <v>19</v>
      </c>
      <c r="K90" s="2" t="s">
        <v>189</v>
      </c>
    </row>
    <row r="91" spans="1:11" ht="21" customHeight="1">
      <c r="A91" s="3" t="s">
        <v>227</v>
      </c>
      <c r="B91" s="3" t="s">
        <v>228</v>
      </c>
      <c r="C91" s="3" t="s">
        <v>229</v>
      </c>
      <c r="D91" s="3" t="s">
        <v>13</v>
      </c>
      <c r="E91" s="3" t="s">
        <v>34</v>
      </c>
      <c r="F91" s="3" t="s">
        <v>35</v>
      </c>
      <c r="G91" s="4">
        <v>0</v>
      </c>
      <c r="H91" s="4">
        <v>0</v>
      </c>
      <c r="I91" s="4">
        <v>1</v>
      </c>
      <c r="J91" s="3" t="s">
        <v>19</v>
      </c>
      <c r="K91" s="2" t="s">
        <v>36</v>
      </c>
    </row>
    <row r="92" spans="1:11" ht="21" customHeight="1">
      <c r="A92" s="3" t="s">
        <v>227</v>
      </c>
      <c r="B92" s="3" t="s">
        <v>228</v>
      </c>
      <c r="C92" s="3" t="s">
        <v>229</v>
      </c>
      <c r="D92" s="3" t="s">
        <v>13</v>
      </c>
      <c r="E92" s="3" t="s">
        <v>46</v>
      </c>
      <c r="F92" s="3" t="s">
        <v>47</v>
      </c>
      <c r="G92" s="4">
        <v>0</v>
      </c>
      <c r="H92" s="4">
        <v>0</v>
      </c>
      <c r="I92" s="4">
        <v>1</v>
      </c>
      <c r="J92" s="3" t="s">
        <v>19</v>
      </c>
      <c r="K92" s="2" t="s">
        <v>48</v>
      </c>
    </row>
    <row r="93" spans="1:11" ht="21" customHeight="1">
      <c r="A93" s="3" t="s">
        <v>227</v>
      </c>
      <c r="B93" s="3" t="s">
        <v>228</v>
      </c>
      <c r="C93" s="3" t="s">
        <v>229</v>
      </c>
      <c r="D93" s="3" t="s">
        <v>13</v>
      </c>
      <c r="E93" s="3" t="s">
        <v>64</v>
      </c>
      <c r="F93" s="3" t="s">
        <v>65</v>
      </c>
      <c r="G93" s="4">
        <v>0</v>
      </c>
      <c r="H93" s="4">
        <v>0</v>
      </c>
      <c r="I93" s="4">
        <v>1</v>
      </c>
      <c r="J93" s="3" t="s">
        <v>19</v>
      </c>
      <c r="K93" s="2" t="s">
        <v>66</v>
      </c>
    </row>
    <row r="94" spans="1:11" ht="21" customHeight="1">
      <c r="A94" s="3" t="s">
        <v>227</v>
      </c>
      <c r="B94" s="3" t="s">
        <v>228</v>
      </c>
      <c r="C94" s="3" t="s">
        <v>229</v>
      </c>
      <c r="D94" s="3" t="s">
        <v>13</v>
      </c>
      <c r="E94" s="3" t="s">
        <v>118</v>
      </c>
      <c r="F94" s="3" t="s">
        <v>119</v>
      </c>
      <c r="G94" s="4">
        <v>0</v>
      </c>
      <c r="H94" s="4">
        <v>0</v>
      </c>
      <c r="I94" s="4">
        <v>1</v>
      </c>
      <c r="J94" s="3" t="s">
        <v>19</v>
      </c>
      <c r="K94" s="2" t="s">
        <v>120</v>
      </c>
    </row>
    <row r="95" spans="1:11" ht="21" hidden="1" customHeight="1">
      <c r="A95" s="3" t="s">
        <v>230</v>
      </c>
      <c r="B95" s="3" t="s">
        <v>231</v>
      </c>
      <c r="C95" s="3" t="s">
        <v>232</v>
      </c>
      <c r="D95" s="3" t="s">
        <v>13</v>
      </c>
      <c r="E95" s="3" t="s">
        <v>23</v>
      </c>
      <c r="F95" s="3" t="s">
        <v>15</v>
      </c>
      <c r="G95" s="4">
        <v>1</v>
      </c>
      <c r="H95" s="4">
        <v>0</v>
      </c>
      <c r="I95" s="4">
        <v>1</v>
      </c>
      <c r="J95" s="3" t="s">
        <v>16</v>
      </c>
      <c r="K95" s="2" t="s">
        <v>24</v>
      </c>
    </row>
    <row r="96" spans="1:11" ht="21" hidden="1" customHeight="1">
      <c r="A96" s="3" t="s">
        <v>230</v>
      </c>
      <c r="B96" s="3" t="s">
        <v>231</v>
      </c>
      <c r="C96" s="3" t="s">
        <v>232</v>
      </c>
      <c r="D96" s="3" t="s">
        <v>13</v>
      </c>
      <c r="E96" s="3" t="s">
        <v>163</v>
      </c>
      <c r="F96" s="3" t="s">
        <v>15</v>
      </c>
      <c r="G96" s="4">
        <v>1</v>
      </c>
      <c r="H96" s="4">
        <v>0</v>
      </c>
      <c r="I96" s="4">
        <v>1</v>
      </c>
      <c r="J96" s="3" t="s">
        <v>19</v>
      </c>
      <c r="K96" s="2" t="s">
        <v>164</v>
      </c>
    </row>
    <row r="97" spans="1:11" ht="21" hidden="1" customHeight="1">
      <c r="A97" s="3" t="s">
        <v>233</v>
      </c>
      <c r="B97" s="3" t="s">
        <v>234</v>
      </c>
      <c r="C97" s="3" t="s">
        <v>235</v>
      </c>
      <c r="D97" s="3" t="s">
        <v>13</v>
      </c>
      <c r="E97" s="3" t="s">
        <v>136</v>
      </c>
      <c r="F97" s="3" t="s">
        <v>15</v>
      </c>
      <c r="G97" s="4">
        <v>1</v>
      </c>
      <c r="H97" s="4">
        <v>0</v>
      </c>
      <c r="I97" s="4">
        <v>1</v>
      </c>
      <c r="J97" s="3" t="s">
        <v>16</v>
      </c>
      <c r="K97" s="2" t="s">
        <v>137</v>
      </c>
    </row>
    <row r="98" spans="1:11" ht="21" hidden="1" customHeight="1">
      <c r="A98" s="3" t="s">
        <v>233</v>
      </c>
      <c r="B98" s="3" t="s">
        <v>234</v>
      </c>
      <c r="C98" s="3" t="s">
        <v>235</v>
      </c>
      <c r="D98" s="3" t="s">
        <v>13</v>
      </c>
      <c r="E98" s="3" t="s">
        <v>172</v>
      </c>
      <c r="F98" s="3" t="s">
        <v>15</v>
      </c>
      <c r="G98" s="4">
        <v>1</v>
      </c>
      <c r="H98" s="4">
        <v>0</v>
      </c>
      <c r="I98" s="4">
        <v>1</v>
      </c>
      <c r="J98" s="3" t="s">
        <v>19</v>
      </c>
      <c r="K98" s="2" t="s">
        <v>173</v>
      </c>
    </row>
    <row r="99" spans="1:11" ht="21" hidden="1" customHeight="1">
      <c r="A99" s="3" t="s">
        <v>236</v>
      </c>
      <c r="B99" s="3" t="s">
        <v>237</v>
      </c>
      <c r="C99" s="3" t="s">
        <v>238</v>
      </c>
      <c r="D99" s="3" t="s">
        <v>13</v>
      </c>
      <c r="E99" s="3" t="s">
        <v>136</v>
      </c>
      <c r="F99" s="3" t="s">
        <v>15</v>
      </c>
      <c r="G99" s="4">
        <v>1</v>
      </c>
      <c r="H99" s="4">
        <v>0</v>
      </c>
      <c r="I99" s="4">
        <v>0</v>
      </c>
      <c r="J99" s="3" t="s">
        <v>16</v>
      </c>
      <c r="K99" s="2" t="s">
        <v>137</v>
      </c>
    </row>
    <row r="100" spans="1:11" ht="21" hidden="1" customHeight="1">
      <c r="A100" s="3" t="s">
        <v>239</v>
      </c>
      <c r="B100" s="3" t="s">
        <v>240</v>
      </c>
      <c r="C100" s="3" t="s">
        <v>241</v>
      </c>
      <c r="D100" s="3" t="s">
        <v>13</v>
      </c>
      <c r="E100" s="3" t="s">
        <v>25</v>
      </c>
      <c r="F100" s="3" t="s">
        <v>15</v>
      </c>
      <c r="G100" s="4">
        <v>1</v>
      </c>
      <c r="H100" s="4">
        <v>0</v>
      </c>
      <c r="I100" s="4">
        <v>0</v>
      </c>
      <c r="J100" s="3" t="s">
        <v>16</v>
      </c>
      <c r="K100" s="2" t="s">
        <v>26</v>
      </c>
    </row>
    <row r="101" spans="1:11" ht="21" hidden="1" customHeight="1">
      <c r="A101" s="3" t="s">
        <v>242</v>
      </c>
      <c r="B101" s="3" t="s">
        <v>243</v>
      </c>
      <c r="C101" s="3" t="s">
        <v>244</v>
      </c>
      <c r="D101" s="3" t="s">
        <v>13</v>
      </c>
      <c r="E101" s="3" t="s">
        <v>21</v>
      </c>
      <c r="F101" s="3" t="s">
        <v>15</v>
      </c>
      <c r="G101" s="4">
        <v>1</v>
      </c>
      <c r="H101" s="4">
        <v>0</v>
      </c>
      <c r="I101" s="4">
        <v>0</v>
      </c>
      <c r="J101" s="3" t="s">
        <v>16</v>
      </c>
      <c r="K101" s="2" t="s">
        <v>22</v>
      </c>
    </row>
    <row r="102" spans="1:11" ht="21" hidden="1" customHeight="1">
      <c r="A102" s="3" t="s">
        <v>242</v>
      </c>
      <c r="B102" s="3" t="s">
        <v>243</v>
      </c>
      <c r="C102" s="3" t="s">
        <v>244</v>
      </c>
      <c r="D102" s="3" t="s">
        <v>13</v>
      </c>
      <c r="E102" s="3" t="s">
        <v>193</v>
      </c>
      <c r="F102" s="3" t="s">
        <v>15</v>
      </c>
      <c r="G102" s="4">
        <v>1</v>
      </c>
      <c r="H102" s="4">
        <v>0</v>
      </c>
      <c r="I102" s="4">
        <v>0</v>
      </c>
      <c r="J102" s="3" t="s">
        <v>19</v>
      </c>
      <c r="K102" s="2" t="s">
        <v>194</v>
      </c>
    </row>
    <row r="103" spans="1:11" ht="21" hidden="1" customHeight="1">
      <c r="A103" s="3" t="s">
        <v>245</v>
      </c>
      <c r="B103" s="3" t="s">
        <v>246</v>
      </c>
      <c r="C103" s="3" t="s">
        <v>247</v>
      </c>
      <c r="D103" s="3" t="s">
        <v>248</v>
      </c>
      <c r="E103" s="3" t="s">
        <v>249</v>
      </c>
      <c r="F103" s="3" t="s">
        <v>15</v>
      </c>
      <c r="G103" s="4">
        <v>0</v>
      </c>
      <c r="H103" s="4">
        <v>0</v>
      </c>
      <c r="I103" s="4">
        <v>0</v>
      </c>
      <c r="J103" s="3" t="s">
        <v>16</v>
      </c>
      <c r="K103" s="2" t="s">
        <v>250</v>
      </c>
    </row>
    <row r="104" spans="1:11" ht="21" hidden="1" customHeight="1">
      <c r="A104" s="3" t="s">
        <v>251</v>
      </c>
      <c r="B104" s="3" t="s">
        <v>252</v>
      </c>
      <c r="C104" s="3" t="s">
        <v>253</v>
      </c>
      <c r="D104" s="3" t="s">
        <v>248</v>
      </c>
      <c r="E104" s="3" t="s">
        <v>249</v>
      </c>
      <c r="F104" s="3" t="s">
        <v>15</v>
      </c>
      <c r="G104" s="4">
        <v>0</v>
      </c>
      <c r="H104" s="4">
        <v>0</v>
      </c>
      <c r="I104" s="4">
        <v>0</v>
      </c>
      <c r="J104" s="3" t="s">
        <v>16</v>
      </c>
      <c r="K104" s="2" t="s">
        <v>250</v>
      </c>
    </row>
    <row r="105" spans="1:11" ht="21" hidden="1" customHeight="1">
      <c r="A105" s="3" t="s">
        <v>254</v>
      </c>
      <c r="B105" s="3" t="s">
        <v>255</v>
      </c>
      <c r="C105" s="3" t="s">
        <v>256</v>
      </c>
      <c r="D105" s="3" t="s">
        <v>248</v>
      </c>
      <c r="E105" s="3" t="s">
        <v>249</v>
      </c>
      <c r="F105" s="3" t="s">
        <v>15</v>
      </c>
      <c r="G105" s="4">
        <v>0</v>
      </c>
      <c r="H105" s="4">
        <v>0</v>
      </c>
      <c r="I105" s="4">
        <v>0</v>
      </c>
      <c r="J105" s="3" t="s">
        <v>16</v>
      </c>
      <c r="K105" s="2" t="s">
        <v>250</v>
      </c>
    </row>
    <row r="106" spans="1:11" ht="21" hidden="1" customHeight="1">
      <c r="A106" s="3" t="s">
        <v>257</v>
      </c>
      <c r="B106" s="3" t="s">
        <v>258</v>
      </c>
      <c r="C106" s="3" t="s">
        <v>259</v>
      </c>
      <c r="D106" s="3" t="s">
        <v>248</v>
      </c>
      <c r="E106" s="3" t="s">
        <v>249</v>
      </c>
      <c r="F106" s="3" t="s">
        <v>15</v>
      </c>
      <c r="G106" s="4">
        <v>0</v>
      </c>
      <c r="H106" s="4">
        <v>0</v>
      </c>
      <c r="I106" s="4">
        <v>0</v>
      </c>
      <c r="J106" s="3" t="s">
        <v>16</v>
      </c>
      <c r="K106" s="2" t="s">
        <v>250</v>
      </c>
    </row>
    <row r="107" spans="1:11" ht="21" hidden="1" customHeight="1">
      <c r="A107" s="3" t="s">
        <v>260</v>
      </c>
      <c r="B107" s="3" t="s">
        <v>261</v>
      </c>
      <c r="C107" s="3" t="s">
        <v>262</v>
      </c>
      <c r="D107" s="3" t="s">
        <v>248</v>
      </c>
      <c r="E107" s="3" t="s">
        <v>249</v>
      </c>
      <c r="F107" s="3" t="s">
        <v>15</v>
      </c>
      <c r="G107" s="4">
        <v>0</v>
      </c>
      <c r="H107" s="4">
        <v>0</v>
      </c>
      <c r="I107" s="4">
        <v>0</v>
      </c>
      <c r="J107" s="3" t="s">
        <v>16</v>
      </c>
      <c r="K107" s="2" t="s">
        <v>250</v>
      </c>
    </row>
    <row r="108" spans="1:11" ht="21" hidden="1" customHeight="1">
      <c r="A108" s="3" t="s">
        <v>263</v>
      </c>
      <c r="B108" s="3" t="s">
        <v>264</v>
      </c>
      <c r="C108" s="3" t="s">
        <v>265</v>
      </c>
      <c r="D108" s="3" t="s">
        <v>248</v>
      </c>
      <c r="E108" s="3" t="s">
        <v>249</v>
      </c>
      <c r="F108" s="3" t="s">
        <v>15</v>
      </c>
      <c r="G108" s="4">
        <v>0</v>
      </c>
      <c r="H108" s="4">
        <v>0</v>
      </c>
      <c r="I108" s="4">
        <v>0</v>
      </c>
      <c r="J108" s="3" t="s">
        <v>16</v>
      </c>
      <c r="K108" s="2" t="s">
        <v>250</v>
      </c>
    </row>
    <row r="109" spans="1:11" ht="21" hidden="1" customHeight="1">
      <c r="A109" s="3" t="s">
        <v>266</v>
      </c>
      <c r="B109" s="3" t="s">
        <v>267</v>
      </c>
      <c r="C109" s="3" t="s">
        <v>268</v>
      </c>
      <c r="D109" s="3" t="s">
        <v>248</v>
      </c>
      <c r="E109" s="3" t="s">
        <v>249</v>
      </c>
      <c r="F109" s="3" t="s">
        <v>15</v>
      </c>
      <c r="G109" s="4">
        <v>0</v>
      </c>
      <c r="H109" s="4">
        <v>0</v>
      </c>
      <c r="I109" s="4">
        <v>0</v>
      </c>
      <c r="J109" s="3" t="s">
        <v>16</v>
      </c>
      <c r="K109" s="2" t="s">
        <v>250</v>
      </c>
    </row>
    <row r="110" spans="1:11" ht="21" hidden="1" customHeight="1">
      <c r="A110" s="3" t="s">
        <v>269</v>
      </c>
      <c r="B110" s="3" t="s">
        <v>270</v>
      </c>
      <c r="C110" s="3" t="s">
        <v>271</v>
      </c>
      <c r="D110" s="3" t="s">
        <v>272</v>
      </c>
      <c r="E110" s="3" t="s">
        <v>273</v>
      </c>
      <c r="F110" s="3" t="s">
        <v>15</v>
      </c>
      <c r="G110" s="4">
        <v>2</v>
      </c>
      <c r="H110" s="4">
        <v>1</v>
      </c>
      <c r="I110" s="4">
        <v>2</v>
      </c>
      <c r="J110" s="3" t="s">
        <v>16</v>
      </c>
      <c r="K110" s="2" t="s">
        <v>274</v>
      </c>
    </row>
    <row r="111" spans="1:11" ht="21" hidden="1" customHeight="1">
      <c r="A111" s="3" t="s">
        <v>269</v>
      </c>
      <c r="B111" s="3" t="s">
        <v>270</v>
      </c>
      <c r="C111" s="3" t="s">
        <v>271</v>
      </c>
      <c r="D111" s="3" t="s">
        <v>272</v>
      </c>
      <c r="E111" s="3" t="s">
        <v>275</v>
      </c>
      <c r="F111" s="3" t="s">
        <v>15</v>
      </c>
      <c r="G111" s="4">
        <v>0</v>
      </c>
      <c r="H111" s="4">
        <v>1</v>
      </c>
      <c r="I111" s="4">
        <v>2</v>
      </c>
      <c r="J111" s="3" t="s">
        <v>19</v>
      </c>
      <c r="K111" s="2" t="s">
        <v>276</v>
      </c>
    </row>
    <row r="112" spans="1:11" ht="21" hidden="1" customHeight="1">
      <c r="A112" s="3" t="s">
        <v>269</v>
      </c>
      <c r="B112" s="3" t="s">
        <v>270</v>
      </c>
      <c r="C112" s="3" t="s">
        <v>271</v>
      </c>
      <c r="D112" s="3" t="s">
        <v>272</v>
      </c>
      <c r="E112" s="3" t="s">
        <v>277</v>
      </c>
      <c r="F112" s="3" t="s">
        <v>15</v>
      </c>
      <c r="G112" s="4">
        <v>2</v>
      </c>
      <c r="H112" s="4">
        <v>1</v>
      </c>
      <c r="I112" s="4">
        <v>2</v>
      </c>
      <c r="J112" s="3" t="s">
        <v>19</v>
      </c>
      <c r="K112" s="2" t="s">
        <v>278</v>
      </c>
    </row>
    <row r="113" spans="1:11" ht="21" hidden="1" customHeight="1">
      <c r="A113" s="3" t="s">
        <v>269</v>
      </c>
      <c r="B113" s="3" t="s">
        <v>270</v>
      </c>
      <c r="C113" s="3" t="s">
        <v>271</v>
      </c>
      <c r="D113" s="3" t="s">
        <v>272</v>
      </c>
      <c r="E113" s="3" t="s">
        <v>279</v>
      </c>
      <c r="F113" s="3" t="s">
        <v>15</v>
      </c>
      <c r="G113" s="4">
        <v>0</v>
      </c>
      <c r="H113" s="4">
        <v>0</v>
      </c>
      <c r="I113" s="4">
        <v>2</v>
      </c>
      <c r="J113" s="3" t="s">
        <v>19</v>
      </c>
      <c r="K113" s="2" t="s">
        <v>280</v>
      </c>
    </row>
    <row r="114" spans="1:11" s="7" customFormat="1" ht="21" hidden="1" customHeight="1">
      <c r="A114" s="5" t="s">
        <v>269</v>
      </c>
      <c r="B114" s="5" t="s">
        <v>270</v>
      </c>
      <c r="C114" s="5" t="s">
        <v>271</v>
      </c>
      <c r="D114" s="5" t="s">
        <v>272</v>
      </c>
      <c r="E114" s="5" t="s">
        <v>281</v>
      </c>
      <c r="F114" s="5" t="s">
        <v>15</v>
      </c>
      <c r="G114" s="6">
        <v>0</v>
      </c>
      <c r="H114" s="6">
        <v>1</v>
      </c>
      <c r="I114" s="6">
        <v>2</v>
      </c>
      <c r="J114" s="5" t="s">
        <v>19</v>
      </c>
      <c r="K114" s="7" t="s">
        <v>282</v>
      </c>
    </row>
    <row r="115" spans="1:11" ht="21" hidden="1" customHeight="1">
      <c r="A115" s="3" t="s">
        <v>269</v>
      </c>
      <c r="B115" s="3" t="s">
        <v>270</v>
      </c>
      <c r="C115" s="3" t="s">
        <v>271</v>
      </c>
      <c r="D115" s="3" t="s">
        <v>272</v>
      </c>
      <c r="E115" s="3" t="s">
        <v>283</v>
      </c>
      <c r="F115" s="3" t="s">
        <v>15</v>
      </c>
      <c r="G115" s="4">
        <v>0</v>
      </c>
      <c r="H115" s="4">
        <v>0</v>
      </c>
      <c r="I115" s="4">
        <v>2</v>
      </c>
      <c r="J115" s="3" t="s">
        <v>19</v>
      </c>
      <c r="K115" s="2" t="s">
        <v>284</v>
      </c>
    </row>
    <row r="116" spans="1:11" ht="21" hidden="1" customHeight="1">
      <c r="A116" s="3" t="s">
        <v>269</v>
      </c>
      <c r="B116" s="3" t="s">
        <v>270</v>
      </c>
      <c r="C116" s="3" t="s">
        <v>271</v>
      </c>
      <c r="D116" s="3" t="s">
        <v>272</v>
      </c>
      <c r="E116" s="3" t="s">
        <v>285</v>
      </c>
      <c r="F116" s="3" t="s">
        <v>15</v>
      </c>
      <c r="G116" s="4">
        <v>0</v>
      </c>
      <c r="H116" s="4">
        <v>0</v>
      </c>
      <c r="I116" s="4">
        <v>2</v>
      </c>
      <c r="J116" s="3" t="s">
        <v>19</v>
      </c>
      <c r="K116" s="2" t="s">
        <v>286</v>
      </c>
    </row>
    <row r="117" spans="1:11" ht="21" hidden="1" customHeight="1">
      <c r="A117" s="3" t="s">
        <v>269</v>
      </c>
      <c r="B117" s="3" t="s">
        <v>270</v>
      </c>
      <c r="C117" s="3" t="s">
        <v>271</v>
      </c>
      <c r="D117" s="3" t="s">
        <v>272</v>
      </c>
      <c r="E117" s="3" t="s">
        <v>287</v>
      </c>
      <c r="F117" s="3" t="s">
        <v>15</v>
      </c>
      <c r="G117" s="4">
        <v>0</v>
      </c>
      <c r="H117" s="4">
        <v>1</v>
      </c>
      <c r="I117" s="4">
        <v>1</v>
      </c>
      <c r="J117" s="3" t="s">
        <v>19</v>
      </c>
      <c r="K117" s="2" t="s">
        <v>288</v>
      </c>
    </row>
    <row r="118" spans="1:11" ht="21" customHeight="1">
      <c r="A118" s="3" t="s">
        <v>269</v>
      </c>
      <c r="B118" s="3" t="s">
        <v>270</v>
      </c>
      <c r="C118" s="3" t="s">
        <v>271</v>
      </c>
      <c r="D118" s="3" t="s">
        <v>272</v>
      </c>
      <c r="E118" s="3" t="s">
        <v>289</v>
      </c>
      <c r="F118" s="3" t="s">
        <v>290</v>
      </c>
      <c r="G118" s="4">
        <v>0</v>
      </c>
      <c r="H118" s="4">
        <v>0</v>
      </c>
      <c r="I118" s="4">
        <v>2</v>
      </c>
      <c r="J118" s="3" t="s">
        <v>19</v>
      </c>
      <c r="K118" s="2" t="s">
        <v>291</v>
      </c>
    </row>
    <row r="119" spans="1:11" ht="21" customHeight="1">
      <c r="A119" s="3" t="s">
        <v>269</v>
      </c>
      <c r="B119" s="3" t="s">
        <v>270</v>
      </c>
      <c r="C119" s="3" t="s">
        <v>271</v>
      </c>
      <c r="D119" s="3" t="s">
        <v>272</v>
      </c>
      <c r="E119" s="3" t="s">
        <v>292</v>
      </c>
      <c r="F119" s="3" t="s">
        <v>293</v>
      </c>
      <c r="G119" s="4">
        <v>0</v>
      </c>
      <c r="H119" s="4">
        <v>0</v>
      </c>
      <c r="I119" s="4">
        <v>2</v>
      </c>
      <c r="J119" s="3" t="s">
        <v>19</v>
      </c>
      <c r="K119" s="2" t="s">
        <v>294</v>
      </c>
    </row>
    <row r="120" spans="1:11" ht="21" customHeight="1">
      <c r="A120" s="3" t="s">
        <v>269</v>
      </c>
      <c r="B120" s="3" t="s">
        <v>270</v>
      </c>
      <c r="C120" s="3" t="s">
        <v>271</v>
      </c>
      <c r="D120" s="3" t="s">
        <v>272</v>
      </c>
      <c r="E120" s="3" t="s">
        <v>295</v>
      </c>
      <c r="F120" s="3" t="s">
        <v>296</v>
      </c>
      <c r="G120" s="4">
        <v>0</v>
      </c>
      <c r="H120" s="4">
        <v>0</v>
      </c>
      <c r="I120" s="4">
        <v>2</v>
      </c>
      <c r="J120" s="3" t="s">
        <v>19</v>
      </c>
      <c r="K120" s="2" t="s">
        <v>297</v>
      </c>
    </row>
    <row r="121" spans="1:11" ht="21" customHeight="1">
      <c r="A121" s="3" t="s">
        <v>269</v>
      </c>
      <c r="B121" s="3" t="s">
        <v>270</v>
      </c>
      <c r="C121" s="3" t="s">
        <v>271</v>
      </c>
      <c r="D121" s="3" t="s">
        <v>272</v>
      </c>
      <c r="E121" s="3" t="s">
        <v>298</v>
      </c>
      <c r="F121" s="3" t="s">
        <v>299</v>
      </c>
      <c r="G121" s="4">
        <v>0</v>
      </c>
      <c r="H121" s="4">
        <v>0</v>
      </c>
      <c r="I121" s="4">
        <v>2</v>
      </c>
      <c r="J121" s="3" t="s">
        <v>19</v>
      </c>
      <c r="K121" s="2" t="s">
        <v>300</v>
      </c>
    </row>
    <row r="122" spans="1:11" ht="21" hidden="1" customHeight="1">
      <c r="A122" s="3" t="s">
        <v>301</v>
      </c>
      <c r="B122" s="3" t="s">
        <v>302</v>
      </c>
      <c r="C122" s="3" t="s">
        <v>303</v>
      </c>
      <c r="D122" s="3" t="s">
        <v>304</v>
      </c>
      <c r="E122" s="3" t="s">
        <v>305</v>
      </c>
      <c r="F122" s="3" t="s">
        <v>15</v>
      </c>
      <c r="G122" s="4">
        <v>1</v>
      </c>
      <c r="H122" s="4">
        <v>1</v>
      </c>
      <c r="I122" s="4">
        <v>0</v>
      </c>
      <c r="J122" s="3" t="s">
        <v>19</v>
      </c>
      <c r="K122" s="2" t="s">
        <v>306</v>
      </c>
    </row>
    <row r="123" spans="1:11" ht="21" hidden="1" customHeight="1">
      <c r="A123" s="3" t="s">
        <v>301</v>
      </c>
      <c r="B123" s="3" t="s">
        <v>302</v>
      </c>
      <c r="C123" s="3" t="s">
        <v>303</v>
      </c>
      <c r="D123" s="3" t="s">
        <v>304</v>
      </c>
      <c r="E123" s="3" t="s">
        <v>307</v>
      </c>
      <c r="F123" s="3" t="s">
        <v>15</v>
      </c>
      <c r="G123" s="4">
        <v>0</v>
      </c>
      <c r="H123" s="4">
        <v>2</v>
      </c>
      <c r="I123" s="4">
        <v>0</v>
      </c>
      <c r="J123" s="3" t="s">
        <v>19</v>
      </c>
      <c r="K123" s="2" t="s">
        <v>308</v>
      </c>
    </row>
    <row r="124" spans="1:11" ht="21" hidden="1" customHeight="1">
      <c r="A124" s="3" t="s">
        <v>301</v>
      </c>
      <c r="B124" s="3" t="s">
        <v>302</v>
      </c>
      <c r="C124" s="3" t="s">
        <v>303</v>
      </c>
      <c r="D124" s="3" t="s">
        <v>309</v>
      </c>
      <c r="E124" s="3" t="s">
        <v>310</v>
      </c>
      <c r="F124" s="3" t="s">
        <v>15</v>
      </c>
      <c r="G124" s="4">
        <v>1</v>
      </c>
      <c r="H124" s="4">
        <v>1</v>
      </c>
      <c r="I124" s="4">
        <v>0</v>
      </c>
      <c r="J124" s="3" t="s">
        <v>19</v>
      </c>
      <c r="K124" s="2" t="s">
        <v>311</v>
      </c>
    </row>
    <row r="125" spans="1:11" ht="21" hidden="1" customHeight="1">
      <c r="A125" s="3" t="s">
        <v>301</v>
      </c>
      <c r="B125" s="3" t="s">
        <v>302</v>
      </c>
      <c r="C125" s="3" t="s">
        <v>303</v>
      </c>
      <c r="D125" s="3" t="s">
        <v>309</v>
      </c>
      <c r="E125" s="3" t="s">
        <v>312</v>
      </c>
      <c r="F125" s="3" t="s">
        <v>15</v>
      </c>
      <c r="G125" s="4">
        <v>1</v>
      </c>
      <c r="H125" s="4">
        <v>1</v>
      </c>
      <c r="I125" s="4">
        <v>0</v>
      </c>
      <c r="J125" s="3" t="s">
        <v>19</v>
      </c>
      <c r="K125" s="2" t="s">
        <v>313</v>
      </c>
    </row>
    <row r="126" spans="1:11" ht="21" hidden="1" customHeight="1">
      <c r="A126" s="3" t="s">
        <v>301</v>
      </c>
      <c r="B126" s="3" t="s">
        <v>302</v>
      </c>
      <c r="C126" s="3" t="s">
        <v>303</v>
      </c>
      <c r="D126" s="3" t="s">
        <v>272</v>
      </c>
      <c r="E126" s="3" t="s">
        <v>314</v>
      </c>
      <c r="F126" s="3" t="s">
        <v>15</v>
      </c>
      <c r="G126" s="4">
        <v>1</v>
      </c>
      <c r="H126" s="4">
        <v>1</v>
      </c>
      <c r="I126" s="4">
        <v>0</v>
      </c>
      <c r="J126" s="3" t="s">
        <v>16</v>
      </c>
      <c r="K126" s="2" t="s">
        <v>315</v>
      </c>
    </row>
    <row r="127" spans="1:11" ht="21" hidden="1" customHeight="1">
      <c r="A127" s="3" t="s">
        <v>301</v>
      </c>
      <c r="B127" s="3" t="s">
        <v>302</v>
      </c>
      <c r="C127" s="3" t="s">
        <v>303</v>
      </c>
      <c r="D127" s="3" t="s">
        <v>272</v>
      </c>
      <c r="E127" s="3" t="s">
        <v>285</v>
      </c>
      <c r="F127" s="3" t="s">
        <v>15</v>
      </c>
      <c r="G127" s="4">
        <v>1</v>
      </c>
      <c r="H127" s="4">
        <v>1</v>
      </c>
      <c r="I127" s="4">
        <v>0</v>
      </c>
      <c r="J127" s="3" t="s">
        <v>19</v>
      </c>
      <c r="K127" s="2" t="s">
        <v>286</v>
      </c>
    </row>
    <row r="128" spans="1:11" ht="21" hidden="1" customHeight="1">
      <c r="A128" s="3" t="s">
        <v>301</v>
      </c>
      <c r="B128" s="3" t="s">
        <v>302</v>
      </c>
      <c r="C128" s="3" t="s">
        <v>303</v>
      </c>
      <c r="D128" s="3" t="s">
        <v>316</v>
      </c>
      <c r="E128" s="3" t="s">
        <v>317</v>
      </c>
      <c r="F128" s="3" t="s">
        <v>15</v>
      </c>
      <c r="G128" s="4">
        <v>0</v>
      </c>
      <c r="H128" s="4">
        <v>2</v>
      </c>
      <c r="I128" s="4">
        <v>0</v>
      </c>
      <c r="J128" s="3" t="s">
        <v>19</v>
      </c>
      <c r="K128" s="2" t="s">
        <v>318</v>
      </c>
    </row>
    <row r="129" spans="1:11" ht="21" hidden="1" customHeight="1">
      <c r="A129" s="3" t="s">
        <v>301</v>
      </c>
      <c r="B129" s="3" t="s">
        <v>302</v>
      </c>
      <c r="C129" s="3" t="s">
        <v>303</v>
      </c>
      <c r="D129" s="3" t="s">
        <v>316</v>
      </c>
      <c r="E129" s="3" t="s">
        <v>319</v>
      </c>
      <c r="F129" s="3" t="s">
        <v>15</v>
      </c>
      <c r="G129" s="4">
        <v>0</v>
      </c>
      <c r="H129" s="4">
        <v>2</v>
      </c>
      <c r="I129" s="4">
        <v>0</v>
      </c>
      <c r="J129" s="3" t="s">
        <v>19</v>
      </c>
      <c r="K129" s="2" t="s">
        <v>320</v>
      </c>
    </row>
    <row r="130" spans="1:11" ht="21" hidden="1" customHeight="1">
      <c r="A130" s="3" t="s">
        <v>301</v>
      </c>
      <c r="B130" s="3" t="s">
        <v>302</v>
      </c>
      <c r="C130" s="3" t="s">
        <v>303</v>
      </c>
      <c r="D130" s="3" t="s">
        <v>316</v>
      </c>
      <c r="E130" s="3" t="s">
        <v>321</v>
      </c>
      <c r="F130" s="3" t="s">
        <v>15</v>
      </c>
      <c r="G130" s="4">
        <v>0</v>
      </c>
      <c r="H130" s="4">
        <v>1</v>
      </c>
      <c r="I130" s="4">
        <v>0</v>
      </c>
      <c r="J130" s="3" t="s">
        <v>19</v>
      </c>
      <c r="K130" s="2" t="s">
        <v>322</v>
      </c>
    </row>
    <row r="131" spans="1:11" ht="21" hidden="1" customHeight="1">
      <c r="A131" s="3" t="s">
        <v>323</v>
      </c>
      <c r="B131" s="3" t="s">
        <v>324</v>
      </c>
      <c r="C131" s="3" t="s">
        <v>325</v>
      </c>
      <c r="D131" s="3" t="s">
        <v>326</v>
      </c>
      <c r="E131" s="3" t="s">
        <v>327</v>
      </c>
      <c r="F131" s="3" t="s">
        <v>15</v>
      </c>
      <c r="G131" s="4">
        <v>1</v>
      </c>
      <c r="H131" s="4">
        <v>0</v>
      </c>
      <c r="I131" s="4">
        <v>0</v>
      </c>
      <c r="J131" s="3" t="s">
        <v>16</v>
      </c>
      <c r="K131" s="2" t="s">
        <v>328</v>
      </c>
    </row>
    <row r="132" spans="1:11" ht="21" hidden="1" customHeight="1">
      <c r="A132" s="3" t="s">
        <v>323</v>
      </c>
      <c r="B132" s="3" t="s">
        <v>324</v>
      </c>
      <c r="C132" s="3" t="s">
        <v>325</v>
      </c>
      <c r="D132" s="3" t="s">
        <v>326</v>
      </c>
      <c r="E132" s="3" t="s">
        <v>329</v>
      </c>
      <c r="F132" s="3" t="s">
        <v>15</v>
      </c>
      <c r="G132" s="4">
        <v>1</v>
      </c>
      <c r="H132" s="4">
        <v>0</v>
      </c>
      <c r="I132" s="4">
        <v>0</v>
      </c>
      <c r="J132" s="3" t="s">
        <v>19</v>
      </c>
      <c r="K132" s="2" t="s">
        <v>330</v>
      </c>
    </row>
    <row r="133" spans="1:11" ht="21" hidden="1" customHeight="1">
      <c r="A133" s="3" t="s">
        <v>323</v>
      </c>
      <c r="B133" s="3" t="s">
        <v>324</v>
      </c>
      <c r="C133" s="3" t="s">
        <v>325</v>
      </c>
      <c r="D133" s="3" t="s">
        <v>326</v>
      </c>
      <c r="E133" s="3" t="s">
        <v>331</v>
      </c>
      <c r="F133" s="3" t="s">
        <v>15</v>
      </c>
      <c r="G133" s="4">
        <v>1</v>
      </c>
      <c r="H133" s="4">
        <v>0</v>
      </c>
      <c r="I133" s="4">
        <v>0</v>
      </c>
      <c r="J133" s="3" t="s">
        <v>19</v>
      </c>
      <c r="K133" s="2" t="s">
        <v>332</v>
      </c>
    </row>
    <row r="134" spans="1:11" ht="21" hidden="1" customHeight="1">
      <c r="A134" s="3" t="s">
        <v>323</v>
      </c>
      <c r="B134" s="3" t="s">
        <v>324</v>
      </c>
      <c r="C134" s="3" t="s">
        <v>325</v>
      </c>
      <c r="D134" s="3" t="s">
        <v>326</v>
      </c>
      <c r="E134" s="3" t="s">
        <v>333</v>
      </c>
      <c r="F134" s="3" t="s">
        <v>15</v>
      </c>
      <c r="G134" s="4">
        <v>1</v>
      </c>
      <c r="H134" s="4">
        <v>0</v>
      </c>
      <c r="I134" s="4">
        <v>0</v>
      </c>
      <c r="J134" s="3" t="s">
        <v>19</v>
      </c>
      <c r="K134" s="2" t="s">
        <v>334</v>
      </c>
    </row>
    <row r="135" spans="1:11" ht="21" hidden="1" customHeight="1">
      <c r="A135" s="3" t="s">
        <v>335</v>
      </c>
      <c r="B135" s="3" t="s">
        <v>336</v>
      </c>
      <c r="C135" s="3" t="s">
        <v>337</v>
      </c>
      <c r="D135" s="3" t="s">
        <v>248</v>
      </c>
      <c r="E135" s="3" t="s">
        <v>338</v>
      </c>
      <c r="F135" s="3" t="s">
        <v>15</v>
      </c>
      <c r="G135" s="4">
        <v>1</v>
      </c>
      <c r="H135" s="4">
        <v>0</v>
      </c>
      <c r="I135" s="4">
        <v>0</v>
      </c>
      <c r="J135" s="3" t="s">
        <v>16</v>
      </c>
      <c r="K135" s="2" t="s">
        <v>339</v>
      </c>
    </row>
    <row r="136" spans="1:11" ht="21" hidden="1" customHeight="1">
      <c r="A136" s="3" t="s">
        <v>340</v>
      </c>
      <c r="B136" s="3" t="s">
        <v>341</v>
      </c>
      <c r="C136" s="3" t="s">
        <v>342</v>
      </c>
      <c r="D136" s="3" t="s">
        <v>316</v>
      </c>
      <c r="E136" s="3" t="s">
        <v>317</v>
      </c>
      <c r="F136" s="3" t="s">
        <v>15</v>
      </c>
      <c r="G136" s="4">
        <v>1</v>
      </c>
      <c r="H136" s="4">
        <v>0</v>
      </c>
      <c r="I136" s="4">
        <v>0</v>
      </c>
      <c r="J136" s="3" t="s">
        <v>16</v>
      </c>
      <c r="K136" s="2" t="s">
        <v>318</v>
      </c>
    </row>
    <row r="137" spans="1:11" ht="21" hidden="1" customHeight="1">
      <c r="A137" s="3" t="s">
        <v>343</v>
      </c>
      <c r="B137" s="3" t="s">
        <v>344</v>
      </c>
      <c r="C137" s="3" t="s">
        <v>345</v>
      </c>
      <c r="D137" s="3" t="s">
        <v>316</v>
      </c>
      <c r="E137" s="3" t="s">
        <v>346</v>
      </c>
      <c r="F137" s="3" t="s">
        <v>15</v>
      </c>
      <c r="G137" s="4">
        <v>1</v>
      </c>
      <c r="H137" s="4">
        <v>0</v>
      </c>
      <c r="I137" s="4">
        <v>0</v>
      </c>
      <c r="J137" s="3" t="s">
        <v>16</v>
      </c>
      <c r="K137" s="2" t="s">
        <v>347</v>
      </c>
    </row>
    <row r="138" spans="1:11" ht="21" hidden="1" customHeight="1">
      <c r="A138" s="3" t="s">
        <v>348</v>
      </c>
      <c r="B138" s="3" t="s">
        <v>349</v>
      </c>
      <c r="C138" s="3" t="s">
        <v>350</v>
      </c>
      <c r="D138" s="3" t="s">
        <v>309</v>
      </c>
      <c r="E138" s="3" t="s">
        <v>351</v>
      </c>
      <c r="F138" s="3" t="s">
        <v>15</v>
      </c>
      <c r="G138" s="4">
        <v>0</v>
      </c>
      <c r="H138" s="4">
        <v>0</v>
      </c>
      <c r="I138" s="4">
        <v>0</v>
      </c>
      <c r="J138" s="3" t="s">
        <v>16</v>
      </c>
      <c r="K138" s="2" t="s">
        <v>352</v>
      </c>
    </row>
    <row r="139" spans="1:11" ht="21" hidden="1" customHeight="1">
      <c r="A139" s="3" t="s">
        <v>353</v>
      </c>
      <c r="B139" s="3" t="s">
        <v>354</v>
      </c>
      <c r="C139" s="3" t="s">
        <v>355</v>
      </c>
      <c r="D139" s="3" t="s">
        <v>316</v>
      </c>
      <c r="E139" s="3" t="s">
        <v>356</v>
      </c>
      <c r="F139" s="3" t="s">
        <v>15</v>
      </c>
      <c r="G139" s="4">
        <v>1</v>
      </c>
      <c r="H139" s="4">
        <v>0</v>
      </c>
      <c r="I139" s="4">
        <v>0</v>
      </c>
      <c r="J139" s="3" t="s">
        <v>16</v>
      </c>
      <c r="K139" s="2" t="s">
        <v>357</v>
      </c>
    </row>
    <row r="140" spans="1:11" s="7" customFormat="1" ht="21" hidden="1" customHeight="1">
      <c r="A140" s="5">
        <v>1248</v>
      </c>
      <c r="B140" s="5" t="s">
        <v>358</v>
      </c>
      <c r="C140" s="5" t="s">
        <v>359</v>
      </c>
      <c r="D140" s="5" t="s">
        <v>272</v>
      </c>
      <c r="E140" s="5" t="s">
        <v>360</v>
      </c>
      <c r="F140" s="5" t="s">
        <v>15</v>
      </c>
      <c r="G140" s="6">
        <v>1</v>
      </c>
      <c r="H140" s="6">
        <v>0</v>
      </c>
      <c r="I140" s="6">
        <v>0</v>
      </c>
      <c r="J140" s="5" t="s">
        <v>16</v>
      </c>
      <c r="K140" s="7" t="s">
        <v>361</v>
      </c>
    </row>
    <row r="141" spans="1:11" ht="21" hidden="1" customHeight="1">
      <c r="A141" s="3" t="s">
        <v>362</v>
      </c>
      <c r="B141" s="3" t="s">
        <v>363</v>
      </c>
      <c r="C141" s="3" t="s">
        <v>364</v>
      </c>
      <c r="D141" s="3" t="s">
        <v>304</v>
      </c>
      <c r="E141" s="3" t="s">
        <v>365</v>
      </c>
      <c r="F141" s="3" t="s">
        <v>15</v>
      </c>
      <c r="G141" s="4">
        <v>1</v>
      </c>
      <c r="H141" s="4">
        <v>0</v>
      </c>
      <c r="I141" s="4">
        <v>0</v>
      </c>
      <c r="J141" s="3" t="s">
        <v>16</v>
      </c>
      <c r="K141" s="2" t="s">
        <v>366</v>
      </c>
    </row>
    <row r="142" spans="1:11" ht="21" hidden="1" customHeight="1">
      <c r="A142" s="3" t="s">
        <v>367</v>
      </c>
      <c r="B142" s="3" t="s">
        <v>368</v>
      </c>
      <c r="C142" s="3" t="s">
        <v>369</v>
      </c>
      <c r="D142" s="3" t="s">
        <v>13</v>
      </c>
      <c r="E142" s="3" t="s">
        <v>170</v>
      </c>
      <c r="F142" s="3" t="s">
        <v>15</v>
      </c>
      <c r="G142" s="4">
        <v>1</v>
      </c>
      <c r="H142" s="4">
        <v>0</v>
      </c>
      <c r="I142" s="4">
        <v>0</v>
      </c>
      <c r="J142" s="3" t="s">
        <v>16</v>
      </c>
      <c r="K142" s="2" t="s">
        <v>171</v>
      </c>
    </row>
    <row r="143" spans="1:11" ht="21" hidden="1" customHeight="1">
      <c r="A143" s="3" t="s">
        <v>370</v>
      </c>
      <c r="B143" s="3" t="s">
        <v>371</v>
      </c>
      <c r="C143" s="3" t="s">
        <v>372</v>
      </c>
      <c r="D143" s="3" t="s">
        <v>248</v>
      </c>
      <c r="E143" s="3" t="s">
        <v>249</v>
      </c>
      <c r="F143" s="3" t="s">
        <v>15</v>
      </c>
      <c r="G143" s="4">
        <v>0</v>
      </c>
      <c r="H143" s="4">
        <v>0</v>
      </c>
      <c r="I143" s="4">
        <v>0</v>
      </c>
      <c r="J143" s="3" t="s">
        <v>16</v>
      </c>
      <c r="K143" s="2" t="s">
        <v>250</v>
      </c>
    </row>
    <row r="144" spans="1:11" ht="21" hidden="1" customHeight="1">
      <c r="A144" s="3" t="s">
        <v>373</v>
      </c>
      <c r="B144" s="3" t="s">
        <v>374</v>
      </c>
      <c r="C144" s="3" t="s">
        <v>375</v>
      </c>
      <c r="D144" s="3" t="s">
        <v>376</v>
      </c>
      <c r="E144" s="3" t="s">
        <v>377</v>
      </c>
      <c r="F144" s="3" t="s">
        <v>15</v>
      </c>
      <c r="G144" s="4">
        <v>1</v>
      </c>
      <c r="H144" s="4">
        <v>0</v>
      </c>
      <c r="I144" s="4">
        <v>0</v>
      </c>
      <c r="J144" s="3" t="s">
        <v>16</v>
      </c>
      <c r="K144" s="2" t="s">
        <v>378</v>
      </c>
    </row>
    <row r="145" spans="1:11" ht="21" hidden="1" customHeight="1">
      <c r="A145" s="3" t="s">
        <v>379</v>
      </c>
      <c r="B145" s="3" t="s">
        <v>380</v>
      </c>
      <c r="C145" s="3" t="s">
        <v>381</v>
      </c>
      <c r="D145" s="3" t="s">
        <v>248</v>
      </c>
      <c r="E145" s="3" t="s">
        <v>382</v>
      </c>
      <c r="F145" s="3" t="s">
        <v>15</v>
      </c>
      <c r="G145" s="4">
        <v>1</v>
      </c>
      <c r="H145" s="4">
        <v>0</v>
      </c>
      <c r="I145" s="4">
        <v>0</v>
      </c>
      <c r="J145" s="3" t="s">
        <v>16</v>
      </c>
      <c r="K145" s="2" t="s">
        <v>383</v>
      </c>
    </row>
    <row r="146" spans="1:11" ht="21" hidden="1" customHeight="1">
      <c r="A146" s="3" t="s">
        <v>384</v>
      </c>
      <c r="B146" s="3" t="s">
        <v>385</v>
      </c>
      <c r="C146" s="3" t="s">
        <v>386</v>
      </c>
      <c r="D146" s="3" t="s">
        <v>248</v>
      </c>
      <c r="E146" s="3" t="s">
        <v>249</v>
      </c>
      <c r="F146" s="3" t="s">
        <v>15</v>
      </c>
      <c r="G146" s="4">
        <v>0</v>
      </c>
      <c r="H146" s="4">
        <v>0</v>
      </c>
      <c r="I146" s="4">
        <v>0</v>
      </c>
      <c r="J146" s="3" t="s">
        <v>16</v>
      </c>
      <c r="K146" s="2" t="s">
        <v>250</v>
      </c>
    </row>
    <row r="147" spans="1:11" ht="21" hidden="1" customHeight="1">
      <c r="A147" s="3" t="s">
        <v>387</v>
      </c>
      <c r="B147" s="3" t="s">
        <v>388</v>
      </c>
      <c r="C147" s="3" t="s">
        <v>389</v>
      </c>
      <c r="D147" s="3" t="s">
        <v>248</v>
      </c>
      <c r="E147" s="3" t="s">
        <v>249</v>
      </c>
      <c r="F147" s="3" t="s">
        <v>15</v>
      </c>
      <c r="G147" s="4">
        <v>0</v>
      </c>
      <c r="H147" s="4">
        <v>0</v>
      </c>
      <c r="I147" s="4">
        <v>0</v>
      </c>
      <c r="J147" s="3" t="s">
        <v>16</v>
      </c>
      <c r="K147" s="2" t="s">
        <v>250</v>
      </c>
    </row>
    <row r="148" spans="1:11" ht="21" hidden="1" customHeight="1">
      <c r="A148" s="3" t="s">
        <v>390</v>
      </c>
      <c r="B148" s="3" t="s">
        <v>391</v>
      </c>
      <c r="C148" s="3" t="s">
        <v>392</v>
      </c>
      <c r="D148" s="3" t="s">
        <v>248</v>
      </c>
      <c r="E148" s="3" t="s">
        <v>249</v>
      </c>
      <c r="F148" s="3" t="s">
        <v>15</v>
      </c>
      <c r="G148" s="4">
        <v>0</v>
      </c>
      <c r="H148" s="4">
        <v>0</v>
      </c>
      <c r="I148" s="4">
        <v>0</v>
      </c>
      <c r="J148" s="3" t="s">
        <v>16</v>
      </c>
      <c r="K148" s="2" t="s">
        <v>250</v>
      </c>
    </row>
    <row r="149" spans="1:11" ht="21" hidden="1" customHeight="1">
      <c r="A149" s="3" t="s">
        <v>393</v>
      </c>
      <c r="B149" s="3" t="s">
        <v>394</v>
      </c>
      <c r="C149" s="3" t="s">
        <v>395</v>
      </c>
      <c r="D149" s="3" t="s">
        <v>248</v>
      </c>
      <c r="E149" s="3" t="s">
        <v>249</v>
      </c>
      <c r="F149" s="3" t="s">
        <v>15</v>
      </c>
      <c r="G149" s="4">
        <v>0</v>
      </c>
      <c r="H149" s="4">
        <v>0</v>
      </c>
      <c r="I149" s="4">
        <v>0</v>
      </c>
      <c r="J149" s="3" t="s">
        <v>16</v>
      </c>
      <c r="K149" s="2" t="s">
        <v>250</v>
      </c>
    </row>
    <row r="150" spans="1:11" ht="21" hidden="1" customHeight="1">
      <c r="A150" s="3" t="s">
        <v>396</v>
      </c>
      <c r="B150" s="3" t="s">
        <v>397</v>
      </c>
      <c r="C150" s="3" t="s">
        <v>398</v>
      </c>
      <c r="D150" s="3" t="s">
        <v>248</v>
      </c>
      <c r="E150" s="3" t="s">
        <v>249</v>
      </c>
      <c r="F150" s="3" t="s">
        <v>15</v>
      </c>
      <c r="G150" s="4">
        <v>0</v>
      </c>
      <c r="H150" s="4">
        <v>0</v>
      </c>
      <c r="I150" s="4">
        <v>0</v>
      </c>
      <c r="J150" s="3" t="s">
        <v>16</v>
      </c>
      <c r="K150" s="2" t="s">
        <v>250</v>
      </c>
    </row>
    <row r="151" spans="1:11" ht="21" hidden="1" customHeight="1">
      <c r="A151" s="3" t="s">
        <v>399</v>
      </c>
      <c r="B151" s="3" t="s">
        <v>400</v>
      </c>
      <c r="C151" s="3" t="s">
        <v>401</v>
      </c>
      <c r="D151" s="3" t="s">
        <v>248</v>
      </c>
      <c r="E151" s="3" t="s">
        <v>402</v>
      </c>
      <c r="F151" s="3" t="s">
        <v>15</v>
      </c>
      <c r="G151" s="4">
        <v>1</v>
      </c>
      <c r="H151" s="4">
        <v>0</v>
      </c>
      <c r="I151" s="4">
        <v>0</v>
      </c>
      <c r="J151" s="3" t="s">
        <v>16</v>
      </c>
      <c r="K151" s="2" t="s">
        <v>403</v>
      </c>
    </row>
    <row r="152" spans="1:11" ht="21" hidden="1" customHeight="1">
      <c r="A152" s="3" t="s">
        <v>404</v>
      </c>
      <c r="B152" s="3" t="s">
        <v>405</v>
      </c>
      <c r="C152" s="3" t="s">
        <v>406</v>
      </c>
      <c r="D152" s="3" t="s">
        <v>248</v>
      </c>
      <c r="E152" s="3" t="s">
        <v>249</v>
      </c>
      <c r="F152" s="3" t="s">
        <v>15</v>
      </c>
      <c r="G152" s="4">
        <v>0</v>
      </c>
      <c r="H152" s="4">
        <v>0</v>
      </c>
      <c r="I152" s="4">
        <v>0</v>
      </c>
      <c r="J152" s="3" t="s">
        <v>16</v>
      </c>
      <c r="K152" s="2" t="s">
        <v>250</v>
      </c>
    </row>
    <row r="153" spans="1:11" ht="21" hidden="1" customHeight="1">
      <c r="A153" s="3" t="s">
        <v>407</v>
      </c>
      <c r="B153" s="3" t="s">
        <v>408</v>
      </c>
      <c r="C153" s="3" t="s">
        <v>406</v>
      </c>
      <c r="D153" s="3" t="s">
        <v>248</v>
      </c>
      <c r="E153" s="3" t="s">
        <v>249</v>
      </c>
      <c r="F153" s="3" t="s">
        <v>15</v>
      </c>
      <c r="G153" s="4">
        <v>0</v>
      </c>
      <c r="H153" s="4">
        <v>0</v>
      </c>
      <c r="I153" s="4">
        <v>0</v>
      </c>
      <c r="J153" s="3" t="s">
        <v>16</v>
      </c>
      <c r="K153" s="2" t="s">
        <v>250</v>
      </c>
    </row>
    <row r="154" spans="1:11" ht="21" hidden="1" customHeight="1">
      <c r="A154" s="3" t="s">
        <v>409</v>
      </c>
      <c r="B154" s="3" t="s">
        <v>410</v>
      </c>
      <c r="C154" s="3" t="s">
        <v>411</v>
      </c>
      <c r="D154" s="3" t="s">
        <v>248</v>
      </c>
      <c r="E154" s="3" t="s">
        <v>249</v>
      </c>
      <c r="F154" s="3" t="s">
        <v>15</v>
      </c>
      <c r="G154" s="4">
        <v>0</v>
      </c>
      <c r="H154" s="4">
        <v>0</v>
      </c>
      <c r="I154" s="4">
        <v>0</v>
      </c>
      <c r="J154" s="3" t="s">
        <v>16</v>
      </c>
      <c r="K154" s="2" t="s">
        <v>250</v>
      </c>
    </row>
    <row r="155" spans="1:11" ht="21" hidden="1" customHeight="1">
      <c r="A155" s="3" t="s">
        <v>412</v>
      </c>
      <c r="B155" s="3" t="s">
        <v>413</v>
      </c>
      <c r="C155" s="3" t="s">
        <v>406</v>
      </c>
      <c r="D155" s="3" t="s">
        <v>248</v>
      </c>
      <c r="E155" s="3" t="s">
        <v>249</v>
      </c>
      <c r="F155" s="3" t="s">
        <v>15</v>
      </c>
      <c r="G155" s="4">
        <v>0</v>
      </c>
      <c r="H155" s="4">
        <v>0</v>
      </c>
      <c r="I155" s="4">
        <v>0</v>
      </c>
      <c r="J155" s="3" t="s">
        <v>16</v>
      </c>
      <c r="K155" s="2" t="s">
        <v>250</v>
      </c>
    </row>
    <row r="156" spans="1:11" ht="21" hidden="1" customHeight="1">
      <c r="A156" s="3" t="s">
        <v>414</v>
      </c>
      <c r="B156" s="3" t="s">
        <v>415</v>
      </c>
      <c r="C156" s="3" t="s">
        <v>416</v>
      </c>
      <c r="D156" s="3" t="s">
        <v>248</v>
      </c>
      <c r="E156" s="3" t="s">
        <v>249</v>
      </c>
      <c r="F156" s="3" t="s">
        <v>15</v>
      </c>
      <c r="G156" s="4">
        <v>0</v>
      </c>
      <c r="H156" s="4">
        <v>0</v>
      </c>
      <c r="I156" s="4">
        <v>0</v>
      </c>
      <c r="J156" s="3" t="s">
        <v>16</v>
      </c>
      <c r="K156" s="2" t="s">
        <v>250</v>
      </c>
    </row>
    <row r="157" spans="1:11" ht="21" hidden="1" customHeight="1">
      <c r="A157" s="3" t="s">
        <v>417</v>
      </c>
      <c r="B157" s="3" t="s">
        <v>418</v>
      </c>
      <c r="C157" s="3" t="s">
        <v>419</v>
      </c>
      <c r="D157" s="3" t="s">
        <v>248</v>
      </c>
      <c r="E157" s="3" t="s">
        <v>249</v>
      </c>
      <c r="F157" s="3" t="s">
        <v>15</v>
      </c>
      <c r="G157" s="4">
        <v>0</v>
      </c>
      <c r="H157" s="4">
        <v>0</v>
      </c>
      <c r="I157" s="4">
        <v>0</v>
      </c>
      <c r="J157" s="3" t="s">
        <v>16</v>
      </c>
      <c r="K157" s="2" t="s">
        <v>250</v>
      </c>
    </row>
    <row r="158" spans="1:11" ht="21" hidden="1" customHeight="1">
      <c r="A158" s="3" t="s">
        <v>420</v>
      </c>
      <c r="B158" s="3" t="s">
        <v>421</v>
      </c>
      <c r="C158" s="3" t="s">
        <v>262</v>
      </c>
      <c r="D158" s="3" t="s">
        <v>304</v>
      </c>
      <c r="E158" s="3" t="s">
        <v>422</v>
      </c>
      <c r="F158" s="3" t="s">
        <v>15</v>
      </c>
      <c r="G158" s="4">
        <v>1</v>
      </c>
      <c r="H158" s="4">
        <v>0</v>
      </c>
      <c r="I158" s="4">
        <v>0</v>
      </c>
      <c r="J158" s="3" t="s">
        <v>19</v>
      </c>
      <c r="K158" s="2" t="s">
        <v>423</v>
      </c>
    </row>
    <row r="159" spans="1:11" ht="21" hidden="1" customHeight="1">
      <c r="A159" s="3" t="s">
        <v>420</v>
      </c>
      <c r="B159" s="3" t="s">
        <v>421</v>
      </c>
      <c r="C159" s="3" t="s">
        <v>262</v>
      </c>
      <c r="D159" s="3" t="s">
        <v>248</v>
      </c>
      <c r="E159" s="3" t="s">
        <v>249</v>
      </c>
      <c r="F159" s="3" t="s">
        <v>15</v>
      </c>
      <c r="G159" s="4">
        <v>0</v>
      </c>
      <c r="H159" s="4">
        <v>0</v>
      </c>
      <c r="I159" s="4">
        <v>0</v>
      </c>
      <c r="J159" s="3" t="s">
        <v>16</v>
      </c>
      <c r="K159" s="2" t="s">
        <v>250</v>
      </c>
    </row>
    <row r="160" spans="1:11" ht="21" hidden="1" customHeight="1">
      <c r="A160" s="3" t="s">
        <v>424</v>
      </c>
      <c r="B160" s="3" t="s">
        <v>425</v>
      </c>
      <c r="C160" s="3" t="s">
        <v>426</v>
      </c>
      <c r="D160" s="3" t="s">
        <v>304</v>
      </c>
      <c r="E160" s="3" t="s">
        <v>365</v>
      </c>
      <c r="F160" s="3" t="s">
        <v>15</v>
      </c>
      <c r="G160" s="4">
        <v>1</v>
      </c>
      <c r="H160" s="4">
        <v>1</v>
      </c>
      <c r="I160" s="4">
        <v>0</v>
      </c>
      <c r="J160" s="3" t="s">
        <v>16</v>
      </c>
      <c r="K160" s="2" t="s">
        <v>366</v>
      </c>
    </row>
    <row r="161" spans="1:11" ht="21" hidden="1" customHeight="1">
      <c r="A161" s="3" t="s">
        <v>427</v>
      </c>
      <c r="B161" s="3" t="s">
        <v>428</v>
      </c>
      <c r="C161" s="3" t="s">
        <v>429</v>
      </c>
      <c r="D161" s="3" t="s">
        <v>304</v>
      </c>
      <c r="E161" s="3" t="s">
        <v>430</v>
      </c>
      <c r="F161" s="3" t="s">
        <v>15</v>
      </c>
      <c r="G161" s="4">
        <v>1</v>
      </c>
      <c r="H161" s="4">
        <v>1</v>
      </c>
      <c r="I161" s="4">
        <v>0</v>
      </c>
      <c r="J161" s="3" t="s">
        <v>16</v>
      </c>
      <c r="K161" s="2" t="s">
        <v>431</v>
      </c>
    </row>
    <row r="162" spans="1:11" ht="21" hidden="1" customHeight="1">
      <c r="A162" s="3" t="s">
        <v>432</v>
      </c>
      <c r="B162" s="3" t="s">
        <v>433</v>
      </c>
      <c r="C162" s="3" t="s">
        <v>434</v>
      </c>
      <c r="D162" s="3" t="s">
        <v>304</v>
      </c>
      <c r="E162" s="3" t="s">
        <v>435</v>
      </c>
      <c r="F162" s="3" t="s">
        <v>15</v>
      </c>
      <c r="G162" s="4">
        <v>1</v>
      </c>
      <c r="H162" s="4">
        <v>1</v>
      </c>
      <c r="I162" s="4">
        <v>0</v>
      </c>
      <c r="J162" s="3" t="s">
        <v>16</v>
      </c>
      <c r="K162" s="2" t="s">
        <v>436</v>
      </c>
    </row>
    <row r="163" spans="1:11" ht="21" hidden="1" customHeight="1">
      <c r="A163" s="3" t="s">
        <v>437</v>
      </c>
      <c r="B163" s="3" t="s">
        <v>438</v>
      </c>
      <c r="C163" s="3" t="s">
        <v>439</v>
      </c>
      <c r="D163" s="3" t="s">
        <v>304</v>
      </c>
      <c r="E163" s="3" t="s">
        <v>440</v>
      </c>
      <c r="F163" s="3" t="s">
        <v>15</v>
      </c>
      <c r="G163" s="4">
        <v>1</v>
      </c>
      <c r="H163" s="4">
        <v>1</v>
      </c>
      <c r="I163" s="4">
        <v>0</v>
      </c>
      <c r="J163" s="3" t="s">
        <v>16</v>
      </c>
      <c r="K163" s="2" t="s">
        <v>441</v>
      </c>
    </row>
    <row r="164" spans="1:11" ht="21" hidden="1" customHeight="1">
      <c r="A164" s="3" t="s">
        <v>442</v>
      </c>
      <c r="B164" s="3" t="s">
        <v>443</v>
      </c>
      <c r="C164" s="3" t="s">
        <v>184</v>
      </c>
      <c r="D164" s="3" t="s">
        <v>304</v>
      </c>
      <c r="E164" s="3" t="s">
        <v>440</v>
      </c>
      <c r="F164" s="3" t="s">
        <v>15</v>
      </c>
      <c r="G164" s="4">
        <v>0</v>
      </c>
      <c r="H164" s="4">
        <v>0</v>
      </c>
      <c r="I164" s="4">
        <v>0</v>
      </c>
      <c r="J164" s="3" t="s">
        <v>16</v>
      </c>
      <c r="K164" s="2" t="s">
        <v>441</v>
      </c>
    </row>
    <row r="165" spans="1:11" ht="21" customHeight="1">
      <c r="A165" s="3" t="s">
        <v>444</v>
      </c>
      <c r="B165" s="3" t="s">
        <v>445</v>
      </c>
      <c r="C165" s="3" t="s">
        <v>446</v>
      </c>
      <c r="D165" s="3" t="s">
        <v>13</v>
      </c>
      <c r="E165" s="3" t="s">
        <v>447</v>
      </c>
      <c r="F165" s="3" t="s">
        <v>448</v>
      </c>
      <c r="G165" s="4">
        <v>0</v>
      </c>
      <c r="H165" s="4">
        <v>0</v>
      </c>
      <c r="I165" s="4">
        <v>1</v>
      </c>
      <c r="J165" s="3" t="s">
        <v>19</v>
      </c>
      <c r="K165" s="2" t="s">
        <v>449</v>
      </c>
    </row>
    <row r="166" spans="1:11" ht="21" hidden="1" customHeight="1">
      <c r="A166" s="3" t="s">
        <v>444</v>
      </c>
      <c r="B166" s="3" t="s">
        <v>445</v>
      </c>
      <c r="C166" s="3" t="s">
        <v>446</v>
      </c>
      <c r="D166" s="3" t="s">
        <v>304</v>
      </c>
      <c r="E166" s="3" t="s">
        <v>450</v>
      </c>
      <c r="F166" s="3" t="s">
        <v>15</v>
      </c>
      <c r="G166" s="4">
        <v>0</v>
      </c>
      <c r="H166" s="4">
        <v>0</v>
      </c>
      <c r="I166" s="4">
        <v>1</v>
      </c>
      <c r="J166" s="3" t="s">
        <v>16</v>
      </c>
      <c r="K166" s="2" t="s">
        <v>451</v>
      </c>
    </row>
    <row r="167" spans="1:11" ht="21" hidden="1" customHeight="1">
      <c r="A167" s="3" t="s">
        <v>444</v>
      </c>
      <c r="B167" s="3" t="s">
        <v>445</v>
      </c>
      <c r="C167" s="3" t="s">
        <v>446</v>
      </c>
      <c r="D167" s="3" t="s">
        <v>304</v>
      </c>
      <c r="E167" s="3" t="s">
        <v>452</v>
      </c>
      <c r="F167" s="3" t="s">
        <v>15</v>
      </c>
      <c r="G167" s="4">
        <v>0</v>
      </c>
      <c r="H167" s="4">
        <v>0</v>
      </c>
      <c r="I167" s="4">
        <v>1</v>
      </c>
      <c r="J167" s="3" t="s">
        <v>19</v>
      </c>
      <c r="K167" s="2" t="s">
        <v>453</v>
      </c>
    </row>
    <row r="168" spans="1:11" ht="21" hidden="1" customHeight="1">
      <c r="A168" s="3" t="s">
        <v>444</v>
      </c>
      <c r="B168" s="3" t="s">
        <v>445</v>
      </c>
      <c r="C168" s="3" t="s">
        <v>446</v>
      </c>
      <c r="D168" s="3" t="s">
        <v>304</v>
      </c>
      <c r="E168" s="3" t="s">
        <v>454</v>
      </c>
      <c r="F168" s="3" t="s">
        <v>15</v>
      </c>
      <c r="G168" s="4">
        <v>0</v>
      </c>
      <c r="H168" s="4">
        <v>0</v>
      </c>
      <c r="I168" s="4">
        <v>1</v>
      </c>
      <c r="J168" s="3" t="s">
        <v>19</v>
      </c>
      <c r="K168" s="2" t="s">
        <v>455</v>
      </c>
    </row>
    <row r="169" spans="1:11" ht="21" hidden="1" customHeight="1">
      <c r="A169" s="3" t="s">
        <v>444</v>
      </c>
      <c r="B169" s="3" t="s">
        <v>445</v>
      </c>
      <c r="C169" s="3" t="s">
        <v>446</v>
      </c>
      <c r="D169" s="3" t="s">
        <v>304</v>
      </c>
      <c r="E169" s="3" t="s">
        <v>307</v>
      </c>
      <c r="F169" s="3" t="s">
        <v>15</v>
      </c>
      <c r="G169" s="4">
        <v>0</v>
      </c>
      <c r="H169" s="4">
        <v>0</v>
      </c>
      <c r="I169" s="4">
        <v>1</v>
      </c>
      <c r="J169" s="3" t="s">
        <v>19</v>
      </c>
      <c r="K169" s="2" t="s">
        <v>308</v>
      </c>
    </row>
    <row r="170" spans="1:11" ht="21" hidden="1" customHeight="1">
      <c r="A170" s="3" t="s">
        <v>444</v>
      </c>
      <c r="B170" s="3" t="s">
        <v>445</v>
      </c>
      <c r="C170" s="3" t="s">
        <v>446</v>
      </c>
      <c r="D170" s="3" t="s">
        <v>304</v>
      </c>
      <c r="E170" s="3" t="s">
        <v>435</v>
      </c>
      <c r="F170" s="3" t="s">
        <v>15</v>
      </c>
      <c r="G170" s="4">
        <v>0</v>
      </c>
      <c r="H170" s="4">
        <v>0</v>
      </c>
      <c r="I170" s="4">
        <v>1</v>
      </c>
      <c r="J170" s="3" t="s">
        <v>19</v>
      </c>
      <c r="K170" s="2" t="s">
        <v>436</v>
      </c>
    </row>
    <row r="171" spans="1:11" ht="21" hidden="1" customHeight="1">
      <c r="A171" s="3" t="s">
        <v>444</v>
      </c>
      <c r="B171" s="3" t="s">
        <v>445</v>
      </c>
      <c r="C171" s="3" t="s">
        <v>446</v>
      </c>
      <c r="D171" s="3" t="s">
        <v>304</v>
      </c>
      <c r="E171" s="3" t="s">
        <v>456</v>
      </c>
      <c r="F171" s="3" t="s">
        <v>15</v>
      </c>
      <c r="G171" s="4">
        <v>0</v>
      </c>
      <c r="H171" s="4">
        <v>0</v>
      </c>
      <c r="I171" s="4">
        <v>1</v>
      </c>
      <c r="J171" s="3" t="s">
        <v>19</v>
      </c>
      <c r="K171" s="2" t="s">
        <v>457</v>
      </c>
    </row>
    <row r="172" spans="1:11" ht="21" customHeight="1">
      <c r="A172" s="3" t="s">
        <v>444</v>
      </c>
      <c r="B172" s="3" t="s">
        <v>445</v>
      </c>
      <c r="C172" s="3" t="s">
        <v>446</v>
      </c>
      <c r="D172" s="3" t="s">
        <v>304</v>
      </c>
      <c r="E172" s="3" t="s">
        <v>458</v>
      </c>
      <c r="F172" s="3" t="s">
        <v>459</v>
      </c>
      <c r="G172" s="4">
        <v>0</v>
      </c>
      <c r="H172" s="4">
        <v>0</v>
      </c>
      <c r="I172" s="4">
        <v>1</v>
      </c>
      <c r="J172" s="3" t="s">
        <v>19</v>
      </c>
      <c r="K172" s="2" t="s">
        <v>460</v>
      </c>
    </row>
    <row r="173" spans="1:11" ht="21" customHeight="1">
      <c r="A173" s="3" t="s">
        <v>444</v>
      </c>
      <c r="B173" s="3" t="s">
        <v>445</v>
      </c>
      <c r="C173" s="3" t="s">
        <v>446</v>
      </c>
      <c r="D173" s="3" t="s">
        <v>304</v>
      </c>
      <c r="E173" s="3" t="s">
        <v>461</v>
      </c>
      <c r="F173" s="3" t="s">
        <v>462</v>
      </c>
      <c r="G173" s="4">
        <v>0</v>
      </c>
      <c r="H173" s="4">
        <v>0</v>
      </c>
      <c r="I173" s="4">
        <v>1</v>
      </c>
      <c r="J173" s="3" t="s">
        <v>19</v>
      </c>
      <c r="K173" s="2" t="s">
        <v>463</v>
      </c>
    </row>
    <row r="174" spans="1:11" ht="21" customHeight="1">
      <c r="A174" s="3" t="s">
        <v>444</v>
      </c>
      <c r="B174" s="3" t="s">
        <v>445</v>
      </c>
      <c r="C174" s="3" t="s">
        <v>446</v>
      </c>
      <c r="D174" s="3" t="s">
        <v>304</v>
      </c>
      <c r="E174" s="3" t="s">
        <v>464</v>
      </c>
      <c r="F174" s="3" t="s">
        <v>465</v>
      </c>
      <c r="G174" s="4">
        <v>0</v>
      </c>
      <c r="H174" s="4">
        <v>0</v>
      </c>
      <c r="I174" s="4">
        <v>1</v>
      </c>
      <c r="J174" s="3" t="s">
        <v>19</v>
      </c>
      <c r="K174" s="2" t="s">
        <v>466</v>
      </c>
    </row>
    <row r="175" spans="1:11" ht="21" customHeight="1">
      <c r="A175" s="3" t="s">
        <v>444</v>
      </c>
      <c r="B175" s="3" t="s">
        <v>445</v>
      </c>
      <c r="C175" s="3" t="s">
        <v>446</v>
      </c>
      <c r="D175" s="3" t="s">
        <v>304</v>
      </c>
      <c r="E175" s="3" t="s">
        <v>467</v>
      </c>
      <c r="F175" s="3" t="s">
        <v>468</v>
      </c>
      <c r="G175" s="4">
        <v>0</v>
      </c>
      <c r="H175" s="4">
        <v>0</v>
      </c>
      <c r="I175" s="4">
        <v>1</v>
      </c>
      <c r="J175" s="3" t="s">
        <v>19</v>
      </c>
      <c r="K175" s="2" t="s">
        <v>469</v>
      </c>
    </row>
    <row r="176" spans="1:11" ht="21" customHeight="1">
      <c r="A176" s="3" t="s">
        <v>444</v>
      </c>
      <c r="B176" s="3" t="s">
        <v>445</v>
      </c>
      <c r="C176" s="3" t="s">
        <v>446</v>
      </c>
      <c r="D176" s="3" t="s">
        <v>304</v>
      </c>
      <c r="E176" s="3" t="s">
        <v>470</v>
      </c>
      <c r="F176" s="3" t="s">
        <v>471</v>
      </c>
      <c r="G176" s="4">
        <v>0</v>
      </c>
      <c r="H176" s="4">
        <v>0</v>
      </c>
      <c r="I176" s="4">
        <v>1</v>
      </c>
      <c r="J176" s="3" t="s">
        <v>19</v>
      </c>
      <c r="K176" s="2" t="s">
        <v>472</v>
      </c>
    </row>
    <row r="177" spans="1:11" ht="21" customHeight="1">
      <c r="A177" s="3" t="s">
        <v>444</v>
      </c>
      <c r="B177" s="3" t="s">
        <v>445</v>
      </c>
      <c r="C177" s="3" t="s">
        <v>446</v>
      </c>
      <c r="D177" s="3" t="s">
        <v>304</v>
      </c>
      <c r="E177" s="3" t="s">
        <v>473</v>
      </c>
      <c r="F177" s="3" t="s">
        <v>474</v>
      </c>
      <c r="G177" s="4">
        <v>0</v>
      </c>
      <c r="H177" s="4">
        <v>0</v>
      </c>
      <c r="I177" s="4">
        <v>1</v>
      </c>
      <c r="J177" s="3" t="s">
        <v>19</v>
      </c>
      <c r="K177" s="2" t="s">
        <v>475</v>
      </c>
    </row>
    <row r="178" spans="1:11" ht="21" customHeight="1">
      <c r="A178" s="3" t="s">
        <v>444</v>
      </c>
      <c r="B178" s="3" t="s">
        <v>445</v>
      </c>
      <c r="C178" s="3" t="s">
        <v>446</v>
      </c>
      <c r="D178" s="3" t="s">
        <v>304</v>
      </c>
      <c r="E178" s="3" t="s">
        <v>476</v>
      </c>
      <c r="F178" s="3" t="s">
        <v>477</v>
      </c>
      <c r="G178" s="4">
        <v>0</v>
      </c>
      <c r="H178" s="4">
        <v>0</v>
      </c>
      <c r="I178" s="4">
        <v>1</v>
      </c>
      <c r="J178" s="3" t="s">
        <v>19</v>
      </c>
      <c r="K178" s="2" t="s">
        <v>478</v>
      </c>
    </row>
    <row r="179" spans="1:11" ht="21" customHeight="1">
      <c r="A179" s="3" t="s">
        <v>444</v>
      </c>
      <c r="B179" s="3" t="s">
        <v>445</v>
      </c>
      <c r="C179" s="3" t="s">
        <v>446</v>
      </c>
      <c r="D179" s="3" t="s">
        <v>304</v>
      </c>
      <c r="E179" s="3" t="s">
        <v>479</v>
      </c>
      <c r="F179" s="3" t="s">
        <v>480</v>
      </c>
      <c r="G179" s="4">
        <v>0</v>
      </c>
      <c r="H179" s="4">
        <v>0</v>
      </c>
      <c r="I179" s="4">
        <v>1</v>
      </c>
      <c r="J179" s="3" t="s">
        <v>19</v>
      </c>
      <c r="K179" s="2" t="s">
        <v>481</v>
      </c>
    </row>
    <row r="180" spans="1:11" ht="21" customHeight="1">
      <c r="A180" s="3" t="s">
        <v>444</v>
      </c>
      <c r="B180" s="3" t="s">
        <v>445</v>
      </c>
      <c r="C180" s="3" t="s">
        <v>446</v>
      </c>
      <c r="D180" s="3" t="s">
        <v>304</v>
      </c>
      <c r="E180" s="3" t="s">
        <v>482</v>
      </c>
      <c r="F180" s="3" t="s">
        <v>483</v>
      </c>
      <c r="G180" s="4">
        <v>0</v>
      </c>
      <c r="H180" s="4">
        <v>0</v>
      </c>
      <c r="I180" s="4">
        <v>1</v>
      </c>
      <c r="J180" s="3" t="s">
        <v>19</v>
      </c>
      <c r="K180" s="2" t="s">
        <v>484</v>
      </c>
    </row>
    <row r="181" spans="1:11" ht="21" customHeight="1">
      <c r="A181" s="3" t="s">
        <v>444</v>
      </c>
      <c r="B181" s="3" t="s">
        <v>445</v>
      </c>
      <c r="C181" s="3" t="s">
        <v>446</v>
      </c>
      <c r="D181" s="3" t="s">
        <v>304</v>
      </c>
      <c r="E181" s="3" t="s">
        <v>485</v>
      </c>
      <c r="F181" s="3" t="s">
        <v>486</v>
      </c>
      <c r="G181" s="4">
        <v>0</v>
      </c>
      <c r="H181" s="4">
        <v>0</v>
      </c>
      <c r="I181" s="4">
        <v>1</v>
      </c>
      <c r="J181" s="3" t="s">
        <v>19</v>
      </c>
      <c r="K181" s="2" t="s">
        <v>487</v>
      </c>
    </row>
    <row r="182" spans="1:11" ht="21" customHeight="1">
      <c r="A182" s="3" t="s">
        <v>444</v>
      </c>
      <c r="B182" s="3" t="s">
        <v>445</v>
      </c>
      <c r="C182" s="3" t="s">
        <v>446</v>
      </c>
      <c r="D182" s="3" t="s">
        <v>304</v>
      </c>
      <c r="E182" s="3" t="s">
        <v>488</v>
      </c>
      <c r="F182" s="3" t="s">
        <v>489</v>
      </c>
      <c r="G182" s="4">
        <v>0</v>
      </c>
      <c r="H182" s="4">
        <v>0</v>
      </c>
      <c r="I182" s="4">
        <v>1</v>
      </c>
      <c r="J182" s="3" t="s">
        <v>19</v>
      </c>
      <c r="K182" s="2" t="s">
        <v>490</v>
      </c>
    </row>
    <row r="183" spans="1:11" ht="21" customHeight="1">
      <c r="A183" s="3" t="s">
        <v>444</v>
      </c>
      <c r="B183" s="3" t="s">
        <v>445</v>
      </c>
      <c r="C183" s="3" t="s">
        <v>446</v>
      </c>
      <c r="D183" s="3" t="s">
        <v>304</v>
      </c>
      <c r="E183" s="3" t="s">
        <v>491</v>
      </c>
      <c r="F183" s="3" t="s">
        <v>492</v>
      </c>
      <c r="G183" s="4">
        <v>0</v>
      </c>
      <c r="H183" s="4">
        <v>0</v>
      </c>
      <c r="I183" s="4">
        <v>1</v>
      </c>
      <c r="J183" s="3" t="s">
        <v>19</v>
      </c>
      <c r="K183" s="2" t="s">
        <v>493</v>
      </c>
    </row>
    <row r="184" spans="1:11" ht="21" customHeight="1">
      <c r="A184" s="3" t="s">
        <v>444</v>
      </c>
      <c r="B184" s="3" t="s">
        <v>445</v>
      </c>
      <c r="C184" s="3" t="s">
        <v>446</v>
      </c>
      <c r="D184" s="3" t="s">
        <v>304</v>
      </c>
      <c r="E184" s="3" t="s">
        <v>494</v>
      </c>
      <c r="F184" s="3" t="s">
        <v>495</v>
      </c>
      <c r="G184" s="4">
        <v>0</v>
      </c>
      <c r="H184" s="4">
        <v>0</v>
      </c>
      <c r="I184" s="4">
        <v>1</v>
      </c>
      <c r="J184" s="3" t="s">
        <v>19</v>
      </c>
      <c r="K184" s="2" t="s">
        <v>496</v>
      </c>
    </row>
    <row r="185" spans="1:11" ht="21" customHeight="1">
      <c r="A185" s="3" t="s">
        <v>444</v>
      </c>
      <c r="B185" s="3" t="s">
        <v>445</v>
      </c>
      <c r="C185" s="3" t="s">
        <v>446</v>
      </c>
      <c r="D185" s="3" t="s">
        <v>304</v>
      </c>
      <c r="E185" s="3" t="s">
        <v>497</v>
      </c>
      <c r="F185" s="3" t="s">
        <v>498</v>
      </c>
      <c r="G185" s="4">
        <v>0</v>
      </c>
      <c r="H185" s="4">
        <v>0</v>
      </c>
      <c r="I185" s="4">
        <v>1</v>
      </c>
      <c r="J185" s="3" t="s">
        <v>19</v>
      </c>
      <c r="K185" s="2" t="s">
        <v>499</v>
      </c>
    </row>
    <row r="186" spans="1:11" ht="21" customHeight="1">
      <c r="A186" s="3" t="s">
        <v>444</v>
      </c>
      <c r="B186" s="3" t="s">
        <v>445</v>
      </c>
      <c r="C186" s="3" t="s">
        <v>446</v>
      </c>
      <c r="D186" s="3" t="s">
        <v>304</v>
      </c>
      <c r="E186" s="3" t="s">
        <v>500</v>
      </c>
      <c r="F186" s="3" t="s">
        <v>501</v>
      </c>
      <c r="G186" s="4">
        <v>0</v>
      </c>
      <c r="H186" s="4">
        <v>0</v>
      </c>
      <c r="I186" s="4">
        <v>1</v>
      </c>
      <c r="J186" s="3" t="s">
        <v>19</v>
      </c>
      <c r="K186" s="2" t="s">
        <v>502</v>
      </c>
    </row>
    <row r="187" spans="1:11" ht="21" customHeight="1">
      <c r="A187" s="3" t="s">
        <v>444</v>
      </c>
      <c r="B187" s="3" t="s">
        <v>445</v>
      </c>
      <c r="C187" s="3" t="s">
        <v>446</v>
      </c>
      <c r="D187" s="3" t="s">
        <v>304</v>
      </c>
      <c r="E187" s="3" t="s">
        <v>503</v>
      </c>
      <c r="F187" s="3" t="s">
        <v>504</v>
      </c>
      <c r="G187" s="4">
        <v>0</v>
      </c>
      <c r="H187" s="4">
        <v>0</v>
      </c>
      <c r="I187" s="4">
        <v>1</v>
      </c>
      <c r="J187" s="3" t="s">
        <v>19</v>
      </c>
      <c r="K187" s="2" t="s">
        <v>505</v>
      </c>
    </row>
    <row r="188" spans="1:11" ht="21" hidden="1" customHeight="1">
      <c r="A188" s="3" t="s">
        <v>506</v>
      </c>
      <c r="B188" s="3" t="s">
        <v>507</v>
      </c>
      <c r="C188" s="3" t="s">
        <v>508</v>
      </c>
      <c r="D188" s="3" t="s">
        <v>304</v>
      </c>
      <c r="E188" s="3" t="s">
        <v>509</v>
      </c>
      <c r="F188" s="3" t="s">
        <v>15</v>
      </c>
      <c r="G188" s="4">
        <v>1</v>
      </c>
      <c r="H188" s="4">
        <v>1</v>
      </c>
      <c r="I188" s="4">
        <v>0</v>
      </c>
      <c r="J188" s="3" t="s">
        <v>16</v>
      </c>
      <c r="K188" s="2" t="s">
        <v>510</v>
      </c>
    </row>
    <row r="189" spans="1:11" ht="21" hidden="1" customHeight="1">
      <c r="A189" s="3" t="s">
        <v>511</v>
      </c>
      <c r="B189" s="3" t="s">
        <v>512</v>
      </c>
      <c r="C189" s="3" t="s">
        <v>513</v>
      </c>
      <c r="D189" s="3" t="s">
        <v>304</v>
      </c>
      <c r="E189" s="3" t="s">
        <v>514</v>
      </c>
      <c r="F189" s="3" t="s">
        <v>15</v>
      </c>
      <c r="G189" s="4">
        <v>1</v>
      </c>
      <c r="H189" s="4">
        <v>1</v>
      </c>
      <c r="I189" s="4">
        <v>0</v>
      </c>
      <c r="J189" s="3" t="s">
        <v>16</v>
      </c>
      <c r="K189" s="2" t="s">
        <v>515</v>
      </c>
    </row>
    <row r="190" spans="1:11" ht="21" hidden="1" customHeight="1">
      <c r="A190" s="3" t="s">
        <v>516</v>
      </c>
      <c r="B190" s="3" t="s">
        <v>517</v>
      </c>
      <c r="C190" s="3" t="s">
        <v>197</v>
      </c>
      <c r="D190" s="3" t="s">
        <v>304</v>
      </c>
      <c r="E190" s="3" t="s">
        <v>440</v>
      </c>
      <c r="F190" s="3" t="s">
        <v>15</v>
      </c>
      <c r="G190" s="4">
        <v>0</v>
      </c>
      <c r="H190" s="4">
        <v>0</v>
      </c>
      <c r="I190" s="4">
        <v>0</v>
      </c>
      <c r="J190" s="3" t="s">
        <v>16</v>
      </c>
      <c r="K190" s="2" t="s">
        <v>441</v>
      </c>
    </row>
    <row r="191" spans="1:11" ht="21" hidden="1" customHeight="1">
      <c r="A191" s="3" t="s">
        <v>518</v>
      </c>
      <c r="B191" s="3" t="s">
        <v>519</v>
      </c>
      <c r="C191" s="3" t="s">
        <v>200</v>
      </c>
      <c r="D191" s="3" t="s">
        <v>304</v>
      </c>
      <c r="E191" s="3" t="s">
        <v>440</v>
      </c>
      <c r="F191" s="3" t="s">
        <v>15</v>
      </c>
      <c r="G191" s="4">
        <v>0</v>
      </c>
      <c r="H191" s="4">
        <v>0</v>
      </c>
      <c r="I191" s="4">
        <v>0</v>
      </c>
      <c r="J191" s="3" t="s">
        <v>16</v>
      </c>
      <c r="K191" s="2" t="s">
        <v>441</v>
      </c>
    </row>
    <row r="192" spans="1:11" ht="21" hidden="1" customHeight="1">
      <c r="A192" s="3" t="s">
        <v>520</v>
      </c>
      <c r="B192" s="3" t="s">
        <v>521</v>
      </c>
      <c r="C192" s="3" t="s">
        <v>522</v>
      </c>
      <c r="D192" s="3" t="s">
        <v>304</v>
      </c>
      <c r="E192" s="3" t="s">
        <v>523</v>
      </c>
      <c r="F192" s="3" t="s">
        <v>15</v>
      </c>
      <c r="G192" s="4">
        <v>1</v>
      </c>
      <c r="H192" s="4">
        <v>0</v>
      </c>
      <c r="I192" s="4">
        <v>0</v>
      </c>
      <c r="J192" s="3" t="s">
        <v>16</v>
      </c>
      <c r="K192" s="2" t="s">
        <v>524</v>
      </c>
    </row>
    <row r="193" spans="1:11" ht="21" hidden="1" customHeight="1">
      <c r="A193" s="3" t="s">
        <v>525</v>
      </c>
      <c r="B193" s="3" t="s">
        <v>526</v>
      </c>
      <c r="C193" s="3" t="s">
        <v>527</v>
      </c>
      <c r="D193" s="3" t="s">
        <v>304</v>
      </c>
      <c r="E193" s="3" t="s">
        <v>509</v>
      </c>
      <c r="F193" s="3" t="s">
        <v>15</v>
      </c>
      <c r="G193" s="4">
        <v>1</v>
      </c>
      <c r="H193" s="4">
        <v>0</v>
      </c>
      <c r="I193" s="4">
        <v>0</v>
      </c>
      <c r="J193" s="3" t="s">
        <v>16</v>
      </c>
      <c r="K193" s="2" t="s">
        <v>510</v>
      </c>
    </row>
    <row r="194" spans="1:11" ht="21" hidden="1" customHeight="1">
      <c r="A194" s="3" t="s">
        <v>528</v>
      </c>
      <c r="B194" s="3" t="s">
        <v>529</v>
      </c>
      <c r="C194" s="3" t="s">
        <v>530</v>
      </c>
      <c r="D194" s="3" t="s">
        <v>304</v>
      </c>
      <c r="E194" s="3" t="s">
        <v>440</v>
      </c>
      <c r="F194" s="3" t="s">
        <v>15</v>
      </c>
      <c r="G194" s="4">
        <v>1</v>
      </c>
      <c r="H194" s="4">
        <v>0</v>
      </c>
      <c r="I194" s="4">
        <v>0</v>
      </c>
      <c r="J194" s="3" t="s">
        <v>16</v>
      </c>
      <c r="K194" s="2" t="s">
        <v>441</v>
      </c>
    </row>
    <row r="195" spans="1:11" ht="21" hidden="1" customHeight="1">
      <c r="A195" s="3" t="s">
        <v>531</v>
      </c>
      <c r="B195" s="3" t="s">
        <v>532</v>
      </c>
      <c r="C195" s="3" t="s">
        <v>533</v>
      </c>
      <c r="D195" s="3" t="s">
        <v>304</v>
      </c>
      <c r="E195" s="3" t="s">
        <v>534</v>
      </c>
      <c r="F195" s="3" t="s">
        <v>15</v>
      </c>
      <c r="G195" s="4">
        <v>1</v>
      </c>
      <c r="H195" s="4">
        <v>0</v>
      </c>
      <c r="I195" s="4">
        <v>0</v>
      </c>
      <c r="J195" s="3" t="s">
        <v>16</v>
      </c>
      <c r="K195" s="2" t="s">
        <v>535</v>
      </c>
    </row>
    <row r="196" spans="1:11" ht="21" hidden="1" customHeight="1">
      <c r="A196" s="3" t="s">
        <v>536</v>
      </c>
      <c r="B196" s="3" t="s">
        <v>537</v>
      </c>
      <c r="C196" s="3" t="s">
        <v>538</v>
      </c>
      <c r="D196" s="3" t="s">
        <v>304</v>
      </c>
      <c r="E196" s="3" t="s">
        <v>440</v>
      </c>
      <c r="F196" s="3" t="s">
        <v>15</v>
      </c>
      <c r="G196" s="4">
        <v>0</v>
      </c>
      <c r="H196" s="4">
        <v>0</v>
      </c>
      <c r="I196" s="4">
        <v>0</v>
      </c>
      <c r="J196" s="3" t="s">
        <v>16</v>
      </c>
      <c r="K196" s="2" t="s">
        <v>441</v>
      </c>
    </row>
    <row r="197" spans="1:11" ht="21" hidden="1" customHeight="1">
      <c r="A197" s="3" t="s">
        <v>539</v>
      </c>
      <c r="B197" s="3" t="s">
        <v>540</v>
      </c>
      <c r="C197" s="3" t="s">
        <v>541</v>
      </c>
      <c r="D197" s="3" t="s">
        <v>304</v>
      </c>
      <c r="E197" s="3" t="s">
        <v>440</v>
      </c>
      <c r="F197" s="3" t="s">
        <v>15</v>
      </c>
      <c r="G197" s="4">
        <v>0</v>
      </c>
      <c r="H197" s="4">
        <v>0</v>
      </c>
      <c r="I197" s="4">
        <v>0</v>
      </c>
      <c r="J197" s="3" t="s">
        <v>16</v>
      </c>
      <c r="K197" s="2" t="s">
        <v>441</v>
      </c>
    </row>
    <row r="198" spans="1:11" ht="21" hidden="1" customHeight="1">
      <c r="A198" s="3" t="s">
        <v>542</v>
      </c>
      <c r="B198" s="3" t="s">
        <v>543</v>
      </c>
      <c r="C198" s="3" t="s">
        <v>544</v>
      </c>
      <c r="D198" s="3" t="s">
        <v>304</v>
      </c>
      <c r="E198" s="3" t="s">
        <v>422</v>
      </c>
      <c r="F198" s="3" t="s">
        <v>15</v>
      </c>
      <c r="G198" s="4">
        <v>1</v>
      </c>
      <c r="H198" s="4">
        <v>0</v>
      </c>
      <c r="I198" s="4">
        <v>0</v>
      </c>
      <c r="J198" s="3" t="s">
        <v>16</v>
      </c>
      <c r="K198" s="2" t="s">
        <v>423</v>
      </c>
    </row>
    <row r="199" spans="1:11" ht="21" hidden="1" customHeight="1">
      <c r="A199" s="3" t="s">
        <v>545</v>
      </c>
      <c r="B199" s="3" t="s">
        <v>546</v>
      </c>
      <c r="C199" s="3" t="s">
        <v>547</v>
      </c>
      <c r="D199" s="3" t="s">
        <v>304</v>
      </c>
      <c r="E199" s="3" t="s">
        <v>456</v>
      </c>
      <c r="F199" s="3" t="s">
        <v>15</v>
      </c>
      <c r="G199" s="4">
        <v>1</v>
      </c>
      <c r="H199" s="4">
        <v>0</v>
      </c>
      <c r="I199" s="4">
        <v>0</v>
      </c>
      <c r="J199" s="3" t="s">
        <v>16</v>
      </c>
      <c r="K199" s="2" t="s">
        <v>457</v>
      </c>
    </row>
    <row r="200" spans="1:11" ht="21" hidden="1" customHeight="1">
      <c r="A200" s="3" t="s">
        <v>548</v>
      </c>
      <c r="B200" s="3" t="s">
        <v>549</v>
      </c>
      <c r="C200" s="3" t="s">
        <v>550</v>
      </c>
      <c r="D200" s="3" t="s">
        <v>304</v>
      </c>
      <c r="E200" s="3" t="s">
        <v>440</v>
      </c>
      <c r="F200" s="3" t="s">
        <v>15</v>
      </c>
      <c r="G200" s="4">
        <v>0</v>
      </c>
      <c r="H200" s="4">
        <v>0</v>
      </c>
      <c r="I200" s="4">
        <v>0</v>
      </c>
      <c r="J200" s="3" t="s">
        <v>16</v>
      </c>
      <c r="K200" s="2" t="s">
        <v>441</v>
      </c>
    </row>
    <row r="201" spans="1:11" ht="21" hidden="1" customHeight="1">
      <c r="A201" s="3" t="s">
        <v>551</v>
      </c>
      <c r="B201" s="3" t="s">
        <v>552</v>
      </c>
      <c r="C201" s="3" t="s">
        <v>553</v>
      </c>
      <c r="D201" s="3" t="s">
        <v>304</v>
      </c>
      <c r="E201" s="3" t="s">
        <v>523</v>
      </c>
      <c r="F201" s="3" t="s">
        <v>15</v>
      </c>
      <c r="G201" s="4">
        <v>1</v>
      </c>
      <c r="H201" s="4">
        <v>0</v>
      </c>
      <c r="I201" s="4">
        <v>0</v>
      </c>
      <c r="J201" s="3" t="s">
        <v>16</v>
      </c>
      <c r="K201" s="2" t="s">
        <v>524</v>
      </c>
    </row>
    <row r="202" spans="1:11" ht="21" hidden="1" customHeight="1">
      <c r="A202" s="3" t="s">
        <v>554</v>
      </c>
      <c r="B202" s="3" t="s">
        <v>555</v>
      </c>
      <c r="C202" s="3" t="s">
        <v>556</v>
      </c>
      <c r="D202" s="3" t="s">
        <v>304</v>
      </c>
      <c r="E202" s="3" t="s">
        <v>454</v>
      </c>
      <c r="F202" s="3" t="s">
        <v>15</v>
      </c>
      <c r="G202" s="4">
        <v>1</v>
      </c>
      <c r="H202" s="4">
        <v>0</v>
      </c>
      <c r="I202" s="4">
        <v>0</v>
      </c>
      <c r="J202" s="3" t="s">
        <v>16</v>
      </c>
      <c r="K202" s="2" t="s">
        <v>455</v>
      </c>
    </row>
    <row r="203" spans="1:11" ht="21" hidden="1" customHeight="1">
      <c r="A203" s="3" t="s">
        <v>557</v>
      </c>
      <c r="B203" s="3" t="s">
        <v>558</v>
      </c>
      <c r="C203" s="3" t="s">
        <v>559</v>
      </c>
      <c r="D203" s="3" t="s">
        <v>304</v>
      </c>
      <c r="E203" s="3" t="s">
        <v>534</v>
      </c>
      <c r="F203" s="3" t="s">
        <v>15</v>
      </c>
      <c r="G203" s="4">
        <v>1</v>
      </c>
      <c r="H203" s="4">
        <v>0</v>
      </c>
      <c r="I203" s="4">
        <v>0</v>
      </c>
      <c r="J203" s="3" t="s">
        <v>16</v>
      </c>
      <c r="K203" s="2" t="s">
        <v>535</v>
      </c>
    </row>
    <row r="204" spans="1:11" ht="21" hidden="1" customHeight="1">
      <c r="A204" s="3" t="s">
        <v>560</v>
      </c>
      <c r="B204" s="3" t="s">
        <v>561</v>
      </c>
      <c r="C204" s="3" t="s">
        <v>562</v>
      </c>
      <c r="D204" s="3" t="s">
        <v>304</v>
      </c>
      <c r="E204" s="3" t="s">
        <v>452</v>
      </c>
      <c r="F204" s="3" t="s">
        <v>15</v>
      </c>
      <c r="G204" s="4">
        <v>1</v>
      </c>
      <c r="H204" s="4">
        <v>0</v>
      </c>
      <c r="I204" s="4">
        <v>0</v>
      </c>
      <c r="J204" s="3" t="s">
        <v>16</v>
      </c>
      <c r="K204" s="2" t="s">
        <v>453</v>
      </c>
    </row>
    <row r="205" spans="1:11" ht="21" hidden="1" customHeight="1">
      <c r="A205" s="3" t="s">
        <v>563</v>
      </c>
      <c r="B205" s="3" t="s">
        <v>564</v>
      </c>
      <c r="C205" s="3" t="s">
        <v>565</v>
      </c>
      <c r="D205" s="3" t="s">
        <v>304</v>
      </c>
      <c r="E205" s="3" t="s">
        <v>430</v>
      </c>
      <c r="F205" s="3" t="s">
        <v>15</v>
      </c>
      <c r="G205" s="4">
        <v>1</v>
      </c>
      <c r="H205" s="4">
        <v>0</v>
      </c>
      <c r="I205" s="4">
        <v>0</v>
      </c>
      <c r="J205" s="3" t="s">
        <v>16</v>
      </c>
      <c r="K205" s="2" t="s">
        <v>431</v>
      </c>
    </row>
    <row r="206" spans="1:11" ht="21" hidden="1" customHeight="1">
      <c r="A206" s="3" t="s">
        <v>566</v>
      </c>
      <c r="B206" s="3" t="s">
        <v>567</v>
      </c>
      <c r="C206" s="3" t="s">
        <v>568</v>
      </c>
      <c r="D206" s="3" t="s">
        <v>304</v>
      </c>
      <c r="E206" s="3" t="s">
        <v>514</v>
      </c>
      <c r="F206" s="3" t="s">
        <v>15</v>
      </c>
      <c r="G206" s="4">
        <v>1</v>
      </c>
      <c r="H206" s="4">
        <v>0</v>
      </c>
      <c r="I206" s="4">
        <v>0</v>
      </c>
      <c r="J206" s="3" t="s">
        <v>16</v>
      </c>
      <c r="K206" s="2" t="s">
        <v>515</v>
      </c>
    </row>
    <row r="207" spans="1:11" ht="21" hidden="1" customHeight="1">
      <c r="A207" s="3" t="s">
        <v>569</v>
      </c>
      <c r="B207" s="3" t="s">
        <v>570</v>
      </c>
      <c r="C207" s="3" t="s">
        <v>571</v>
      </c>
      <c r="D207" s="3" t="s">
        <v>309</v>
      </c>
      <c r="E207" s="3" t="s">
        <v>572</v>
      </c>
      <c r="F207" s="3" t="s">
        <v>15</v>
      </c>
      <c r="G207" s="4">
        <v>0</v>
      </c>
      <c r="H207" s="4">
        <v>0</v>
      </c>
      <c r="I207" s="4">
        <v>2</v>
      </c>
      <c r="J207" s="3" t="s">
        <v>16</v>
      </c>
      <c r="K207" s="2" t="s">
        <v>573</v>
      </c>
    </row>
    <row r="208" spans="1:11" ht="21" hidden="1" customHeight="1">
      <c r="A208" s="3" t="s">
        <v>569</v>
      </c>
      <c r="B208" s="3" t="s">
        <v>570</v>
      </c>
      <c r="C208" s="3" t="s">
        <v>571</v>
      </c>
      <c r="D208" s="3" t="s">
        <v>309</v>
      </c>
      <c r="E208" s="3" t="s">
        <v>574</v>
      </c>
      <c r="F208" s="3" t="s">
        <v>15</v>
      </c>
      <c r="G208" s="4">
        <v>0</v>
      </c>
      <c r="H208" s="4">
        <v>0</v>
      </c>
      <c r="I208" s="4">
        <v>1</v>
      </c>
      <c r="J208" s="3" t="s">
        <v>19</v>
      </c>
      <c r="K208" s="2" t="s">
        <v>575</v>
      </c>
    </row>
    <row r="209" spans="1:11" ht="21" hidden="1" customHeight="1">
      <c r="A209" s="3" t="s">
        <v>569</v>
      </c>
      <c r="B209" s="3" t="s">
        <v>570</v>
      </c>
      <c r="C209" s="3" t="s">
        <v>571</v>
      </c>
      <c r="D209" s="3" t="s">
        <v>309</v>
      </c>
      <c r="E209" s="3" t="s">
        <v>351</v>
      </c>
      <c r="F209" s="3" t="s">
        <v>15</v>
      </c>
      <c r="G209" s="4">
        <v>0</v>
      </c>
      <c r="H209" s="4">
        <v>0</v>
      </c>
      <c r="I209" s="4">
        <v>2</v>
      </c>
      <c r="J209" s="3" t="s">
        <v>19</v>
      </c>
      <c r="K209" s="2" t="s">
        <v>352</v>
      </c>
    </row>
    <row r="210" spans="1:11" ht="21" hidden="1" customHeight="1">
      <c r="A210" s="3" t="s">
        <v>569</v>
      </c>
      <c r="B210" s="3" t="s">
        <v>570</v>
      </c>
      <c r="C210" s="3" t="s">
        <v>571</v>
      </c>
      <c r="D210" s="3" t="s">
        <v>309</v>
      </c>
      <c r="E210" s="3" t="s">
        <v>310</v>
      </c>
      <c r="F210" s="3" t="s">
        <v>15</v>
      </c>
      <c r="G210" s="4">
        <v>0</v>
      </c>
      <c r="H210" s="4">
        <v>0</v>
      </c>
      <c r="I210" s="4">
        <v>2</v>
      </c>
      <c r="J210" s="3" t="s">
        <v>19</v>
      </c>
      <c r="K210" s="2" t="s">
        <v>311</v>
      </c>
    </row>
    <row r="211" spans="1:11" ht="21" hidden="1" customHeight="1">
      <c r="A211" s="3" t="s">
        <v>569</v>
      </c>
      <c r="B211" s="3" t="s">
        <v>570</v>
      </c>
      <c r="C211" s="3" t="s">
        <v>571</v>
      </c>
      <c r="D211" s="3" t="s">
        <v>309</v>
      </c>
      <c r="E211" s="3" t="s">
        <v>576</v>
      </c>
      <c r="F211" s="3" t="s">
        <v>15</v>
      </c>
      <c r="G211" s="4">
        <v>0</v>
      </c>
      <c r="H211" s="4">
        <v>0</v>
      </c>
      <c r="I211" s="4">
        <v>1</v>
      </c>
      <c r="J211" s="3" t="s">
        <v>19</v>
      </c>
      <c r="K211" s="2" t="s">
        <v>577</v>
      </c>
    </row>
    <row r="212" spans="1:11" ht="21" hidden="1" customHeight="1">
      <c r="A212" s="3" t="s">
        <v>569</v>
      </c>
      <c r="B212" s="3" t="s">
        <v>570</v>
      </c>
      <c r="C212" s="3" t="s">
        <v>571</v>
      </c>
      <c r="D212" s="3" t="s">
        <v>309</v>
      </c>
      <c r="E212" s="3" t="s">
        <v>578</v>
      </c>
      <c r="F212" s="3" t="s">
        <v>15</v>
      </c>
      <c r="G212" s="4">
        <v>0</v>
      </c>
      <c r="H212" s="4">
        <v>0</v>
      </c>
      <c r="I212" s="4">
        <v>2</v>
      </c>
      <c r="J212" s="3" t="s">
        <v>19</v>
      </c>
      <c r="K212" s="2" t="s">
        <v>579</v>
      </c>
    </row>
    <row r="213" spans="1:11" ht="21" hidden="1" customHeight="1">
      <c r="A213" s="3" t="s">
        <v>569</v>
      </c>
      <c r="B213" s="3" t="s">
        <v>570</v>
      </c>
      <c r="C213" s="3" t="s">
        <v>571</v>
      </c>
      <c r="D213" s="3" t="s">
        <v>309</v>
      </c>
      <c r="E213" s="3" t="s">
        <v>580</v>
      </c>
      <c r="F213" s="3" t="s">
        <v>15</v>
      </c>
      <c r="G213" s="4">
        <v>0</v>
      </c>
      <c r="H213" s="4">
        <v>0</v>
      </c>
      <c r="I213" s="4">
        <v>2</v>
      </c>
      <c r="J213" s="3" t="s">
        <v>19</v>
      </c>
      <c r="K213" s="2" t="s">
        <v>581</v>
      </c>
    </row>
    <row r="214" spans="1:11" ht="21" hidden="1" customHeight="1">
      <c r="A214" s="3" t="s">
        <v>569</v>
      </c>
      <c r="B214" s="3" t="s">
        <v>570</v>
      </c>
      <c r="C214" s="3" t="s">
        <v>571</v>
      </c>
      <c r="D214" s="3" t="s">
        <v>309</v>
      </c>
      <c r="E214" s="3" t="s">
        <v>582</v>
      </c>
      <c r="F214" s="3" t="s">
        <v>15</v>
      </c>
      <c r="G214" s="4">
        <v>0</v>
      </c>
      <c r="H214" s="4">
        <v>0</v>
      </c>
      <c r="I214" s="4">
        <v>1</v>
      </c>
      <c r="J214" s="3" t="s">
        <v>19</v>
      </c>
      <c r="K214" s="2" t="s">
        <v>583</v>
      </c>
    </row>
    <row r="215" spans="1:11" ht="21" hidden="1" customHeight="1">
      <c r="A215" s="3" t="s">
        <v>569</v>
      </c>
      <c r="B215" s="3" t="s">
        <v>570</v>
      </c>
      <c r="C215" s="3" t="s">
        <v>571</v>
      </c>
      <c r="D215" s="3" t="s">
        <v>309</v>
      </c>
      <c r="E215" s="3" t="s">
        <v>312</v>
      </c>
      <c r="F215" s="3" t="s">
        <v>15</v>
      </c>
      <c r="G215" s="4">
        <v>0</v>
      </c>
      <c r="H215" s="4">
        <v>0</v>
      </c>
      <c r="I215" s="4">
        <v>1</v>
      </c>
      <c r="J215" s="3" t="s">
        <v>19</v>
      </c>
      <c r="K215" s="2" t="s">
        <v>313</v>
      </c>
    </row>
    <row r="216" spans="1:11" ht="21" hidden="1" customHeight="1">
      <c r="A216" s="3" t="s">
        <v>569</v>
      </c>
      <c r="B216" s="3" t="s">
        <v>570</v>
      </c>
      <c r="C216" s="3" t="s">
        <v>571</v>
      </c>
      <c r="D216" s="3" t="s">
        <v>309</v>
      </c>
      <c r="E216" s="3" t="s">
        <v>584</v>
      </c>
      <c r="F216" s="3" t="s">
        <v>15</v>
      </c>
      <c r="G216" s="4">
        <v>0</v>
      </c>
      <c r="H216" s="4">
        <v>0</v>
      </c>
      <c r="I216" s="4">
        <v>1</v>
      </c>
      <c r="J216" s="3" t="s">
        <v>19</v>
      </c>
      <c r="K216" s="2" t="s">
        <v>585</v>
      </c>
    </row>
    <row r="217" spans="1:11" ht="21" hidden="1" customHeight="1">
      <c r="A217" s="3" t="s">
        <v>569</v>
      </c>
      <c r="B217" s="3" t="s">
        <v>570</v>
      </c>
      <c r="C217" s="3" t="s">
        <v>571</v>
      </c>
      <c r="D217" s="3" t="s">
        <v>309</v>
      </c>
      <c r="E217" s="3" t="s">
        <v>586</v>
      </c>
      <c r="F217" s="3" t="s">
        <v>15</v>
      </c>
      <c r="G217" s="4">
        <v>0</v>
      </c>
      <c r="H217" s="4">
        <v>0</v>
      </c>
      <c r="I217" s="4">
        <v>1</v>
      </c>
      <c r="J217" s="3" t="s">
        <v>19</v>
      </c>
      <c r="K217" s="2" t="s">
        <v>587</v>
      </c>
    </row>
    <row r="218" spans="1:11" ht="21" hidden="1" customHeight="1">
      <c r="A218" s="3" t="s">
        <v>569</v>
      </c>
      <c r="B218" s="3" t="s">
        <v>570</v>
      </c>
      <c r="C218" s="3" t="s">
        <v>571</v>
      </c>
      <c r="D218" s="3" t="s">
        <v>309</v>
      </c>
      <c r="E218" s="3" t="s">
        <v>588</v>
      </c>
      <c r="F218" s="3" t="s">
        <v>15</v>
      </c>
      <c r="G218" s="4">
        <v>0</v>
      </c>
      <c r="H218" s="4">
        <v>0</v>
      </c>
      <c r="I218" s="4">
        <v>1</v>
      </c>
      <c r="J218" s="3" t="s">
        <v>19</v>
      </c>
      <c r="K218" s="2" t="s">
        <v>589</v>
      </c>
    </row>
    <row r="219" spans="1:11" ht="21" customHeight="1">
      <c r="A219" s="3" t="s">
        <v>569</v>
      </c>
      <c r="B219" s="3" t="s">
        <v>570</v>
      </c>
      <c r="C219" s="3" t="s">
        <v>571</v>
      </c>
      <c r="D219" s="3" t="s">
        <v>309</v>
      </c>
      <c r="E219" s="3" t="s">
        <v>590</v>
      </c>
      <c r="F219" s="3" t="s">
        <v>591</v>
      </c>
      <c r="G219" s="4">
        <v>0</v>
      </c>
      <c r="H219" s="4">
        <v>0</v>
      </c>
      <c r="I219" s="4">
        <v>3</v>
      </c>
      <c r="J219" s="3" t="s">
        <v>19</v>
      </c>
      <c r="K219" s="2" t="s">
        <v>592</v>
      </c>
    </row>
    <row r="220" spans="1:11" ht="21" customHeight="1">
      <c r="A220" s="3" t="s">
        <v>569</v>
      </c>
      <c r="B220" s="3" t="s">
        <v>570</v>
      </c>
      <c r="C220" s="3" t="s">
        <v>571</v>
      </c>
      <c r="D220" s="3" t="s">
        <v>309</v>
      </c>
      <c r="E220" s="3" t="s">
        <v>593</v>
      </c>
      <c r="F220" s="3" t="s">
        <v>594</v>
      </c>
      <c r="G220" s="4">
        <v>0</v>
      </c>
      <c r="H220" s="4">
        <v>0</v>
      </c>
      <c r="I220" s="4">
        <v>3</v>
      </c>
      <c r="J220" s="3" t="s">
        <v>19</v>
      </c>
      <c r="K220" s="2" t="s">
        <v>595</v>
      </c>
    </row>
    <row r="221" spans="1:11" ht="21" customHeight="1">
      <c r="A221" s="3" t="s">
        <v>569</v>
      </c>
      <c r="B221" s="3" t="s">
        <v>570</v>
      </c>
      <c r="C221" s="3" t="s">
        <v>571</v>
      </c>
      <c r="D221" s="3" t="s">
        <v>309</v>
      </c>
      <c r="E221" s="3" t="s">
        <v>596</v>
      </c>
      <c r="F221" s="3" t="s">
        <v>597</v>
      </c>
      <c r="G221" s="4">
        <v>0</v>
      </c>
      <c r="H221" s="4">
        <v>0</v>
      </c>
      <c r="I221" s="4">
        <v>3</v>
      </c>
      <c r="J221" s="3" t="s">
        <v>19</v>
      </c>
      <c r="K221" s="2" t="s">
        <v>598</v>
      </c>
    </row>
    <row r="222" spans="1:11" ht="21" customHeight="1">
      <c r="A222" s="3" t="s">
        <v>569</v>
      </c>
      <c r="B222" s="3" t="s">
        <v>570</v>
      </c>
      <c r="C222" s="3" t="s">
        <v>571</v>
      </c>
      <c r="D222" s="3" t="s">
        <v>309</v>
      </c>
      <c r="E222" s="3" t="s">
        <v>599</v>
      </c>
      <c r="F222" s="3" t="s">
        <v>600</v>
      </c>
      <c r="G222" s="4">
        <v>0</v>
      </c>
      <c r="H222" s="4">
        <v>0</v>
      </c>
      <c r="I222" s="4">
        <v>3</v>
      </c>
      <c r="J222" s="3" t="s">
        <v>19</v>
      </c>
      <c r="K222" s="2" t="s">
        <v>601</v>
      </c>
    </row>
    <row r="223" spans="1:11" ht="21" customHeight="1">
      <c r="A223" s="3" t="s">
        <v>569</v>
      </c>
      <c r="B223" s="3" t="s">
        <v>570</v>
      </c>
      <c r="C223" s="3" t="s">
        <v>571</v>
      </c>
      <c r="D223" s="3" t="s">
        <v>309</v>
      </c>
      <c r="E223" s="3" t="s">
        <v>602</v>
      </c>
      <c r="F223" s="3" t="s">
        <v>603</v>
      </c>
      <c r="G223" s="4">
        <v>0</v>
      </c>
      <c r="H223" s="4">
        <v>0</v>
      </c>
      <c r="I223" s="4">
        <v>3</v>
      </c>
      <c r="J223" s="3" t="s">
        <v>19</v>
      </c>
      <c r="K223" s="2" t="s">
        <v>604</v>
      </c>
    </row>
    <row r="224" spans="1:11" ht="21" customHeight="1">
      <c r="A224" s="3" t="s">
        <v>569</v>
      </c>
      <c r="B224" s="3" t="s">
        <v>570</v>
      </c>
      <c r="C224" s="3" t="s">
        <v>571</v>
      </c>
      <c r="D224" s="3" t="s">
        <v>309</v>
      </c>
      <c r="E224" s="3" t="s">
        <v>605</v>
      </c>
      <c r="F224" s="3" t="s">
        <v>606</v>
      </c>
      <c r="G224" s="4">
        <v>0</v>
      </c>
      <c r="H224" s="4">
        <v>0</v>
      </c>
      <c r="I224" s="4">
        <v>3</v>
      </c>
      <c r="J224" s="3" t="s">
        <v>19</v>
      </c>
      <c r="K224" s="2" t="s">
        <v>607</v>
      </c>
    </row>
    <row r="225" spans="1:11" ht="21" customHeight="1">
      <c r="A225" s="3" t="s">
        <v>569</v>
      </c>
      <c r="B225" s="3" t="s">
        <v>570</v>
      </c>
      <c r="C225" s="3" t="s">
        <v>571</v>
      </c>
      <c r="D225" s="3" t="s">
        <v>309</v>
      </c>
      <c r="E225" s="3" t="s">
        <v>608</v>
      </c>
      <c r="F225" s="3" t="s">
        <v>609</v>
      </c>
      <c r="G225" s="4">
        <v>0</v>
      </c>
      <c r="H225" s="4">
        <v>0</v>
      </c>
      <c r="I225" s="4">
        <v>3</v>
      </c>
      <c r="J225" s="3" t="s">
        <v>19</v>
      </c>
      <c r="K225" s="2" t="s">
        <v>610</v>
      </c>
    </row>
    <row r="226" spans="1:11" ht="21" hidden="1" customHeight="1">
      <c r="A226" s="3" t="s">
        <v>611</v>
      </c>
      <c r="B226" s="3" t="s">
        <v>612</v>
      </c>
      <c r="C226" s="3" t="s">
        <v>613</v>
      </c>
      <c r="D226" s="3" t="s">
        <v>309</v>
      </c>
      <c r="E226" s="3" t="s">
        <v>351</v>
      </c>
      <c r="F226" s="3" t="s">
        <v>15</v>
      </c>
      <c r="G226" s="4">
        <v>1</v>
      </c>
      <c r="H226" s="4">
        <v>1</v>
      </c>
      <c r="I226" s="4">
        <v>0</v>
      </c>
      <c r="J226" s="3" t="s">
        <v>16</v>
      </c>
      <c r="K226" s="2" t="s">
        <v>352</v>
      </c>
    </row>
    <row r="227" spans="1:11" ht="21" hidden="1" customHeight="1">
      <c r="A227" s="3" t="s">
        <v>611</v>
      </c>
      <c r="B227" s="3" t="s">
        <v>612</v>
      </c>
      <c r="C227" s="3" t="s">
        <v>613</v>
      </c>
      <c r="D227" s="3" t="s">
        <v>309</v>
      </c>
      <c r="E227" s="3" t="s">
        <v>614</v>
      </c>
      <c r="F227" s="3" t="s">
        <v>15</v>
      </c>
      <c r="G227" s="4">
        <v>1</v>
      </c>
      <c r="H227" s="4">
        <v>1</v>
      </c>
      <c r="I227" s="4">
        <v>0</v>
      </c>
      <c r="J227" s="3" t="s">
        <v>19</v>
      </c>
      <c r="K227" s="2" t="s">
        <v>615</v>
      </c>
    </row>
    <row r="228" spans="1:11" ht="21" hidden="1" customHeight="1">
      <c r="A228" s="3" t="s">
        <v>611</v>
      </c>
      <c r="B228" s="3" t="s">
        <v>612</v>
      </c>
      <c r="C228" s="3" t="s">
        <v>613</v>
      </c>
      <c r="D228" s="3" t="s">
        <v>309</v>
      </c>
      <c r="E228" s="3" t="s">
        <v>582</v>
      </c>
      <c r="F228" s="3" t="s">
        <v>15</v>
      </c>
      <c r="G228" s="4">
        <v>1</v>
      </c>
      <c r="H228" s="4">
        <v>1</v>
      </c>
      <c r="I228" s="4">
        <v>0</v>
      </c>
      <c r="J228" s="3" t="s">
        <v>19</v>
      </c>
      <c r="K228" s="2" t="s">
        <v>583</v>
      </c>
    </row>
    <row r="229" spans="1:11" ht="21" hidden="1" customHeight="1">
      <c r="A229" s="3" t="s">
        <v>616</v>
      </c>
      <c r="B229" s="3" t="s">
        <v>617</v>
      </c>
      <c r="C229" s="3" t="s">
        <v>618</v>
      </c>
      <c r="D229" s="3" t="s">
        <v>309</v>
      </c>
      <c r="E229" s="3" t="s">
        <v>619</v>
      </c>
      <c r="F229" s="3" t="s">
        <v>15</v>
      </c>
      <c r="G229" s="4">
        <v>0</v>
      </c>
      <c r="H229" s="4">
        <v>0</v>
      </c>
      <c r="I229" s="4">
        <v>1</v>
      </c>
      <c r="J229" s="3" t="s">
        <v>16</v>
      </c>
      <c r="K229" s="2" t="s">
        <v>620</v>
      </c>
    </row>
    <row r="230" spans="1:11" ht="21" hidden="1" customHeight="1">
      <c r="A230" s="3" t="s">
        <v>616</v>
      </c>
      <c r="B230" s="3" t="s">
        <v>617</v>
      </c>
      <c r="C230" s="3" t="s">
        <v>618</v>
      </c>
      <c r="D230" s="3" t="s">
        <v>309</v>
      </c>
      <c r="E230" s="3" t="s">
        <v>576</v>
      </c>
      <c r="F230" s="3" t="s">
        <v>15</v>
      </c>
      <c r="G230" s="4">
        <v>0</v>
      </c>
      <c r="H230" s="4">
        <v>0</v>
      </c>
      <c r="I230" s="4">
        <v>1</v>
      </c>
      <c r="J230" s="3" t="s">
        <v>19</v>
      </c>
      <c r="K230" s="2" t="s">
        <v>577</v>
      </c>
    </row>
    <row r="231" spans="1:11" ht="21" hidden="1" customHeight="1">
      <c r="A231" s="3" t="s">
        <v>616</v>
      </c>
      <c r="B231" s="3" t="s">
        <v>617</v>
      </c>
      <c r="C231" s="3" t="s">
        <v>618</v>
      </c>
      <c r="D231" s="3" t="s">
        <v>309</v>
      </c>
      <c r="E231" s="3" t="s">
        <v>586</v>
      </c>
      <c r="F231" s="3" t="s">
        <v>15</v>
      </c>
      <c r="G231" s="4">
        <v>0</v>
      </c>
      <c r="H231" s="4">
        <v>0</v>
      </c>
      <c r="I231" s="4">
        <v>1</v>
      </c>
      <c r="J231" s="3" t="s">
        <v>19</v>
      </c>
      <c r="K231" s="2" t="s">
        <v>587</v>
      </c>
    </row>
    <row r="232" spans="1:11" ht="21" hidden="1" customHeight="1">
      <c r="A232" s="3" t="s">
        <v>616</v>
      </c>
      <c r="B232" s="3" t="s">
        <v>617</v>
      </c>
      <c r="C232" s="3" t="s">
        <v>618</v>
      </c>
      <c r="D232" s="3" t="s">
        <v>309</v>
      </c>
      <c r="E232" s="3" t="s">
        <v>588</v>
      </c>
      <c r="F232" s="3" t="s">
        <v>15</v>
      </c>
      <c r="G232" s="4">
        <v>0</v>
      </c>
      <c r="H232" s="4">
        <v>0</v>
      </c>
      <c r="I232" s="4">
        <v>1</v>
      </c>
      <c r="J232" s="3" t="s">
        <v>19</v>
      </c>
      <c r="K232" s="2" t="s">
        <v>589</v>
      </c>
    </row>
    <row r="233" spans="1:11" ht="21" customHeight="1">
      <c r="A233" s="3" t="s">
        <v>616</v>
      </c>
      <c r="B233" s="3" t="s">
        <v>617</v>
      </c>
      <c r="C233" s="3" t="s">
        <v>618</v>
      </c>
      <c r="D233" s="3" t="s">
        <v>309</v>
      </c>
      <c r="E233" s="3" t="s">
        <v>621</v>
      </c>
      <c r="F233" s="3" t="s">
        <v>622</v>
      </c>
      <c r="G233" s="4">
        <v>0</v>
      </c>
      <c r="H233" s="4">
        <v>0</v>
      </c>
      <c r="I233" s="4">
        <v>1</v>
      </c>
      <c r="J233" s="3" t="s">
        <v>19</v>
      </c>
      <c r="K233" s="2" t="s">
        <v>623</v>
      </c>
    </row>
    <row r="234" spans="1:11" ht="21" customHeight="1">
      <c r="A234" s="3" t="s">
        <v>616</v>
      </c>
      <c r="B234" s="3" t="s">
        <v>617</v>
      </c>
      <c r="C234" s="3" t="s">
        <v>618</v>
      </c>
      <c r="D234" s="3" t="s">
        <v>309</v>
      </c>
      <c r="E234" s="3" t="s">
        <v>624</v>
      </c>
      <c r="F234" s="3" t="s">
        <v>625</v>
      </c>
      <c r="G234" s="4">
        <v>0</v>
      </c>
      <c r="H234" s="4">
        <v>0</v>
      </c>
      <c r="I234" s="4">
        <v>1</v>
      </c>
      <c r="J234" s="3" t="s">
        <v>19</v>
      </c>
      <c r="K234" s="2" t="s">
        <v>626</v>
      </c>
    </row>
    <row r="235" spans="1:11" ht="21" customHeight="1">
      <c r="A235" s="3" t="s">
        <v>616</v>
      </c>
      <c r="B235" s="3" t="s">
        <v>617</v>
      </c>
      <c r="C235" s="3" t="s">
        <v>618</v>
      </c>
      <c r="D235" s="3" t="s">
        <v>309</v>
      </c>
      <c r="E235" s="3" t="s">
        <v>627</v>
      </c>
      <c r="F235" s="3" t="s">
        <v>628</v>
      </c>
      <c r="G235" s="4">
        <v>0</v>
      </c>
      <c r="H235" s="4">
        <v>0</v>
      </c>
      <c r="I235" s="4">
        <v>1</v>
      </c>
      <c r="J235" s="3" t="s">
        <v>19</v>
      </c>
      <c r="K235" s="2" t="s">
        <v>629</v>
      </c>
    </row>
    <row r="236" spans="1:11" ht="21" customHeight="1">
      <c r="A236" s="3" t="s">
        <v>616</v>
      </c>
      <c r="B236" s="3" t="s">
        <v>617</v>
      </c>
      <c r="C236" s="3" t="s">
        <v>618</v>
      </c>
      <c r="D236" s="3" t="s">
        <v>309</v>
      </c>
      <c r="E236" s="3" t="s">
        <v>630</v>
      </c>
      <c r="F236" s="3" t="s">
        <v>631</v>
      </c>
      <c r="G236" s="4">
        <v>0</v>
      </c>
      <c r="H236" s="4">
        <v>0</v>
      </c>
      <c r="I236" s="4">
        <v>1</v>
      </c>
      <c r="J236" s="3" t="s">
        <v>19</v>
      </c>
      <c r="K236" s="2" t="s">
        <v>632</v>
      </c>
    </row>
    <row r="237" spans="1:11" ht="21" customHeight="1">
      <c r="A237" s="3" t="s">
        <v>616</v>
      </c>
      <c r="B237" s="3" t="s">
        <v>617</v>
      </c>
      <c r="C237" s="3" t="s">
        <v>618</v>
      </c>
      <c r="D237" s="3" t="s">
        <v>309</v>
      </c>
      <c r="E237" s="3" t="s">
        <v>633</v>
      </c>
      <c r="F237" s="3" t="s">
        <v>634</v>
      </c>
      <c r="G237" s="4">
        <v>0</v>
      </c>
      <c r="H237" s="4">
        <v>0</v>
      </c>
      <c r="I237" s="4">
        <v>1</v>
      </c>
      <c r="J237" s="3" t="s">
        <v>19</v>
      </c>
      <c r="K237" s="2" t="s">
        <v>635</v>
      </c>
    </row>
    <row r="238" spans="1:11" ht="21" hidden="1" customHeight="1">
      <c r="A238" s="3" t="s">
        <v>636</v>
      </c>
      <c r="B238" s="3" t="s">
        <v>637</v>
      </c>
      <c r="C238" s="3" t="s">
        <v>638</v>
      </c>
      <c r="D238" s="3" t="s">
        <v>309</v>
      </c>
      <c r="E238" s="3" t="s">
        <v>619</v>
      </c>
      <c r="F238" s="3" t="s">
        <v>15</v>
      </c>
      <c r="G238" s="4">
        <v>1</v>
      </c>
      <c r="H238" s="4">
        <v>1</v>
      </c>
      <c r="I238" s="4">
        <v>0</v>
      </c>
      <c r="J238" s="3" t="s">
        <v>16</v>
      </c>
      <c r="K238" s="2" t="s">
        <v>620</v>
      </c>
    </row>
    <row r="239" spans="1:11" ht="21" hidden="1" customHeight="1">
      <c r="A239" s="3" t="s">
        <v>636</v>
      </c>
      <c r="B239" s="3" t="s">
        <v>637</v>
      </c>
      <c r="C239" s="3" t="s">
        <v>638</v>
      </c>
      <c r="D239" s="3" t="s">
        <v>309</v>
      </c>
      <c r="E239" s="3" t="s">
        <v>586</v>
      </c>
      <c r="F239" s="3" t="s">
        <v>15</v>
      </c>
      <c r="G239" s="4">
        <v>1</v>
      </c>
      <c r="H239" s="4">
        <v>1</v>
      </c>
      <c r="I239" s="4">
        <v>0</v>
      </c>
      <c r="J239" s="3" t="s">
        <v>19</v>
      </c>
      <c r="K239" s="2" t="s">
        <v>587</v>
      </c>
    </row>
    <row r="240" spans="1:11" ht="21" hidden="1" customHeight="1">
      <c r="A240" s="3" t="s">
        <v>639</v>
      </c>
      <c r="B240" s="3" t="s">
        <v>640</v>
      </c>
      <c r="C240" s="3" t="s">
        <v>641</v>
      </c>
      <c r="D240" s="3" t="s">
        <v>309</v>
      </c>
      <c r="E240" s="3" t="s">
        <v>574</v>
      </c>
      <c r="F240" s="3" t="s">
        <v>15</v>
      </c>
      <c r="G240" s="4">
        <v>1</v>
      </c>
      <c r="H240" s="4">
        <v>1</v>
      </c>
      <c r="I240" s="4">
        <v>0</v>
      </c>
      <c r="J240" s="3" t="s">
        <v>16</v>
      </c>
      <c r="K240" s="2" t="s">
        <v>575</v>
      </c>
    </row>
    <row r="241" spans="1:11" ht="21" hidden="1" customHeight="1">
      <c r="A241" s="3" t="s">
        <v>639</v>
      </c>
      <c r="B241" s="3" t="s">
        <v>640</v>
      </c>
      <c r="C241" s="3" t="s">
        <v>641</v>
      </c>
      <c r="D241" s="3" t="s">
        <v>309</v>
      </c>
      <c r="E241" s="3" t="s">
        <v>582</v>
      </c>
      <c r="F241" s="3" t="s">
        <v>15</v>
      </c>
      <c r="G241" s="4">
        <v>1</v>
      </c>
      <c r="H241" s="4">
        <v>1</v>
      </c>
      <c r="I241" s="4">
        <v>0</v>
      </c>
      <c r="J241" s="3" t="s">
        <v>19</v>
      </c>
      <c r="K241" s="2" t="s">
        <v>583</v>
      </c>
    </row>
    <row r="242" spans="1:11" ht="21" hidden="1" customHeight="1">
      <c r="A242" s="3" t="s">
        <v>642</v>
      </c>
      <c r="B242" s="3" t="s">
        <v>643</v>
      </c>
      <c r="C242" s="3" t="s">
        <v>184</v>
      </c>
      <c r="D242" s="3" t="s">
        <v>309</v>
      </c>
      <c r="E242" s="3" t="s">
        <v>588</v>
      </c>
      <c r="F242" s="3" t="s">
        <v>15</v>
      </c>
      <c r="G242" s="4">
        <v>0</v>
      </c>
      <c r="H242" s="4">
        <v>0</v>
      </c>
      <c r="I242" s="4">
        <v>0</v>
      </c>
      <c r="J242" s="3" t="s">
        <v>16</v>
      </c>
      <c r="K242" s="2" t="s">
        <v>589</v>
      </c>
    </row>
    <row r="243" spans="1:11" ht="21" hidden="1" customHeight="1">
      <c r="A243" s="3" t="s">
        <v>644</v>
      </c>
      <c r="B243" s="3" t="s">
        <v>645</v>
      </c>
      <c r="C243" s="3" t="s">
        <v>646</v>
      </c>
      <c r="D243" s="3" t="s">
        <v>309</v>
      </c>
      <c r="E243" s="3" t="s">
        <v>647</v>
      </c>
      <c r="F243" s="3" t="s">
        <v>15</v>
      </c>
      <c r="G243" s="4">
        <v>1</v>
      </c>
      <c r="H243" s="4">
        <v>0</v>
      </c>
      <c r="I243" s="4">
        <v>0</v>
      </c>
      <c r="J243" s="3" t="s">
        <v>16</v>
      </c>
      <c r="K243" s="2" t="s">
        <v>648</v>
      </c>
    </row>
    <row r="244" spans="1:11" ht="21" hidden="1" customHeight="1">
      <c r="A244" s="3" t="s">
        <v>644</v>
      </c>
      <c r="B244" s="3" t="s">
        <v>645</v>
      </c>
      <c r="C244" s="3" t="s">
        <v>646</v>
      </c>
      <c r="D244" s="3" t="s">
        <v>309</v>
      </c>
      <c r="E244" s="3" t="s">
        <v>584</v>
      </c>
      <c r="F244" s="3" t="s">
        <v>15</v>
      </c>
      <c r="G244" s="4">
        <v>1</v>
      </c>
      <c r="H244" s="4">
        <v>0</v>
      </c>
      <c r="I244" s="4">
        <v>0</v>
      </c>
      <c r="J244" s="3" t="s">
        <v>19</v>
      </c>
      <c r="K244" s="2" t="s">
        <v>585</v>
      </c>
    </row>
    <row r="245" spans="1:11" ht="21" hidden="1" customHeight="1">
      <c r="A245" s="3" t="s">
        <v>649</v>
      </c>
      <c r="B245" s="3" t="s">
        <v>650</v>
      </c>
      <c r="C245" s="3" t="s">
        <v>651</v>
      </c>
      <c r="D245" s="3" t="s">
        <v>309</v>
      </c>
      <c r="E245" s="3" t="s">
        <v>576</v>
      </c>
      <c r="F245" s="3" t="s">
        <v>15</v>
      </c>
      <c r="G245" s="4">
        <v>1</v>
      </c>
      <c r="H245" s="4">
        <v>0</v>
      </c>
      <c r="I245" s="4">
        <v>0</v>
      </c>
      <c r="J245" s="3" t="s">
        <v>16</v>
      </c>
      <c r="K245" s="2" t="s">
        <v>577</v>
      </c>
    </row>
    <row r="246" spans="1:11" ht="21" hidden="1" customHeight="1">
      <c r="A246" s="3" t="s">
        <v>649</v>
      </c>
      <c r="B246" s="3" t="s">
        <v>650</v>
      </c>
      <c r="C246" s="3" t="s">
        <v>651</v>
      </c>
      <c r="D246" s="3" t="s">
        <v>309</v>
      </c>
      <c r="E246" s="3" t="s">
        <v>619</v>
      </c>
      <c r="F246" s="3" t="s">
        <v>15</v>
      </c>
      <c r="G246" s="4">
        <v>1</v>
      </c>
      <c r="H246" s="4">
        <v>0</v>
      </c>
      <c r="I246" s="4">
        <v>0</v>
      </c>
      <c r="J246" s="3" t="s">
        <v>19</v>
      </c>
      <c r="K246" s="2" t="s">
        <v>620</v>
      </c>
    </row>
    <row r="247" spans="1:11" ht="21" hidden="1" customHeight="1">
      <c r="A247" s="3" t="s">
        <v>652</v>
      </c>
      <c r="B247" s="3" t="s">
        <v>653</v>
      </c>
      <c r="C247" s="3" t="s">
        <v>654</v>
      </c>
      <c r="D247" s="3" t="s">
        <v>309</v>
      </c>
      <c r="E247" s="3" t="s">
        <v>572</v>
      </c>
      <c r="F247" s="3" t="s">
        <v>15</v>
      </c>
      <c r="G247" s="4">
        <v>1</v>
      </c>
      <c r="H247" s="4">
        <v>1</v>
      </c>
      <c r="I247" s="4">
        <v>0</v>
      </c>
      <c r="J247" s="3" t="s">
        <v>16</v>
      </c>
      <c r="K247" s="2" t="s">
        <v>573</v>
      </c>
    </row>
    <row r="248" spans="1:11" ht="21" hidden="1" customHeight="1">
      <c r="A248" s="3" t="s">
        <v>655</v>
      </c>
      <c r="B248" s="3" t="s">
        <v>656</v>
      </c>
      <c r="C248" s="3" t="s">
        <v>657</v>
      </c>
      <c r="D248" s="3" t="s">
        <v>309</v>
      </c>
      <c r="E248" s="3" t="s">
        <v>578</v>
      </c>
      <c r="F248" s="3" t="s">
        <v>15</v>
      </c>
      <c r="G248" s="4">
        <v>1</v>
      </c>
      <c r="H248" s="4">
        <v>0</v>
      </c>
      <c r="I248" s="4">
        <v>1</v>
      </c>
      <c r="J248" s="3" t="s">
        <v>16</v>
      </c>
      <c r="K248" s="2" t="s">
        <v>579</v>
      </c>
    </row>
    <row r="249" spans="1:11" ht="21" hidden="1" customHeight="1">
      <c r="A249" s="3" t="s">
        <v>655</v>
      </c>
      <c r="B249" s="3" t="s">
        <v>656</v>
      </c>
      <c r="C249" s="3" t="s">
        <v>657</v>
      </c>
      <c r="D249" s="3" t="s">
        <v>309</v>
      </c>
      <c r="E249" s="3" t="s">
        <v>647</v>
      </c>
      <c r="F249" s="3" t="s">
        <v>15</v>
      </c>
      <c r="G249" s="4">
        <v>1</v>
      </c>
      <c r="H249" s="4">
        <v>0</v>
      </c>
      <c r="I249" s="4">
        <v>1</v>
      </c>
      <c r="J249" s="3" t="s">
        <v>19</v>
      </c>
      <c r="K249" s="2" t="s">
        <v>648</v>
      </c>
    </row>
    <row r="250" spans="1:11" ht="21" hidden="1" customHeight="1">
      <c r="A250" s="3" t="s">
        <v>655</v>
      </c>
      <c r="B250" s="3" t="s">
        <v>656</v>
      </c>
      <c r="C250" s="3" t="s">
        <v>657</v>
      </c>
      <c r="D250" s="3" t="s">
        <v>309</v>
      </c>
      <c r="E250" s="3" t="s">
        <v>572</v>
      </c>
      <c r="F250" s="3" t="s">
        <v>15</v>
      </c>
      <c r="G250" s="4">
        <v>1</v>
      </c>
      <c r="H250" s="4">
        <v>0</v>
      </c>
      <c r="I250" s="4">
        <v>1</v>
      </c>
      <c r="J250" s="3" t="s">
        <v>19</v>
      </c>
      <c r="K250" s="2" t="s">
        <v>573</v>
      </c>
    </row>
    <row r="251" spans="1:11" ht="21" hidden="1" customHeight="1">
      <c r="A251" s="3" t="s">
        <v>655</v>
      </c>
      <c r="B251" s="3" t="s">
        <v>656</v>
      </c>
      <c r="C251" s="3" t="s">
        <v>657</v>
      </c>
      <c r="D251" s="3" t="s">
        <v>309</v>
      </c>
      <c r="E251" s="3" t="s">
        <v>658</v>
      </c>
      <c r="F251" s="3" t="s">
        <v>15</v>
      </c>
      <c r="G251" s="4">
        <v>1</v>
      </c>
      <c r="H251" s="4">
        <v>0</v>
      </c>
      <c r="I251" s="4">
        <v>1</v>
      </c>
      <c r="J251" s="3" t="s">
        <v>19</v>
      </c>
      <c r="K251" s="2" t="s">
        <v>659</v>
      </c>
    </row>
    <row r="252" spans="1:11" ht="21" customHeight="1">
      <c r="A252" s="3" t="s">
        <v>655</v>
      </c>
      <c r="B252" s="3" t="s">
        <v>656</v>
      </c>
      <c r="C252" s="3" t="s">
        <v>657</v>
      </c>
      <c r="D252" s="3" t="s">
        <v>309</v>
      </c>
      <c r="E252" s="3" t="s">
        <v>660</v>
      </c>
      <c r="F252" s="3" t="s">
        <v>661</v>
      </c>
      <c r="G252" s="4">
        <v>0</v>
      </c>
      <c r="H252" s="4">
        <v>0</v>
      </c>
      <c r="I252" s="4">
        <v>1</v>
      </c>
      <c r="J252" s="3" t="s">
        <v>19</v>
      </c>
      <c r="K252" s="2" t="s">
        <v>662</v>
      </c>
    </row>
    <row r="253" spans="1:11" ht="21" customHeight="1">
      <c r="A253" s="3" t="s">
        <v>655</v>
      </c>
      <c r="B253" s="3" t="s">
        <v>656</v>
      </c>
      <c r="C253" s="3" t="s">
        <v>657</v>
      </c>
      <c r="D253" s="3" t="s">
        <v>309</v>
      </c>
      <c r="E253" s="3" t="s">
        <v>663</v>
      </c>
      <c r="F253" s="3" t="s">
        <v>664</v>
      </c>
      <c r="G253" s="4">
        <v>0</v>
      </c>
      <c r="H253" s="4">
        <v>0</v>
      </c>
      <c r="I253" s="4">
        <v>1</v>
      </c>
      <c r="J253" s="3" t="s">
        <v>19</v>
      </c>
      <c r="K253" s="2" t="s">
        <v>665</v>
      </c>
    </row>
    <row r="254" spans="1:11" ht="21" customHeight="1">
      <c r="A254" s="3" t="s">
        <v>655</v>
      </c>
      <c r="B254" s="3" t="s">
        <v>656</v>
      </c>
      <c r="C254" s="3" t="s">
        <v>657</v>
      </c>
      <c r="D254" s="3" t="s">
        <v>309</v>
      </c>
      <c r="E254" s="3" t="s">
        <v>666</v>
      </c>
      <c r="F254" s="3" t="s">
        <v>667</v>
      </c>
      <c r="G254" s="4">
        <v>0</v>
      </c>
      <c r="H254" s="4">
        <v>0</v>
      </c>
      <c r="I254" s="4">
        <v>1</v>
      </c>
      <c r="J254" s="3" t="s">
        <v>19</v>
      </c>
      <c r="K254" s="2" t="s">
        <v>668</v>
      </c>
    </row>
    <row r="255" spans="1:11" ht="21" customHeight="1">
      <c r="A255" s="3" t="s">
        <v>655</v>
      </c>
      <c r="B255" s="3" t="s">
        <v>656</v>
      </c>
      <c r="C255" s="3" t="s">
        <v>657</v>
      </c>
      <c r="D255" s="3" t="s">
        <v>309</v>
      </c>
      <c r="E255" s="3" t="s">
        <v>669</v>
      </c>
      <c r="F255" s="3" t="s">
        <v>670</v>
      </c>
      <c r="G255" s="4">
        <v>0</v>
      </c>
      <c r="H255" s="4">
        <v>0</v>
      </c>
      <c r="I255" s="4">
        <v>1</v>
      </c>
      <c r="J255" s="3" t="s">
        <v>19</v>
      </c>
      <c r="K255" s="2" t="s">
        <v>671</v>
      </c>
    </row>
    <row r="256" spans="1:11" ht="21" customHeight="1">
      <c r="A256" s="3" t="s">
        <v>655</v>
      </c>
      <c r="B256" s="3" t="s">
        <v>656</v>
      </c>
      <c r="C256" s="3" t="s">
        <v>657</v>
      </c>
      <c r="D256" s="3" t="s">
        <v>309</v>
      </c>
      <c r="E256" s="3" t="s">
        <v>672</v>
      </c>
      <c r="F256" s="3" t="s">
        <v>673</v>
      </c>
      <c r="G256" s="4">
        <v>0</v>
      </c>
      <c r="H256" s="4">
        <v>0</v>
      </c>
      <c r="I256" s="4">
        <v>1</v>
      </c>
      <c r="J256" s="3" t="s">
        <v>19</v>
      </c>
      <c r="K256" s="2" t="s">
        <v>674</v>
      </c>
    </row>
    <row r="257" spans="1:11" ht="21" hidden="1" customHeight="1">
      <c r="A257" s="3" t="s">
        <v>675</v>
      </c>
      <c r="B257" s="3" t="s">
        <v>676</v>
      </c>
      <c r="C257" s="3" t="s">
        <v>677</v>
      </c>
      <c r="D257" s="3" t="s">
        <v>309</v>
      </c>
      <c r="E257" s="3" t="s">
        <v>584</v>
      </c>
      <c r="F257" s="3" t="s">
        <v>15</v>
      </c>
      <c r="G257" s="4">
        <v>1</v>
      </c>
      <c r="H257" s="4">
        <v>1</v>
      </c>
      <c r="I257" s="4">
        <v>0</v>
      </c>
      <c r="J257" s="3" t="s">
        <v>16</v>
      </c>
      <c r="K257" s="2" t="s">
        <v>585</v>
      </c>
    </row>
    <row r="258" spans="1:11" ht="21" hidden="1" customHeight="1">
      <c r="A258" s="3" t="s">
        <v>675</v>
      </c>
      <c r="B258" s="3" t="s">
        <v>676</v>
      </c>
      <c r="C258" s="3" t="s">
        <v>677</v>
      </c>
      <c r="D258" s="3" t="s">
        <v>309</v>
      </c>
      <c r="E258" s="3" t="s">
        <v>588</v>
      </c>
      <c r="F258" s="3" t="s">
        <v>15</v>
      </c>
      <c r="G258" s="4">
        <v>1</v>
      </c>
      <c r="H258" s="4">
        <v>1</v>
      </c>
      <c r="I258" s="4">
        <v>0</v>
      </c>
      <c r="J258" s="3" t="s">
        <v>19</v>
      </c>
      <c r="K258" s="2" t="s">
        <v>589</v>
      </c>
    </row>
    <row r="259" spans="1:11" ht="21" hidden="1" customHeight="1">
      <c r="A259" s="3" t="s">
        <v>678</v>
      </c>
      <c r="B259" s="3" t="s">
        <v>679</v>
      </c>
      <c r="C259" s="3" t="s">
        <v>680</v>
      </c>
      <c r="D259" s="3" t="s">
        <v>309</v>
      </c>
      <c r="E259" s="3" t="s">
        <v>614</v>
      </c>
      <c r="F259" s="3" t="s">
        <v>15</v>
      </c>
      <c r="G259" s="4">
        <v>1</v>
      </c>
      <c r="H259" s="4">
        <v>1</v>
      </c>
      <c r="I259" s="4">
        <v>0</v>
      </c>
      <c r="J259" s="3" t="s">
        <v>16</v>
      </c>
      <c r="K259" s="2" t="s">
        <v>615</v>
      </c>
    </row>
    <row r="260" spans="1:11" ht="21" hidden="1" customHeight="1">
      <c r="A260" s="3" t="s">
        <v>678</v>
      </c>
      <c r="B260" s="3" t="s">
        <v>679</v>
      </c>
      <c r="C260" s="3" t="s">
        <v>680</v>
      </c>
      <c r="D260" s="3" t="s">
        <v>309</v>
      </c>
      <c r="E260" s="3" t="s">
        <v>580</v>
      </c>
      <c r="F260" s="3" t="s">
        <v>15</v>
      </c>
      <c r="G260" s="4">
        <v>1</v>
      </c>
      <c r="H260" s="4">
        <v>1</v>
      </c>
      <c r="I260" s="4">
        <v>0</v>
      </c>
      <c r="J260" s="3" t="s">
        <v>19</v>
      </c>
      <c r="K260" s="2" t="s">
        <v>581</v>
      </c>
    </row>
    <row r="261" spans="1:11" ht="21" hidden="1" customHeight="1">
      <c r="A261" s="3" t="s">
        <v>678</v>
      </c>
      <c r="B261" s="3" t="s">
        <v>679</v>
      </c>
      <c r="C261" s="3" t="s">
        <v>680</v>
      </c>
      <c r="D261" s="3" t="s">
        <v>309</v>
      </c>
      <c r="E261" s="3" t="s">
        <v>658</v>
      </c>
      <c r="F261" s="3" t="s">
        <v>15</v>
      </c>
      <c r="G261" s="4">
        <v>1</v>
      </c>
      <c r="H261" s="4">
        <v>1</v>
      </c>
      <c r="I261" s="4">
        <v>0</v>
      </c>
      <c r="J261" s="3" t="s">
        <v>19</v>
      </c>
      <c r="K261" s="2" t="s">
        <v>659</v>
      </c>
    </row>
    <row r="262" spans="1:11" ht="21" hidden="1" customHeight="1">
      <c r="A262" s="3" t="s">
        <v>681</v>
      </c>
      <c r="B262" s="3" t="s">
        <v>682</v>
      </c>
      <c r="C262" s="3" t="s">
        <v>197</v>
      </c>
      <c r="D262" s="3" t="s">
        <v>309</v>
      </c>
      <c r="E262" s="3" t="s">
        <v>588</v>
      </c>
      <c r="F262" s="3" t="s">
        <v>15</v>
      </c>
      <c r="G262" s="4">
        <v>0</v>
      </c>
      <c r="H262" s="4">
        <v>0</v>
      </c>
      <c r="I262" s="4">
        <v>0</v>
      </c>
      <c r="J262" s="3" t="s">
        <v>16</v>
      </c>
      <c r="K262" s="2" t="s">
        <v>589</v>
      </c>
    </row>
    <row r="263" spans="1:11" ht="21" hidden="1" customHeight="1">
      <c r="A263" s="3" t="s">
        <v>683</v>
      </c>
      <c r="B263" s="3" t="s">
        <v>684</v>
      </c>
      <c r="C263" s="3" t="s">
        <v>200</v>
      </c>
      <c r="D263" s="3" t="s">
        <v>309</v>
      </c>
      <c r="E263" s="3" t="s">
        <v>574</v>
      </c>
      <c r="F263" s="3" t="s">
        <v>15</v>
      </c>
      <c r="G263" s="4">
        <v>0</v>
      </c>
      <c r="H263" s="4">
        <v>0</v>
      </c>
      <c r="I263" s="4">
        <v>0</v>
      </c>
      <c r="J263" s="3" t="s">
        <v>16</v>
      </c>
      <c r="K263" s="2" t="s">
        <v>575</v>
      </c>
    </row>
    <row r="264" spans="1:11" ht="21" hidden="1" customHeight="1">
      <c r="A264" s="3" t="s">
        <v>685</v>
      </c>
      <c r="B264" s="3" t="s">
        <v>686</v>
      </c>
      <c r="C264" s="3" t="s">
        <v>212</v>
      </c>
      <c r="D264" s="3" t="s">
        <v>309</v>
      </c>
      <c r="E264" s="3" t="s">
        <v>574</v>
      </c>
      <c r="F264" s="3" t="s">
        <v>15</v>
      </c>
      <c r="G264" s="4">
        <v>0</v>
      </c>
      <c r="H264" s="4">
        <v>0</v>
      </c>
      <c r="I264" s="4">
        <v>0</v>
      </c>
      <c r="J264" s="3" t="s">
        <v>16</v>
      </c>
      <c r="K264" s="2" t="s">
        <v>575</v>
      </c>
    </row>
    <row r="265" spans="1:11" ht="21" hidden="1" customHeight="1">
      <c r="A265" s="3" t="s">
        <v>687</v>
      </c>
      <c r="B265" s="3" t="s">
        <v>688</v>
      </c>
      <c r="C265" s="3" t="s">
        <v>689</v>
      </c>
      <c r="D265" s="3" t="s">
        <v>248</v>
      </c>
      <c r="E265" s="3" t="s">
        <v>249</v>
      </c>
      <c r="F265" s="3" t="s">
        <v>15</v>
      </c>
      <c r="G265" s="4">
        <v>1</v>
      </c>
      <c r="H265" s="4">
        <v>0</v>
      </c>
      <c r="I265" s="4">
        <v>0</v>
      </c>
      <c r="J265" s="3" t="s">
        <v>16</v>
      </c>
      <c r="K265" s="2" t="s">
        <v>250</v>
      </c>
    </row>
    <row r="266" spans="1:11" s="8" customFormat="1" ht="21" hidden="1" customHeight="1">
      <c r="A266" s="3" t="s">
        <v>687</v>
      </c>
      <c r="B266" s="3" t="s">
        <v>688</v>
      </c>
      <c r="C266" s="3" t="s">
        <v>689</v>
      </c>
      <c r="D266" s="3" t="s">
        <v>248</v>
      </c>
      <c r="E266" s="3" t="s">
        <v>690</v>
      </c>
      <c r="F266" s="3" t="s">
        <v>15</v>
      </c>
      <c r="G266" s="4">
        <v>0</v>
      </c>
      <c r="H266" s="4">
        <v>0</v>
      </c>
      <c r="I266" s="4">
        <v>1</v>
      </c>
      <c r="J266" s="3" t="s">
        <v>19</v>
      </c>
      <c r="K266" s="8" t="s">
        <v>691</v>
      </c>
    </row>
    <row r="267" spans="1:11" ht="21" hidden="1" customHeight="1">
      <c r="A267" s="3" t="s">
        <v>687</v>
      </c>
      <c r="B267" s="3" t="s">
        <v>688</v>
      </c>
      <c r="C267" s="3" t="s">
        <v>689</v>
      </c>
      <c r="D267" s="3" t="s">
        <v>248</v>
      </c>
      <c r="E267" s="3" t="s">
        <v>692</v>
      </c>
      <c r="F267" s="3" t="s">
        <v>15</v>
      </c>
      <c r="G267" s="4">
        <v>0</v>
      </c>
      <c r="H267" s="4">
        <v>0</v>
      </c>
      <c r="I267" s="4">
        <v>1</v>
      </c>
      <c r="J267" s="3" t="s">
        <v>19</v>
      </c>
      <c r="K267" s="2" t="s">
        <v>693</v>
      </c>
    </row>
    <row r="268" spans="1:11" ht="21" hidden="1" customHeight="1">
      <c r="A268" s="3" t="s">
        <v>687</v>
      </c>
      <c r="B268" s="3" t="s">
        <v>688</v>
      </c>
      <c r="C268" s="3" t="s">
        <v>689</v>
      </c>
      <c r="D268" s="3" t="s">
        <v>248</v>
      </c>
      <c r="E268" s="3" t="s">
        <v>694</v>
      </c>
      <c r="F268" s="3" t="s">
        <v>15</v>
      </c>
      <c r="G268" s="4">
        <v>0</v>
      </c>
      <c r="H268" s="4">
        <v>0</v>
      </c>
      <c r="I268" s="4">
        <v>1</v>
      </c>
      <c r="J268" s="3" t="s">
        <v>19</v>
      </c>
      <c r="K268" s="2" t="s">
        <v>695</v>
      </c>
    </row>
    <row r="269" spans="1:11" s="7" customFormat="1" ht="21" hidden="1" customHeight="1">
      <c r="A269" s="5" t="s">
        <v>687</v>
      </c>
      <c r="B269" s="5" t="s">
        <v>688</v>
      </c>
      <c r="C269" s="5" t="s">
        <v>689</v>
      </c>
      <c r="D269" s="5" t="s">
        <v>248</v>
      </c>
      <c r="E269" s="5" t="s">
        <v>696</v>
      </c>
      <c r="F269" s="5" t="s">
        <v>15</v>
      </c>
      <c r="G269" s="6">
        <v>1</v>
      </c>
      <c r="H269" s="6">
        <v>0</v>
      </c>
      <c r="I269" s="6">
        <v>0</v>
      </c>
      <c r="J269" s="5" t="s">
        <v>19</v>
      </c>
      <c r="K269" s="7" t="s">
        <v>697</v>
      </c>
    </row>
    <row r="270" spans="1:11" ht="21" hidden="1" customHeight="1">
      <c r="A270" s="3" t="s">
        <v>687</v>
      </c>
      <c r="B270" s="3" t="s">
        <v>688</v>
      </c>
      <c r="C270" s="3" t="s">
        <v>689</v>
      </c>
      <c r="D270" s="3" t="s">
        <v>248</v>
      </c>
      <c r="E270" s="3" t="s">
        <v>698</v>
      </c>
      <c r="F270" s="3" t="s">
        <v>15</v>
      </c>
      <c r="G270" s="4">
        <v>0</v>
      </c>
      <c r="H270" s="4">
        <v>0</v>
      </c>
      <c r="I270" s="4">
        <v>1</v>
      </c>
      <c r="J270" s="3" t="s">
        <v>19</v>
      </c>
      <c r="K270" s="2" t="s">
        <v>699</v>
      </c>
    </row>
    <row r="271" spans="1:11" ht="21" hidden="1" customHeight="1">
      <c r="A271" s="3" t="s">
        <v>687</v>
      </c>
      <c r="B271" s="3" t="s">
        <v>688</v>
      </c>
      <c r="C271" s="3" t="s">
        <v>689</v>
      </c>
      <c r="D271" s="3" t="s">
        <v>248</v>
      </c>
      <c r="E271" s="3" t="s">
        <v>700</v>
      </c>
      <c r="F271" s="3" t="s">
        <v>15</v>
      </c>
      <c r="G271" s="4">
        <v>0</v>
      </c>
      <c r="H271" s="4">
        <v>0</v>
      </c>
      <c r="I271" s="4">
        <v>1</v>
      </c>
      <c r="J271" s="3" t="s">
        <v>19</v>
      </c>
      <c r="K271" s="2" t="s">
        <v>701</v>
      </c>
    </row>
    <row r="272" spans="1:11" ht="21" hidden="1" customHeight="1">
      <c r="A272" s="3" t="s">
        <v>687</v>
      </c>
      <c r="B272" s="3" t="s">
        <v>688</v>
      </c>
      <c r="C272" s="3" t="s">
        <v>689</v>
      </c>
      <c r="D272" s="3" t="s">
        <v>248</v>
      </c>
      <c r="E272" s="3" t="s">
        <v>702</v>
      </c>
      <c r="F272" s="3" t="s">
        <v>15</v>
      </c>
      <c r="G272" s="4">
        <v>1</v>
      </c>
      <c r="H272" s="4">
        <v>0</v>
      </c>
      <c r="I272" s="4">
        <v>0</v>
      </c>
      <c r="J272" s="3" t="s">
        <v>19</v>
      </c>
      <c r="K272" s="2" t="s">
        <v>703</v>
      </c>
    </row>
    <row r="273" spans="1:11" ht="21" hidden="1" customHeight="1">
      <c r="A273" s="3" t="s">
        <v>704</v>
      </c>
      <c r="B273" s="3" t="s">
        <v>705</v>
      </c>
      <c r="C273" s="3" t="s">
        <v>706</v>
      </c>
      <c r="D273" s="3" t="s">
        <v>248</v>
      </c>
      <c r="E273" s="3" t="s">
        <v>707</v>
      </c>
      <c r="F273" s="3" t="s">
        <v>15</v>
      </c>
      <c r="G273" s="4">
        <v>1</v>
      </c>
      <c r="H273" s="4">
        <v>0</v>
      </c>
      <c r="I273" s="4">
        <v>1</v>
      </c>
      <c r="J273" s="3" t="s">
        <v>16</v>
      </c>
      <c r="K273" s="2" t="s">
        <v>708</v>
      </c>
    </row>
    <row r="274" spans="1:11" s="7" customFormat="1" ht="21" hidden="1" customHeight="1">
      <c r="A274" s="5" t="s">
        <v>704</v>
      </c>
      <c r="B274" s="5" t="s">
        <v>705</v>
      </c>
      <c r="C274" s="5" t="s">
        <v>706</v>
      </c>
      <c r="D274" s="5" t="s">
        <v>248</v>
      </c>
      <c r="E274" s="5" t="s">
        <v>709</v>
      </c>
      <c r="F274" s="5" t="s">
        <v>15</v>
      </c>
      <c r="G274" s="6">
        <v>0</v>
      </c>
      <c r="H274" s="6">
        <v>0</v>
      </c>
      <c r="I274" s="6">
        <v>1</v>
      </c>
      <c r="J274" s="5" t="s">
        <v>19</v>
      </c>
      <c r="K274" s="7" t="s">
        <v>710</v>
      </c>
    </row>
    <row r="275" spans="1:11" ht="21" hidden="1" customHeight="1">
      <c r="A275" s="3" t="s">
        <v>711</v>
      </c>
      <c r="B275" s="3" t="s">
        <v>712</v>
      </c>
      <c r="C275" s="3" t="s">
        <v>713</v>
      </c>
      <c r="D275" s="3" t="s">
        <v>248</v>
      </c>
      <c r="E275" s="3" t="s">
        <v>692</v>
      </c>
      <c r="F275" s="3" t="s">
        <v>15</v>
      </c>
      <c r="G275" s="4">
        <v>1</v>
      </c>
      <c r="H275" s="4">
        <v>0</v>
      </c>
      <c r="I275" s="4">
        <v>1</v>
      </c>
      <c r="J275" s="3" t="s">
        <v>16</v>
      </c>
      <c r="K275" s="2" t="s">
        <v>693</v>
      </c>
    </row>
    <row r="276" spans="1:11" ht="21" hidden="1" customHeight="1">
      <c r="A276" s="3" t="s">
        <v>714</v>
      </c>
      <c r="B276" s="3" t="s">
        <v>715</v>
      </c>
      <c r="C276" s="3" t="s">
        <v>716</v>
      </c>
      <c r="D276" s="3" t="s">
        <v>376</v>
      </c>
      <c r="E276" s="3" t="s">
        <v>717</v>
      </c>
      <c r="F276" s="3" t="s">
        <v>15</v>
      </c>
      <c r="G276" s="4">
        <v>1</v>
      </c>
      <c r="H276" s="4">
        <v>0</v>
      </c>
      <c r="I276" s="4">
        <v>1</v>
      </c>
      <c r="J276" s="3" t="s">
        <v>16</v>
      </c>
      <c r="K276" s="2" t="s">
        <v>718</v>
      </c>
    </row>
    <row r="277" spans="1:11" ht="21" hidden="1" customHeight="1">
      <c r="A277" s="3" t="s">
        <v>719</v>
      </c>
      <c r="B277" s="3" t="s">
        <v>720</v>
      </c>
      <c r="C277" s="3" t="s">
        <v>721</v>
      </c>
      <c r="D277" s="3" t="s">
        <v>376</v>
      </c>
      <c r="E277" s="3" t="s">
        <v>722</v>
      </c>
      <c r="F277" s="3" t="s">
        <v>15</v>
      </c>
      <c r="G277" s="4">
        <v>2</v>
      </c>
      <c r="H277" s="4">
        <v>1</v>
      </c>
      <c r="I277" s="4">
        <v>0</v>
      </c>
      <c r="J277" s="3" t="s">
        <v>16</v>
      </c>
      <c r="K277" s="2" t="s">
        <v>723</v>
      </c>
    </row>
    <row r="278" spans="1:11" ht="21" hidden="1" customHeight="1">
      <c r="A278" s="3" t="s">
        <v>719</v>
      </c>
      <c r="B278" s="3" t="s">
        <v>720</v>
      </c>
      <c r="C278" s="3" t="s">
        <v>721</v>
      </c>
      <c r="D278" s="3" t="s">
        <v>376</v>
      </c>
      <c r="E278" s="3" t="s">
        <v>724</v>
      </c>
      <c r="F278" s="3" t="s">
        <v>15</v>
      </c>
      <c r="G278" s="4">
        <v>0</v>
      </c>
      <c r="H278" s="4">
        <v>0</v>
      </c>
      <c r="I278" s="4">
        <v>3</v>
      </c>
      <c r="J278" s="3" t="s">
        <v>19</v>
      </c>
      <c r="K278" s="2" t="s">
        <v>725</v>
      </c>
    </row>
    <row r="279" spans="1:11" ht="21" hidden="1" customHeight="1">
      <c r="A279" s="3" t="s">
        <v>719</v>
      </c>
      <c r="B279" s="3" t="s">
        <v>720</v>
      </c>
      <c r="C279" s="3" t="s">
        <v>721</v>
      </c>
      <c r="D279" s="3" t="s">
        <v>376</v>
      </c>
      <c r="E279" s="3" t="s">
        <v>726</v>
      </c>
      <c r="F279" s="3" t="s">
        <v>15</v>
      </c>
      <c r="G279" s="4">
        <v>0</v>
      </c>
      <c r="H279" s="4">
        <v>1</v>
      </c>
      <c r="I279" s="4">
        <v>3</v>
      </c>
      <c r="J279" s="3" t="s">
        <v>19</v>
      </c>
      <c r="K279" s="2" t="s">
        <v>727</v>
      </c>
    </row>
    <row r="280" spans="1:11" ht="21" hidden="1" customHeight="1">
      <c r="A280" s="3" t="s">
        <v>719</v>
      </c>
      <c r="B280" s="3" t="s">
        <v>720</v>
      </c>
      <c r="C280" s="3" t="s">
        <v>721</v>
      </c>
      <c r="D280" s="3" t="s">
        <v>376</v>
      </c>
      <c r="E280" s="3" t="s">
        <v>728</v>
      </c>
      <c r="F280" s="3" t="s">
        <v>15</v>
      </c>
      <c r="G280" s="4">
        <v>0</v>
      </c>
      <c r="H280" s="4">
        <v>1</v>
      </c>
      <c r="I280" s="4">
        <v>3</v>
      </c>
      <c r="J280" s="3" t="s">
        <v>19</v>
      </c>
      <c r="K280" s="2" t="s">
        <v>729</v>
      </c>
    </row>
    <row r="281" spans="1:11" ht="21" customHeight="1">
      <c r="A281" s="3" t="s">
        <v>719</v>
      </c>
      <c r="B281" s="3" t="s">
        <v>720</v>
      </c>
      <c r="C281" s="3" t="s">
        <v>721</v>
      </c>
      <c r="D281" s="3" t="s">
        <v>376</v>
      </c>
      <c r="E281" s="3" t="s">
        <v>730</v>
      </c>
      <c r="F281" s="3" t="s">
        <v>731</v>
      </c>
      <c r="G281" s="4">
        <v>0</v>
      </c>
      <c r="H281" s="4">
        <v>0</v>
      </c>
      <c r="I281" s="4">
        <v>2</v>
      </c>
      <c r="J281" s="3" t="s">
        <v>19</v>
      </c>
      <c r="K281" s="2" t="s">
        <v>732</v>
      </c>
    </row>
    <row r="282" spans="1:11" ht="21" customHeight="1">
      <c r="A282" s="3" t="s">
        <v>719</v>
      </c>
      <c r="B282" s="3" t="s">
        <v>720</v>
      </c>
      <c r="C282" s="3" t="s">
        <v>721</v>
      </c>
      <c r="D282" s="3" t="s">
        <v>376</v>
      </c>
      <c r="E282" s="3" t="s">
        <v>733</v>
      </c>
      <c r="F282" s="3" t="s">
        <v>734</v>
      </c>
      <c r="G282" s="4">
        <v>0</v>
      </c>
      <c r="H282" s="4">
        <v>0</v>
      </c>
      <c r="I282" s="4">
        <v>3</v>
      </c>
      <c r="J282" s="3" t="s">
        <v>19</v>
      </c>
      <c r="K282" s="2" t="s">
        <v>735</v>
      </c>
    </row>
    <row r="283" spans="1:11" ht="21" hidden="1" customHeight="1">
      <c r="A283" s="3" t="s">
        <v>736</v>
      </c>
      <c r="B283" s="3" t="s">
        <v>737</v>
      </c>
      <c r="C283" s="3" t="s">
        <v>184</v>
      </c>
      <c r="D283" s="3" t="s">
        <v>248</v>
      </c>
      <c r="E283" s="3" t="s">
        <v>402</v>
      </c>
      <c r="F283" s="3" t="s">
        <v>15</v>
      </c>
      <c r="G283" s="4">
        <v>0</v>
      </c>
      <c r="H283" s="4">
        <v>0</v>
      </c>
      <c r="I283" s="4">
        <v>0</v>
      </c>
      <c r="J283" s="3" t="s">
        <v>16</v>
      </c>
      <c r="K283" s="2" t="s">
        <v>403</v>
      </c>
    </row>
    <row r="284" spans="1:11" s="7" customFormat="1" ht="21" hidden="1" customHeight="1">
      <c r="A284" s="5" t="s">
        <v>738</v>
      </c>
      <c r="B284" s="5" t="s">
        <v>739</v>
      </c>
      <c r="C284" s="5" t="s">
        <v>740</v>
      </c>
      <c r="D284" s="5" t="s">
        <v>248</v>
      </c>
      <c r="E284" s="5" t="s">
        <v>741</v>
      </c>
      <c r="F284" s="5" t="s">
        <v>15</v>
      </c>
      <c r="G284" s="6">
        <v>1</v>
      </c>
      <c r="H284" s="6">
        <v>0</v>
      </c>
      <c r="I284" s="6">
        <v>1</v>
      </c>
      <c r="J284" s="5" t="s">
        <v>16</v>
      </c>
      <c r="K284" s="7" t="s">
        <v>742</v>
      </c>
    </row>
    <row r="285" spans="1:11" s="7" customFormat="1" ht="21" hidden="1" customHeight="1">
      <c r="A285" s="5" t="s">
        <v>743</v>
      </c>
      <c r="B285" s="5" t="s">
        <v>744</v>
      </c>
      <c r="C285" s="5" t="s">
        <v>745</v>
      </c>
      <c r="D285" s="5" t="s">
        <v>248</v>
      </c>
      <c r="E285" s="5" t="s">
        <v>746</v>
      </c>
      <c r="F285" s="5" t="s">
        <v>15</v>
      </c>
      <c r="G285" s="6">
        <v>1</v>
      </c>
      <c r="H285" s="6">
        <v>0</v>
      </c>
      <c r="I285" s="6">
        <v>0</v>
      </c>
      <c r="J285" s="5" t="s">
        <v>16</v>
      </c>
      <c r="K285" s="7" t="s">
        <v>747</v>
      </c>
    </row>
    <row r="286" spans="1:11" ht="21" hidden="1" customHeight="1">
      <c r="A286" s="3" t="s">
        <v>15</v>
      </c>
      <c r="B286" s="3" t="s">
        <v>748</v>
      </c>
      <c r="C286" s="3" t="s">
        <v>749</v>
      </c>
      <c r="D286" s="3" t="s">
        <v>248</v>
      </c>
      <c r="E286" s="3" t="s">
        <v>750</v>
      </c>
      <c r="F286" s="3" t="s">
        <v>15</v>
      </c>
      <c r="G286" s="4">
        <v>1</v>
      </c>
      <c r="H286" s="4">
        <v>0</v>
      </c>
      <c r="I286" s="4">
        <v>0</v>
      </c>
      <c r="J286" s="3" t="s">
        <v>16</v>
      </c>
      <c r="K286" s="2" t="s">
        <v>751</v>
      </c>
    </row>
    <row r="287" spans="1:11" s="7" customFormat="1" ht="21" hidden="1" customHeight="1">
      <c r="A287" s="5" t="s">
        <v>15</v>
      </c>
      <c r="B287" s="5" t="s">
        <v>748</v>
      </c>
      <c r="C287" s="5" t="s">
        <v>749</v>
      </c>
      <c r="D287" s="5" t="s">
        <v>248</v>
      </c>
      <c r="E287" s="5" t="s">
        <v>752</v>
      </c>
      <c r="F287" s="5" t="s">
        <v>15</v>
      </c>
      <c r="G287" s="6">
        <v>1</v>
      </c>
      <c r="H287" s="6">
        <v>0</v>
      </c>
      <c r="I287" s="6">
        <v>0</v>
      </c>
      <c r="J287" s="5" t="s">
        <v>19</v>
      </c>
      <c r="K287" s="7" t="s">
        <v>753</v>
      </c>
    </row>
    <row r="288" spans="1:11" ht="21" hidden="1" customHeight="1">
      <c r="A288" s="3" t="s">
        <v>754</v>
      </c>
      <c r="B288" s="3" t="s">
        <v>755</v>
      </c>
      <c r="C288" s="3" t="s">
        <v>756</v>
      </c>
      <c r="D288" s="3" t="s">
        <v>376</v>
      </c>
      <c r="E288" s="3" t="s">
        <v>728</v>
      </c>
      <c r="F288" s="3" t="s">
        <v>15</v>
      </c>
      <c r="G288" s="4">
        <v>1</v>
      </c>
      <c r="H288" s="4">
        <v>0</v>
      </c>
      <c r="I288" s="4">
        <v>0</v>
      </c>
      <c r="J288" s="3" t="s">
        <v>19</v>
      </c>
      <c r="K288" s="2" t="s">
        <v>729</v>
      </c>
    </row>
    <row r="289" spans="1:11" ht="21" customHeight="1">
      <c r="A289" s="3" t="s">
        <v>754</v>
      </c>
      <c r="B289" s="3" t="s">
        <v>755</v>
      </c>
      <c r="C289" s="3" t="s">
        <v>756</v>
      </c>
      <c r="D289" s="3" t="s">
        <v>376</v>
      </c>
      <c r="E289" s="3" t="s">
        <v>757</v>
      </c>
      <c r="F289" s="3" t="s">
        <v>758</v>
      </c>
      <c r="G289" s="4">
        <v>0</v>
      </c>
      <c r="H289" s="4">
        <v>0</v>
      </c>
      <c r="I289" s="4">
        <v>1</v>
      </c>
      <c r="J289" s="3" t="s">
        <v>19</v>
      </c>
      <c r="K289" s="2" t="s">
        <v>759</v>
      </c>
    </row>
    <row r="290" spans="1:11" ht="21" hidden="1" customHeight="1">
      <c r="A290" s="3" t="s">
        <v>760</v>
      </c>
      <c r="B290" s="3" t="s">
        <v>761</v>
      </c>
      <c r="C290" s="3" t="s">
        <v>762</v>
      </c>
      <c r="D290" s="3" t="s">
        <v>248</v>
      </c>
      <c r="E290" s="3" t="s">
        <v>763</v>
      </c>
      <c r="F290" s="3" t="s">
        <v>15</v>
      </c>
      <c r="G290" s="4">
        <v>1</v>
      </c>
      <c r="H290" s="4">
        <v>1</v>
      </c>
      <c r="I290" s="4">
        <v>0</v>
      </c>
      <c r="J290" s="3" t="s">
        <v>16</v>
      </c>
      <c r="K290" s="2" t="s">
        <v>764</v>
      </c>
    </row>
    <row r="291" spans="1:11" s="7" customFormat="1" ht="21" hidden="1" customHeight="1">
      <c r="A291" s="5" t="s">
        <v>765</v>
      </c>
      <c r="B291" s="5" t="s">
        <v>766</v>
      </c>
      <c r="C291" s="5" t="s">
        <v>767</v>
      </c>
      <c r="D291" s="5" t="s">
        <v>248</v>
      </c>
      <c r="E291" s="5" t="s">
        <v>709</v>
      </c>
      <c r="F291" s="5" t="s">
        <v>15</v>
      </c>
      <c r="G291" s="6">
        <v>1</v>
      </c>
      <c r="H291" s="6">
        <v>0</v>
      </c>
      <c r="I291" s="6">
        <v>0</v>
      </c>
      <c r="J291" s="5" t="s">
        <v>16</v>
      </c>
      <c r="K291" s="7" t="s">
        <v>710</v>
      </c>
    </row>
    <row r="292" spans="1:11" ht="21" hidden="1" customHeight="1">
      <c r="A292" s="3" t="s">
        <v>768</v>
      </c>
      <c r="B292" s="3" t="s">
        <v>769</v>
      </c>
      <c r="C292" s="3" t="s">
        <v>197</v>
      </c>
      <c r="D292" s="3" t="s">
        <v>248</v>
      </c>
      <c r="E292" s="3" t="s">
        <v>402</v>
      </c>
      <c r="F292" s="3" t="s">
        <v>15</v>
      </c>
      <c r="G292" s="4">
        <v>0</v>
      </c>
      <c r="H292" s="4">
        <v>0</v>
      </c>
      <c r="I292" s="4">
        <v>0</v>
      </c>
      <c r="J292" s="3" t="s">
        <v>16</v>
      </c>
      <c r="K292" s="2" t="s">
        <v>403</v>
      </c>
    </row>
    <row r="293" spans="1:11" ht="21" hidden="1" customHeight="1">
      <c r="A293" s="3" t="s">
        <v>770</v>
      </c>
      <c r="B293" s="3" t="s">
        <v>771</v>
      </c>
      <c r="C293" s="3" t="s">
        <v>200</v>
      </c>
      <c r="D293" s="3" t="s">
        <v>248</v>
      </c>
      <c r="E293" s="3" t="s">
        <v>402</v>
      </c>
      <c r="F293" s="3" t="s">
        <v>15</v>
      </c>
      <c r="G293" s="4">
        <v>0</v>
      </c>
      <c r="H293" s="4">
        <v>0</v>
      </c>
      <c r="I293" s="4">
        <v>0</v>
      </c>
      <c r="J293" s="3" t="s">
        <v>16</v>
      </c>
      <c r="K293" s="2" t="s">
        <v>403</v>
      </c>
    </row>
    <row r="294" spans="1:11" ht="21" hidden="1" customHeight="1">
      <c r="A294" s="3" t="s">
        <v>772</v>
      </c>
      <c r="B294" s="3" t="s">
        <v>773</v>
      </c>
      <c r="C294" s="3" t="s">
        <v>774</v>
      </c>
      <c r="D294" s="3" t="s">
        <v>248</v>
      </c>
      <c r="E294" s="3" t="s">
        <v>775</v>
      </c>
      <c r="F294" s="3" t="s">
        <v>15</v>
      </c>
      <c r="G294" s="4">
        <v>1</v>
      </c>
      <c r="H294" s="4">
        <v>0</v>
      </c>
      <c r="I294" s="4">
        <v>0</v>
      </c>
      <c r="J294" s="3" t="s">
        <v>16</v>
      </c>
      <c r="K294" s="2" t="s">
        <v>776</v>
      </c>
    </row>
    <row r="295" spans="1:11" ht="21" hidden="1" customHeight="1">
      <c r="A295" s="3" t="s">
        <v>777</v>
      </c>
      <c r="B295" s="3" t="s">
        <v>778</v>
      </c>
      <c r="C295" s="3" t="s">
        <v>779</v>
      </c>
      <c r="D295" s="3" t="s">
        <v>248</v>
      </c>
      <c r="E295" s="3" t="s">
        <v>780</v>
      </c>
      <c r="F295" s="3" t="s">
        <v>15</v>
      </c>
      <c r="G295" s="4">
        <v>1</v>
      </c>
      <c r="H295" s="4">
        <v>0</v>
      </c>
      <c r="I295" s="4">
        <v>0</v>
      </c>
      <c r="J295" s="3" t="s">
        <v>16</v>
      </c>
      <c r="K295" s="2" t="s">
        <v>781</v>
      </c>
    </row>
    <row r="296" spans="1:11" ht="21" hidden="1" customHeight="1">
      <c r="A296" s="3" t="s">
        <v>782</v>
      </c>
      <c r="B296" s="3" t="s">
        <v>783</v>
      </c>
      <c r="C296" s="3" t="s">
        <v>784</v>
      </c>
      <c r="D296" s="3" t="s">
        <v>248</v>
      </c>
      <c r="E296" s="3" t="s">
        <v>698</v>
      </c>
      <c r="F296" s="3" t="s">
        <v>15</v>
      </c>
      <c r="G296" s="4">
        <v>1</v>
      </c>
      <c r="H296" s="4">
        <v>0</v>
      </c>
      <c r="I296" s="4">
        <v>0</v>
      </c>
      <c r="J296" s="3" t="s">
        <v>16</v>
      </c>
      <c r="K296" s="2" t="s">
        <v>699</v>
      </c>
    </row>
    <row r="297" spans="1:11" ht="21" hidden="1" customHeight="1">
      <c r="A297" s="3" t="s">
        <v>785</v>
      </c>
      <c r="B297" s="3" t="s">
        <v>786</v>
      </c>
      <c r="C297" s="3" t="s">
        <v>787</v>
      </c>
      <c r="D297" s="3" t="s">
        <v>248</v>
      </c>
      <c r="E297" s="3" t="s">
        <v>402</v>
      </c>
      <c r="F297" s="3" t="s">
        <v>15</v>
      </c>
      <c r="G297" s="4">
        <v>1</v>
      </c>
      <c r="H297" s="4">
        <v>0</v>
      </c>
      <c r="I297" s="4">
        <v>0</v>
      </c>
      <c r="J297" s="3" t="s">
        <v>16</v>
      </c>
      <c r="K297" s="2" t="s">
        <v>403</v>
      </c>
    </row>
    <row r="298" spans="1:11" ht="21" hidden="1" customHeight="1">
      <c r="A298" s="3" t="s">
        <v>788</v>
      </c>
      <c r="B298" s="3" t="s">
        <v>789</v>
      </c>
      <c r="C298" s="3" t="s">
        <v>790</v>
      </c>
      <c r="D298" s="3" t="s">
        <v>248</v>
      </c>
      <c r="E298" s="3" t="s">
        <v>402</v>
      </c>
      <c r="F298" s="3" t="s">
        <v>15</v>
      </c>
      <c r="G298" s="4">
        <v>1</v>
      </c>
      <c r="H298" s="4">
        <v>0</v>
      </c>
      <c r="I298" s="4">
        <v>0</v>
      </c>
      <c r="J298" s="3" t="s">
        <v>16</v>
      </c>
      <c r="K298" s="2" t="s">
        <v>403</v>
      </c>
    </row>
    <row r="299" spans="1:11" ht="21" hidden="1" customHeight="1">
      <c r="A299" s="3" t="s">
        <v>791</v>
      </c>
      <c r="B299" s="3" t="s">
        <v>792</v>
      </c>
      <c r="C299" s="3" t="s">
        <v>212</v>
      </c>
      <c r="D299" s="3" t="s">
        <v>248</v>
      </c>
      <c r="E299" s="3" t="s">
        <v>402</v>
      </c>
      <c r="F299" s="3" t="s">
        <v>15</v>
      </c>
      <c r="G299" s="4">
        <v>0</v>
      </c>
      <c r="H299" s="4">
        <v>0</v>
      </c>
      <c r="I299" s="4">
        <v>0</v>
      </c>
      <c r="J299" s="3" t="s">
        <v>16</v>
      </c>
      <c r="K299" s="2" t="s">
        <v>403</v>
      </c>
    </row>
    <row r="300" spans="1:11" s="7" customFormat="1" ht="21" hidden="1" customHeight="1">
      <c r="A300" s="5" t="s">
        <v>793</v>
      </c>
      <c r="B300" s="5" t="s">
        <v>794</v>
      </c>
      <c r="C300" s="5" t="s">
        <v>795</v>
      </c>
      <c r="D300" s="5" t="s">
        <v>248</v>
      </c>
      <c r="E300" s="5" t="s">
        <v>796</v>
      </c>
      <c r="F300" s="5" t="s">
        <v>15</v>
      </c>
      <c r="G300" s="6">
        <v>1</v>
      </c>
      <c r="H300" s="6">
        <v>0</v>
      </c>
      <c r="I300" s="6">
        <v>0</v>
      </c>
      <c r="J300" s="5" t="s">
        <v>16</v>
      </c>
      <c r="K300" s="7" t="s">
        <v>797</v>
      </c>
    </row>
    <row r="301" spans="1:11" ht="21" hidden="1" customHeight="1">
      <c r="A301" s="3" t="s">
        <v>798</v>
      </c>
      <c r="B301" s="3" t="s">
        <v>799</v>
      </c>
      <c r="C301" s="3" t="s">
        <v>784</v>
      </c>
      <c r="D301" s="3" t="s">
        <v>248</v>
      </c>
      <c r="E301" s="3" t="s">
        <v>698</v>
      </c>
      <c r="F301" s="3" t="s">
        <v>15</v>
      </c>
      <c r="G301" s="4">
        <v>1</v>
      </c>
      <c r="H301" s="4">
        <v>0</v>
      </c>
      <c r="I301" s="4">
        <v>0</v>
      </c>
      <c r="J301" s="3" t="s">
        <v>16</v>
      </c>
      <c r="K301" s="2" t="s">
        <v>699</v>
      </c>
    </row>
    <row r="302" spans="1:11" ht="21" hidden="1" customHeight="1">
      <c r="A302" s="3" t="s">
        <v>800</v>
      </c>
      <c r="B302" s="3" t="s">
        <v>801</v>
      </c>
      <c r="C302" s="3" t="s">
        <v>802</v>
      </c>
      <c r="D302" s="3" t="s">
        <v>248</v>
      </c>
      <c r="E302" s="3" t="s">
        <v>694</v>
      </c>
      <c r="F302" s="3" t="s">
        <v>15</v>
      </c>
      <c r="G302" s="4">
        <v>1</v>
      </c>
      <c r="H302" s="4">
        <v>0</v>
      </c>
      <c r="I302" s="4">
        <v>0</v>
      </c>
      <c r="J302" s="3" t="s">
        <v>16</v>
      </c>
      <c r="K302" s="2" t="s">
        <v>695</v>
      </c>
    </row>
    <row r="303" spans="1:11" ht="21" hidden="1" customHeight="1">
      <c r="A303" s="3" t="s">
        <v>803</v>
      </c>
      <c r="B303" s="3" t="s">
        <v>804</v>
      </c>
      <c r="C303" s="3" t="s">
        <v>805</v>
      </c>
      <c r="D303" s="3" t="s">
        <v>248</v>
      </c>
      <c r="E303" s="3" t="s">
        <v>700</v>
      </c>
      <c r="F303" s="3" t="s">
        <v>15</v>
      </c>
      <c r="G303" s="4">
        <v>1</v>
      </c>
      <c r="H303" s="4">
        <v>0</v>
      </c>
      <c r="I303" s="4">
        <v>0</v>
      </c>
      <c r="J303" s="3" t="s">
        <v>16</v>
      </c>
      <c r="K303" s="2" t="s">
        <v>701</v>
      </c>
    </row>
    <row r="304" spans="1:11" ht="21" hidden="1" customHeight="1">
      <c r="A304" s="3" t="s">
        <v>806</v>
      </c>
      <c r="B304" s="3" t="s">
        <v>807</v>
      </c>
      <c r="C304" s="3" t="s">
        <v>808</v>
      </c>
      <c r="D304" s="3" t="s">
        <v>248</v>
      </c>
      <c r="E304" s="3" t="s">
        <v>741</v>
      </c>
      <c r="F304" s="3" t="s">
        <v>15</v>
      </c>
      <c r="G304" s="4">
        <v>1</v>
      </c>
      <c r="H304" s="4">
        <v>0</v>
      </c>
      <c r="I304" s="4">
        <v>0</v>
      </c>
      <c r="J304" s="3" t="s">
        <v>16</v>
      </c>
      <c r="K304" s="2" t="s">
        <v>742</v>
      </c>
    </row>
    <row r="305" spans="1:11" ht="21" hidden="1" customHeight="1">
      <c r="A305" s="3" t="s">
        <v>809</v>
      </c>
      <c r="B305" s="3" t="s">
        <v>810</v>
      </c>
      <c r="C305" s="3" t="s">
        <v>811</v>
      </c>
      <c r="D305" s="3" t="s">
        <v>272</v>
      </c>
      <c r="E305" s="3" t="s">
        <v>812</v>
      </c>
      <c r="F305" s="3" t="s">
        <v>15</v>
      </c>
      <c r="G305" s="4">
        <v>1</v>
      </c>
      <c r="H305" s="4">
        <v>0</v>
      </c>
      <c r="I305" s="4">
        <v>0</v>
      </c>
      <c r="J305" s="3" t="s">
        <v>16</v>
      </c>
      <c r="K305" s="2" t="s">
        <v>813</v>
      </c>
    </row>
    <row r="306" spans="1:11" ht="21" hidden="1" customHeight="1">
      <c r="A306" s="3" t="s">
        <v>814</v>
      </c>
      <c r="B306" s="3" t="s">
        <v>815</v>
      </c>
      <c r="C306" s="3" t="s">
        <v>816</v>
      </c>
      <c r="D306" s="3" t="s">
        <v>376</v>
      </c>
      <c r="E306" s="3" t="s">
        <v>817</v>
      </c>
      <c r="F306" s="3" t="s">
        <v>15</v>
      </c>
      <c r="G306" s="4">
        <v>1</v>
      </c>
      <c r="H306" s="4">
        <v>0</v>
      </c>
      <c r="I306" s="4">
        <v>0</v>
      </c>
      <c r="J306" s="3" t="s">
        <v>16</v>
      </c>
      <c r="K306" s="2" t="s">
        <v>818</v>
      </c>
    </row>
    <row r="307" spans="1:11" ht="21" customHeight="1">
      <c r="A307" s="3" t="s">
        <v>814</v>
      </c>
      <c r="B307" s="3" t="s">
        <v>815</v>
      </c>
      <c r="C307" s="3" t="s">
        <v>816</v>
      </c>
      <c r="D307" s="3" t="s">
        <v>376</v>
      </c>
      <c r="E307" s="3" t="s">
        <v>730</v>
      </c>
      <c r="F307" s="3" t="s">
        <v>731</v>
      </c>
      <c r="G307" s="4">
        <v>1</v>
      </c>
      <c r="H307" s="4">
        <v>0</v>
      </c>
      <c r="I307" s="4">
        <v>0</v>
      </c>
      <c r="J307" s="3" t="s">
        <v>19</v>
      </c>
      <c r="K307" s="2" t="s">
        <v>732</v>
      </c>
    </row>
    <row r="308" spans="1:11" ht="21" hidden="1" customHeight="1">
      <c r="A308" s="3" t="s">
        <v>819</v>
      </c>
      <c r="B308" s="3" t="s">
        <v>820</v>
      </c>
      <c r="C308" s="3" t="s">
        <v>821</v>
      </c>
      <c r="D308" s="3" t="s">
        <v>822</v>
      </c>
      <c r="E308" s="3" t="s">
        <v>823</v>
      </c>
      <c r="F308" s="3" t="s">
        <v>15</v>
      </c>
      <c r="G308" s="4">
        <v>2</v>
      </c>
      <c r="H308" s="4">
        <v>2</v>
      </c>
      <c r="I308" s="4">
        <v>0</v>
      </c>
      <c r="J308" s="3" t="s">
        <v>16</v>
      </c>
      <c r="K308" s="2" t="s">
        <v>824</v>
      </c>
    </row>
    <row r="309" spans="1:11" ht="21" hidden="1" customHeight="1">
      <c r="A309" s="3" t="s">
        <v>819</v>
      </c>
      <c r="B309" s="3" t="s">
        <v>820</v>
      </c>
      <c r="C309" s="3" t="s">
        <v>821</v>
      </c>
      <c r="D309" s="3" t="s">
        <v>822</v>
      </c>
      <c r="E309" s="3" t="s">
        <v>825</v>
      </c>
      <c r="F309" s="3" t="s">
        <v>15</v>
      </c>
      <c r="G309" s="4">
        <v>2</v>
      </c>
      <c r="H309" s="4">
        <v>2</v>
      </c>
      <c r="I309" s="4">
        <v>0</v>
      </c>
      <c r="J309" s="3" t="s">
        <v>19</v>
      </c>
      <c r="K309" s="2" t="s">
        <v>826</v>
      </c>
    </row>
    <row r="310" spans="1:11" ht="21" hidden="1" customHeight="1">
      <c r="A310" s="3" t="s">
        <v>819</v>
      </c>
      <c r="B310" s="3" t="s">
        <v>820</v>
      </c>
      <c r="C310" s="3" t="s">
        <v>821</v>
      </c>
      <c r="D310" s="3" t="s">
        <v>822</v>
      </c>
      <c r="E310" s="3" t="s">
        <v>827</v>
      </c>
      <c r="F310" s="3" t="s">
        <v>15</v>
      </c>
      <c r="G310" s="4">
        <v>2</v>
      </c>
      <c r="H310" s="4">
        <v>2</v>
      </c>
      <c r="I310" s="4">
        <v>0</v>
      </c>
      <c r="J310" s="3" t="s">
        <v>19</v>
      </c>
      <c r="K310" s="2" t="s">
        <v>828</v>
      </c>
    </row>
    <row r="311" spans="1:11" ht="21" hidden="1" customHeight="1">
      <c r="A311" s="3" t="s">
        <v>829</v>
      </c>
      <c r="B311" s="3" t="s">
        <v>830</v>
      </c>
      <c r="C311" s="3" t="s">
        <v>831</v>
      </c>
      <c r="D311" s="3" t="s">
        <v>822</v>
      </c>
      <c r="E311" s="3" t="s">
        <v>832</v>
      </c>
      <c r="F311" s="3" t="s">
        <v>15</v>
      </c>
      <c r="G311" s="4">
        <v>0</v>
      </c>
      <c r="H311" s="4">
        <v>0</v>
      </c>
      <c r="I311" s="4">
        <v>0</v>
      </c>
      <c r="J311" s="3" t="s">
        <v>16</v>
      </c>
      <c r="K311" s="2" t="s">
        <v>833</v>
      </c>
    </row>
    <row r="312" spans="1:11" ht="21" hidden="1" customHeight="1">
      <c r="A312" s="3" t="s">
        <v>829</v>
      </c>
      <c r="B312" s="3" t="s">
        <v>830</v>
      </c>
      <c r="C312" s="3" t="s">
        <v>831</v>
      </c>
      <c r="D312" s="3" t="s">
        <v>822</v>
      </c>
      <c r="E312" s="3" t="s">
        <v>834</v>
      </c>
      <c r="F312" s="3" t="s">
        <v>15</v>
      </c>
      <c r="G312" s="4">
        <v>1</v>
      </c>
      <c r="H312" s="4">
        <v>0</v>
      </c>
      <c r="I312" s="4">
        <v>0</v>
      </c>
      <c r="J312" s="3" t="s">
        <v>19</v>
      </c>
      <c r="K312" s="2" t="s">
        <v>835</v>
      </c>
    </row>
    <row r="313" spans="1:11" ht="21" hidden="1" customHeight="1">
      <c r="A313" s="3" t="s">
        <v>836</v>
      </c>
      <c r="B313" s="3" t="s">
        <v>837</v>
      </c>
      <c r="C313" s="3" t="s">
        <v>838</v>
      </c>
      <c r="D313" s="3" t="s">
        <v>822</v>
      </c>
      <c r="E313" s="3" t="s">
        <v>839</v>
      </c>
      <c r="F313" s="3" t="s">
        <v>15</v>
      </c>
      <c r="G313" s="4">
        <v>1</v>
      </c>
      <c r="H313" s="4">
        <v>1</v>
      </c>
      <c r="I313" s="4">
        <v>0</v>
      </c>
      <c r="J313" s="3" t="s">
        <v>16</v>
      </c>
      <c r="K313" s="2" t="s">
        <v>840</v>
      </c>
    </row>
    <row r="314" spans="1:11" ht="21" hidden="1" customHeight="1">
      <c r="A314" s="3" t="s">
        <v>841</v>
      </c>
      <c r="B314" s="3" t="s">
        <v>842</v>
      </c>
      <c r="C314" s="3" t="s">
        <v>843</v>
      </c>
      <c r="D314" s="3" t="s">
        <v>822</v>
      </c>
      <c r="E314" s="3" t="s">
        <v>823</v>
      </c>
      <c r="F314" s="3" t="s">
        <v>15</v>
      </c>
      <c r="G314" s="4">
        <v>1</v>
      </c>
      <c r="H314" s="4">
        <v>1</v>
      </c>
      <c r="I314" s="4">
        <v>0</v>
      </c>
      <c r="J314" s="3" t="s">
        <v>16</v>
      </c>
      <c r="K314" s="2" t="s">
        <v>824</v>
      </c>
    </row>
    <row r="315" spans="1:11" ht="21" hidden="1" customHeight="1">
      <c r="A315" s="3" t="s">
        <v>844</v>
      </c>
      <c r="B315" s="3" t="s">
        <v>845</v>
      </c>
      <c r="C315" s="3" t="s">
        <v>846</v>
      </c>
      <c r="D315" s="3" t="s">
        <v>822</v>
      </c>
      <c r="E315" s="3" t="s">
        <v>827</v>
      </c>
      <c r="F315" s="3" t="s">
        <v>15</v>
      </c>
      <c r="G315" s="4">
        <v>1</v>
      </c>
      <c r="H315" s="4">
        <v>1</v>
      </c>
      <c r="I315" s="4">
        <v>0</v>
      </c>
      <c r="J315" s="3" t="s">
        <v>16</v>
      </c>
      <c r="K315" s="2" t="s">
        <v>828</v>
      </c>
    </row>
    <row r="316" spans="1:11" ht="21" hidden="1" customHeight="1">
      <c r="A316" s="3" t="s">
        <v>847</v>
      </c>
      <c r="B316" s="3" t="s">
        <v>848</v>
      </c>
      <c r="C316" s="3" t="s">
        <v>849</v>
      </c>
      <c r="D316" s="3" t="s">
        <v>822</v>
      </c>
      <c r="E316" s="3" t="s">
        <v>850</v>
      </c>
      <c r="F316" s="3" t="s">
        <v>15</v>
      </c>
      <c r="G316" s="4">
        <v>1</v>
      </c>
      <c r="H316" s="4">
        <v>1</v>
      </c>
      <c r="I316" s="4">
        <v>0</v>
      </c>
      <c r="J316" s="3" t="s">
        <v>16</v>
      </c>
      <c r="K316" s="2" t="s">
        <v>851</v>
      </c>
    </row>
    <row r="317" spans="1:11" ht="21" hidden="1" customHeight="1">
      <c r="A317" s="3" t="s">
        <v>847</v>
      </c>
      <c r="B317" s="3" t="s">
        <v>848</v>
      </c>
      <c r="C317" s="3" t="s">
        <v>849</v>
      </c>
      <c r="D317" s="3" t="s">
        <v>822</v>
      </c>
      <c r="E317" s="3" t="s">
        <v>825</v>
      </c>
      <c r="F317" s="3" t="s">
        <v>15</v>
      </c>
      <c r="G317" s="4">
        <v>1</v>
      </c>
      <c r="H317" s="4">
        <v>1</v>
      </c>
      <c r="I317" s="4">
        <v>0</v>
      </c>
      <c r="J317" s="3" t="s">
        <v>19</v>
      </c>
      <c r="K317" s="2" t="s">
        <v>826</v>
      </c>
    </row>
    <row r="318" spans="1:11" ht="21" hidden="1" customHeight="1">
      <c r="A318" s="3" t="s">
        <v>852</v>
      </c>
      <c r="B318" s="3" t="s">
        <v>853</v>
      </c>
      <c r="C318" s="3" t="s">
        <v>184</v>
      </c>
      <c r="D318" s="3" t="s">
        <v>822</v>
      </c>
      <c r="E318" s="3" t="s">
        <v>854</v>
      </c>
      <c r="F318" s="3" t="s">
        <v>15</v>
      </c>
      <c r="G318" s="4">
        <v>0</v>
      </c>
      <c r="H318" s="4">
        <v>0</v>
      </c>
      <c r="I318" s="4">
        <v>0</v>
      </c>
      <c r="J318" s="3" t="s">
        <v>16</v>
      </c>
      <c r="K318" s="2" t="s">
        <v>855</v>
      </c>
    </row>
    <row r="319" spans="1:11" ht="21" hidden="1" customHeight="1">
      <c r="A319" s="3" t="s">
        <v>856</v>
      </c>
      <c r="B319" s="3" t="s">
        <v>857</v>
      </c>
      <c r="C319" s="3" t="s">
        <v>858</v>
      </c>
      <c r="D319" s="3" t="s">
        <v>822</v>
      </c>
      <c r="E319" s="3" t="s">
        <v>839</v>
      </c>
      <c r="F319" s="3" t="s">
        <v>15</v>
      </c>
      <c r="G319" s="4">
        <v>0</v>
      </c>
      <c r="H319" s="4">
        <v>0</v>
      </c>
      <c r="I319" s="4">
        <v>0</v>
      </c>
      <c r="J319" s="3" t="s">
        <v>16</v>
      </c>
      <c r="K319" s="2" t="s">
        <v>840</v>
      </c>
    </row>
    <row r="320" spans="1:11" ht="21" hidden="1" customHeight="1">
      <c r="A320" s="3" t="s">
        <v>856</v>
      </c>
      <c r="B320" s="3" t="s">
        <v>857</v>
      </c>
      <c r="C320" s="3" t="s">
        <v>858</v>
      </c>
      <c r="D320" s="3" t="s">
        <v>822</v>
      </c>
      <c r="E320" s="3" t="s">
        <v>859</v>
      </c>
      <c r="F320" s="3" t="s">
        <v>15</v>
      </c>
      <c r="G320" s="4">
        <v>1</v>
      </c>
      <c r="H320" s="4">
        <v>0</v>
      </c>
      <c r="I320" s="4">
        <v>0</v>
      </c>
      <c r="J320" s="3" t="s">
        <v>19</v>
      </c>
      <c r="K320" s="2" t="s">
        <v>860</v>
      </c>
    </row>
    <row r="321" spans="1:11" ht="21" hidden="1" customHeight="1">
      <c r="A321" s="3" t="s">
        <v>861</v>
      </c>
      <c r="B321" s="3" t="s">
        <v>862</v>
      </c>
      <c r="C321" s="3" t="s">
        <v>863</v>
      </c>
      <c r="D321" s="3" t="s">
        <v>822</v>
      </c>
      <c r="E321" s="3" t="s">
        <v>850</v>
      </c>
      <c r="F321" s="3" t="s">
        <v>15</v>
      </c>
      <c r="G321" s="4">
        <v>1</v>
      </c>
      <c r="H321" s="4">
        <v>1</v>
      </c>
      <c r="I321" s="4">
        <v>0</v>
      </c>
      <c r="J321" s="3" t="s">
        <v>16</v>
      </c>
      <c r="K321" s="2" t="s">
        <v>851</v>
      </c>
    </row>
    <row r="322" spans="1:11" ht="21" hidden="1" customHeight="1">
      <c r="A322" s="3" t="s">
        <v>864</v>
      </c>
      <c r="B322" s="3" t="s">
        <v>865</v>
      </c>
      <c r="C322" s="3" t="s">
        <v>866</v>
      </c>
      <c r="D322" s="3" t="s">
        <v>822</v>
      </c>
      <c r="E322" s="3" t="s">
        <v>839</v>
      </c>
      <c r="F322" s="3" t="s">
        <v>15</v>
      </c>
      <c r="G322" s="4">
        <v>1</v>
      </c>
      <c r="H322" s="4">
        <v>1</v>
      </c>
      <c r="I322" s="4">
        <v>0</v>
      </c>
      <c r="J322" s="3" t="s">
        <v>16</v>
      </c>
      <c r="K322" s="2" t="s">
        <v>840</v>
      </c>
    </row>
    <row r="323" spans="1:11" ht="21" hidden="1" customHeight="1">
      <c r="A323" s="3" t="s">
        <v>867</v>
      </c>
      <c r="B323" s="3" t="s">
        <v>868</v>
      </c>
      <c r="C323" s="3" t="s">
        <v>869</v>
      </c>
      <c r="D323" s="3" t="s">
        <v>822</v>
      </c>
      <c r="E323" s="3" t="s">
        <v>870</v>
      </c>
      <c r="F323" s="3" t="s">
        <v>15</v>
      </c>
      <c r="G323" s="4">
        <v>1</v>
      </c>
      <c r="H323" s="4">
        <v>1</v>
      </c>
      <c r="I323" s="4">
        <v>0</v>
      </c>
      <c r="J323" s="3" t="s">
        <v>16</v>
      </c>
      <c r="K323" s="2" t="s">
        <v>871</v>
      </c>
    </row>
    <row r="324" spans="1:11" ht="21" hidden="1" customHeight="1">
      <c r="A324" s="3" t="s">
        <v>872</v>
      </c>
      <c r="B324" s="3" t="s">
        <v>873</v>
      </c>
      <c r="C324" s="3" t="s">
        <v>874</v>
      </c>
      <c r="D324" s="3" t="s">
        <v>822</v>
      </c>
      <c r="E324" s="3" t="s">
        <v>827</v>
      </c>
      <c r="F324" s="3" t="s">
        <v>15</v>
      </c>
      <c r="G324" s="4">
        <v>0</v>
      </c>
      <c r="H324" s="4">
        <v>0</v>
      </c>
      <c r="I324" s="4">
        <v>0</v>
      </c>
      <c r="J324" s="3" t="s">
        <v>16</v>
      </c>
      <c r="K324" s="2" t="s">
        <v>828</v>
      </c>
    </row>
    <row r="325" spans="1:11" ht="21" hidden="1" customHeight="1">
      <c r="A325" s="3" t="s">
        <v>872</v>
      </c>
      <c r="B325" s="3" t="s">
        <v>873</v>
      </c>
      <c r="C325" s="3" t="s">
        <v>874</v>
      </c>
      <c r="D325" s="3" t="s">
        <v>822</v>
      </c>
      <c r="E325" s="3" t="s">
        <v>859</v>
      </c>
      <c r="F325" s="3" t="s">
        <v>15</v>
      </c>
      <c r="G325" s="4">
        <v>1</v>
      </c>
      <c r="H325" s="4">
        <v>0</v>
      </c>
      <c r="I325" s="4">
        <v>0</v>
      </c>
      <c r="J325" s="3" t="s">
        <v>19</v>
      </c>
      <c r="K325" s="2" t="s">
        <v>860</v>
      </c>
    </row>
    <row r="326" spans="1:11" ht="21" hidden="1" customHeight="1">
      <c r="A326" s="3" t="s">
        <v>875</v>
      </c>
      <c r="B326" s="3" t="s">
        <v>876</v>
      </c>
      <c r="C326" s="3" t="s">
        <v>877</v>
      </c>
      <c r="D326" s="3" t="s">
        <v>822</v>
      </c>
      <c r="E326" s="3" t="s">
        <v>832</v>
      </c>
      <c r="F326" s="3" t="s">
        <v>15</v>
      </c>
      <c r="G326" s="4">
        <v>1</v>
      </c>
      <c r="H326" s="4">
        <v>0</v>
      </c>
      <c r="I326" s="4">
        <v>0</v>
      </c>
      <c r="J326" s="3" t="s">
        <v>16</v>
      </c>
      <c r="K326" s="2" t="s">
        <v>833</v>
      </c>
    </row>
    <row r="327" spans="1:11" ht="21" hidden="1" customHeight="1">
      <c r="A327" s="3" t="s">
        <v>878</v>
      </c>
      <c r="B327" s="3" t="s">
        <v>879</v>
      </c>
      <c r="C327" s="3" t="s">
        <v>197</v>
      </c>
      <c r="D327" s="3" t="s">
        <v>822</v>
      </c>
      <c r="E327" s="3" t="s">
        <v>854</v>
      </c>
      <c r="F327" s="3" t="s">
        <v>15</v>
      </c>
      <c r="G327" s="4">
        <v>0</v>
      </c>
      <c r="H327" s="4">
        <v>0</v>
      </c>
      <c r="I327" s="4">
        <v>0</v>
      </c>
      <c r="J327" s="3" t="s">
        <v>16</v>
      </c>
      <c r="K327" s="2" t="s">
        <v>855</v>
      </c>
    </row>
    <row r="328" spans="1:11" ht="21" hidden="1" customHeight="1">
      <c r="A328" s="3" t="s">
        <v>880</v>
      </c>
      <c r="B328" s="3" t="s">
        <v>881</v>
      </c>
      <c r="C328" s="3" t="s">
        <v>200</v>
      </c>
      <c r="D328" s="3" t="s">
        <v>822</v>
      </c>
      <c r="E328" s="3" t="s">
        <v>854</v>
      </c>
      <c r="F328" s="3" t="s">
        <v>15</v>
      </c>
      <c r="G328" s="4">
        <v>0</v>
      </c>
      <c r="H328" s="4">
        <v>0</v>
      </c>
      <c r="I328" s="4">
        <v>0</v>
      </c>
      <c r="J328" s="3" t="s">
        <v>16</v>
      </c>
      <c r="K328" s="2" t="s">
        <v>855</v>
      </c>
    </row>
    <row r="329" spans="1:11" ht="21" hidden="1" customHeight="1">
      <c r="A329" s="3" t="s">
        <v>882</v>
      </c>
      <c r="B329" s="3" t="s">
        <v>883</v>
      </c>
      <c r="C329" s="3" t="s">
        <v>884</v>
      </c>
      <c r="D329" s="3" t="s">
        <v>822</v>
      </c>
      <c r="E329" s="3" t="s">
        <v>832</v>
      </c>
      <c r="F329" s="3" t="s">
        <v>15</v>
      </c>
      <c r="G329" s="4">
        <v>1</v>
      </c>
      <c r="H329" s="4">
        <v>0</v>
      </c>
      <c r="I329" s="4">
        <v>0</v>
      </c>
      <c r="J329" s="3" t="s">
        <v>16</v>
      </c>
      <c r="K329" s="2" t="s">
        <v>833</v>
      </c>
    </row>
    <row r="330" spans="1:11" ht="21" hidden="1" customHeight="1">
      <c r="A330" s="3" t="s">
        <v>885</v>
      </c>
      <c r="B330" s="3" t="s">
        <v>886</v>
      </c>
      <c r="C330" s="3" t="s">
        <v>887</v>
      </c>
      <c r="D330" s="3" t="s">
        <v>822</v>
      </c>
      <c r="E330" s="3" t="s">
        <v>825</v>
      </c>
      <c r="F330" s="3" t="s">
        <v>15</v>
      </c>
      <c r="G330" s="4">
        <v>1</v>
      </c>
      <c r="H330" s="4">
        <v>0</v>
      </c>
      <c r="I330" s="4">
        <v>0</v>
      </c>
      <c r="J330" s="3" t="s">
        <v>16</v>
      </c>
      <c r="K330" s="2" t="s">
        <v>826</v>
      </c>
    </row>
    <row r="331" spans="1:11" ht="21" hidden="1" customHeight="1">
      <c r="A331" s="3" t="s">
        <v>888</v>
      </c>
      <c r="B331" s="3" t="s">
        <v>889</v>
      </c>
      <c r="C331" s="3" t="s">
        <v>890</v>
      </c>
      <c r="D331" s="3" t="s">
        <v>822</v>
      </c>
      <c r="E331" s="3" t="s">
        <v>870</v>
      </c>
      <c r="F331" s="3" t="s">
        <v>15</v>
      </c>
      <c r="G331" s="4">
        <v>1</v>
      </c>
      <c r="H331" s="4">
        <v>0</v>
      </c>
      <c r="I331" s="4">
        <v>0</v>
      </c>
      <c r="J331" s="3" t="s">
        <v>16</v>
      </c>
      <c r="K331" s="2" t="s">
        <v>871</v>
      </c>
    </row>
    <row r="332" spans="1:11" ht="21" hidden="1" customHeight="1">
      <c r="A332" s="3" t="s">
        <v>891</v>
      </c>
      <c r="B332" s="3" t="s">
        <v>892</v>
      </c>
      <c r="C332" s="3" t="s">
        <v>893</v>
      </c>
      <c r="D332" s="3" t="s">
        <v>822</v>
      </c>
      <c r="E332" s="3" t="s">
        <v>894</v>
      </c>
      <c r="F332" s="3" t="s">
        <v>15</v>
      </c>
      <c r="G332" s="4">
        <v>1</v>
      </c>
      <c r="H332" s="4">
        <v>0</v>
      </c>
      <c r="I332" s="4">
        <v>0</v>
      </c>
      <c r="J332" s="3" t="s">
        <v>16</v>
      </c>
      <c r="K332" s="2" t="s">
        <v>895</v>
      </c>
    </row>
    <row r="333" spans="1:11" ht="21" hidden="1" customHeight="1">
      <c r="A333" s="3" t="s">
        <v>896</v>
      </c>
      <c r="B333" s="3" t="s">
        <v>897</v>
      </c>
      <c r="C333" s="3" t="s">
        <v>212</v>
      </c>
      <c r="D333" s="3" t="s">
        <v>822</v>
      </c>
      <c r="E333" s="3" t="s">
        <v>854</v>
      </c>
      <c r="F333" s="3" t="s">
        <v>15</v>
      </c>
      <c r="G333" s="4">
        <v>0</v>
      </c>
      <c r="H333" s="4">
        <v>0</v>
      </c>
      <c r="I333" s="4">
        <v>0</v>
      </c>
      <c r="J333" s="3" t="s">
        <v>16</v>
      </c>
      <c r="K333" s="2" t="s">
        <v>855</v>
      </c>
    </row>
    <row r="334" spans="1:11" ht="21" hidden="1" customHeight="1">
      <c r="A334" s="3" t="s">
        <v>898</v>
      </c>
      <c r="B334" s="3" t="s">
        <v>899</v>
      </c>
      <c r="C334" s="3" t="s">
        <v>900</v>
      </c>
      <c r="D334" s="3" t="s">
        <v>376</v>
      </c>
      <c r="E334" s="3" t="s">
        <v>901</v>
      </c>
      <c r="F334" s="3" t="s">
        <v>15</v>
      </c>
      <c r="G334" s="4">
        <v>1</v>
      </c>
      <c r="H334" s="4">
        <v>1</v>
      </c>
      <c r="I334" s="4">
        <v>0</v>
      </c>
      <c r="J334" s="3" t="s">
        <v>16</v>
      </c>
      <c r="K334" s="2" t="s">
        <v>902</v>
      </c>
    </row>
    <row r="335" spans="1:11" ht="21" hidden="1" customHeight="1">
      <c r="A335" s="3" t="s">
        <v>898</v>
      </c>
      <c r="B335" s="3" t="s">
        <v>899</v>
      </c>
      <c r="C335" s="3" t="s">
        <v>900</v>
      </c>
      <c r="D335" s="3" t="s">
        <v>376</v>
      </c>
      <c r="E335" s="3" t="s">
        <v>903</v>
      </c>
      <c r="F335" s="3" t="s">
        <v>15</v>
      </c>
      <c r="G335" s="4">
        <v>1</v>
      </c>
      <c r="H335" s="4">
        <v>1</v>
      </c>
      <c r="I335" s="4">
        <v>0</v>
      </c>
      <c r="J335" s="3" t="s">
        <v>19</v>
      </c>
      <c r="K335" s="2" t="s">
        <v>904</v>
      </c>
    </row>
    <row r="336" spans="1:11" ht="21" hidden="1" customHeight="1">
      <c r="A336" s="3" t="s">
        <v>898</v>
      </c>
      <c r="B336" s="3" t="s">
        <v>899</v>
      </c>
      <c r="C336" s="3" t="s">
        <v>900</v>
      </c>
      <c r="D336" s="3" t="s">
        <v>376</v>
      </c>
      <c r="E336" s="3" t="s">
        <v>905</v>
      </c>
      <c r="F336" s="3" t="s">
        <v>15</v>
      </c>
      <c r="G336" s="4">
        <v>1</v>
      </c>
      <c r="H336" s="4">
        <v>1</v>
      </c>
      <c r="I336" s="4">
        <v>0</v>
      </c>
      <c r="J336" s="3" t="s">
        <v>19</v>
      </c>
      <c r="K336" s="2" t="s">
        <v>906</v>
      </c>
    </row>
    <row r="337" spans="1:11" ht="21" hidden="1" customHeight="1">
      <c r="A337" s="3" t="s">
        <v>898</v>
      </c>
      <c r="B337" s="3" t="s">
        <v>899</v>
      </c>
      <c r="C337" s="3" t="s">
        <v>900</v>
      </c>
      <c r="D337" s="3" t="s">
        <v>376</v>
      </c>
      <c r="E337" s="3" t="s">
        <v>907</v>
      </c>
      <c r="F337" s="3" t="s">
        <v>15</v>
      </c>
      <c r="G337" s="4">
        <v>1</v>
      </c>
      <c r="H337" s="4">
        <v>1</v>
      </c>
      <c r="I337" s="4">
        <v>0</v>
      </c>
      <c r="J337" s="3" t="s">
        <v>19</v>
      </c>
      <c r="K337" s="2" t="s">
        <v>908</v>
      </c>
    </row>
    <row r="338" spans="1:11" ht="21" hidden="1" customHeight="1">
      <c r="A338" s="3" t="s">
        <v>898</v>
      </c>
      <c r="B338" s="3" t="s">
        <v>899</v>
      </c>
      <c r="C338" s="3" t="s">
        <v>900</v>
      </c>
      <c r="D338" s="3" t="s">
        <v>376</v>
      </c>
      <c r="E338" s="3" t="s">
        <v>724</v>
      </c>
      <c r="F338" s="3" t="s">
        <v>15</v>
      </c>
      <c r="G338" s="4">
        <v>1</v>
      </c>
      <c r="H338" s="4">
        <v>1</v>
      </c>
      <c r="I338" s="4">
        <v>0</v>
      </c>
      <c r="J338" s="3" t="s">
        <v>19</v>
      </c>
      <c r="K338" s="2" t="s">
        <v>725</v>
      </c>
    </row>
    <row r="339" spans="1:11" ht="21" hidden="1" customHeight="1">
      <c r="A339" s="3" t="s">
        <v>898</v>
      </c>
      <c r="B339" s="3" t="s">
        <v>899</v>
      </c>
      <c r="C339" s="3" t="s">
        <v>900</v>
      </c>
      <c r="D339" s="3" t="s">
        <v>376</v>
      </c>
      <c r="E339" s="3" t="s">
        <v>909</v>
      </c>
      <c r="F339" s="3" t="s">
        <v>15</v>
      </c>
      <c r="G339" s="4">
        <v>1</v>
      </c>
      <c r="H339" s="4">
        <v>1</v>
      </c>
      <c r="I339" s="4">
        <v>0</v>
      </c>
      <c r="J339" s="3" t="s">
        <v>19</v>
      </c>
      <c r="K339" s="2" t="s">
        <v>910</v>
      </c>
    </row>
    <row r="340" spans="1:11" s="12" customFormat="1" ht="25.5" hidden="1" customHeight="1">
      <c r="A340" s="9" t="s">
        <v>898</v>
      </c>
      <c r="B340" s="9" t="s">
        <v>899</v>
      </c>
      <c r="C340" s="9" t="s">
        <v>900</v>
      </c>
      <c r="D340" s="9" t="s">
        <v>376</v>
      </c>
      <c r="E340" s="9" t="s">
        <v>911</v>
      </c>
      <c r="F340" s="9" t="s">
        <v>15</v>
      </c>
      <c r="G340" s="10">
        <v>1</v>
      </c>
      <c r="H340" s="10">
        <v>1</v>
      </c>
      <c r="I340" s="10">
        <v>0</v>
      </c>
      <c r="J340" s="9" t="s">
        <v>19</v>
      </c>
      <c r="K340" s="11" t="s">
        <v>912</v>
      </c>
    </row>
    <row r="341" spans="1:11" ht="21" hidden="1" customHeight="1">
      <c r="A341" s="3" t="s">
        <v>913</v>
      </c>
      <c r="B341" s="3" t="s">
        <v>914</v>
      </c>
      <c r="C341" s="3" t="s">
        <v>915</v>
      </c>
      <c r="D341" s="3" t="s">
        <v>376</v>
      </c>
      <c r="E341" s="3" t="s">
        <v>916</v>
      </c>
      <c r="F341" s="3" t="s">
        <v>15</v>
      </c>
      <c r="G341" s="4">
        <v>1</v>
      </c>
      <c r="H341" s="4">
        <v>1</v>
      </c>
      <c r="I341" s="4">
        <v>0</v>
      </c>
      <c r="J341" s="3" t="s">
        <v>16</v>
      </c>
      <c r="K341" s="2" t="s">
        <v>917</v>
      </c>
    </row>
    <row r="342" spans="1:11" ht="21" hidden="1" customHeight="1">
      <c r="A342" s="3" t="s">
        <v>913</v>
      </c>
      <c r="B342" s="3" t="s">
        <v>914</v>
      </c>
      <c r="C342" s="3" t="s">
        <v>915</v>
      </c>
      <c r="D342" s="3" t="s">
        <v>376</v>
      </c>
      <c r="E342" s="3" t="s">
        <v>918</v>
      </c>
      <c r="F342" s="3" t="s">
        <v>15</v>
      </c>
      <c r="G342" s="4">
        <v>1</v>
      </c>
      <c r="H342" s="4">
        <v>1</v>
      </c>
      <c r="I342" s="4">
        <v>0</v>
      </c>
      <c r="J342" s="3" t="s">
        <v>19</v>
      </c>
      <c r="K342" s="2" t="s">
        <v>919</v>
      </c>
    </row>
    <row r="343" spans="1:11" ht="21" hidden="1" customHeight="1">
      <c r="A343" s="3" t="s">
        <v>920</v>
      </c>
      <c r="B343" s="3" t="s">
        <v>921</v>
      </c>
      <c r="C343" s="3" t="s">
        <v>922</v>
      </c>
      <c r="D343" s="3" t="s">
        <v>376</v>
      </c>
      <c r="E343" s="3" t="s">
        <v>923</v>
      </c>
      <c r="F343" s="3" t="s">
        <v>15</v>
      </c>
      <c r="G343" s="4">
        <v>1</v>
      </c>
      <c r="H343" s="4">
        <v>1</v>
      </c>
      <c r="I343" s="4">
        <v>0</v>
      </c>
      <c r="J343" s="3" t="s">
        <v>16</v>
      </c>
      <c r="K343" s="2" t="s">
        <v>924</v>
      </c>
    </row>
    <row r="344" spans="1:11" ht="21" hidden="1" customHeight="1">
      <c r="A344" s="3" t="s">
        <v>920</v>
      </c>
      <c r="B344" s="3" t="s">
        <v>921</v>
      </c>
      <c r="C344" s="3" t="s">
        <v>922</v>
      </c>
      <c r="D344" s="3" t="s">
        <v>376</v>
      </c>
      <c r="E344" s="3" t="s">
        <v>724</v>
      </c>
      <c r="F344" s="3" t="s">
        <v>15</v>
      </c>
      <c r="G344" s="4">
        <v>1</v>
      </c>
      <c r="H344" s="4">
        <v>1</v>
      </c>
      <c r="I344" s="4">
        <v>0</v>
      </c>
      <c r="J344" s="3" t="s">
        <v>19</v>
      </c>
      <c r="K344" s="2" t="s">
        <v>725</v>
      </c>
    </row>
    <row r="345" spans="1:11" s="12" customFormat="1" ht="21" hidden="1" customHeight="1">
      <c r="A345" s="9" t="s">
        <v>920</v>
      </c>
      <c r="B345" s="9" t="s">
        <v>921</v>
      </c>
      <c r="C345" s="9" t="s">
        <v>922</v>
      </c>
      <c r="D345" s="9" t="s">
        <v>376</v>
      </c>
      <c r="E345" s="9" t="s">
        <v>911</v>
      </c>
      <c r="F345" s="9" t="s">
        <v>15</v>
      </c>
      <c r="G345" s="10">
        <v>1</v>
      </c>
      <c r="H345" s="10">
        <v>1</v>
      </c>
      <c r="I345" s="10">
        <v>0</v>
      </c>
      <c r="J345" s="9" t="s">
        <v>19</v>
      </c>
      <c r="K345" s="11" t="s">
        <v>912</v>
      </c>
    </row>
    <row r="346" spans="1:11" ht="21" hidden="1" customHeight="1">
      <c r="A346" s="3" t="s">
        <v>925</v>
      </c>
      <c r="B346" s="3" t="s">
        <v>926</v>
      </c>
      <c r="C346" s="3" t="s">
        <v>927</v>
      </c>
      <c r="D346" s="3" t="s">
        <v>376</v>
      </c>
      <c r="E346" s="3" t="s">
        <v>928</v>
      </c>
      <c r="F346" s="3" t="s">
        <v>15</v>
      </c>
      <c r="G346" s="4">
        <v>1</v>
      </c>
      <c r="H346" s="4">
        <v>0</v>
      </c>
      <c r="I346" s="4">
        <v>0</v>
      </c>
      <c r="J346" s="3" t="s">
        <v>16</v>
      </c>
      <c r="K346" s="2" t="s">
        <v>929</v>
      </c>
    </row>
    <row r="347" spans="1:11" ht="21" hidden="1" customHeight="1">
      <c r="A347" s="3" t="s">
        <v>925</v>
      </c>
      <c r="B347" s="3" t="s">
        <v>926</v>
      </c>
      <c r="C347" s="3" t="s">
        <v>927</v>
      </c>
      <c r="D347" s="3" t="s">
        <v>376</v>
      </c>
      <c r="E347" s="3" t="s">
        <v>930</v>
      </c>
      <c r="F347" s="3" t="s">
        <v>15</v>
      </c>
      <c r="G347" s="4">
        <v>1</v>
      </c>
      <c r="H347" s="4">
        <v>1</v>
      </c>
      <c r="I347" s="4">
        <v>0</v>
      </c>
      <c r="J347" s="3" t="s">
        <v>19</v>
      </c>
      <c r="K347" s="2" t="s">
        <v>931</v>
      </c>
    </row>
    <row r="348" spans="1:11" ht="21" hidden="1" customHeight="1">
      <c r="A348" s="3" t="s">
        <v>925</v>
      </c>
      <c r="B348" s="3" t="s">
        <v>926</v>
      </c>
      <c r="C348" s="3" t="s">
        <v>927</v>
      </c>
      <c r="D348" s="3" t="s">
        <v>376</v>
      </c>
      <c r="E348" s="3" t="s">
        <v>932</v>
      </c>
      <c r="F348" s="3" t="s">
        <v>15</v>
      </c>
      <c r="G348" s="4">
        <v>1</v>
      </c>
      <c r="H348" s="4">
        <v>1</v>
      </c>
      <c r="I348" s="4">
        <v>0</v>
      </c>
      <c r="J348" s="3" t="s">
        <v>19</v>
      </c>
      <c r="K348" s="2" t="s">
        <v>933</v>
      </c>
    </row>
    <row r="349" spans="1:11" ht="21" hidden="1" customHeight="1">
      <c r="A349" s="3" t="s">
        <v>925</v>
      </c>
      <c r="B349" s="3" t="s">
        <v>926</v>
      </c>
      <c r="C349" s="3" t="s">
        <v>927</v>
      </c>
      <c r="D349" s="3" t="s">
        <v>376</v>
      </c>
      <c r="E349" s="3" t="s">
        <v>934</v>
      </c>
      <c r="F349" s="3" t="s">
        <v>15</v>
      </c>
      <c r="G349" s="4">
        <v>1</v>
      </c>
      <c r="H349" s="4">
        <v>1</v>
      </c>
      <c r="I349" s="4">
        <v>0</v>
      </c>
      <c r="J349" s="3" t="s">
        <v>19</v>
      </c>
      <c r="K349" s="2" t="s">
        <v>935</v>
      </c>
    </row>
    <row r="350" spans="1:11" ht="21" hidden="1" customHeight="1">
      <c r="A350" s="3" t="s">
        <v>936</v>
      </c>
      <c r="B350" s="3" t="s">
        <v>937</v>
      </c>
      <c r="C350" s="3" t="s">
        <v>184</v>
      </c>
      <c r="D350" s="3" t="s">
        <v>376</v>
      </c>
      <c r="E350" s="3" t="s">
        <v>934</v>
      </c>
      <c r="F350" s="3" t="s">
        <v>15</v>
      </c>
      <c r="G350" s="4">
        <v>0</v>
      </c>
      <c r="H350" s="4">
        <v>0</v>
      </c>
      <c r="I350" s="4">
        <v>0</v>
      </c>
      <c r="J350" s="3" t="s">
        <v>16</v>
      </c>
      <c r="K350" s="2" t="s">
        <v>935</v>
      </c>
    </row>
    <row r="351" spans="1:11" ht="21" hidden="1" customHeight="1">
      <c r="A351" s="3" t="s">
        <v>938</v>
      </c>
      <c r="B351" s="3" t="s">
        <v>939</v>
      </c>
      <c r="C351" s="3" t="s">
        <v>940</v>
      </c>
      <c r="D351" s="3" t="s">
        <v>376</v>
      </c>
      <c r="E351" s="3" t="s">
        <v>941</v>
      </c>
      <c r="F351" s="3" t="s">
        <v>15</v>
      </c>
      <c r="G351" s="4">
        <v>1</v>
      </c>
      <c r="H351" s="4">
        <v>1</v>
      </c>
      <c r="I351" s="4">
        <v>0</v>
      </c>
      <c r="J351" s="3" t="s">
        <v>16</v>
      </c>
      <c r="K351" s="2" t="s">
        <v>942</v>
      </c>
    </row>
    <row r="352" spans="1:11" ht="21" hidden="1" customHeight="1">
      <c r="A352" s="3" t="s">
        <v>943</v>
      </c>
      <c r="B352" s="3" t="s">
        <v>944</v>
      </c>
      <c r="C352" s="3" t="s">
        <v>945</v>
      </c>
      <c r="D352" s="3" t="s">
        <v>376</v>
      </c>
      <c r="E352" s="3" t="s">
        <v>909</v>
      </c>
      <c r="F352" s="3" t="s">
        <v>15</v>
      </c>
      <c r="G352" s="4">
        <v>1</v>
      </c>
      <c r="H352" s="4">
        <v>1</v>
      </c>
      <c r="I352" s="4">
        <v>0</v>
      </c>
      <c r="J352" s="3" t="s">
        <v>16</v>
      </c>
      <c r="K352" s="2" t="s">
        <v>910</v>
      </c>
    </row>
    <row r="353" spans="1:11" ht="21" hidden="1" customHeight="1">
      <c r="A353" s="3" t="s">
        <v>943</v>
      </c>
      <c r="B353" s="3" t="s">
        <v>944</v>
      </c>
      <c r="C353" s="3" t="s">
        <v>945</v>
      </c>
      <c r="D353" s="3" t="s">
        <v>376</v>
      </c>
      <c r="E353" s="3" t="s">
        <v>905</v>
      </c>
      <c r="F353" s="3" t="s">
        <v>15</v>
      </c>
      <c r="G353" s="4">
        <v>0</v>
      </c>
      <c r="H353" s="4">
        <v>0</v>
      </c>
      <c r="I353" s="4">
        <v>1</v>
      </c>
      <c r="J353" s="3" t="s">
        <v>19</v>
      </c>
      <c r="K353" s="2" t="s">
        <v>906</v>
      </c>
    </row>
    <row r="354" spans="1:11" ht="21" hidden="1" customHeight="1">
      <c r="A354" s="3" t="s">
        <v>943</v>
      </c>
      <c r="B354" s="3" t="s">
        <v>944</v>
      </c>
      <c r="C354" s="3" t="s">
        <v>945</v>
      </c>
      <c r="D354" s="3" t="s">
        <v>376</v>
      </c>
      <c r="E354" s="3" t="s">
        <v>932</v>
      </c>
      <c r="F354" s="3" t="s">
        <v>15</v>
      </c>
      <c r="G354" s="4">
        <v>0</v>
      </c>
      <c r="H354" s="4">
        <v>0</v>
      </c>
      <c r="I354" s="4">
        <v>2</v>
      </c>
      <c r="J354" s="3" t="s">
        <v>19</v>
      </c>
      <c r="K354" s="2" t="s">
        <v>933</v>
      </c>
    </row>
    <row r="355" spans="1:11" ht="21" hidden="1" customHeight="1">
      <c r="A355" s="3" t="s">
        <v>943</v>
      </c>
      <c r="B355" s="3" t="s">
        <v>944</v>
      </c>
      <c r="C355" s="3" t="s">
        <v>945</v>
      </c>
      <c r="D355" s="3" t="s">
        <v>376</v>
      </c>
      <c r="E355" s="3" t="s">
        <v>946</v>
      </c>
      <c r="F355" s="3" t="s">
        <v>15</v>
      </c>
      <c r="G355" s="4">
        <v>1</v>
      </c>
      <c r="H355" s="4">
        <v>1</v>
      </c>
      <c r="I355" s="4">
        <v>0</v>
      </c>
      <c r="J355" s="3" t="s">
        <v>19</v>
      </c>
      <c r="K355" s="2" t="s">
        <v>947</v>
      </c>
    </row>
    <row r="356" spans="1:11" ht="21" hidden="1" customHeight="1">
      <c r="A356" s="3" t="s">
        <v>943</v>
      </c>
      <c r="B356" s="3" t="s">
        <v>944</v>
      </c>
      <c r="C356" s="3" t="s">
        <v>945</v>
      </c>
      <c r="D356" s="3" t="s">
        <v>376</v>
      </c>
      <c r="E356" s="3" t="s">
        <v>923</v>
      </c>
      <c r="F356" s="3" t="s">
        <v>15</v>
      </c>
      <c r="G356" s="4">
        <v>0</v>
      </c>
      <c r="H356" s="4">
        <v>0</v>
      </c>
      <c r="I356" s="4">
        <v>2</v>
      </c>
      <c r="J356" s="3" t="s">
        <v>19</v>
      </c>
      <c r="K356" s="2" t="s">
        <v>924</v>
      </c>
    </row>
    <row r="357" spans="1:11" ht="21" hidden="1" customHeight="1">
      <c r="A357" s="3" t="s">
        <v>943</v>
      </c>
      <c r="B357" s="3" t="s">
        <v>944</v>
      </c>
      <c r="C357" s="3" t="s">
        <v>945</v>
      </c>
      <c r="D357" s="3" t="s">
        <v>376</v>
      </c>
      <c r="E357" s="3" t="s">
        <v>901</v>
      </c>
      <c r="F357" s="3" t="s">
        <v>15</v>
      </c>
      <c r="G357" s="4">
        <v>0</v>
      </c>
      <c r="H357" s="4">
        <v>0</v>
      </c>
      <c r="I357" s="4">
        <v>2</v>
      </c>
      <c r="J357" s="3" t="s">
        <v>19</v>
      </c>
      <c r="K357" s="2" t="s">
        <v>902</v>
      </c>
    </row>
    <row r="358" spans="1:11" ht="21" customHeight="1">
      <c r="A358" s="3" t="s">
        <v>943</v>
      </c>
      <c r="B358" s="3" t="s">
        <v>944</v>
      </c>
      <c r="C358" s="3" t="s">
        <v>945</v>
      </c>
      <c r="D358" s="3" t="s">
        <v>376</v>
      </c>
      <c r="E358" s="3" t="s">
        <v>948</v>
      </c>
      <c r="F358" s="3" t="s">
        <v>949</v>
      </c>
      <c r="G358" s="4">
        <v>0</v>
      </c>
      <c r="H358" s="4">
        <v>0</v>
      </c>
      <c r="I358" s="4">
        <v>2</v>
      </c>
      <c r="J358" s="3" t="s">
        <v>19</v>
      </c>
      <c r="K358" s="2" t="s">
        <v>950</v>
      </c>
    </row>
    <row r="359" spans="1:11" ht="21" customHeight="1">
      <c r="A359" s="3" t="s">
        <v>943</v>
      </c>
      <c r="B359" s="3" t="s">
        <v>944</v>
      </c>
      <c r="C359" s="3" t="s">
        <v>945</v>
      </c>
      <c r="D359" s="3" t="s">
        <v>376</v>
      </c>
      <c r="E359" s="3" t="s">
        <v>951</v>
      </c>
      <c r="F359" s="3" t="s">
        <v>952</v>
      </c>
      <c r="G359" s="4">
        <v>0</v>
      </c>
      <c r="H359" s="4">
        <v>0</v>
      </c>
      <c r="I359" s="4">
        <v>2</v>
      </c>
      <c r="J359" s="3" t="s">
        <v>19</v>
      </c>
      <c r="K359" s="2" t="s">
        <v>953</v>
      </c>
    </row>
    <row r="360" spans="1:11" ht="21" customHeight="1">
      <c r="A360" s="3" t="s">
        <v>943</v>
      </c>
      <c r="B360" s="3" t="s">
        <v>944</v>
      </c>
      <c r="C360" s="3" t="s">
        <v>945</v>
      </c>
      <c r="D360" s="3" t="s">
        <v>376</v>
      </c>
      <c r="E360" s="3" t="s">
        <v>954</v>
      </c>
      <c r="F360" s="3" t="s">
        <v>955</v>
      </c>
      <c r="G360" s="4">
        <v>0</v>
      </c>
      <c r="H360" s="4">
        <v>0</v>
      </c>
      <c r="I360" s="4">
        <v>2</v>
      </c>
      <c r="J360" s="3" t="s">
        <v>19</v>
      </c>
      <c r="K360" s="2" t="s">
        <v>956</v>
      </c>
    </row>
    <row r="361" spans="1:11" ht="21" hidden="1" customHeight="1">
      <c r="A361" s="3" t="s">
        <v>957</v>
      </c>
      <c r="B361" s="3" t="s">
        <v>958</v>
      </c>
      <c r="C361" s="3" t="s">
        <v>959</v>
      </c>
      <c r="D361" s="3" t="s">
        <v>376</v>
      </c>
      <c r="E361" s="3" t="s">
        <v>941</v>
      </c>
      <c r="F361" s="3" t="s">
        <v>15</v>
      </c>
      <c r="G361" s="4">
        <v>1</v>
      </c>
      <c r="H361" s="4">
        <v>0</v>
      </c>
      <c r="I361" s="4">
        <v>2</v>
      </c>
      <c r="J361" s="3" t="s">
        <v>16</v>
      </c>
      <c r="K361" s="2" t="s">
        <v>942</v>
      </c>
    </row>
    <row r="362" spans="1:11" ht="21" hidden="1" customHeight="1">
      <c r="A362" s="3" t="s">
        <v>957</v>
      </c>
      <c r="B362" s="3" t="s">
        <v>958</v>
      </c>
      <c r="C362" s="3" t="s">
        <v>959</v>
      </c>
      <c r="D362" s="3" t="s">
        <v>376</v>
      </c>
      <c r="E362" s="3" t="s">
        <v>907</v>
      </c>
      <c r="F362" s="3" t="s">
        <v>15</v>
      </c>
      <c r="G362" s="4">
        <v>0</v>
      </c>
      <c r="H362" s="4">
        <v>0</v>
      </c>
      <c r="I362" s="4">
        <v>2</v>
      </c>
      <c r="J362" s="3" t="s">
        <v>19</v>
      </c>
      <c r="K362" s="2" t="s">
        <v>908</v>
      </c>
    </row>
    <row r="363" spans="1:11" ht="21" hidden="1" customHeight="1">
      <c r="A363" s="3" t="s">
        <v>957</v>
      </c>
      <c r="B363" s="3" t="s">
        <v>958</v>
      </c>
      <c r="C363" s="3" t="s">
        <v>959</v>
      </c>
      <c r="D363" s="3" t="s">
        <v>376</v>
      </c>
      <c r="E363" s="3" t="s">
        <v>946</v>
      </c>
      <c r="F363" s="3" t="s">
        <v>15</v>
      </c>
      <c r="G363" s="4">
        <v>1</v>
      </c>
      <c r="H363" s="4">
        <v>0</v>
      </c>
      <c r="I363" s="4">
        <v>0</v>
      </c>
      <c r="J363" s="3" t="s">
        <v>19</v>
      </c>
      <c r="K363" s="2" t="s">
        <v>947</v>
      </c>
    </row>
    <row r="364" spans="1:11" ht="21" hidden="1" customHeight="1">
      <c r="A364" s="3" t="s">
        <v>957</v>
      </c>
      <c r="B364" s="3" t="s">
        <v>958</v>
      </c>
      <c r="C364" s="3" t="s">
        <v>959</v>
      </c>
      <c r="D364" s="3" t="s">
        <v>376</v>
      </c>
      <c r="E364" s="3" t="s">
        <v>916</v>
      </c>
      <c r="F364" s="3" t="s">
        <v>15</v>
      </c>
      <c r="G364" s="4">
        <v>0</v>
      </c>
      <c r="H364" s="4">
        <v>0</v>
      </c>
      <c r="I364" s="4">
        <v>2</v>
      </c>
      <c r="J364" s="3" t="s">
        <v>19</v>
      </c>
      <c r="K364" s="2" t="s">
        <v>917</v>
      </c>
    </row>
    <row r="365" spans="1:11" ht="21" hidden="1" customHeight="1">
      <c r="A365" s="3" t="s">
        <v>957</v>
      </c>
      <c r="B365" s="3" t="s">
        <v>958</v>
      </c>
      <c r="C365" s="3" t="s">
        <v>959</v>
      </c>
      <c r="D365" s="3" t="s">
        <v>376</v>
      </c>
      <c r="E365" s="3" t="s">
        <v>918</v>
      </c>
      <c r="F365" s="3" t="s">
        <v>15</v>
      </c>
      <c r="G365" s="4">
        <v>0</v>
      </c>
      <c r="H365" s="4">
        <v>0</v>
      </c>
      <c r="I365" s="4">
        <v>2</v>
      </c>
      <c r="J365" s="3" t="s">
        <v>19</v>
      </c>
      <c r="K365" s="2" t="s">
        <v>919</v>
      </c>
    </row>
    <row r="366" spans="1:11" ht="21" customHeight="1">
      <c r="A366" s="3" t="s">
        <v>957</v>
      </c>
      <c r="B366" s="3" t="s">
        <v>958</v>
      </c>
      <c r="C366" s="3" t="s">
        <v>959</v>
      </c>
      <c r="D366" s="3" t="s">
        <v>376</v>
      </c>
      <c r="E366" s="3" t="s">
        <v>960</v>
      </c>
      <c r="F366" s="3" t="s">
        <v>961</v>
      </c>
      <c r="G366" s="4">
        <v>0</v>
      </c>
      <c r="H366" s="4">
        <v>0</v>
      </c>
      <c r="I366" s="4">
        <v>2</v>
      </c>
      <c r="J366" s="3" t="s">
        <v>19</v>
      </c>
      <c r="K366" s="2" t="s">
        <v>962</v>
      </c>
    </row>
    <row r="367" spans="1:11" ht="21" customHeight="1">
      <c r="A367" s="3" t="s">
        <v>957</v>
      </c>
      <c r="B367" s="3" t="s">
        <v>958</v>
      </c>
      <c r="C367" s="3" t="s">
        <v>959</v>
      </c>
      <c r="D367" s="3" t="s">
        <v>376</v>
      </c>
      <c r="E367" s="3" t="s">
        <v>963</v>
      </c>
      <c r="F367" s="3" t="s">
        <v>964</v>
      </c>
      <c r="G367" s="4">
        <v>0</v>
      </c>
      <c r="H367" s="4">
        <v>0</v>
      </c>
      <c r="I367" s="4">
        <v>2</v>
      </c>
      <c r="J367" s="3" t="s">
        <v>19</v>
      </c>
      <c r="K367" s="2" t="s">
        <v>965</v>
      </c>
    </row>
    <row r="368" spans="1:11" ht="21" customHeight="1">
      <c r="A368" s="3" t="s">
        <v>957</v>
      </c>
      <c r="B368" s="3" t="s">
        <v>958</v>
      </c>
      <c r="C368" s="3" t="s">
        <v>959</v>
      </c>
      <c r="D368" s="3" t="s">
        <v>376</v>
      </c>
      <c r="E368" s="3" t="s">
        <v>966</v>
      </c>
      <c r="F368" s="3" t="s">
        <v>967</v>
      </c>
      <c r="G368" s="4">
        <v>0</v>
      </c>
      <c r="H368" s="4">
        <v>0</v>
      </c>
      <c r="I368" s="4">
        <v>2</v>
      </c>
      <c r="J368" s="3" t="s">
        <v>19</v>
      </c>
      <c r="K368" s="2" t="s">
        <v>968</v>
      </c>
    </row>
    <row r="369" spans="1:11" ht="21" customHeight="1">
      <c r="A369" s="3" t="s">
        <v>957</v>
      </c>
      <c r="B369" s="3" t="s">
        <v>958</v>
      </c>
      <c r="C369" s="3" t="s">
        <v>959</v>
      </c>
      <c r="D369" s="3" t="s">
        <v>376</v>
      </c>
      <c r="E369" s="3" t="s">
        <v>969</v>
      </c>
      <c r="F369" s="3" t="s">
        <v>970</v>
      </c>
      <c r="G369" s="4">
        <v>0</v>
      </c>
      <c r="H369" s="4">
        <v>0</v>
      </c>
      <c r="I369" s="4">
        <v>2</v>
      </c>
      <c r="J369" s="3" t="s">
        <v>19</v>
      </c>
      <c r="K369" s="2" t="s">
        <v>971</v>
      </c>
    </row>
    <row r="370" spans="1:11" ht="21" hidden="1" customHeight="1">
      <c r="A370" s="3" t="s">
        <v>972</v>
      </c>
      <c r="B370" s="3" t="s">
        <v>973</v>
      </c>
      <c r="C370" s="3" t="s">
        <v>197</v>
      </c>
      <c r="D370" s="3" t="s">
        <v>376</v>
      </c>
      <c r="E370" s="3" t="s">
        <v>934</v>
      </c>
      <c r="F370" s="3" t="s">
        <v>15</v>
      </c>
      <c r="G370" s="4">
        <v>0</v>
      </c>
      <c r="H370" s="4">
        <v>0</v>
      </c>
      <c r="I370" s="4">
        <v>0</v>
      </c>
      <c r="J370" s="3" t="s">
        <v>16</v>
      </c>
      <c r="K370" s="2" t="s">
        <v>935</v>
      </c>
    </row>
    <row r="371" spans="1:11" ht="21" hidden="1" customHeight="1">
      <c r="A371" s="3" t="s">
        <v>974</v>
      </c>
      <c r="B371" s="3" t="s">
        <v>975</v>
      </c>
      <c r="C371" s="3" t="s">
        <v>197</v>
      </c>
      <c r="D371" s="3" t="s">
        <v>376</v>
      </c>
      <c r="E371" s="3" t="s">
        <v>934</v>
      </c>
      <c r="F371" s="3" t="s">
        <v>15</v>
      </c>
      <c r="G371" s="4">
        <v>0</v>
      </c>
      <c r="H371" s="4">
        <v>0</v>
      </c>
      <c r="I371" s="4">
        <v>0</v>
      </c>
      <c r="J371" s="3" t="s">
        <v>16</v>
      </c>
      <c r="K371" s="2" t="s">
        <v>935</v>
      </c>
    </row>
    <row r="372" spans="1:11" ht="21" hidden="1" customHeight="1">
      <c r="A372" s="3" t="s">
        <v>976</v>
      </c>
      <c r="B372" s="3" t="s">
        <v>977</v>
      </c>
      <c r="C372" s="3" t="s">
        <v>200</v>
      </c>
      <c r="D372" s="3" t="s">
        <v>376</v>
      </c>
      <c r="E372" s="3" t="s">
        <v>934</v>
      </c>
      <c r="F372" s="3" t="s">
        <v>15</v>
      </c>
      <c r="G372" s="4">
        <v>0</v>
      </c>
      <c r="H372" s="4">
        <v>0</v>
      </c>
      <c r="I372" s="4">
        <v>0</v>
      </c>
      <c r="J372" s="3" t="s">
        <v>16</v>
      </c>
      <c r="K372" s="2" t="s">
        <v>935</v>
      </c>
    </row>
    <row r="373" spans="1:11" ht="21" hidden="1" customHeight="1">
      <c r="A373" s="3" t="s">
        <v>978</v>
      </c>
      <c r="B373" s="3" t="s">
        <v>979</v>
      </c>
      <c r="C373" s="3" t="s">
        <v>200</v>
      </c>
      <c r="D373" s="3" t="s">
        <v>376</v>
      </c>
      <c r="E373" s="3" t="s">
        <v>934</v>
      </c>
      <c r="F373" s="3" t="s">
        <v>15</v>
      </c>
      <c r="G373" s="4">
        <v>0</v>
      </c>
      <c r="H373" s="4">
        <v>0</v>
      </c>
      <c r="I373" s="4">
        <v>0</v>
      </c>
      <c r="J373" s="3" t="s">
        <v>16</v>
      </c>
      <c r="K373" s="2" t="s">
        <v>935</v>
      </c>
    </row>
    <row r="374" spans="1:11" ht="21" hidden="1" customHeight="1">
      <c r="A374" s="3" t="s">
        <v>980</v>
      </c>
      <c r="B374" s="3" t="s">
        <v>981</v>
      </c>
      <c r="C374" s="3" t="s">
        <v>982</v>
      </c>
      <c r="D374" s="3" t="s">
        <v>376</v>
      </c>
      <c r="E374" s="3" t="s">
        <v>923</v>
      </c>
      <c r="F374" s="3" t="s">
        <v>15</v>
      </c>
      <c r="G374" s="4">
        <v>1</v>
      </c>
      <c r="H374" s="4">
        <v>0</v>
      </c>
      <c r="I374" s="4">
        <v>0</v>
      </c>
      <c r="J374" s="3" t="s">
        <v>16</v>
      </c>
      <c r="K374" s="2" t="s">
        <v>924</v>
      </c>
    </row>
    <row r="375" spans="1:11" ht="21" hidden="1" customHeight="1">
      <c r="A375" s="3" t="s">
        <v>983</v>
      </c>
      <c r="B375" s="3" t="s">
        <v>984</v>
      </c>
      <c r="C375" s="3" t="s">
        <v>985</v>
      </c>
      <c r="D375" s="3" t="s">
        <v>376</v>
      </c>
      <c r="E375" s="3" t="s">
        <v>901</v>
      </c>
      <c r="F375" s="3" t="s">
        <v>15</v>
      </c>
      <c r="G375" s="4">
        <v>1</v>
      </c>
      <c r="H375" s="4">
        <v>0</v>
      </c>
      <c r="I375" s="4">
        <v>0</v>
      </c>
      <c r="J375" s="3" t="s">
        <v>16</v>
      </c>
      <c r="K375" s="2" t="s">
        <v>902</v>
      </c>
    </row>
    <row r="376" spans="1:11" ht="21" hidden="1" customHeight="1">
      <c r="A376" s="3" t="s">
        <v>986</v>
      </c>
      <c r="B376" s="3" t="s">
        <v>987</v>
      </c>
      <c r="C376" s="3" t="s">
        <v>988</v>
      </c>
      <c r="D376" s="3" t="s">
        <v>376</v>
      </c>
      <c r="E376" s="3" t="s">
        <v>726</v>
      </c>
      <c r="F376" s="3" t="s">
        <v>15</v>
      </c>
      <c r="G376" s="4">
        <v>1</v>
      </c>
      <c r="H376" s="4">
        <v>0</v>
      </c>
      <c r="I376" s="4">
        <v>0</v>
      </c>
      <c r="J376" s="3" t="s">
        <v>16</v>
      </c>
      <c r="K376" s="2" t="s">
        <v>727</v>
      </c>
    </row>
    <row r="377" spans="1:11" ht="21" hidden="1" customHeight="1">
      <c r="A377" s="3" t="s">
        <v>986</v>
      </c>
      <c r="B377" s="3" t="s">
        <v>987</v>
      </c>
      <c r="C377" s="3" t="s">
        <v>988</v>
      </c>
      <c r="D377" s="3" t="s">
        <v>376</v>
      </c>
      <c r="E377" s="3" t="s">
        <v>903</v>
      </c>
      <c r="F377" s="3" t="s">
        <v>15</v>
      </c>
      <c r="G377" s="4">
        <v>0</v>
      </c>
      <c r="H377" s="4">
        <v>0</v>
      </c>
      <c r="I377" s="4">
        <v>1</v>
      </c>
      <c r="J377" s="3" t="s">
        <v>19</v>
      </c>
      <c r="K377" s="2" t="s">
        <v>904</v>
      </c>
    </row>
    <row r="378" spans="1:11" ht="21" hidden="1" customHeight="1">
      <c r="A378" s="3" t="s">
        <v>989</v>
      </c>
      <c r="B378" s="3" t="s">
        <v>990</v>
      </c>
      <c r="C378" s="3" t="s">
        <v>991</v>
      </c>
      <c r="D378" s="3" t="s">
        <v>376</v>
      </c>
      <c r="E378" s="3" t="s">
        <v>905</v>
      </c>
      <c r="F378" s="3" t="s">
        <v>15</v>
      </c>
      <c r="G378" s="4">
        <v>1</v>
      </c>
      <c r="H378" s="4">
        <v>0</v>
      </c>
      <c r="I378" s="4">
        <v>0</v>
      </c>
      <c r="J378" s="3" t="s">
        <v>16</v>
      </c>
      <c r="K378" s="2" t="s">
        <v>906</v>
      </c>
    </row>
    <row r="379" spans="1:11" ht="21" hidden="1" customHeight="1">
      <c r="A379" s="3" t="s">
        <v>992</v>
      </c>
      <c r="B379" s="3" t="s">
        <v>993</v>
      </c>
      <c r="C379" s="3" t="s">
        <v>994</v>
      </c>
      <c r="D379" s="3" t="s">
        <v>376</v>
      </c>
      <c r="E379" s="3" t="s">
        <v>377</v>
      </c>
      <c r="F379" s="3" t="s">
        <v>15</v>
      </c>
      <c r="G379" s="4">
        <v>1</v>
      </c>
      <c r="H379" s="4">
        <v>0</v>
      </c>
      <c r="I379" s="4">
        <v>0</v>
      </c>
      <c r="J379" s="3" t="s">
        <v>16</v>
      </c>
      <c r="K379" s="2" t="s">
        <v>378</v>
      </c>
    </row>
    <row r="380" spans="1:11" ht="21" hidden="1" customHeight="1">
      <c r="A380" s="3" t="s">
        <v>995</v>
      </c>
      <c r="B380" s="3" t="s">
        <v>996</v>
      </c>
      <c r="C380" s="3" t="s">
        <v>212</v>
      </c>
      <c r="D380" s="3" t="s">
        <v>376</v>
      </c>
      <c r="E380" s="3" t="s">
        <v>934</v>
      </c>
      <c r="F380" s="3" t="s">
        <v>15</v>
      </c>
      <c r="G380" s="4">
        <v>0</v>
      </c>
      <c r="H380" s="4">
        <v>0</v>
      </c>
      <c r="I380" s="4">
        <v>0</v>
      </c>
      <c r="J380" s="3" t="s">
        <v>16</v>
      </c>
      <c r="K380" s="2" t="s">
        <v>935</v>
      </c>
    </row>
    <row r="381" spans="1:11" ht="21" hidden="1" customHeight="1">
      <c r="A381" s="3" t="s">
        <v>15</v>
      </c>
      <c r="B381" s="3" t="s">
        <v>997</v>
      </c>
      <c r="C381" s="3" t="s">
        <v>998</v>
      </c>
      <c r="D381" s="3" t="s">
        <v>376</v>
      </c>
      <c r="E381" s="3" t="s">
        <v>717</v>
      </c>
      <c r="F381" s="3" t="s">
        <v>15</v>
      </c>
      <c r="G381" s="4">
        <v>1</v>
      </c>
      <c r="H381" s="4">
        <v>0</v>
      </c>
      <c r="I381" s="4">
        <v>0</v>
      </c>
      <c r="J381" s="3" t="s">
        <v>19</v>
      </c>
      <c r="K381" s="2" t="s">
        <v>718</v>
      </c>
    </row>
    <row r="382" spans="1:11" ht="21" hidden="1" customHeight="1">
      <c r="A382" s="3" t="s">
        <v>999</v>
      </c>
      <c r="B382" s="3" t="s">
        <v>1000</v>
      </c>
      <c r="C382" s="3" t="s">
        <v>1001</v>
      </c>
      <c r="D382" s="3" t="s">
        <v>376</v>
      </c>
      <c r="E382" s="3" t="s">
        <v>722</v>
      </c>
      <c r="F382" s="3" t="s">
        <v>15</v>
      </c>
      <c r="G382" s="4">
        <v>1</v>
      </c>
      <c r="H382" s="4">
        <v>0</v>
      </c>
      <c r="I382" s="4">
        <v>0</v>
      </c>
      <c r="J382" s="3" t="s">
        <v>16</v>
      </c>
      <c r="K382" s="2" t="s">
        <v>723</v>
      </c>
    </row>
    <row r="383" spans="1:11" ht="21" hidden="1" customHeight="1">
      <c r="A383" s="3" t="s">
        <v>15</v>
      </c>
      <c r="B383" s="3" t="s">
        <v>1002</v>
      </c>
      <c r="C383" s="3" t="s">
        <v>1003</v>
      </c>
      <c r="D383" s="3" t="s">
        <v>376</v>
      </c>
      <c r="E383" s="3" t="s">
        <v>916</v>
      </c>
      <c r="F383" s="3" t="s">
        <v>15</v>
      </c>
      <c r="G383" s="4">
        <v>1</v>
      </c>
      <c r="H383" s="4">
        <v>0</v>
      </c>
      <c r="I383" s="4">
        <v>0</v>
      </c>
      <c r="J383" s="3" t="s">
        <v>16</v>
      </c>
      <c r="K383" s="2" t="s">
        <v>917</v>
      </c>
    </row>
    <row r="384" spans="1:11" s="7" customFormat="1" ht="21" hidden="1" customHeight="1">
      <c r="A384" s="5" t="s">
        <v>15</v>
      </c>
      <c r="B384" s="5" t="s">
        <v>1004</v>
      </c>
      <c r="C384" s="5" t="s">
        <v>1005</v>
      </c>
      <c r="D384" s="5" t="s">
        <v>272</v>
      </c>
      <c r="E384" s="5" t="s">
        <v>277</v>
      </c>
      <c r="F384" s="5" t="s">
        <v>15</v>
      </c>
      <c r="G384" s="6">
        <v>1</v>
      </c>
      <c r="H384" s="6">
        <v>0</v>
      </c>
      <c r="I384" s="6">
        <v>0</v>
      </c>
      <c r="J384" s="5" t="s">
        <v>16</v>
      </c>
      <c r="K384" s="7" t="s">
        <v>278</v>
      </c>
    </row>
    <row r="385" spans="1:11" s="7" customFormat="1" ht="21" hidden="1" customHeight="1">
      <c r="A385" s="5" t="s">
        <v>15</v>
      </c>
      <c r="B385" s="5" t="s">
        <v>1004</v>
      </c>
      <c r="C385" s="5" t="s">
        <v>1005</v>
      </c>
      <c r="D385" s="5" t="s">
        <v>272</v>
      </c>
      <c r="E385" s="5" t="s">
        <v>273</v>
      </c>
      <c r="F385" s="5" t="s">
        <v>15</v>
      </c>
      <c r="G385" s="6">
        <v>1</v>
      </c>
      <c r="H385" s="6">
        <v>0</v>
      </c>
      <c r="I385" s="6">
        <v>0</v>
      </c>
      <c r="J385" s="5" t="s">
        <v>19</v>
      </c>
      <c r="K385" s="7" t="s">
        <v>274</v>
      </c>
    </row>
    <row r="386" spans="1:11" ht="21" hidden="1" customHeight="1">
      <c r="A386" s="3" t="s">
        <v>1006</v>
      </c>
      <c r="B386" s="3" t="s">
        <v>1007</v>
      </c>
      <c r="C386" s="3" t="s">
        <v>1008</v>
      </c>
      <c r="D386" s="3" t="s">
        <v>326</v>
      </c>
      <c r="E386" s="3" t="s">
        <v>1009</v>
      </c>
      <c r="F386" s="3" t="s">
        <v>15</v>
      </c>
      <c r="G386" s="4">
        <v>1</v>
      </c>
      <c r="H386" s="4">
        <v>0</v>
      </c>
      <c r="I386" s="4">
        <v>0</v>
      </c>
      <c r="J386" s="3" t="s">
        <v>16</v>
      </c>
      <c r="K386" s="2" t="s">
        <v>1010</v>
      </c>
    </row>
    <row r="387" spans="1:11" ht="21" hidden="1" customHeight="1">
      <c r="A387" s="3" t="s">
        <v>1011</v>
      </c>
      <c r="B387" s="3" t="s">
        <v>1012</v>
      </c>
      <c r="C387" s="3" t="s">
        <v>1013</v>
      </c>
      <c r="D387" s="3" t="s">
        <v>326</v>
      </c>
      <c r="E387" s="3" t="s">
        <v>1014</v>
      </c>
      <c r="F387" s="3" t="s">
        <v>15</v>
      </c>
      <c r="G387" s="4">
        <v>1</v>
      </c>
      <c r="H387" s="4">
        <v>0</v>
      </c>
      <c r="I387" s="4">
        <v>0</v>
      </c>
      <c r="J387" s="3" t="s">
        <v>16</v>
      </c>
      <c r="K387" s="2" t="s">
        <v>1015</v>
      </c>
    </row>
    <row r="388" spans="1:11" ht="21" hidden="1" customHeight="1">
      <c r="A388" s="3" t="s">
        <v>1016</v>
      </c>
      <c r="B388" s="3" t="s">
        <v>1017</v>
      </c>
      <c r="C388" s="3" t="s">
        <v>1018</v>
      </c>
      <c r="D388" s="3" t="s">
        <v>326</v>
      </c>
      <c r="E388" s="3" t="s">
        <v>1019</v>
      </c>
      <c r="F388" s="3" t="s">
        <v>15</v>
      </c>
      <c r="G388" s="4">
        <v>1</v>
      </c>
      <c r="H388" s="4">
        <v>0</v>
      </c>
      <c r="I388" s="4">
        <v>0</v>
      </c>
      <c r="J388" s="3" t="s">
        <v>16</v>
      </c>
      <c r="K388" s="2" t="s">
        <v>1020</v>
      </c>
    </row>
    <row r="389" spans="1:11" ht="21" hidden="1" customHeight="1">
      <c r="A389" s="3" t="s">
        <v>1021</v>
      </c>
      <c r="B389" s="3" t="s">
        <v>1022</v>
      </c>
      <c r="C389" s="3" t="s">
        <v>1023</v>
      </c>
      <c r="D389" s="3" t="s">
        <v>326</v>
      </c>
      <c r="E389" s="3" t="s">
        <v>1024</v>
      </c>
      <c r="F389" s="3" t="s">
        <v>15</v>
      </c>
      <c r="G389" s="4">
        <v>1</v>
      </c>
      <c r="H389" s="4">
        <v>0</v>
      </c>
      <c r="I389" s="4">
        <v>0</v>
      </c>
      <c r="J389" s="3" t="s">
        <v>16</v>
      </c>
      <c r="K389" s="2" t="s">
        <v>1025</v>
      </c>
    </row>
    <row r="390" spans="1:11" ht="21" hidden="1" customHeight="1">
      <c r="A390" s="3" t="s">
        <v>1026</v>
      </c>
      <c r="B390" s="3" t="s">
        <v>1027</v>
      </c>
      <c r="C390" s="3" t="s">
        <v>1028</v>
      </c>
      <c r="D390" s="3" t="s">
        <v>326</v>
      </c>
      <c r="E390" s="3" t="s">
        <v>1014</v>
      </c>
      <c r="F390" s="3" t="s">
        <v>15</v>
      </c>
      <c r="G390" s="4">
        <v>1</v>
      </c>
      <c r="H390" s="4">
        <v>0</v>
      </c>
      <c r="I390" s="4">
        <v>0</v>
      </c>
      <c r="J390" s="3" t="s">
        <v>16</v>
      </c>
      <c r="K390" s="2" t="s">
        <v>1015</v>
      </c>
    </row>
    <row r="391" spans="1:11" ht="21" hidden="1" customHeight="1">
      <c r="A391" s="3" t="s">
        <v>1029</v>
      </c>
      <c r="B391" s="3" t="s">
        <v>1030</v>
      </c>
      <c r="C391" s="3" t="s">
        <v>1031</v>
      </c>
      <c r="D391" s="3" t="s">
        <v>326</v>
      </c>
      <c r="E391" s="3" t="s">
        <v>1032</v>
      </c>
      <c r="F391" s="3" t="s">
        <v>15</v>
      </c>
      <c r="G391" s="4">
        <v>1</v>
      </c>
      <c r="H391" s="4">
        <v>0</v>
      </c>
      <c r="I391" s="4">
        <v>0</v>
      </c>
      <c r="J391" s="3" t="s">
        <v>16</v>
      </c>
      <c r="K391" s="2" t="s">
        <v>1033</v>
      </c>
    </row>
    <row r="392" spans="1:11" ht="21" hidden="1" customHeight="1">
      <c r="A392" s="3" t="s">
        <v>1034</v>
      </c>
      <c r="B392" s="3" t="s">
        <v>1035</v>
      </c>
      <c r="C392" s="3" t="s">
        <v>1036</v>
      </c>
      <c r="D392" s="3" t="s">
        <v>326</v>
      </c>
      <c r="E392" s="3" t="s">
        <v>1037</v>
      </c>
      <c r="F392" s="3" t="s">
        <v>15</v>
      </c>
      <c r="G392" s="4">
        <v>1</v>
      </c>
      <c r="H392" s="4">
        <v>0</v>
      </c>
      <c r="I392" s="4">
        <v>0</v>
      </c>
      <c r="J392" s="3" t="s">
        <v>16</v>
      </c>
      <c r="K392" s="2" t="s">
        <v>1038</v>
      </c>
    </row>
    <row r="393" spans="1:11" ht="21" hidden="1" customHeight="1">
      <c r="A393" s="3" t="s">
        <v>1039</v>
      </c>
      <c r="B393" s="3" t="s">
        <v>1040</v>
      </c>
      <c r="C393" s="3" t="s">
        <v>1041</v>
      </c>
      <c r="D393" s="3" t="s">
        <v>326</v>
      </c>
      <c r="E393" s="3" t="s">
        <v>1024</v>
      </c>
      <c r="F393" s="3" t="s">
        <v>15</v>
      </c>
      <c r="G393" s="4">
        <v>1</v>
      </c>
      <c r="H393" s="4">
        <v>0</v>
      </c>
      <c r="I393" s="4">
        <v>0</v>
      </c>
      <c r="J393" s="3" t="s">
        <v>16</v>
      </c>
      <c r="K393" s="2" t="s">
        <v>1025</v>
      </c>
    </row>
    <row r="394" spans="1:11" ht="21" hidden="1" customHeight="1">
      <c r="A394" s="3" t="s">
        <v>1042</v>
      </c>
      <c r="B394" s="3" t="s">
        <v>1043</v>
      </c>
      <c r="C394" s="3" t="s">
        <v>1044</v>
      </c>
      <c r="D394" s="3" t="s">
        <v>326</v>
      </c>
      <c r="E394" s="3" t="s">
        <v>1045</v>
      </c>
      <c r="F394" s="3" t="s">
        <v>15</v>
      </c>
      <c r="G394" s="4">
        <v>1</v>
      </c>
      <c r="H394" s="4">
        <v>0</v>
      </c>
      <c r="I394" s="4">
        <v>0</v>
      </c>
      <c r="J394" s="3" t="s">
        <v>16</v>
      </c>
      <c r="K394" s="2" t="s">
        <v>1046</v>
      </c>
    </row>
    <row r="395" spans="1:11" ht="21" hidden="1" customHeight="1">
      <c r="A395" s="3" t="s">
        <v>1047</v>
      </c>
      <c r="B395" s="3" t="s">
        <v>1048</v>
      </c>
      <c r="C395" s="3" t="s">
        <v>1049</v>
      </c>
      <c r="D395" s="3" t="s">
        <v>326</v>
      </c>
      <c r="E395" s="3" t="s">
        <v>1050</v>
      </c>
      <c r="F395" s="3" t="s">
        <v>15</v>
      </c>
      <c r="G395" s="4">
        <v>1</v>
      </c>
      <c r="H395" s="4">
        <v>0</v>
      </c>
      <c r="I395" s="4">
        <v>0</v>
      </c>
      <c r="J395" s="3" t="s">
        <v>16</v>
      </c>
      <c r="K395" s="2" t="s">
        <v>1051</v>
      </c>
    </row>
    <row r="396" spans="1:11" ht="21" hidden="1" customHeight="1">
      <c r="A396" s="3" t="s">
        <v>1052</v>
      </c>
      <c r="B396" s="3" t="s">
        <v>1053</v>
      </c>
      <c r="C396" s="3" t="s">
        <v>1054</v>
      </c>
      <c r="D396" s="3" t="s">
        <v>326</v>
      </c>
      <c r="E396" s="3" t="s">
        <v>333</v>
      </c>
      <c r="F396" s="3" t="s">
        <v>15</v>
      </c>
      <c r="G396" s="4">
        <v>1</v>
      </c>
      <c r="H396" s="4">
        <v>0</v>
      </c>
      <c r="I396" s="4">
        <v>0</v>
      </c>
      <c r="J396" s="3" t="s">
        <v>16</v>
      </c>
      <c r="K396" s="2" t="s">
        <v>334</v>
      </c>
    </row>
    <row r="397" spans="1:11" ht="21" hidden="1" customHeight="1">
      <c r="A397" s="3" t="s">
        <v>1055</v>
      </c>
      <c r="B397" s="3" t="s">
        <v>1056</v>
      </c>
      <c r="C397" s="3" t="s">
        <v>1057</v>
      </c>
      <c r="D397" s="3" t="s">
        <v>326</v>
      </c>
      <c r="E397" s="3" t="s">
        <v>1058</v>
      </c>
      <c r="F397" s="3" t="s">
        <v>15</v>
      </c>
      <c r="G397" s="4">
        <v>1</v>
      </c>
      <c r="H397" s="4">
        <v>0</v>
      </c>
      <c r="I397" s="4">
        <v>0</v>
      </c>
      <c r="J397" s="3" t="s">
        <v>16</v>
      </c>
      <c r="K397" s="2" t="s">
        <v>1059</v>
      </c>
    </row>
    <row r="398" spans="1:11" ht="21" hidden="1" customHeight="1">
      <c r="A398" s="3" t="s">
        <v>1060</v>
      </c>
      <c r="B398" s="3" t="s">
        <v>1061</v>
      </c>
      <c r="C398" s="3" t="s">
        <v>1062</v>
      </c>
      <c r="D398" s="3" t="s">
        <v>326</v>
      </c>
      <c r="E398" s="3" t="s">
        <v>1063</v>
      </c>
      <c r="F398" s="3" t="s">
        <v>15</v>
      </c>
      <c r="G398" s="4">
        <v>1</v>
      </c>
      <c r="H398" s="4">
        <v>0</v>
      </c>
      <c r="I398" s="4">
        <v>0</v>
      </c>
      <c r="J398" s="3" t="s">
        <v>16</v>
      </c>
      <c r="K398" s="2" t="s">
        <v>1064</v>
      </c>
    </row>
    <row r="399" spans="1:11" ht="21" hidden="1" customHeight="1">
      <c r="A399" s="3" t="s">
        <v>1060</v>
      </c>
      <c r="B399" s="3" t="s">
        <v>1061</v>
      </c>
      <c r="C399" s="3" t="s">
        <v>1062</v>
      </c>
      <c r="D399" s="3" t="s">
        <v>326</v>
      </c>
      <c r="E399" s="3" t="s">
        <v>1050</v>
      </c>
      <c r="F399" s="3" t="s">
        <v>15</v>
      </c>
      <c r="G399" s="4">
        <v>1</v>
      </c>
      <c r="H399" s="4">
        <v>0</v>
      </c>
      <c r="I399" s="4">
        <v>0</v>
      </c>
      <c r="J399" s="3" t="s">
        <v>19</v>
      </c>
      <c r="K399" s="2" t="s">
        <v>1051</v>
      </c>
    </row>
    <row r="400" spans="1:11" ht="21" hidden="1" customHeight="1">
      <c r="A400" s="3" t="s">
        <v>1065</v>
      </c>
      <c r="B400" s="3" t="s">
        <v>1066</v>
      </c>
      <c r="C400" s="3" t="s">
        <v>1067</v>
      </c>
      <c r="D400" s="3" t="s">
        <v>326</v>
      </c>
      <c r="E400" s="3" t="s">
        <v>327</v>
      </c>
      <c r="F400" s="3" t="s">
        <v>15</v>
      </c>
      <c r="G400" s="4">
        <v>1</v>
      </c>
      <c r="H400" s="4">
        <v>0</v>
      </c>
      <c r="I400" s="4">
        <v>0</v>
      </c>
      <c r="J400" s="3" t="s">
        <v>16</v>
      </c>
      <c r="K400" s="2" t="s">
        <v>328</v>
      </c>
    </row>
    <row r="401" spans="1:11" ht="21" hidden="1" customHeight="1">
      <c r="A401" s="3" t="s">
        <v>1068</v>
      </c>
      <c r="B401" s="3" t="s">
        <v>1069</v>
      </c>
      <c r="C401" s="3" t="s">
        <v>1070</v>
      </c>
      <c r="D401" s="3" t="s">
        <v>326</v>
      </c>
      <c r="E401" s="3" t="s">
        <v>1009</v>
      </c>
      <c r="F401" s="3" t="s">
        <v>15</v>
      </c>
      <c r="G401" s="4">
        <v>1</v>
      </c>
      <c r="H401" s="4">
        <v>0</v>
      </c>
      <c r="I401" s="4">
        <v>0</v>
      </c>
      <c r="J401" s="3" t="s">
        <v>16</v>
      </c>
      <c r="K401" s="2" t="s">
        <v>1010</v>
      </c>
    </row>
    <row r="402" spans="1:11" ht="21" hidden="1" customHeight="1">
      <c r="A402" s="3" t="s">
        <v>1071</v>
      </c>
      <c r="B402" s="3" t="s">
        <v>1072</v>
      </c>
      <c r="C402" s="3" t="s">
        <v>1073</v>
      </c>
      <c r="D402" s="3" t="s">
        <v>326</v>
      </c>
      <c r="E402" s="3" t="s">
        <v>1045</v>
      </c>
      <c r="F402" s="3" t="s">
        <v>15</v>
      </c>
      <c r="G402" s="4">
        <v>1</v>
      </c>
      <c r="H402" s="4">
        <v>0</v>
      </c>
      <c r="I402" s="4">
        <v>0</v>
      </c>
      <c r="J402" s="3" t="s">
        <v>16</v>
      </c>
      <c r="K402" s="2" t="s">
        <v>1046</v>
      </c>
    </row>
    <row r="403" spans="1:11" ht="21" hidden="1" customHeight="1">
      <c r="A403" s="3" t="s">
        <v>1074</v>
      </c>
      <c r="B403" s="3" t="s">
        <v>1075</v>
      </c>
      <c r="C403" s="3" t="s">
        <v>1076</v>
      </c>
      <c r="D403" s="3" t="s">
        <v>326</v>
      </c>
      <c r="E403" s="3" t="s">
        <v>1077</v>
      </c>
      <c r="F403" s="3" t="s">
        <v>15</v>
      </c>
      <c r="G403" s="4">
        <v>1</v>
      </c>
      <c r="H403" s="4">
        <v>0</v>
      </c>
      <c r="I403" s="4">
        <v>0</v>
      </c>
      <c r="J403" s="3" t="s">
        <v>16</v>
      </c>
      <c r="K403" s="2" t="s">
        <v>1078</v>
      </c>
    </row>
    <row r="404" spans="1:11" ht="21" hidden="1" customHeight="1">
      <c r="A404" s="3" t="s">
        <v>1079</v>
      </c>
      <c r="B404" s="3" t="s">
        <v>1080</v>
      </c>
      <c r="C404" s="3" t="s">
        <v>184</v>
      </c>
      <c r="D404" s="3" t="s">
        <v>326</v>
      </c>
      <c r="E404" s="3" t="s">
        <v>1063</v>
      </c>
      <c r="F404" s="3" t="s">
        <v>15</v>
      </c>
      <c r="G404" s="4">
        <v>0</v>
      </c>
      <c r="H404" s="4">
        <v>0</v>
      </c>
      <c r="I404" s="4">
        <v>0</v>
      </c>
      <c r="J404" s="3" t="s">
        <v>16</v>
      </c>
      <c r="K404" s="2" t="s">
        <v>1064</v>
      </c>
    </row>
    <row r="405" spans="1:11" ht="21" hidden="1" customHeight="1">
      <c r="A405" s="3" t="s">
        <v>1081</v>
      </c>
      <c r="B405" s="3" t="s">
        <v>1082</v>
      </c>
      <c r="C405" s="3" t="s">
        <v>1083</v>
      </c>
      <c r="D405" s="3" t="s">
        <v>326</v>
      </c>
      <c r="E405" s="3" t="s">
        <v>1032</v>
      </c>
      <c r="F405" s="3" t="s">
        <v>15</v>
      </c>
      <c r="G405" s="4">
        <v>1</v>
      </c>
      <c r="H405" s="4">
        <v>0</v>
      </c>
      <c r="I405" s="4">
        <v>0</v>
      </c>
      <c r="J405" s="3" t="s">
        <v>16</v>
      </c>
      <c r="K405" s="2" t="s">
        <v>1033</v>
      </c>
    </row>
    <row r="406" spans="1:11" ht="21" hidden="1" customHeight="1">
      <c r="A406" s="3" t="s">
        <v>1084</v>
      </c>
      <c r="B406" s="3" t="s">
        <v>1085</v>
      </c>
      <c r="C406" s="3" t="s">
        <v>1086</v>
      </c>
      <c r="D406" s="3" t="s">
        <v>326</v>
      </c>
      <c r="E406" s="3" t="s">
        <v>331</v>
      </c>
      <c r="F406" s="3" t="s">
        <v>15</v>
      </c>
      <c r="G406" s="4">
        <v>1</v>
      </c>
      <c r="H406" s="4">
        <v>0</v>
      </c>
      <c r="I406" s="4">
        <v>0</v>
      </c>
      <c r="J406" s="3" t="s">
        <v>16</v>
      </c>
      <c r="K406" s="2" t="s">
        <v>332</v>
      </c>
    </row>
    <row r="407" spans="1:11" ht="21" hidden="1" customHeight="1">
      <c r="A407" s="3" t="s">
        <v>15</v>
      </c>
      <c r="B407" s="3" t="s">
        <v>1087</v>
      </c>
      <c r="C407" s="3" t="s">
        <v>1088</v>
      </c>
      <c r="D407" s="3" t="s">
        <v>326</v>
      </c>
      <c r="E407" s="3" t="s">
        <v>1058</v>
      </c>
      <c r="F407" s="3" t="s">
        <v>15</v>
      </c>
      <c r="G407" s="4">
        <v>1</v>
      </c>
      <c r="H407" s="4">
        <v>0</v>
      </c>
      <c r="I407" s="4">
        <v>0</v>
      </c>
      <c r="J407" s="3" t="s">
        <v>16</v>
      </c>
      <c r="K407" s="2" t="s">
        <v>1059</v>
      </c>
    </row>
    <row r="408" spans="1:11" ht="21" hidden="1" customHeight="1">
      <c r="A408" s="3" t="s">
        <v>1089</v>
      </c>
      <c r="B408" s="3" t="s">
        <v>1090</v>
      </c>
      <c r="C408" s="3" t="s">
        <v>1091</v>
      </c>
      <c r="D408" s="3" t="s">
        <v>326</v>
      </c>
      <c r="E408" s="3" t="s">
        <v>329</v>
      </c>
      <c r="F408" s="3" t="s">
        <v>15</v>
      </c>
      <c r="G408" s="4">
        <v>1</v>
      </c>
      <c r="H408" s="4">
        <v>0</v>
      </c>
      <c r="I408" s="4">
        <v>0</v>
      </c>
      <c r="J408" s="3" t="s">
        <v>16</v>
      </c>
      <c r="K408" s="2" t="s">
        <v>330</v>
      </c>
    </row>
    <row r="409" spans="1:11" ht="21" hidden="1" customHeight="1">
      <c r="A409" s="3" t="s">
        <v>1092</v>
      </c>
      <c r="B409" s="3" t="s">
        <v>1093</v>
      </c>
      <c r="C409" s="3" t="s">
        <v>1094</v>
      </c>
      <c r="D409" s="3" t="s">
        <v>326</v>
      </c>
      <c r="E409" s="3" t="s">
        <v>1037</v>
      </c>
      <c r="F409" s="3" t="s">
        <v>15</v>
      </c>
      <c r="G409" s="4">
        <v>1</v>
      </c>
      <c r="H409" s="4">
        <v>0</v>
      </c>
      <c r="I409" s="4">
        <v>0</v>
      </c>
      <c r="J409" s="3" t="s">
        <v>16</v>
      </c>
      <c r="K409" s="2" t="s">
        <v>1038</v>
      </c>
    </row>
    <row r="410" spans="1:11" ht="21" hidden="1" customHeight="1">
      <c r="A410" s="3" t="s">
        <v>1095</v>
      </c>
      <c r="B410" s="3" t="s">
        <v>1096</v>
      </c>
      <c r="C410" s="3" t="s">
        <v>1097</v>
      </c>
      <c r="D410" s="3" t="s">
        <v>326</v>
      </c>
      <c r="E410" s="3" t="s">
        <v>1098</v>
      </c>
      <c r="F410" s="3" t="s">
        <v>15</v>
      </c>
      <c r="G410" s="4">
        <v>1</v>
      </c>
      <c r="H410" s="4">
        <v>0</v>
      </c>
      <c r="I410" s="4">
        <v>0</v>
      </c>
      <c r="J410" s="3" t="s">
        <v>16</v>
      </c>
      <c r="K410" s="2" t="s">
        <v>1099</v>
      </c>
    </row>
    <row r="411" spans="1:11" ht="21" hidden="1" customHeight="1">
      <c r="A411" s="3" t="s">
        <v>1100</v>
      </c>
      <c r="B411" s="3" t="s">
        <v>1101</v>
      </c>
      <c r="C411" s="3" t="s">
        <v>1102</v>
      </c>
      <c r="D411" s="3" t="s">
        <v>326</v>
      </c>
      <c r="E411" s="3" t="s">
        <v>327</v>
      </c>
      <c r="F411" s="3" t="s">
        <v>15</v>
      </c>
      <c r="G411" s="4">
        <v>1</v>
      </c>
      <c r="H411" s="4">
        <v>0</v>
      </c>
      <c r="I411" s="4">
        <v>0</v>
      </c>
      <c r="J411" s="3" t="s">
        <v>16</v>
      </c>
      <c r="K411" s="2" t="s">
        <v>328</v>
      </c>
    </row>
    <row r="412" spans="1:11" ht="21" hidden="1" customHeight="1">
      <c r="A412" s="3" t="s">
        <v>1100</v>
      </c>
      <c r="B412" s="3" t="s">
        <v>1101</v>
      </c>
      <c r="C412" s="3" t="s">
        <v>1102</v>
      </c>
      <c r="D412" s="3" t="s">
        <v>326</v>
      </c>
      <c r="E412" s="3" t="s">
        <v>1050</v>
      </c>
      <c r="F412" s="3" t="s">
        <v>15</v>
      </c>
      <c r="G412" s="4">
        <v>1</v>
      </c>
      <c r="H412" s="4">
        <v>0</v>
      </c>
      <c r="I412" s="4">
        <v>0</v>
      </c>
      <c r="J412" s="3" t="s">
        <v>19</v>
      </c>
      <c r="K412" s="2" t="s">
        <v>1051</v>
      </c>
    </row>
    <row r="413" spans="1:11" ht="21" hidden="1" customHeight="1">
      <c r="A413" s="3" t="s">
        <v>1100</v>
      </c>
      <c r="B413" s="3" t="s">
        <v>1101</v>
      </c>
      <c r="C413" s="3" t="s">
        <v>1102</v>
      </c>
      <c r="D413" s="3" t="s">
        <v>326</v>
      </c>
      <c r="E413" s="3" t="s">
        <v>1098</v>
      </c>
      <c r="F413" s="3" t="s">
        <v>15</v>
      </c>
      <c r="G413" s="4">
        <v>1</v>
      </c>
      <c r="H413" s="4">
        <v>0</v>
      </c>
      <c r="I413" s="4">
        <v>0</v>
      </c>
      <c r="J413" s="3" t="s">
        <v>19</v>
      </c>
      <c r="K413" s="2" t="s">
        <v>1099</v>
      </c>
    </row>
    <row r="414" spans="1:11" ht="21" hidden="1" customHeight="1">
      <c r="A414" s="3" t="s">
        <v>1100</v>
      </c>
      <c r="B414" s="3" t="s">
        <v>1101</v>
      </c>
      <c r="C414" s="3" t="s">
        <v>1102</v>
      </c>
      <c r="D414" s="3" t="s">
        <v>326</v>
      </c>
      <c r="E414" s="3" t="s">
        <v>331</v>
      </c>
      <c r="F414" s="3" t="s">
        <v>15</v>
      </c>
      <c r="G414" s="4">
        <v>1</v>
      </c>
      <c r="H414" s="4">
        <v>0</v>
      </c>
      <c r="I414" s="4">
        <v>0</v>
      </c>
      <c r="J414" s="3" t="s">
        <v>19</v>
      </c>
      <c r="K414" s="2" t="s">
        <v>332</v>
      </c>
    </row>
    <row r="415" spans="1:11" ht="21" hidden="1" customHeight="1">
      <c r="A415" s="3" t="s">
        <v>1103</v>
      </c>
      <c r="B415" s="3" t="s">
        <v>1104</v>
      </c>
      <c r="C415" s="3" t="s">
        <v>1105</v>
      </c>
      <c r="D415" s="3" t="s">
        <v>326</v>
      </c>
      <c r="E415" s="3" t="s">
        <v>1077</v>
      </c>
      <c r="F415" s="3" t="s">
        <v>15</v>
      </c>
      <c r="G415" s="4">
        <v>1</v>
      </c>
      <c r="H415" s="4">
        <v>0</v>
      </c>
      <c r="I415" s="4">
        <v>0</v>
      </c>
      <c r="J415" s="3" t="s">
        <v>16</v>
      </c>
      <c r="K415" s="2" t="s">
        <v>1078</v>
      </c>
    </row>
    <row r="416" spans="1:11" ht="21" hidden="1" customHeight="1">
      <c r="A416" s="3" t="s">
        <v>1106</v>
      </c>
      <c r="B416" s="3" t="s">
        <v>1107</v>
      </c>
      <c r="C416" s="3" t="s">
        <v>1108</v>
      </c>
      <c r="D416" s="3" t="s">
        <v>326</v>
      </c>
      <c r="E416" s="3" t="s">
        <v>1077</v>
      </c>
      <c r="F416" s="3" t="s">
        <v>15</v>
      </c>
      <c r="G416" s="4">
        <v>1</v>
      </c>
      <c r="H416" s="4">
        <v>0</v>
      </c>
      <c r="I416" s="4">
        <v>0</v>
      </c>
      <c r="J416" s="3" t="s">
        <v>16</v>
      </c>
      <c r="K416" s="2" t="s">
        <v>1078</v>
      </c>
    </row>
    <row r="417" spans="1:11" ht="21" hidden="1" customHeight="1">
      <c r="A417" s="3" t="s">
        <v>1109</v>
      </c>
      <c r="B417" s="3" t="s">
        <v>1110</v>
      </c>
      <c r="C417" s="3" t="s">
        <v>1111</v>
      </c>
      <c r="D417" s="3" t="s">
        <v>326</v>
      </c>
      <c r="E417" s="3" t="s">
        <v>1063</v>
      </c>
      <c r="F417" s="3" t="s">
        <v>15</v>
      </c>
      <c r="G417" s="4">
        <v>1</v>
      </c>
      <c r="H417" s="4">
        <v>0</v>
      </c>
      <c r="I417" s="4">
        <v>0</v>
      </c>
      <c r="J417" s="3" t="s">
        <v>16</v>
      </c>
      <c r="K417" s="2" t="s">
        <v>1064</v>
      </c>
    </row>
    <row r="418" spans="1:11" ht="21" hidden="1" customHeight="1">
      <c r="A418" s="3" t="s">
        <v>15</v>
      </c>
      <c r="B418" s="3" t="s">
        <v>1112</v>
      </c>
      <c r="C418" s="3" t="s">
        <v>1113</v>
      </c>
      <c r="D418" s="3" t="s">
        <v>326</v>
      </c>
      <c r="E418" s="3" t="s">
        <v>1019</v>
      </c>
      <c r="F418" s="3" t="s">
        <v>15</v>
      </c>
      <c r="G418" s="4">
        <v>1</v>
      </c>
      <c r="H418" s="4">
        <v>0</v>
      </c>
      <c r="I418" s="4">
        <v>0</v>
      </c>
      <c r="J418" s="3" t="s">
        <v>16</v>
      </c>
      <c r="K418" s="2" t="s">
        <v>1020</v>
      </c>
    </row>
    <row r="419" spans="1:11" ht="21" hidden="1" customHeight="1">
      <c r="A419" s="3" t="s">
        <v>1114</v>
      </c>
      <c r="B419" s="3" t="s">
        <v>1115</v>
      </c>
      <c r="C419" s="3" t="s">
        <v>1116</v>
      </c>
      <c r="D419" s="3" t="s">
        <v>326</v>
      </c>
      <c r="E419" s="3" t="s">
        <v>329</v>
      </c>
      <c r="F419" s="3" t="s">
        <v>15</v>
      </c>
      <c r="G419" s="4">
        <v>1</v>
      </c>
      <c r="H419" s="4">
        <v>0</v>
      </c>
      <c r="I419" s="4">
        <v>0</v>
      </c>
      <c r="J419" s="3" t="s">
        <v>16</v>
      </c>
      <c r="K419" s="2" t="s">
        <v>330</v>
      </c>
    </row>
    <row r="420" spans="1:11" ht="21" hidden="1" customHeight="1">
      <c r="A420" s="3" t="s">
        <v>1117</v>
      </c>
      <c r="B420" s="3" t="s">
        <v>1118</v>
      </c>
      <c r="C420" s="3" t="s">
        <v>1119</v>
      </c>
      <c r="D420" s="3" t="s">
        <v>376</v>
      </c>
      <c r="E420" s="3" t="s">
        <v>907</v>
      </c>
      <c r="F420" s="3" t="s">
        <v>15</v>
      </c>
      <c r="G420" s="4">
        <v>1</v>
      </c>
      <c r="H420" s="4">
        <v>1</v>
      </c>
      <c r="I420" s="4">
        <v>0</v>
      </c>
      <c r="J420" s="3" t="s">
        <v>16</v>
      </c>
      <c r="K420" s="2" t="s">
        <v>908</v>
      </c>
    </row>
    <row r="421" spans="1:11" ht="21" hidden="1" customHeight="1">
      <c r="A421" s="3" t="s">
        <v>1120</v>
      </c>
      <c r="B421" s="3" t="s">
        <v>1121</v>
      </c>
      <c r="C421" s="3" t="s">
        <v>1122</v>
      </c>
      <c r="D421" s="3" t="s">
        <v>248</v>
      </c>
      <c r="E421" s="3" t="s">
        <v>1123</v>
      </c>
      <c r="F421" s="3" t="s">
        <v>15</v>
      </c>
      <c r="G421" s="4">
        <v>1</v>
      </c>
      <c r="H421" s="4">
        <v>0</v>
      </c>
      <c r="I421" s="4">
        <v>0</v>
      </c>
      <c r="J421" s="3" t="s">
        <v>16</v>
      </c>
      <c r="K421" s="2" t="s">
        <v>1124</v>
      </c>
    </row>
    <row r="422" spans="1:11" ht="21" hidden="1" customHeight="1">
      <c r="A422" s="3" t="s">
        <v>15</v>
      </c>
      <c r="B422" s="3" t="s">
        <v>1125</v>
      </c>
      <c r="C422" s="3" t="s">
        <v>706</v>
      </c>
      <c r="D422" s="3" t="s">
        <v>248</v>
      </c>
      <c r="E422" s="3" t="s">
        <v>690</v>
      </c>
      <c r="F422" s="3" t="s">
        <v>15</v>
      </c>
      <c r="G422" s="4">
        <v>1</v>
      </c>
      <c r="H422" s="4">
        <v>0</v>
      </c>
      <c r="I422" s="4">
        <v>0</v>
      </c>
      <c r="J422" s="3" t="s">
        <v>19</v>
      </c>
      <c r="K422" s="2" t="s">
        <v>691</v>
      </c>
    </row>
    <row r="423" spans="1:11" ht="21" hidden="1" customHeight="1">
      <c r="A423" s="3" t="s">
        <v>15</v>
      </c>
      <c r="B423" s="3" t="s">
        <v>1126</v>
      </c>
      <c r="C423" s="3" t="s">
        <v>1127</v>
      </c>
      <c r="D423" s="3" t="s">
        <v>248</v>
      </c>
      <c r="E423" s="3" t="s">
        <v>763</v>
      </c>
      <c r="F423" s="3" t="s">
        <v>15</v>
      </c>
      <c r="G423" s="4">
        <v>1</v>
      </c>
      <c r="H423" s="4">
        <v>0</v>
      </c>
      <c r="I423" s="4">
        <v>0</v>
      </c>
      <c r="J423" s="3" t="s">
        <v>19</v>
      </c>
      <c r="K423" s="2" t="s">
        <v>764</v>
      </c>
    </row>
    <row r="424" spans="1:11" ht="21" hidden="1" customHeight="1">
      <c r="A424" s="3" t="s">
        <v>15</v>
      </c>
      <c r="B424" s="3" t="s">
        <v>1128</v>
      </c>
      <c r="C424" s="3" t="s">
        <v>784</v>
      </c>
      <c r="D424" s="3" t="s">
        <v>248</v>
      </c>
      <c r="E424" s="3" t="s">
        <v>702</v>
      </c>
      <c r="F424" s="3" t="s">
        <v>15</v>
      </c>
      <c r="G424" s="4">
        <v>1</v>
      </c>
      <c r="H424" s="4">
        <v>0</v>
      </c>
      <c r="I424" s="4">
        <v>0</v>
      </c>
      <c r="J424" s="3" t="s">
        <v>16</v>
      </c>
      <c r="K424" s="2" t="s">
        <v>703</v>
      </c>
    </row>
    <row r="425" spans="1:11" ht="21" hidden="1" customHeight="1">
      <c r="A425" s="3" t="s">
        <v>15</v>
      </c>
      <c r="B425" s="3" t="s">
        <v>1129</v>
      </c>
      <c r="C425" s="3" t="s">
        <v>1130</v>
      </c>
      <c r="D425" s="3" t="s">
        <v>248</v>
      </c>
      <c r="E425" s="3" t="s">
        <v>775</v>
      </c>
      <c r="F425" s="3" t="s">
        <v>15</v>
      </c>
      <c r="G425" s="4">
        <v>1</v>
      </c>
      <c r="H425" s="4">
        <v>0</v>
      </c>
      <c r="I425" s="4">
        <v>0</v>
      </c>
      <c r="J425" s="3" t="s">
        <v>16</v>
      </c>
      <c r="K425" s="2" t="s">
        <v>776</v>
      </c>
    </row>
    <row r="426" spans="1:11" ht="21" hidden="1" customHeight="1">
      <c r="A426" s="3" t="s">
        <v>1131</v>
      </c>
      <c r="B426" s="3" t="s">
        <v>1132</v>
      </c>
      <c r="C426" s="3" t="s">
        <v>1133</v>
      </c>
      <c r="D426" s="3" t="s">
        <v>1134</v>
      </c>
      <c r="E426" s="3" t="s">
        <v>1135</v>
      </c>
      <c r="F426" s="3" t="s">
        <v>15</v>
      </c>
      <c r="G426" s="4">
        <v>1</v>
      </c>
      <c r="H426" s="4">
        <v>1</v>
      </c>
      <c r="I426" s="4">
        <v>0</v>
      </c>
      <c r="J426" s="3" t="s">
        <v>16</v>
      </c>
      <c r="K426" s="2" t="s">
        <v>1136</v>
      </c>
    </row>
    <row r="427" spans="1:11" ht="21" hidden="1" customHeight="1">
      <c r="A427" s="3" t="s">
        <v>1131</v>
      </c>
      <c r="B427" s="3" t="s">
        <v>1132</v>
      </c>
      <c r="C427" s="3" t="s">
        <v>1133</v>
      </c>
      <c r="D427" s="3" t="s">
        <v>1134</v>
      </c>
      <c r="E427" s="3" t="s">
        <v>1137</v>
      </c>
      <c r="F427" s="3" t="s">
        <v>15</v>
      </c>
      <c r="G427" s="4">
        <v>1</v>
      </c>
      <c r="H427" s="4">
        <v>2</v>
      </c>
      <c r="I427" s="4">
        <v>0</v>
      </c>
      <c r="J427" s="3" t="s">
        <v>19</v>
      </c>
      <c r="K427" s="2" t="s">
        <v>1138</v>
      </c>
    </row>
    <row r="428" spans="1:11" s="7" customFormat="1" ht="21" hidden="1" customHeight="1">
      <c r="A428" s="5" t="s">
        <v>1131</v>
      </c>
      <c r="B428" s="5" t="s">
        <v>1132</v>
      </c>
      <c r="C428" s="5" t="s">
        <v>1133</v>
      </c>
      <c r="D428" s="5" t="s">
        <v>1134</v>
      </c>
      <c r="E428" s="5" t="s">
        <v>1139</v>
      </c>
      <c r="F428" s="5" t="s">
        <v>15</v>
      </c>
      <c r="G428" s="6">
        <v>1</v>
      </c>
      <c r="H428" s="13">
        <v>1</v>
      </c>
      <c r="I428" s="6">
        <v>0</v>
      </c>
      <c r="J428" s="5" t="s">
        <v>19</v>
      </c>
      <c r="K428" s="7" t="s">
        <v>1140</v>
      </c>
    </row>
    <row r="429" spans="1:11" ht="21" hidden="1" customHeight="1">
      <c r="A429" s="3" t="s">
        <v>1131</v>
      </c>
      <c r="B429" s="3" t="s">
        <v>1132</v>
      </c>
      <c r="C429" s="3" t="s">
        <v>1133</v>
      </c>
      <c r="D429" s="3" t="s">
        <v>1134</v>
      </c>
      <c r="E429" s="3" t="s">
        <v>1141</v>
      </c>
      <c r="F429" s="3" t="s">
        <v>15</v>
      </c>
      <c r="G429" s="4">
        <v>0</v>
      </c>
      <c r="H429" s="4">
        <v>2</v>
      </c>
      <c r="I429" s="4">
        <v>0</v>
      </c>
      <c r="J429" s="3" t="s">
        <v>19</v>
      </c>
      <c r="K429" s="2" t="s">
        <v>1142</v>
      </c>
    </row>
    <row r="430" spans="1:11" s="7" customFormat="1" ht="21" hidden="1" customHeight="1">
      <c r="A430" s="5" t="s">
        <v>1131</v>
      </c>
      <c r="B430" s="5" t="s">
        <v>1132</v>
      </c>
      <c r="C430" s="5" t="s">
        <v>1133</v>
      </c>
      <c r="D430" s="5" t="s">
        <v>1134</v>
      </c>
      <c r="E430" s="5" t="s">
        <v>1143</v>
      </c>
      <c r="F430" s="5" t="s">
        <v>15</v>
      </c>
      <c r="G430" s="6">
        <v>1</v>
      </c>
      <c r="H430" s="13">
        <v>1</v>
      </c>
      <c r="I430" s="6">
        <v>0</v>
      </c>
      <c r="J430" s="5" t="s">
        <v>19</v>
      </c>
      <c r="K430" s="7" t="s">
        <v>1144</v>
      </c>
    </row>
    <row r="431" spans="1:11" ht="21" hidden="1" customHeight="1">
      <c r="A431" s="3" t="s">
        <v>1131</v>
      </c>
      <c r="B431" s="3" t="s">
        <v>1132</v>
      </c>
      <c r="C431" s="3" t="s">
        <v>1133</v>
      </c>
      <c r="D431" s="3" t="s">
        <v>1134</v>
      </c>
      <c r="E431" s="3" t="s">
        <v>1145</v>
      </c>
      <c r="F431" s="3" t="s">
        <v>15</v>
      </c>
      <c r="G431" s="4">
        <v>1</v>
      </c>
      <c r="H431" s="4">
        <v>1</v>
      </c>
      <c r="I431" s="4">
        <v>0</v>
      </c>
      <c r="J431" s="3" t="s">
        <v>19</v>
      </c>
      <c r="K431" s="2" t="s">
        <v>1146</v>
      </c>
    </row>
    <row r="432" spans="1:11" ht="21" hidden="1" customHeight="1">
      <c r="A432" s="3" t="s">
        <v>1131</v>
      </c>
      <c r="B432" s="3" t="s">
        <v>1132</v>
      </c>
      <c r="C432" s="3" t="s">
        <v>1133</v>
      </c>
      <c r="D432" s="3" t="s">
        <v>1134</v>
      </c>
      <c r="E432" s="3" t="s">
        <v>1147</v>
      </c>
      <c r="F432" s="3" t="s">
        <v>15</v>
      </c>
      <c r="G432" s="4">
        <v>1</v>
      </c>
      <c r="H432" s="4">
        <v>2</v>
      </c>
      <c r="I432" s="4">
        <v>0</v>
      </c>
      <c r="J432" s="3" t="s">
        <v>19</v>
      </c>
      <c r="K432" s="2" t="s">
        <v>1148</v>
      </c>
    </row>
    <row r="433" spans="1:11" ht="21" hidden="1" customHeight="1">
      <c r="A433" s="3" t="s">
        <v>1131</v>
      </c>
      <c r="B433" s="3" t="s">
        <v>1132</v>
      </c>
      <c r="C433" s="3" t="s">
        <v>1133</v>
      </c>
      <c r="D433" s="3" t="s">
        <v>1134</v>
      </c>
      <c r="E433" s="3" t="s">
        <v>1149</v>
      </c>
      <c r="F433" s="3" t="s">
        <v>15</v>
      </c>
      <c r="G433" s="4">
        <v>1</v>
      </c>
      <c r="H433" s="4">
        <v>1</v>
      </c>
      <c r="I433" s="4">
        <v>0</v>
      </c>
      <c r="J433" s="3" t="s">
        <v>19</v>
      </c>
      <c r="K433" s="2" t="s">
        <v>1150</v>
      </c>
    </row>
    <row r="434" spans="1:11" ht="21" hidden="1" customHeight="1">
      <c r="A434" s="3" t="s">
        <v>1131</v>
      </c>
      <c r="B434" s="3" t="s">
        <v>1132</v>
      </c>
      <c r="C434" s="3" t="s">
        <v>1133</v>
      </c>
      <c r="D434" s="3" t="s">
        <v>1134</v>
      </c>
      <c r="E434" s="3" t="s">
        <v>1151</v>
      </c>
      <c r="F434" s="3" t="s">
        <v>15</v>
      </c>
      <c r="G434" s="4">
        <v>1</v>
      </c>
      <c r="H434" s="4">
        <v>2</v>
      </c>
      <c r="I434" s="4">
        <v>0</v>
      </c>
      <c r="J434" s="3" t="s">
        <v>19</v>
      </c>
      <c r="K434" s="2" t="s">
        <v>1152</v>
      </c>
    </row>
    <row r="435" spans="1:11" ht="21" customHeight="1">
      <c r="A435" s="3" t="s">
        <v>1131</v>
      </c>
      <c r="B435" s="3" t="s">
        <v>1132</v>
      </c>
      <c r="C435" s="3" t="s">
        <v>1133</v>
      </c>
      <c r="D435" s="3" t="s">
        <v>1134</v>
      </c>
      <c r="E435" s="3" t="s">
        <v>1153</v>
      </c>
      <c r="F435" s="3" t="s">
        <v>1154</v>
      </c>
      <c r="G435" s="4">
        <v>0</v>
      </c>
      <c r="H435" s="4">
        <v>1</v>
      </c>
      <c r="I435" s="4">
        <v>0</v>
      </c>
      <c r="J435" s="3" t="s">
        <v>19</v>
      </c>
      <c r="K435" s="2" t="s">
        <v>1155</v>
      </c>
    </row>
    <row r="436" spans="1:11" ht="21" customHeight="1">
      <c r="A436" s="3" t="s">
        <v>1131</v>
      </c>
      <c r="B436" s="3" t="s">
        <v>1132</v>
      </c>
      <c r="C436" s="3" t="s">
        <v>1133</v>
      </c>
      <c r="D436" s="3" t="s">
        <v>1134</v>
      </c>
      <c r="E436" s="3" t="s">
        <v>1156</v>
      </c>
      <c r="F436" s="3" t="s">
        <v>1157</v>
      </c>
      <c r="G436" s="4">
        <v>0</v>
      </c>
      <c r="H436" s="4">
        <v>1</v>
      </c>
      <c r="I436" s="4">
        <v>0</v>
      </c>
      <c r="J436" s="3" t="s">
        <v>19</v>
      </c>
      <c r="K436" s="2" t="s">
        <v>1158</v>
      </c>
    </row>
    <row r="437" spans="1:11" ht="21" customHeight="1">
      <c r="A437" s="3" t="s">
        <v>1131</v>
      </c>
      <c r="B437" s="3" t="s">
        <v>1132</v>
      </c>
      <c r="C437" s="3" t="s">
        <v>1133</v>
      </c>
      <c r="D437" s="3" t="s">
        <v>1134</v>
      </c>
      <c r="E437" s="3" t="s">
        <v>1159</v>
      </c>
      <c r="F437" s="3" t="s">
        <v>1160</v>
      </c>
      <c r="G437" s="4">
        <v>0</v>
      </c>
      <c r="H437" s="4">
        <v>1</v>
      </c>
      <c r="I437" s="4">
        <v>0</v>
      </c>
      <c r="J437" s="3" t="s">
        <v>19</v>
      </c>
      <c r="K437" s="2" t="s">
        <v>1161</v>
      </c>
    </row>
    <row r="438" spans="1:11" ht="21" customHeight="1">
      <c r="A438" s="3" t="s">
        <v>1131</v>
      </c>
      <c r="B438" s="3" t="s">
        <v>1132</v>
      </c>
      <c r="C438" s="3" t="s">
        <v>1133</v>
      </c>
      <c r="D438" s="3" t="s">
        <v>1134</v>
      </c>
      <c r="E438" s="3" t="s">
        <v>1162</v>
      </c>
      <c r="F438" s="3" t="s">
        <v>1163</v>
      </c>
      <c r="G438" s="4">
        <v>0</v>
      </c>
      <c r="H438" s="4">
        <v>1</v>
      </c>
      <c r="I438" s="4">
        <v>0</v>
      </c>
      <c r="J438" s="3" t="s">
        <v>19</v>
      </c>
      <c r="K438" s="2" t="s">
        <v>1164</v>
      </c>
    </row>
    <row r="439" spans="1:11" ht="21" customHeight="1">
      <c r="A439" s="3" t="s">
        <v>1131</v>
      </c>
      <c r="B439" s="3" t="s">
        <v>1132</v>
      </c>
      <c r="C439" s="3" t="s">
        <v>1133</v>
      </c>
      <c r="D439" s="3" t="s">
        <v>1134</v>
      </c>
      <c r="E439" s="3" t="s">
        <v>1165</v>
      </c>
      <c r="F439" s="3" t="s">
        <v>1166</v>
      </c>
      <c r="G439" s="4">
        <v>0</v>
      </c>
      <c r="H439" s="4">
        <v>1</v>
      </c>
      <c r="I439" s="4">
        <v>0</v>
      </c>
      <c r="J439" s="3" t="s">
        <v>19</v>
      </c>
      <c r="K439" s="2" t="s">
        <v>1167</v>
      </c>
    </row>
    <row r="440" spans="1:11" ht="21" customHeight="1">
      <c r="A440" s="3" t="s">
        <v>1131</v>
      </c>
      <c r="B440" s="3" t="s">
        <v>1132</v>
      </c>
      <c r="C440" s="3" t="s">
        <v>1133</v>
      </c>
      <c r="D440" s="3" t="s">
        <v>1134</v>
      </c>
      <c r="E440" s="3" t="s">
        <v>1168</v>
      </c>
      <c r="F440" s="3" t="s">
        <v>1169</v>
      </c>
      <c r="G440" s="4">
        <v>0</v>
      </c>
      <c r="H440" s="4">
        <v>1</v>
      </c>
      <c r="I440" s="4">
        <v>0</v>
      </c>
      <c r="J440" s="3" t="s">
        <v>19</v>
      </c>
      <c r="K440" s="2" t="s">
        <v>1170</v>
      </c>
    </row>
    <row r="441" spans="1:11" ht="21" customHeight="1">
      <c r="A441" s="3" t="s">
        <v>1131</v>
      </c>
      <c r="B441" s="3" t="s">
        <v>1132</v>
      </c>
      <c r="C441" s="3" t="s">
        <v>1133</v>
      </c>
      <c r="D441" s="3" t="s">
        <v>1134</v>
      </c>
      <c r="E441" s="3" t="s">
        <v>1171</v>
      </c>
      <c r="F441" s="3" t="s">
        <v>1172</v>
      </c>
      <c r="G441" s="4">
        <v>0</v>
      </c>
      <c r="H441" s="4">
        <v>1</v>
      </c>
      <c r="I441" s="4">
        <v>0</v>
      </c>
      <c r="J441" s="3" t="s">
        <v>19</v>
      </c>
      <c r="K441" s="2" t="s">
        <v>1173</v>
      </c>
    </row>
    <row r="442" spans="1:11" ht="21" customHeight="1">
      <c r="A442" s="3" t="s">
        <v>1131</v>
      </c>
      <c r="B442" s="3" t="s">
        <v>1132</v>
      </c>
      <c r="C442" s="3" t="s">
        <v>1133</v>
      </c>
      <c r="D442" s="3" t="s">
        <v>1134</v>
      </c>
      <c r="E442" s="3" t="s">
        <v>1174</v>
      </c>
      <c r="F442" s="3" t="s">
        <v>1175</v>
      </c>
      <c r="G442" s="4">
        <v>0</v>
      </c>
      <c r="H442" s="4">
        <v>1</v>
      </c>
      <c r="I442" s="4">
        <v>0</v>
      </c>
      <c r="J442" s="3" t="s">
        <v>19</v>
      </c>
      <c r="K442" s="2" t="s">
        <v>1176</v>
      </c>
    </row>
    <row r="443" spans="1:11" ht="21" customHeight="1">
      <c r="A443" s="3" t="s">
        <v>1131</v>
      </c>
      <c r="B443" s="3" t="s">
        <v>1132</v>
      </c>
      <c r="C443" s="3" t="s">
        <v>1133</v>
      </c>
      <c r="D443" s="3" t="s">
        <v>1134</v>
      </c>
      <c r="E443" s="3" t="s">
        <v>1177</v>
      </c>
      <c r="F443" s="3" t="s">
        <v>1178</v>
      </c>
      <c r="G443" s="4">
        <v>0</v>
      </c>
      <c r="H443" s="4">
        <v>1</v>
      </c>
      <c r="I443" s="4">
        <v>0</v>
      </c>
      <c r="J443" s="3" t="s">
        <v>19</v>
      </c>
      <c r="K443" s="2" t="s">
        <v>1179</v>
      </c>
    </row>
    <row r="444" spans="1:11" s="7" customFormat="1" ht="21" hidden="1" customHeight="1">
      <c r="A444" s="5" t="s">
        <v>1180</v>
      </c>
      <c r="B444" s="5" t="s">
        <v>1181</v>
      </c>
      <c r="C444" s="5" t="s">
        <v>1182</v>
      </c>
      <c r="D444" s="5" t="s">
        <v>1134</v>
      </c>
      <c r="E444" s="5" t="s">
        <v>1183</v>
      </c>
      <c r="F444" s="5" t="s">
        <v>15</v>
      </c>
      <c r="G444" s="6">
        <v>0</v>
      </c>
      <c r="H444" s="13">
        <v>4</v>
      </c>
      <c r="I444" s="6">
        <v>0</v>
      </c>
      <c r="J444" s="5" t="s">
        <v>16</v>
      </c>
      <c r="K444" s="7" t="s">
        <v>1184</v>
      </c>
    </row>
    <row r="445" spans="1:11" s="7" customFormat="1" ht="21" hidden="1" customHeight="1">
      <c r="A445" s="5" t="s">
        <v>1180</v>
      </c>
      <c r="B445" s="5" t="s">
        <v>1181</v>
      </c>
      <c r="C445" s="5" t="s">
        <v>1182</v>
      </c>
      <c r="D445" s="5" t="s">
        <v>1134</v>
      </c>
      <c r="E445" s="5" t="s">
        <v>1185</v>
      </c>
      <c r="F445" s="5" t="s">
        <v>15</v>
      </c>
      <c r="G445" s="6">
        <v>1</v>
      </c>
      <c r="H445" s="13">
        <v>1</v>
      </c>
      <c r="I445" s="6">
        <v>0</v>
      </c>
      <c r="J445" s="5" t="s">
        <v>19</v>
      </c>
      <c r="K445" s="7" t="s">
        <v>1186</v>
      </c>
    </row>
    <row r="446" spans="1:11" s="7" customFormat="1" ht="21" hidden="1" customHeight="1">
      <c r="A446" s="5" t="s">
        <v>1180</v>
      </c>
      <c r="B446" s="5" t="s">
        <v>1181</v>
      </c>
      <c r="C446" s="5" t="s">
        <v>1182</v>
      </c>
      <c r="D446" s="5" t="s">
        <v>1134</v>
      </c>
      <c r="E446" s="5" t="s">
        <v>1187</v>
      </c>
      <c r="F446" s="5" t="s">
        <v>15</v>
      </c>
      <c r="G446" s="6">
        <v>1</v>
      </c>
      <c r="H446" s="13">
        <v>1</v>
      </c>
      <c r="I446" s="6">
        <v>0</v>
      </c>
      <c r="J446" s="5" t="s">
        <v>19</v>
      </c>
      <c r="K446" s="7" t="s">
        <v>1188</v>
      </c>
    </row>
    <row r="447" spans="1:11" ht="21" hidden="1" customHeight="1">
      <c r="A447" s="3" t="s">
        <v>1180</v>
      </c>
      <c r="B447" s="3" t="s">
        <v>1181</v>
      </c>
      <c r="C447" s="3" t="s">
        <v>1182</v>
      </c>
      <c r="D447" s="3" t="s">
        <v>1134</v>
      </c>
      <c r="E447" s="3" t="s">
        <v>1189</v>
      </c>
      <c r="F447" s="3" t="s">
        <v>15</v>
      </c>
      <c r="G447" s="4">
        <v>1</v>
      </c>
      <c r="H447" s="4">
        <v>1</v>
      </c>
      <c r="I447" s="4">
        <v>0</v>
      </c>
      <c r="J447" s="3" t="s">
        <v>19</v>
      </c>
      <c r="K447" s="2" t="s">
        <v>1190</v>
      </c>
    </row>
    <row r="448" spans="1:11" ht="21" hidden="1" customHeight="1">
      <c r="A448" s="3" t="s">
        <v>1180</v>
      </c>
      <c r="B448" s="3" t="s">
        <v>1181</v>
      </c>
      <c r="C448" s="3" t="s">
        <v>1182</v>
      </c>
      <c r="D448" s="3" t="s">
        <v>1134</v>
      </c>
      <c r="E448" s="3" t="s">
        <v>1191</v>
      </c>
      <c r="F448" s="3" t="s">
        <v>15</v>
      </c>
      <c r="G448" s="4">
        <v>1</v>
      </c>
      <c r="H448" s="4">
        <v>0</v>
      </c>
      <c r="I448" s="4">
        <v>0</v>
      </c>
      <c r="J448" s="3" t="s">
        <v>19</v>
      </c>
      <c r="K448" s="2" t="s">
        <v>1192</v>
      </c>
    </row>
    <row r="449" spans="1:11" s="7" customFormat="1" ht="21" customHeight="1">
      <c r="A449" s="5" t="s">
        <v>1180</v>
      </c>
      <c r="B449" s="5" t="s">
        <v>1181</v>
      </c>
      <c r="C449" s="5" t="s">
        <v>1182</v>
      </c>
      <c r="D449" s="5" t="s">
        <v>1134</v>
      </c>
      <c r="E449" s="5" t="s">
        <v>1193</v>
      </c>
      <c r="F449" s="5" t="s">
        <v>1194</v>
      </c>
      <c r="G449" s="6">
        <v>0</v>
      </c>
      <c r="H449" s="13">
        <v>1</v>
      </c>
      <c r="I449" s="6">
        <v>0</v>
      </c>
      <c r="J449" s="5" t="s">
        <v>19</v>
      </c>
      <c r="K449" s="7" t="s">
        <v>1195</v>
      </c>
    </row>
    <row r="450" spans="1:11" ht="21" customHeight="1">
      <c r="A450" s="3" t="s">
        <v>1180</v>
      </c>
      <c r="B450" s="3" t="s">
        <v>1181</v>
      </c>
      <c r="C450" s="3" t="s">
        <v>1182</v>
      </c>
      <c r="D450" s="3" t="s">
        <v>1134</v>
      </c>
      <c r="E450" s="3" t="s">
        <v>1196</v>
      </c>
      <c r="F450" s="3" t="s">
        <v>1197</v>
      </c>
      <c r="G450" s="4">
        <v>0</v>
      </c>
      <c r="H450" s="4">
        <v>1</v>
      </c>
      <c r="I450" s="4">
        <v>0</v>
      </c>
      <c r="J450" s="3" t="s">
        <v>19</v>
      </c>
      <c r="K450" s="2" t="s">
        <v>1198</v>
      </c>
    </row>
    <row r="451" spans="1:11" s="7" customFormat="1" ht="21" customHeight="1">
      <c r="A451" s="5" t="s">
        <v>1180</v>
      </c>
      <c r="B451" s="5" t="s">
        <v>1181</v>
      </c>
      <c r="C451" s="5" t="s">
        <v>1182</v>
      </c>
      <c r="D451" s="5" t="s">
        <v>1134</v>
      </c>
      <c r="E451" s="5" t="s">
        <v>1199</v>
      </c>
      <c r="F451" s="5" t="s">
        <v>1200</v>
      </c>
      <c r="G451" s="6">
        <v>0</v>
      </c>
      <c r="H451" s="13">
        <v>1</v>
      </c>
      <c r="I451" s="6">
        <v>0</v>
      </c>
      <c r="J451" s="5" t="s">
        <v>19</v>
      </c>
      <c r="K451" s="7" t="s">
        <v>1201</v>
      </c>
    </row>
    <row r="452" spans="1:11" ht="21" customHeight="1">
      <c r="A452" s="3" t="s">
        <v>1180</v>
      </c>
      <c r="B452" s="3" t="s">
        <v>1181</v>
      </c>
      <c r="C452" s="3" t="s">
        <v>1182</v>
      </c>
      <c r="D452" s="3" t="s">
        <v>1134</v>
      </c>
      <c r="E452" s="3" t="s">
        <v>1202</v>
      </c>
      <c r="F452" s="3" t="s">
        <v>1203</v>
      </c>
      <c r="G452" s="4">
        <v>0</v>
      </c>
      <c r="H452" s="4">
        <v>1</v>
      </c>
      <c r="I452" s="4">
        <v>0</v>
      </c>
      <c r="J452" s="3" t="s">
        <v>19</v>
      </c>
      <c r="K452" s="2" t="s">
        <v>1204</v>
      </c>
    </row>
    <row r="453" spans="1:11" ht="21" customHeight="1">
      <c r="A453" s="3" t="s">
        <v>1180</v>
      </c>
      <c r="B453" s="3" t="s">
        <v>1181</v>
      </c>
      <c r="C453" s="3" t="s">
        <v>1182</v>
      </c>
      <c r="D453" s="3" t="s">
        <v>1134</v>
      </c>
      <c r="E453" s="3" t="s">
        <v>1205</v>
      </c>
      <c r="F453" s="3" t="s">
        <v>1206</v>
      </c>
      <c r="G453" s="4">
        <v>0</v>
      </c>
      <c r="H453" s="4">
        <v>1</v>
      </c>
      <c r="I453" s="4">
        <v>0</v>
      </c>
      <c r="J453" s="3" t="s">
        <v>19</v>
      </c>
      <c r="K453" s="2" t="s">
        <v>1207</v>
      </c>
    </row>
    <row r="454" spans="1:11" ht="21" hidden="1" customHeight="1">
      <c r="A454" s="3" t="s">
        <v>1208</v>
      </c>
      <c r="B454" s="3" t="s">
        <v>1209</v>
      </c>
      <c r="C454" s="3" t="s">
        <v>1210</v>
      </c>
      <c r="D454" s="3" t="s">
        <v>1134</v>
      </c>
      <c r="E454" s="3" t="s">
        <v>1187</v>
      </c>
      <c r="F454" s="3" t="s">
        <v>15</v>
      </c>
      <c r="G454" s="4">
        <v>1</v>
      </c>
      <c r="H454" s="4">
        <v>1</v>
      </c>
      <c r="I454" s="4">
        <v>0</v>
      </c>
      <c r="J454" s="3" t="s">
        <v>16</v>
      </c>
      <c r="K454" s="2" t="s">
        <v>1188</v>
      </c>
    </row>
    <row r="455" spans="1:11" ht="21" hidden="1" customHeight="1">
      <c r="A455" s="3" t="s">
        <v>1211</v>
      </c>
      <c r="B455" s="3" t="s">
        <v>1212</v>
      </c>
      <c r="C455" s="3" t="s">
        <v>1213</v>
      </c>
      <c r="D455" s="3" t="s">
        <v>1134</v>
      </c>
      <c r="E455" s="3" t="s">
        <v>1145</v>
      </c>
      <c r="F455" s="3" t="s">
        <v>15</v>
      </c>
      <c r="G455" s="4">
        <v>1</v>
      </c>
      <c r="H455" s="4">
        <v>0</v>
      </c>
      <c r="I455" s="4">
        <v>0</v>
      </c>
      <c r="J455" s="3" t="s">
        <v>16</v>
      </c>
      <c r="K455" s="2" t="s">
        <v>1146</v>
      </c>
    </row>
    <row r="456" spans="1:11" ht="21" hidden="1" customHeight="1">
      <c r="A456" s="3" t="s">
        <v>1214</v>
      </c>
      <c r="B456" s="3" t="s">
        <v>1215</v>
      </c>
      <c r="C456" s="3" t="s">
        <v>1216</v>
      </c>
      <c r="D456" s="3" t="s">
        <v>1134</v>
      </c>
      <c r="E456" s="3" t="s">
        <v>1137</v>
      </c>
      <c r="F456" s="3" t="s">
        <v>15</v>
      </c>
      <c r="G456" s="4">
        <v>1</v>
      </c>
      <c r="H456" s="4">
        <v>1</v>
      </c>
      <c r="I456" s="4">
        <v>0</v>
      </c>
      <c r="J456" s="3" t="s">
        <v>16</v>
      </c>
      <c r="K456" s="2" t="s">
        <v>1138</v>
      </c>
    </row>
    <row r="457" spans="1:11" ht="21" hidden="1" customHeight="1">
      <c r="A457" s="3" t="s">
        <v>1217</v>
      </c>
      <c r="B457" s="3" t="s">
        <v>1218</v>
      </c>
      <c r="C457" s="3" t="s">
        <v>1219</v>
      </c>
      <c r="D457" s="3" t="s">
        <v>1134</v>
      </c>
      <c r="E457" s="3" t="s">
        <v>1185</v>
      </c>
      <c r="F457" s="3" t="s">
        <v>15</v>
      </c>
      <c r="G457" s="4">
        <v>1</v>
      </c>
      <c r="H457" s="4">
        <v>1</v>
      </c>
      <c r="I457" s="4">
        <v>0</v>
      </c>
      <c r="J457" s="3" t="s">
        <v>16</v>
      </c>
      <c r="K457" s="2" t="s">
        <v>1186</v>
      </c>
    </row>
    <row r="458" spans="1:11" ht="21" hidden="1" customHeight="1">
      <c r="A458" s="3" t="s">
        <v>1220</v>
      </c>
      <c r="B458" s="3" t="s">
        <v>1221</v>
      </c>
      <c r="C458" s="3" t="s">
        <v>1222</v>
      </c>
      <c r="D458" s="3" t="s">
        <v>1134</v>
      </c>
      <c r="E458" s="3" t="s">
        <v>1151</v>
      </c>
      <c r="F458" s="3" t="s">
        <v>15</v>
      </c>
      <c r="G458" s="4">
        <v>1</v>
      </c>
      <c r="H458" s="4">
        <v>1</v>
      </c>
      <c r="I458" s="4">
        <v>0</v>
      </c>
      <c r="J458" s="3" t="s">
        <v>16</v>
      </c>
      <c r="K458" s="2" t="s">
        <v>1152</v>
      </c>
    </row>
    <row r="459" spans="1:11" ht="21" hidden="1" customHeight="1">
      <c r="A459" s="3" t="s">
        <v>1223</v>
      </c>
      <c r="B459" s="3" t="s">
        <v>1224</v>
      </c>
      <c r="C459" s="3" t="s">
        <v>1225</v>
      </c>
      <c r="D459" s="3" t="s">
        <v>1134</v>
      </c>
      <c r="E459" s="3" t="s">
        <v>1135</v>
      </c>
      <c r="F459" s="3" t="s">
        <v>15</v>
      </c>
      <c r="G459" s="4">
        <v>1</v>
      </c>
      <c r="H459" s="4">
        <v>1</v>
      </c>
      <c r="I459" s="4">
        <v>0</v>
      </c>
      <c r="J459" s="3" t="s">
        <v>16</v>
      </c>
      <c r="K459" s="2" t="s">
        <v>1136</v>
      </c>
    </row>
    <row r="460" spans="1:11" ht="21" hidden="1" customHeight="1">
      <c r="A460" s="3" t="s">
        <v>1223</v>
      </c>
      <c r="B460" s="3" t="s">
        <v>1224</v>
      </c>
      <c r="C460" s="3" t="s">
        <v>1225</v>
      </c>
      <c r="D460" s="3" t="s">
        <v>1134</v>
      </c>
      <c r="E460" s="3" t="s">
        <v>1189</v>
      </c>
      <c r="F460" s="3" t="s">
        <v>15</v>
      </c>
      <c r="G460" s="4">
        <v>1</v>
      </c>
      <c r="H460" s="4">
        <v>1</v>
      </c>
      <c r="I460" s="4">
        <v>0</v>
      </c>
      <c r="J460" s="3" t="s">
        <v>19</v>
      </c>
      <c r="K460" s="2" t="s">
        <v>1190</v>
      </c>
    </row>
    <row r="461" spans="1:11" ht="21" hidden="1" customHeight="1">
      <c r="A461" s="3" t="s">
        <v>1226</v>
      </c>
      <c r="B461" s="3" t="s">
        <v>1227</v>
      </c>
      <c r="C461" s="3" t="s">
        <v>184</v>
      </c>
      <c r="D461" s="3" t="s">
        <v>1134</v>
      </c>
      <c r="E461" s="3" t="s">
        <v>1228</v>
      </c>
      <c r="F461" s="3" t="s">
        <v>15</v>
      </c>
      <c r="G461" s="4">
        <v>0</v>
      </c>
      <c r="H461" s="4">
        <v>0</v>
      </c>
      <c r="I461" s="4">
        <v>0</v>
      </c>
      <c r="J461" s="3" t="s">
        <v>16</v>
      </c>
      <c r="K461" s="2" t="s">
        <v>1229</v>
      </c>
    </row>
    <row r="462" spans="1:11" ht="21" hidden="1" customHeight="1">
      <c r="A462" s="3" t="s">
        <v>1230</v>
      </c>
      <c r="B462" s="3" t="s">
        <v>1231</v>
      </c>
      <c r="C462" s="3" t="s">
        <v>1232</v>
      </c>
      <c r="D462" s="3" t="s">
        <v>1134</v>
      </c>
      <c r="E462" s="3" t="s">
        <v>1143</v>
      </c>
      <c r="F462" s="3" t="s">
        <v>15</v>
      </c>
      <c r="G462" s="4">
        <v>1</v>
      </c>
      <c r="H462" s="4">
        <v>0</v>
      </c>
      <c r="I462" s="4">
        <v>0</v>
      </c>
      <c r="J462" s="3" t="s">
        <v>16</v>
      </c>
      <c r="K462" s="2" t="s">
        <v>1144</v>
      </c>
    </row>
    <row r="463" spans="1:11" ht="21" hidden="1" customHeight="1">
      <c r="A463" s="3" t="s">
        <v>1233</v>
      </c>
      <c r="B463" s="3" t="s">
        <v>1234</v>
      </c>
      <c r="C463" s="3" t="s">
        <v>1235</v>
      </c>
      <c r="D463" s="3" t="s">
        <v>1134</v>
      </c>
      <c r="E463" s="3" t="s">
        <v>1228</v>
      </c>
      <c r="F463" s="3" t="s">
        <v>15</v>
      </c>
      <c r="G463" s="4">
        <v>1</v>
      </c>
      <c r="H463" s="4">
        <v>0</v>
      </c>
      <c r="I463" s="4">
        <v>0</v>
      </c>
      <c r="J463" s="3" t="s">
        <v>16</v>
      </c>
      <c r="K463" s="2" t="s">
        <v>1229</v>
      </c>
    </row>
    <row r="464" spans="1:11" ht="21" hidden="1" customHeight="1">
      <c r="A464" s="3" t="s">
        <v>1236</v>
      </c>
      <c r="B464" s="3" t="s">
        <v>1237</v>
      </c>
      <c r="C464" s="3" t="s">
        <v>1238</v>
      </c>
      <c r="D464" s="3" t="s">
        <v>1134</v>
      </c>
      <c r="E464" s="3" t="s">
        <v>1139</v>
      </c>
      <c r="F464" s="3" t="s">
        <v>15</v>
      </c>
      <c r="G464" s="4">
        <v>1</v>
      </c>
      <c r="H464" s="4">
        <v>1</v>
      </c>
      <c r="I464" s="4">
        <v>0</v>
      </c>
      <c r="J464" s="3" t="s">
        <v>16</v>
      </c>
      <c r="K464" s="2" t="s">
        <v>1140</v>
      </c>
    </row>
    <row r="465" spans="1:11" ht="21" hidden="1" customHeight="1">
      <c r="A465" s="3" t="s">
        <v>1239</v>
      </c>
      <c r="B465" s="3" t="s">
        <v>1240</v>
      </c>
      <c r="C465" s="3" t="s">
        <v>1241</v>
      </c>
      <c r="D465" s="3" t="s">
        <v>1134</v>
      </c>
      <c r="E465" s="3" t="s">
        <v>1191</v>
      </c>
      <c r="F465" s="3" t="s">
        <v>15</v>
      </c>
      <c r="G465" s="4">
        <v>1</v>
      </c>
      <c r="H465" s="4">
        <v>1</v>
      </c>
      <c r="I465" s="4">
        <v>0</v>
      </c>
      <c r="J465" s="3" t="s">
        <v>16</v>
      </c>
      <c r="K465" s="2" t="s">
        <v>1192</v>
      </c>
    </row>
    <row r="466" spans="1:11" ht="21" hidden="1" customHeight="1">
      <c r="A466" s="3" t="s">
        <v>1242</v>
      </c>
      <c r="B466" s="3" t="s">
        <v>1243</v>
      </c>
      <c r="C466" s="3" t="s">
        <v>1244</v>
      </c>
      <c r="D466" s="3" t="s">
        <v>1134</v>
      </c>
      <c r="E466" s="3" t="s">
        <v>1149</v>
      </c>
      <c r="F466" s="3" t="s">
        <v>15</v>
      </c>
      <c r="G466" s="4">
        <v>1</v>
      </c>
      <c r="H466" s="4">
        <v>1</v>
      </c>
      <c r="I466" s="4">
        <v>0</v>
      </c>
      <c r="J466" s="3" t="s">
        <v>16</v>
      </c>
      <c r="K466" s="2" t="s">
        <v>1150</v>
      </c>
    </row>
    <row r="467" spans="1:11" ht="21" hidden="1" customHeight="1">
      <c r="A467" s="3" t="s">
        <v>1245</v>
      </c>
      <c r="B467" s="3" t="s">
        <v>1246</v>
      </c>
      <c r="C467" s="3" t="s">
        <v>1247</v>
      </c>
      <c r="D467" s="3" t="s">
        <v>1134</v>
      </c>
      <c r="E467" s="3" t="s">
        <v>1147</v>
      </c>
      <c r="F467" s="3" t="s">
        <v>15</v>
      </c>
      <c r="G467" s="4">
        <v>1</v>
      </c>
      <c r="H467" s="4">
        <v>0</v>
      </c>
      <c r="I467" s="4">
        <v>0</v>
      </c>
      <c r="J467" s="3" t="s">
        <v>16</v>
      </c>
      <c r="K467" s="2" t="s">
        <v>1148</v>
      </c>
    </row>
    <row r="468" spans="1:11" ht="21" hidden="1" customHeight="1">
      <c r="A468" s="3" t="s">
        <v>1248</v>
      </c>
      <c r="B468" s="3" t="s">
        <v>1249</v>
      </c>
      <c r="C468" s="3" t="s">
        <v>197</v>
      </c>
      <c r="D468" s="3" t="s">
        <v>1134</v>
      </c>
      <c r="E468" s="3" t="s">
        <v>1228</v>
      </c>
      <c r="F468" s="3" t="s">
        <v>15</v>
      </c>
      <c r="G468" s="4">
        <v>0</v>
      </c>
      <c r="H468" s="4">
        <v>0</v>
      </c>
      <c r="I468" s="4">
        <v>0</v>
      </c>
      <c r="J468" s="3" t="s">
        <v>16</v>
      </c>
      <c r="K468" s="2" t="s">
        <v>1229</v>
      </c>
    </row>
    <row r="469" spans="1:11" ht="21" hidden="1" customHeight="1">
      <c r="A469" s="3" t="s">
        <v>1250</v>
      </c>
      <c r="B469" s="3" t="s">
        <v>1251</v>
      </c>
      <c r="C469" s="3" t="s">
        <v>200</v>
      </c>
      <c r="D469" s="3" t="s">
        <v>1134</v>
      </c>
      <c r="E469" s="3" t="s">
        <v>1228</v>
      </c>
      <c r="F469" s="3" t="s">
        <v>15</v>
      </c>
      <c r="G469" s="4">
        <v>0</v>
      </c>
      <c r="H469" s="4">
        <v>0</v>
      </c>
      <c r="I469" s="4">
        <v>0</v>
      </c>
      <c r="J469" s="3" t="s">
        <v>16</v>
      </c>
      <c r="K469" s="2" t="s">
        <v>1229</v>
      </c>
    </row>
    <row r="470" spans="1:11" ht="21" hidden="1" customHeight="1">
      <c r="A470" s="3" t="s">
        <v>1252</v>
      </c>
      <c r="B470" s="3" t="s">
        <v>1253</v>
      </c>
      <c r="C470" s="3" t="s">
        <v>1254</v>
      </c>
      <c r="D470" s="3" t="s">
        <v>1134</v>
      </c>
      <c r="E470" s="3" t="s">
        <v>1141</v>
      </c>
      <c r="F470" s="3" t="s">
        <v>15</v>
      </c>
      <c r="G470" s="4">
        <v>1</v>
      </c>
      <c r="H470" s="4">
        <v>0</v>
      </c>
      <c r="I470" s="4">
        <v>0</v>
      </c>
      <c r="J470" s="3" t="s">
        <v>16</v>
      </c>
      <c r="K470" s="2" t="s">
        <v>1142</v>
      </c>
    </row>
    <row r="471" spans="1:11" ht="21" hidden="1" customHeight="1">
      <c r="A471" s="3" t="s">
        <v>1255</v>
      </c>
      <c r="B471" s="3" t="s">
        <v>1256</v>
      </c>
      <c r="C471" s="3" t="s">
        <v>212</v>
      </c>
      <c r="D471" s="3" t="s">
        <v>1134</v>
      </c>
      <c r="E471" s="3" t="s">
        <v>1228</v>
      </c>
      <c r="F471" s="3" t="s">
        <v>15</v>
      </c>
      <c r="G471" s="4">
        <v>0</v>
      </c>
      <c r="H471" s="4">
        <v>0</v>
      </c>
      <c r="I471" s="4">
        <v>0</v>
      </c>
      <c r="J471" s="3" t="s">
        <v>16</v>
      </c>
      <c r="K471" s="2" t="s">
        <v>1229</v>
      </c>
    </row>
    <row r="472" spans="1:11" ht="21" hidden="1" customHeight="1">
      <c r="A472" s="3" t="s">
        <v>1257</v>
      </c>
      <c r="B472" s="3" t="s">
        <v>1258</v>
      </c>
      <c r="C472" s="3" t="s">
        <v>1259</v>
      </c>
      <c r="D472" s="3" t="s">
        <v>272</v>
      </c>
      <c r="E472" s="3" t="s">
        <v>812</v>
      </c>
      <c r="F472" s="3" t="s">
        <v>15</v>
      </c>
      <c r="G472" s="4">
        <v>0</v>
      </c>
      <c r="H472" s="4">
        <v>0</v>
      </c>
      <c r="I472" s="4">
        <v>1</v>
      </c>
      <c r="J472" s="3" t="s">
        <v>16</v>
      </c>
      <c r="K472" s="2" t="s">
        <v>813</v>
      </c>
    </row>
    <row r="473" spans="1:11" ht="21" customHeight="1">
      <c r="A473" s="3" t="s">
        <v>1257</v>
      </c>
      <c r="B473" s="3" t="s">
        <v>1258</v>
      </c>
      <c r="C473" s="3" t="s">
        <v>1259</v>
      </c>
      <c r="D473" s="3" t="s">
        <v>272</v>
      </c>
      <c r="E473" s="3" t="s">
        <v>1260</v>
      </c>
      <c r="F473" s="3" t="s">
        <v>1261</v>
      </c>
      <c r="G473" s="4">
        <v>0</v>
      </c>
      <c r="H473" s="4">
        <v>0</v>
      </c>
      <c r="I473" s="4">
        <v>1</v>
      </c>
      <c r="J473" s="3" t="s">
        <v>19</v>
      </c>
      <c r="K473" s="2" t="s">
        <v>1262</v>
      </c>
    </row>
    <row r="474" spans="1:11" ht="21" customHeight="1">
      <c r="A474" s="3" t="s">
        <v>1257</v>
      </c>
      <c r="B474" s="3" t="s">
        <v>1258</v>
      </c>
      <c r="C474" s="3" t="s">
        <v>1259</v>
      </c>
      <c r="D474" s="3" t="s">
        <v>272</v>
      </c>
      <c r="E474" s="3" t="s">
        <v>1263</v>
      </c>
      <c r="F474" s="3" t="s">
        <v>1264</v>
      </c>
      <c r="G474" s="4">
        <v>0</v>
      </c>
      <c r="H474" s="4">
        <v>0</v>
      </c>
      <c r="I474" s="4">
        <v>1</v>
      </c>
      <c r="J474" s="3" t="s">
        <v>19</v>
      </c>
      <c r="K474" s="2" t="s">
        <v>1265</v>
      </c>
    </row>
    <row r="475" spans="1:11" ht="21" customHeight="1">
      <c r="A475" s="3" t="s">
        <v>1257</v>
      </c>
      <c r="B475" s="3" t="s">
        <v>1258</v>
      </c>
      <c r="C475" s="3" t="s">
        <v>1259</v>
      </c>
      <c r="D475" s="3" t="s">
        <v>272</v>
      </c>
      <c r="E475" s="3" t="s">
        <v>1266</v>
      </c>
      <c r="F475" s="3" t="s">
        <v>1267</v>
      </c>
      <c r="G475" s="4">
        <v>0</v>
      </c>
      <c r="H475" s="4">
        <v>0</v>
      </c>
      <c r="I475" s="4">
        <v>1</v>
      </c>
      <c r="J475" s="3" t="s">
        <v>19</v>
      </c>
      <c r="K475" s="2" t="s">
        <v>1268</v>
      </c>
    </row>
    <row r="476" spans="1:11" ht="21" customHeight="1">
      <c r="A476" s="3" t="s">
        <v>1257</v>
      </c>
      <c r="B476" s="3" t="s">
        <v>1258</v>
      </c>
      <c r="C476" s="3" t="s">
        <v>1259</v>
      </c>
      <c r="D476" s="3" t="s">
        <v>272</v>
      </c>
      <c r="E476" s="3" t="s">
        <v>292</v>
      </c>
      <c r="F476" s="3" t="s">
        <v>293</v>
      </c>
      <c r="G476" s="4">
        <v>0</v>
      </c>
      <c r="H476" s="4">
        <v>0</v>
      </c>
      <c r="I476" s="4">
        <v>1</v>
      </c>
      <c r="J476" s="3" t="s">
        <v>19</v>
      </c>
      <c r="K476" s="2" t="s">
        <v>294</v>
      </c>
    </row>
    <row r="477" spans="1:11" ht="21" hidden="1" customHeight="1">
      <c r="A477" s="3" t="s">
        <v>1269</v>
      </c>
      <c r="B477" s="3" t="s">
        <v>1270</v>
      </c>
      <c r="C477" s="3" t="s">
        <v>1271</v>
      </c>
      <c r="D477" s="3" t="s">
        <v>376</v>
      </c>
      <c r="E477" s="3" t="s">
        <v>946</v>
      </c>
      <c r="F477" s="3" t="s">
        <v>15</v>
      </c>
      <c r="G477" s="4">
        <v>0</v>
      </c>
      <c r="H477" s="4">
        <v>0</v>
      </c>
      <c r="I477" s="4">
        <v>1</v>
      </c>
      <c r="J477" s="3" t="s">
        <v>19</v>
      </c>
      <c r="K477" s="2" t="s">
        <v>947</v>
      </c>
    </row>
    <row r="478" spans="1:11" ht="21" hidden="1" customHeight="1">
      <c r="A478" s="3" t="s">
        <v>1269</v>
      </c>
      <c r="B478" s="3" t="s">
        <v>1270</v>
      </c>
      <c r="C478" s="3" t="s">
        <v>1271</v>
      </c>
      <c r="D478" s="3" t="s">
        <v>272</v>
      </c>
      <c r="E478" s="3" t="s">
        <v>1272</v>
      </c>
      <c r="F478" s="3" t="s">
        <v>15</v>
      </c>
      <c r="G478" s="4">
        <v>0</v>
      </c>
      <c r="H478" s="4">
        <v>0</v>
      </c>
      <c r="I478" s="4">
        <v>1</v>
      </c>
      <c r="J478" s="3" t="s">
        <v>16</v>
      </c>
      <c r="K478" s="2" t="s">
        <v>1273</v>
      </c>
    </row>
    <row r="479" spans="1:11" ht="21" hidden="1" customHeight="1">
      <c r="A479" s="3" t="s">
        <v>1269</v>
      </c>
      <c r="B479" s="3" t="s">
        <v>1270</v>
      </c>
      <c r="C479" s="3" t="s">
        <v>1271</v>
      </c>
      <c r="D479" s="3" t="s">
        <v>272</v>
      </c>
      <c r="E479" s="3" t="s">
        <v>1274</v>
      </c>
      <c r="F479" s="3" t="s">
        <v>15</v>
      </c>
      <c r="G479" s="4">
        <v>0</v>
      </c>
      <c r="H479" s="4">
        <v>0</v>
      </c>
      <c r="I479" s="4">
        <v>1</v>
      </c>
      <c r="J479" s="3" t="s">
        <v>19</v>
      </c>
      <c r="K479" s="2" t="s">
        <v>1275</v>
      </c>
    </row>
    <row r="480" spans="1:11" ht="21" customHeight="1">
      <c r="A480" s="3" t="s">
        <v>1269</v>
      </c>
      <c r="B480" s="3" t="s">
        <v>1270</v>
      </c>
      <c r="C480" s="3" t="s">
        <v>1271</v>
      </c>
      <c r="D480" s="3" t="s">
        <v>272</v>
      </c>
      <c r="E480" s="3" t="s">
        <v>1263</v>
      </c>
      <c r="F480" s="3" t="s">
        <v>1264</v>
      </c>
      <c r="G480" s="4">
        <v>0</v>
      </c>
      <c r="H480" s="4">
        <v>0</v>
      </c>
      <c r="I480" s="4">
        <v>1</v>
      </c>
      <c r="J480" s="3" t="s">
        <v>19</v>
      </c>
      <c r="K480" s="2" t="s">
        <v>1265</v>
      </c>
    </row>
    <row r="481" spans="1:11" ht="21" customHeight="1">
      <c r="A481" s="3" t="s">
        <v>1269</v>
      </c>
      <c r="B481" s="3" t="s">
        <v>1270</v>
      </c>
      <c r="C481" s="3" t="s">
        <v>1271</v>
      </c>
      <c r="D481" s="3" t="s">
        <v>272</v>
      </c>
      <c r="E481" s="3" t="s">
        <v>1276</v>
      </c>
      <c r="F481" s="3" t="s">
        <v>1277</v>
      </c>
      <c r="G481" s="4">
        <v>0</v>
      </c>
      <c r="H481" s="4">
        <v>0</v>
      </c>
      <c r="I481" s="4">
        <v>2</v>
      </c>
      <c r="J481" s="3" t="s">
        <v>19</v>
      </c>
      <c r="K481" s="2" t="s">
        <v>1278</v>
      </c>
    </row>
    <row r="482" spans="1:11" ht="21" customHeight="1">
      <c r="A482" s="3" t="s">
        <v>1269</v>
      </c>
      <c r="B482" s="3" t="s">
        <v>1270</v>
      </c>
      <c r="C482" s="3" t="s">
        <v>1271</v>
      </c>
      <c r="D482" s="3" t="s">
        <v>272</v>
      </c>
      <c r="E482" s="3" t="s">
        <v>1266</v>
      </c>
      <c r="F482" s="3" t="s">
        <v>1267</v>
      </c>
      <c r="G482" s="4">
        <v>0</v>
      </c>
      <c r="H482" s="4">
        <v>0</v>
      </c>
      <c r="I482" s="4">
        <v>1</v>
      </c>
      <c r="J482" s="3" t="s">
        <v>19</v>
      </c>
      <c r="K482" s="2" t="s">
        <v>1268</v>
      </c>
    </row>
    <row r="483" spans="1:11" ht="21" customHeight="1">
      <c r="A483" s="3" t="s">
        <v>1269</v>
      </c>
      <c r="B483" s="3" t="s">
        <v>1270</v>
      </c>
      <c r="C483" s="3" t="s">
        <v>1271</v>
      </c>
      <c r="D483" s="3" t="s">
        <v>272</v>
      </c>
      <c r="E483" s="3" t="s">
        <v>1279</v>
      </c>
      <c r="F483" s="3" t="s">
        <v>1280</v>
      </c>
      <c r="G483" s="4">
        <v>0</v>
      </c>
      <c r="H483" s="4">
        <v>0</v>
      </c>
      <c r="I483" s="4">
        <v>2</v>
      </c>
      <c r="J483" s="3" t="s">
        <v>19</v>
      </c>
      <c r="K483" s="2" t="s">
        <v>1281</v>
      </c>
    </row>
    <row r="484" spans="1:11" ht="21" hidden="1" customHeight="1">
      <c r="A484" s="3" t="s">
        <v>1282</v>
      </c>
      <c r="B484" s="3" t="s">
        <v>1283</v>
      </c>
      <c r="C484" s="3" t="s">
        <v>1284</v>
      </c>
      <c r="D484" s="3" t="s">
        <v>272</v>
      </c>
      <c r="E484" s="3" t="s">
        <v>1285</v>
      </c>
      <c r="F484" s="3" t="s">
        <v>15</v>
      </c>
      <c r="G484" s="4">
        <v>1</v>
      </c>
      <c r="H484" s="4">
        <v>1</v>
      </c>
      <c r="I484" s="4">
        <v>2</v>
      </c>
      <c r="J484" s="3" t="s">
        <v>16</v>
      </c>
      <c r="K484" s="2" t="s">
        <v>1286</v>
      </c>
    </row>
    <row r="485" spans="1:11" ht="21" customHeight="1">
      <c r="A485" s="3" t="s">
        <v>1282</v>
      </c>
      <c r="B485" s="3" t="s">
        <v>1283</v>
      </c>
      <c r="C485" s="3" t="s">
        <v>1284</v>
      </c>
      <c r="D485" s="3" t="s">
        <v>272</v>
      </c>
      <c r="E485" s="3" t="s">
        <v>1260</v>
      </c>
      <c r="F485" s="3" t="s">
        <v>1261</v>
      </c>
      <c r="G485" s="4">
        <v>0</v>
      </c>
      <c r="H485" s="4">
        <v>0</v>
      </c>
      <c r="I485" s="4">
        <v>2</v>
      </c>
      <c r="J485" s="3" t="s">
        <v>19</v>
      </c>
      <c r="K485" s="2" t="s">
        <v>1262</v>
      </c>
    </row>
    <row r="486" spans="1:11" ht="21" hidden="1" customHeight="1">
      <c r="A486" s="3" t="s">
        <v>1287</v>
      </c>
      <c r="B486" s="3" t="s">
        <v>1288</v>
      </c>
      <c r="C486" s="3" t="s">
        <v>1289</v>
      </c>
      <c r="D486" s="3" t="s">
        <v>272</v>
      </c>
      <c r="E486" s="3" t="s">
        <v>1290</v>
      </c>
      <c r="F486" s="3" t="s">
        <v>15</v>
      </c>
      <c r="G486" s="4">
        <v>1</v>
      </c>
      <c r="H486" s="4">
        <v>1</v>
      </c>
      <c r="I486" s="4">
        <v>0</v>
      </c>
      <c r="J486" s="3" t="s">
        <v>16</v>
      </c>
      <c r="K486" s="2" t="s">
        <v>1291</v>
      </c>
    </row>
    <row r="487" spans="1:11" ht="21" hidden="1" customHeight="1">
      <c r="A487" s="3" t="s">
        <v>1292</v>
      </c>
      <c r="B487" s="3" t="s">
        <v>1293</v>
      </c>
      <c r="C487" s="3" t="s">
        <v>1294</v>
      </c>
      <c r="D487" s="3" t="s">
        <v>272</v>
      </c>
      <c r="E487" s="3" t="s">
        <v>1274</v>
      </c>
      <c r="F487" s="3" t="s">
        <v>15</v>
      </c>
      <c r="G487" s="4">
        <v>1</v>
      </c>
      <c r="H487" s="4">
        <v>1</v>
      </c>
      <c r="I487" s="4">
        <v>0</v>
      </c>
      <c r="J487" s="3" t="s">
        <v>16</v>
      </c>
      <c r="K487" s="2" t="s">
        <v>1275</v>
      </c>
    </row>
    <row r="488" spans="1:11" ht="21" hidden="1" customHeight="1">
      <c r="A488" s="3" t="s">
        <v>1295</v>
      </c>
      <c r="B488" s="3" t="s">
        <v>1296</v>
      </c>
      <c r="C488" s="3" t="s">
        <v>184</v>
      </c>
      <c r="D488" s="3" t="s">
        <v>272</v>
      </c>
      <c r="E488" s="3" t="s">
        <v>1274</v>
      </c>
      <c r="F488" s="3" t="s">
        <v>15</v>
      </c>
      <c r="G488" s="4">
        <v>0</v>
      </c>
      <c r="H488" s="4">
        <v>0</v>
      </c>
      <c r="I488" s="4">
        <v>0</v>
      </c>
      <c r="J488" s="3" t="s">
        <v>16</v>
      </c>
      <c r="K488" s="2" t="s">
        <v>1275</v>
      </c>
    </row>
    <row r="489" spans="1:11" ht="21" hidden="1" customHeight="1">
      <c r="A489" s="3" t="s">
        <v>1297</v>
      </c>
      <c r="B489" s="3" t="s">
        <v>1298</v>
      </c>
      <c r="C489" s="3" t="s">
        <v>1299</v>
      </c>
      <c r="D489" s="3" t="s">
        <v>272</v>
      </c>
      <c r="E489" s="3" t="s">
        <v>1300</v>
      </c>
      <c r="F489" s="3" t="s">
        <v>15</v>
      </c>
      <c r="G489" s="4">
        <v>1</v>
      </c>
      <c r="H489" s="4">
        <v>0</v>
      </c>
      <c r="I489" s="4">
        <v>2</v>
      </c>
      <c r="J489" s="3" t="s">
        <v>16</v>
      </c>
      <c r="K489" s="2" t="s">
        <v>1301</v>
      </c>
    </row>
    <row r="490" spans="1:11" ht="21" customHeight="1">
      <c r="A490" s="3" t="s">
        <v>1297</v>
      </c>
      <c r="B490" s="3" t="s">
        <v>1298</v>
      </c>
      <c r="C490" s="3" t="s">
        <v>1299</v>
      </c>
      <c r="D490" s="3" t="s">
        <v>272</v>
      </c>
      <c r="E490" s="3" t="s">
        <v>289</v>
      </c>
      <c r="F490" s="3" t="s">
        <v>290</v>
      </c>
      <c r="G490" s="4">
        <v>0</v>
      </c>
      <c r="H490" s="4">
        <v>0</v>
      </c>
      <c r="I490" s="4">
        <v>2</v>
      </c>
      <c r="J490" s="3" t="s">
        <v>19</v>
      </c>
      <c r="K490" s="2" t="s">
        <v>291</v>
      </c>
    </row>
    <row r="491" spans="1:11" ht="21" customHeight="1">
      <c r="A491" s="3" t="s">
        <v>1297</v>
      </c>
      <c r="B491" s="3" t="s">
        <v>1298</v>
      </c>
      <c r="C491" s="3" t="s">
        <v>1299</v>
      </c>
      <c r="D491" s="3" t="s">
        <v>272</v>
      </c>
      <c r="E491" s="3" t="s">
        <v>298</v>
      </c>
      <c r="F491" s="3" t="s">
        <v>299</v>
      </c>
      <c r="G491" s="4">
        <v>0</v>
      </c>
      <c r="H491" s="4">
        <v>0</v>
      </c>
      <c r="I491" s="4">
        <v>2</v>
      </c>
      <c r="J491" s="3" t="s">
        <v>19</v>
      </c>
      <c r="K491" s="2" t="s">
        <v>300</v>
      </c>
    </row>
    <row r="492" spans="1:11" ht="21" hidden="1" customHeight="1">
      <c r="A492" s="3" t="s">
        <v>1302</v>
      </c>
      <c r="B492" s="3" t="s">
        <v>1303</v>
      </c>
      <c r="C492" s="3" t="s">
        <v>1304</v>
      </c>
      <c r="D492" s="3" t="s">
        <v>272</v>
      </c>
      <c r="E492" s="3" t="s">
        <v>285</v>
      </c>
      <c r="F492" s="3" t="s">
        <v>15</v>
      </c>
      <c r="G492" s="4">
        <v>1</v>
      </c>
      <c r="H492" s="4">
        <v>0</v>
      </c>
      <c r="I492" s="4">
        <v>0</v>
      </c>
      <c r="J492" s="3" t="s">
        <v>16</v>
      </c>
      <c r="K492" s="2" t="s">
        <v>286</v>
      </c>
    </row>
    <row r="493" spans="1:11" ht="21" hidden="1" customHeight="1">
      <c r="A493" s="3" t="s">
        <v>1302</v>
      </c>
      <c r="B493" s="3" t="s">
        <v>1303</v>
      </c>
      <c r="C493" s="3" t="s">
        <v>1304</v>
      </c>
      <c r="D493" s="3" t="s">
        <v>272</v>
      </c>
      <c r="E493" s="3" t="s">
        <v>1305</v>
      </c>
      <c r="F493" s="3" t="s">
        <v>15</v>
      </c>
      <c r="G493" s="4">
        <v>1</v>
      </c>
      <c r="H493" s="4">
        <v>0</v>
      </c>
      <c r="I493" s="4">
        <v>2</v>
      </c>
      <c r="J493" s="3" t="s">
        <v>19</v>
      </c>
      <c r="K493" s="2" t="s">
        <v>1306</v>
      </c>
    </row>
    <row r="494" spans="1:11" ht="21" hidden="1" customHeight="1">
      <c r="A494" s="3" t="s">
        <v>1302</v>
      </c>
      <c r="B494" s="3" t="s">
        <v>1303</v>
      </c>
      <c r="C494" s="3" t="s">
        <v>1304</v>
      </c>
      <c r="D494" s="3" t="s">
        <v>272</v>
      </c>
      <c r="E494" s="3" t="s">
        <v>1290</v>
      </c>
      <c r="F494" s="3" t="s">
        <v>15</v>
      </c>
      <c r="G494" s="4">
        <v>0</v>
      </c>
      <c r="H494" s="4">
        <v>0</v>
      </c>
      <c r="I494" s="4">
        <v>2</v>
      </c>
      <c r="J494" s="3" t="s">
        <v>19</v>
      </c>
      <c r="K494" s="2" t="s">
        <v>1291</v>
      </c>
    </row>
    <row r="495" spans="1:11" ht="21" hidden="1" customHeight="1">
      <c r="A495" s="3" t="s">
        <v>1302</v>
      </c>
      <c r="B495" s="3" t="s">
        <v>1303</v>
      </c>
      <c r="C495" s="3" t="s">
        <v>1304</v>
      </c>
      <c r="D495" s="3" t="s">
        <v>272</v>
      </c>
      <c r="E495" s="3" t="s">
        <v>314</v>
      </c>
      <c r="F495" s="3" t="s">
        <v>15</v>
      </c>
      <c r="G495" s="4">
        <v>0</v>
      </c>
      <c r="H495" s="4">
        <v>0</v>
      </c>
      <c r="I495" s="4">
        <v>2</v>
      </c>
      <c r="J495" s="3" t="s">
        <v>19</v>
      </c>
      <c r="K495" s="2" t="s">
        <v>315</v>
      </c>
    </row>
    <row r="496" spans="1:11" ht="21" customHeight="1">
      <c r="A496" s="3" t="s">
        <v>1302</v>
      </c>
      <c r="B496" s="3" t="s">
        <v>1303</v>
      </c>
      <c r="C496" s="3" t="s">
        <v>1304</v>
      </c>
      <c r="D496" s="3" t="s">
        <v>272</v>
      </c>
      <c r="E496" s="3" t="s">
        <v>295</v>
      </c>
      <c r="F496" s="3" t="s">
        <v>296</v>
      </c>
      <c r="G496" s="4">
        <v>0</v>
      </c>
      <c r="H496" s="4">
        <v>0</v>
      </c>
      <c r="I496" s="4">
        <v>2</v>
      </c>
      <c r="J496" s="3" t="s">
        <v>19</v>
      </c>
      <c r="K496" s="2" t="s">
        <v>297</v>
      </c>
    </row>
    <row r="497" spans="1:11" ht="21" hidden="1" customHeight="1">
      <c r="A497" s="3" t="s">
        <v>1307</v>
      </c>
      <c r="B497" s="3" t="s">
        <v>1308</v>
      </c>
      <c r="C497" s="3" t="s">
        <v>1309</v>
      </c>
      <c r="D497" s="3" t="s">
        <v>272</v>
      </c>
      <c r="E497" s="3" t="s">
        <v>279</v>
      </c>
      <c r="F497" s="3" t="s">
        <v>15</v>
      </c>
      <c r="G497" s="4">
        <v>1</v>
      </c>
      <c r="H497" s="4">
        <v>1</v>
      </c>
      <c r="I497" s="4">
        <v>0</v>
      </c>
      <c r="J497" s="3" t="s">
        <v>16</v>
      </c>
      <c r="K497" s="2" t="s">
        <v>280</v>
      </c>
    </row>
    <row r="498" spans="1:11" ht="21" hidden="1" customHeight="1">
      <c r="A498" s="3" t="s">
        <v>1310</v>
      </c>
      <c r="B498" s="3" t="s">
        <v>1311</v>
      </c>
      <c r="C498" s="3" t="s">
        <v>1312</v>
      </c>
      <c r="D498" s="3" t="s">
        <v>272</v>
      </c>
      <c r="E498" s="3" t="s">
        <v>287</v>
      </c>
      <c r="F498" s="3" t="s">
        <v>15</v>
      </c>
      <c r="G498" s="4">
        <v>1</v>
      </c>
      <c r="H498" s="4">
        <v>1</v>
      </c>
      <c r="I498" s="4">
        <v>0</v>
      </c>
      <c r="J498" s="3" t="s">
        <v>16</v>
      </c>
      <c r="K498" s="2" t="s">
        <v>288</v>
      </c>
    </row>
    <row r="499" spans="1:11" ht="21" hidden="1" customHeight="1">
      <c r="A499" s="3" t="s">
        <v>1313</v>
      </c>
      <c r="B499" s="3" t="s">
        <v>1314</v>
      </c>
      <c r="C499" s="3" t="s">
        <v>197</v>
      </c>
      <c r="D499" s="3" t="s">
        <v>272</v>
      </c>
      <c r="E499" s="3" t="s">
        <v>279</v>
      </c>
      <c r="F499" s="3" t="s">
        <v>15</v>
      </c>
      <c r="G499" s="4">
        <v>0</v>
      </c>
      <c r="H499" s="4">
        <v>0</v>
      </c>
      <c r="I499" s="4">
        <v>0</v>
      </c>
      <c r="J499" s="3" t="s">
        <v>16</v>
      </c>
      <c r="K499" s="2" t="s">
        <v>280</v>
      </c>
    </row>
    <row r="500" spans="1:11" ht="21" hidden="1" customHeight="1">
      <c r="A500" s="3" t="s">
        <v>1315</v>
      </c>
      <c r="B500" s="3" t="s">
        <v>1316</v>
      </c>
      <c r="C500" s="3" t="s">
        <v>200</v>
      </c>
      <c r="D500" s="3" t="s">
        <v>272</v>
      </c>
      <c r="E500" s="3" t="s">
        <v>281</v>
      </c>
      <c r="F500" s="3" t="s">
        <v>15</v>
      </c>
      <c r="G500" s="4">
        <v>0</v>
      </c>
      <c r="H500" s="4">
        <v>0</v>
      </c>
      <c r="I500" s="4">
        <v>0</v>
      </c>
      <c r="J500" s="3" t="s">
        <v>16</v>
      </c>
      <c r="K500" s="2" t="s">
        <v>282</v>
      </c>
    </row>
    <row r="501" spans="1:11" ht="21" hidden="1" customHeight="1">
      <c r="A501" s="3" t="s">
        <v>1317</v>
      </c>
      <c r="B501" s="3" t="s">
        <v>1318</v>
      </c>
      <c r="C501" s="3" t="s">
        <v>1319</v>
      </c>
      <c r="D501" s="3" t="s">
        <v>272</v>
      </c>
      <c r="E501" s="3" t="s">
        <v>275</v>
      </c>
      <c r="F501" s="3" t="s">
        <v>15</v>
      </c>
      <c r="G501" s="4">
        <v>1</v>
      </c>
      <c r="H501" s="4">
        <v>0</v>
      </c>
      <c r="I501" s="4">
        <v>0</v>
      </c>
      <c r="J501" s="3" t="s">
        <v>16</v>
      </c>
      <c r="K501" s="2" t="s">
        <v>276</v>
      </c>
    </row>
    <row r="502" spans="1:11" ht="21" hidden="1" customHeight="1">
      <c r="A502" s="3" t="s">
        <v>1320</v>
      </c>
      <c r="B502" s="3" t="s">
        <v>1321</v>
      </c>
      <c r="C502" s="3" t="s">
        <v>1322</v>
      </c>
      <c r="D502" s="3" t="s">
        <v>272</v>
      </c>
      <c r="E502" s="3" t="s">
        <v>283</v>
      </c>
      <c r="F502" s="3" t="s">
        <v>15</v>
      </c>
      <c r="G502" s="4">
        <v>1</v>
      </c>
      <c r="H502" s="4">
        <v>0</v>
      </c>
      <c r="I502" s="4">
        <v>0</v>
      </c>
      <c r="J502" s="3" t="s">
        <v>16</v>
      </c>
      <c r="K502" s="2" t="s">
        <v>284</v>
      </c>
    </row>
    <row r="503" spans="1:11" ht="21" hidden="1" customHeight="1">
      <c r="A503" s="3" t="s">
        <v>1323</v>
      </c>
      <c r="B503" s="3" t="s">
        <v>1324</v>
      </c>
      <c r="C503" s="3" t="s">
        <v>1325</v>
      </c>
      <c r="D503" s="3" t="s">
        <v>272</v>
      </c>
      <c r="E503" s="3" t="s">
        <v>1272</v>
      </c>
      <c r="F503" s="3" t="s">
        <v>15</v>
      </c>
      <c r="G503" s="4">
        <v>1</v>
      </c>
      <c r="H503" s="4">
        <v>0</v>
      </c>
      <c r="I503" s="4">
        <v>0</v>
      </c>
      <c r="J503" s="3" t="s">
        <v>16</v>
      </c>
      <c r="K503" s="2" t="s">
        <v>1273</v>
      </c>
    </row>
    <row r="504" spans="1:11" ht="21" hidden="1" customHeight="1">
      <c r="A504" s="3" t="s">
        <v>1326</v>
      </c>
      <c r="B504" s="3" t="s">
        <v>1327</v>
      </c>
      <c r="C504" s="3" t="s">
        <v>550</v>
      </c>
      <c r="D504" s="3" t="s">
        <v>272</v>
      </c>
      <c r="E504" s="3" t="s">
        <v>1290</v>
      </c>
      <c r="F504" s="3" t="s">
        <v>15</v>
      </c>
      <c r="G504" s="4">
        <v>0</v>
      </c>
      <c r="H504" s="4">
        <v>0</v>
      </c>
      <c r="I504" s="4">
        <v>0</v>
      </c>
      <c r="J504" s="3" t="s">
        <v>16</v>
      </c>
      <c r="K504" s="2" t="s">
        <v>1291</v>
      </c>
    </row>
    <row r="505" spans="1:11" ht="21" hidden="1" customHeight="1">
      <c r="A505" s="3" t="s">
        <v>1328</v>
      </c>
      <c r="B505" s="3" t="s">
        <v>1329</v>
      </c>
      <c r="C505" s="3" t="s">
        <v>1330</v>
      </c>
      <c r="D505" s="3" t="s">
        <v>272</v>
      </c>
      <c r="E505" s="3" t="s">
        <v>1331</v>
      </c>
      <c r="F505" s="3" t="s">
        <v>15</v>
      </c>
      <c r="G505" s="4">
        <v>1</v>
      </c>
      <c r="H505" s="4">
        <v>0</v>
      </c>
      <c r="I505" s="4">
        <v>0</v>
      </c>
      <c r="J505" s="3" t="s">
        <v>16</v>
      </c>
      <c r="K505" s="2" t="s">
        <v>1332</v>
      </c>
    </row>
    <row r="506" spans="1:11" ht="21" hidden="1" customHeight="1">
      <c r="A506" s="3" t="s">
        <v>1333</v>
      </c>
      <c r="B506" s="3" t="s">
        <v>1334</v>
      </c>
      <c r="C506" s="3" t="s">
        <v>1335</v>
      </c>
      <c r="D506" s="3" t="s">
        <v>272</v>
      </c>
      <c r="E506" s="3" t="s">
        <v>281</v>
      </c>
      <c r="F506" s="3" t="s">
        <v>15</v>
      </c>
      <c r="G506" s="4">
        <v>1</v>
      </c>
      <c r="H506" s="4">
        <v>0</v>
      </c>
      <c r="I506" s="4">
        <v>0</v>
      </c>
      <c r="J506" s="3" t="s">
        <v>16</v>
      </c>
      <c r="K506" s="2" t="s">
        <v>282</v>
      </c>
    </row>
    <row r="507" spans="1:11" ht="21" hidden="1" customHeight="1">
      <c r="A507" s="3" t="s">
        <v>1336</v>
      </c>
      <c r="B507" s="3" t="s">
        <v>1337</v>
      </c>
      <c r="C507" s="3" t="s">
        <v>1338</v>
      </c>
      <c r="D507" s="3" t="s">
        <v>376</v>
      </c>
      <c r="E507" s="3" t="s">
        <v>928</v>
      </c>
      <c r="F507" s="3" t="s">
        <v>15</v>
      </c>
      <c r="G507" s="4">
        <v>1</v>
      </c>
      <c r="H507" s="4">
        <v>0</v>
      </c>
      <c r="I507" s="4">
        <v>0</v>
      </c>
      <c r="J507" s="3" t="s">
        <v>16</v>
      </c>
      <c r="K507" s="2" t="s">
        <v>929</v>
      </c>
    </row>
    <row r="508" spans="1:11" ht="21" hidden="1" customHeight="1">
      <c r="A508" s="3" t="s">
        <v>1339</v>
      </c>
      <c r="B508" s="3" t="s">
        <v>1340</v>
      </c>
      <c r="C508" s="3" t="s">
        <v>1341</v>
      </c>
      <c r="D508" s="3" t="s">
        <v>376</v>
      </c>
      <c r="E508" s="3" t="s">
        <v>932</v>
      </c>
      <c r="F508" s="3" t="s">
        <v>15</v>
      </c>
      <c r="G508" s="4">
        <v>1</v>
      </c>
      <c r="H508" s="4">
        <v>0</v>
      </c>
      <c r="I508" s="4">
        <v>0</v>
      </c>
      <c r="J508" s="3" t="s">
        <v>19</v>
      </c>
      <c r="K508" s="2" t="s">
        <v>933</v>
      </c>
    </row>
    <row r="509" spans="1:11" ht="21" hidden="1" customHeight="1">
      <c r="A509" s="3" t="s">
        <v>1342</v>
      </c>
      <c r="B509" s="3" t="s">
        <v>1343</v>
      </c>
      <c r="C509" s="3" t="s">
        <v>1344</v>
      </c>
      <c r="D509" s="3" t="s">
        <v>376</v>
      </c>
      <c r="E509" s="3" t="s">
        <v>903</v>
      </c>
      <c r="F509" s="3" t="s">
        <v>15</v>
      </c>
      <c r="G509" s="4">
        <v>1</v>
      </c>
      <c r="H509" s="4">
        <v>0</v>
      </c>
      <c r="I509" s="4">
        <v>1</v>
      </c>
      <c r="J509" s="3" t="s">
        <v>16</v>
      </c>
      <c r="K509" s="2" t="s">
        <v>904</v>
      </c>
    </row>
    <row r="510" spans="1:11" ht="21" customHeight="1">
      <c r="A510" s="3" t="s">
        <v>1342</v>
      </c>
      <c r="B510" s="3" t="s">
        <v>1343</v>
      </c>
      <c r="C510" s="3" t="s">
        <v>1344</v>
      </c>
      <c r="D510" s="3" t="s">
        <v>376</v>
      </c>
      <c r="E510" s="3" t="s">
        <v>757</v>
      </c>
      <c r="F510" s="3" t="s">
        <v>758</v>
      </c>
      <c r="G510" s="4">
        <v>0</v>
      </c>
      <c r="H510" s="4">
        <v>0</v>
      </c>
      <c r="I510" s="4">
        <v>1</v>
      </c>
      <c r="J510" s="3" t="s">
        <v>19</v>
      </c>
      <c r="K510" s="2" t="s">
        <v>759</v>
      </c>
    </row>
    <row r="511" spans="1:11" ht="21" hidden="1" customHeight="1">
      <c r="A511" s="3" t="s">
        <v>1345</v>
      </c>
      <c r="B511" s="3" t="s">
        <v>1346</v>
      </c>
      <c r="C511" s="3" t="s">
        <v>1347</v>
      </c>
      <c r="D511" s="3" t="s">
        <v>822</v>
      </c>
      <c r="E511" s="3" t="s">
        <v>894</v>
      </c>
      <c r="F511" s="3" t="s">
        <v>15</v>
      </c>
      <c r="G511" s="4">
        <v>1</v>
      </c>
      <c r="H511" s="4">
        <v>1</v>
      </c>
      <c r="I511" s="4">
        <v>0</v>
      </c>
      <c r="J511" s="3" t="s">
        <v>16</v>
      </c>
      <c r="K511" s="2" t="s">
        <v>895</v>
      </c>
    </row>
    <row r="512" spans="1:11" ht="21" hidden="1" customHeight="1">
      <c r="A512" s="3" t="s">
        <v>1345</v>
      </c>
      <c r="B512" s="3" t="s">
        <v>1346</v>
      </c>
      <c r="C512" s="3" t="s">
        <v>1347</v>
      </c>
      <c r="D512" s="3" t="s">
        <v>822</v>
      </c>
      <c r="E512" s="3" t="s">
        <v>854</v>
      </c>
      <c r="F512" s="3" t="s">
        <v>15</v>
      </c>
      <c r="G512" s="4">
        <v>1</v>
      </c>
      <c r="H512" s="4">
        <v>1</v>
      </c>
      <c r="I512" s="4">
        <v>0</v>
      </c>
      <c r="J512" s="3" t="s">
        <v>19</v>
      </c>
      <c r="K512" s="2" t="s">
        <v>855</v>
      </c>
    </row>
    <row r="513" spans="1:11" ht="21" hidden="1" customHeight="1">
      <c r="A513" s="3" t="s">
        <v>15</v>
      </c>
      <c r="B513" s="3" t="s">
        <v>1348</v>
      </c>
      <c r="C513" s="3" t="s">
        <v>1349</v>
      </c>
      <c r="D513" s="3" t="s">
        <v>304</v>
      </c>
      <c r="E513" s="3" t="s">
        <v>305</v>
      </c>
      <c r="F513" s="3" t="s">
        <v>15</v>
      </c>
      <c r="G513" s="4">
        <v>1</v>
      </c>
      <c r="H513" s="4">
        <v>0</v>
      </c>
      <c r="I513" s="4">
        <v>0</v>
      </c>
      <c r="J513" s="3" t="s">
        <v>16</v>
      </c>
      <c r="K513" s="2" t="s">
        <v>306</v>
      </c>
    </row>
    <row r="514" spans="1:11" ht="21" hidden="1" customHeight="1">
      <c r="A514" s="3" t="s">
        <v>15</v>
      </c>
      <c r="B514" s="3" t="s">
        <v>1350</v>
      </c>
      <c r="C514" s="3" t="s">
        <v>1351</v>
      </c>
      <c r="D514" s="3" t="s">
        <v>304</v>
      </c>
      <c r="E514" s="3" t="s">
        <v>450</v>
      </c>
      <c r="F514" s="3" t="s">
        <v>15</v>
      </c>
      <c r="G514" s="4">
        <v>1</v>
      </c>
      <c r="H514" s="4">
        <v>0</v>
      </c>
      <c r="I514" s="4">
        <v>0</v>
      </c>
      <c r="J514" s="3" t="s">
        <v>16</v>
      </c>
      <c r="K514" s="2" t="s">
        <v>451</v>
      </c>
    </row>
    <row r="515" spans="1:11" ht="21" hidden="1" customHeight="1">
      <c r="A515" s="3" t="s">
        <v>1352</v>
      </c>
      <c r="B515" s="3" t="s">
        <v>1353</v>
      </c>
      <c r="C515" s="3" t="s">
        <v>1354</v>
      </c>
      <c r="D515" s="3" t="s">
        <v>316</v>
      </c>
      <c r="E515" s="3" t="s">
        <v>356</v>
      </c>
      <c r="F515" s="3" t="s">
        <v>15</v>
      </c>
      <c r="G515" s="4">
        <v>0</v>
      </c>
      <c r="H515" s="4">
        <v>0</v>
      </c>
      <c r="I515" s="4">
        <v>2</v>
      </c>
      <c r="J515" s="3" t="s">
        <v>16</v>
      </c>
      <c r="K515" s="2" t="s">
        <v>357</v>
      </c>
    </row>
    <row r="516" spans="1:11" ht="21" hidden="1" customHeight="1">
      <c r="A516" s="3" t="s">
        <v>1352</v>
      </c>
      <c r="B516" s="3" t="s">
        <v>1353</v>
      </c>
      <c r="C516" s="3" t="s">
        <v>1354</v>
      </c>
      <c r="D516" s="3" t="s">
        <v>316</v>
      </c>
      <c r="E516" s="3" t="s">
        <v>1355</v>
      </c>
      <c r="F516" s="3" t="s">
        <v>15</v>
      </c>
      <c r="G516" s="4">
        <v>0</v>
      </c>
      <c r="H516" s="4">
        <v>0</v>
      </c>
      <c r="I516" s="4">
        <v>2</v>
      </c>
      <c r="J516" s="3" t="s">
        <v>19</v>
      </c>
      <c r="K516" s="2" t="s">
        <v>1356</v>
      </c>
    </row>
    <row r="517" spans="1:11" ht="21" hidden="1" customHeight="1">
      <c r="A517" s="3" t="s">
        <v>1352</v>
      </c>
      <c r="B517" s="3" t="s">
        <v>1353</v>
      </c>
      <c r="C517" s="3" t="s">
        <v>1354</v>
      </c>
      <c r="D517" s="3" t="s">
        <v>316</v>
      </c>
      <c r="E517" s="3" t="s">
        <v>1357</v>
      </c>
      <c r="F517" s="3" t="s">
        <v>15</v>
      </c>
      <c r="G517" s="4">
        <v>0</v>
      </c>
      <c r="H517" s="4">
        <v>0</v>
      </c>
      <c r="I517" s="4">
        <v>2</v>
      </c>
      <c r="J517" s="3" t="s">
        <v>19</v>
      </c>
      <c r="K517" s="2" t="s">
        <v>1358</v>
      </c>
    </row>
    <row r="518" spans="1:11" ht="21" hidden="1" customHeight="1">
      <c r="A518" s="3" t="s">
        <v>1352</v>
      </c>
      <c r="B518" s="3" t="s">
        <v>1353</v>
      </c>
      <c r="C518" s="3" t="s">
        <v>1354</v>
      </c>
      <c r="D518" s="3" t="s">
        <v>316</v>
      </c>
      <c r="E518" s="3" t="s">
        <v>1359</v>
      </c>
      <c r="F518" s="3" t="s">
        <v>15</v>
      </c>
      <c r="G518" s="4">
        <v>0</v>
      </c>
      <c r="H518" s="4">
        <v>0</v>
      </c>
      <c r="I518" s="4">
        <v>2</v>
      </c>
      <c r="J518" s="3" t="s">
        <v>19</v>
      </c>
      <c r="K518" s="2" t="s">
        <v>1360</v>
      </c>
    </row>
    <row r="519" spans="1:11" ht="21" hidden="1" customHeight="1">
      <c r="A519" s="3" t="s">
        <v>1352</v>
      </c>
      <c r="B519" s="3" t="s">
        <v>1353</v>
      </c>
      <c r="C519" s="3" t="s">
        <v>1354</v>
      </c>
      <c r="D519" s="3" t="s">
        <v>316</v>
      </c>
      <c r="E519" s="3" t="s">
        <v>1361</v>
      </c>
      <c r="F519" s="3" t="s">
        <v>15</v>
      </c>
      <c r="G519" s="4">
        <v>0</v>
      </c>
      <c r="H519" s="4">
        <v>0</v>
      </c>
      <c r="I519" s="4">
        <v>2</v>
      </c>
      <c r="J519" s="3" t="s">
        <v>19</v>
      </c>
      <c r="K519" s="2" t="s">
        <v>1362</v>
      </c>
    </row>
    <row r="520" spans="1:11" ht="21" customHeight="1">
      <c r="A520" s="3" t="s">
        <v>1352</v>
      </c>
      <c r="B520" s="3" t="s">
        <v>1353</v>
      </c>
      <c r="C520" s="3" t="s">
        <v>1354</v>
      </c>
      <c r="D520" s="3" t="s">
        <v>316</v>
      </c>
      <c r="E520" s="3" t="s">
        <v>1363</v>
      </c>
      <c r="F520" s="3" t="s">
        <v>1364</v>
      </c>
      <c r="G520" s="4">
        <v>0</v>
      </c>
      <c r="H520" s="4">
        <v>0</v>
      </c>
      <c r="I520" s="4">
        <v>2</v>
      </c>
      <c r="J520" s="3" t="s">
        <v>19</v>
      </c>
      <c r="K520" s="2" t="s">
        <v>1365</v>
      </c>
    </row>
    <row r="521" spans="1:11" ht="21" customHeight="1">
      <c r="A521" s="3" t="s">
        <v>1352</v>
      </c>
      <c r="B521" s="3" t="s">
        <v>1353</v>
      </c>
      <c r="C521" s="3" t="s">
        <v>1354</v>
      </c>
      <c r="D521" s="3" t="s">
        <v>316</v>
      </c>
      <c r="E521" s="3" t="s">
        <v>1366</v>
      </c>
      <c r="F521" s="3" t="s">
        <v>1367</v>
      </c>
      <c r="G521" s="4">
        <v>0</v>
      </c>
      <c r="H521" s="4">
        <v>0</v>
      </c>
      <c r="I521" s="4">
        <v>2</v>
      </c>
      <c r="J521" s="3" t="s">
        <v>19</v>
      </c>
      <c r="K521" s="2" t="s">
        <v>1368</v>
      </c>
    </row>
    <row r="522" spans="1:11" ht="21" customHeight="1">
      <c r="A522" s="3" t="s">
        <v>1352</v>
      </c>
      <c r="B522" s="3" t="s">
        <v>1353</v>
      </c>
      <c r="C522" s="3" t="s">
        <v>1354</v>
      </c>
      <c r="D522" s="3" t="s">
        <v>316</v>
      </c>
      <c r="E522" s="3" t="s">
        <v>1369</v>
      </c>
      <c r="F522" s="3" t="s">
        <v>1370</v>
      </c>
      <c r="G522" s="4">
        <v>0</v>
      </c>
      <c r="H522" s="4">
        <v>0</v>
      </c>
      <c r="I522" s="4">
        <v>2</v>
      </c>
      <c r="J522" s="3" t="s">
        <v>19</v>
      </c>
      <c r="K522" s="2" t="s">
        <v>1371</v>
      </c>
    </row>
    <row r="523" spans="1:11" ht="21" customHeight="1">
      <c r="A523" s="3" t="s">
        <v>1352</v>
      </c>
      <c r="B523" s="3" t="s">
        <v>1353</v>
      </c>
      <c r="C523" s="3" t="s">
        <v>1354</v>
      </c>
      <c r="D523" s="3" t="s">
        <v>316</v>
      </c>
      <c r="E523" s="3" t="s">
        <v>1372</v>
      </c>
      <c r="F523" s="3" t="s">
        <v>1373</v>
      </c>
      <c r="G523" s="4">
        <v>0</v>
      </c>
      <c r="H523" s="4">
        <v>0</v>
      </c>
      <c r="I523" s="4">
        <v>2</v>
      </c>
      <c r="J523" s="3" t="s">
        <v>19</v>
      </c>
      <c r="K523" s="2" t="s">
        <v>1374</v>
      </c>
    </row>
    <row r="524" spans="1:11" ht="21" customHeight="1">
      <c r="A524" s="3" t="s">
        <v>1352</v>
      </c>
      <c r="B524" s="3" t="s">
        <v>1353</v>
      </c>
      <c r="C524" s="3" t="s">
        <v>1354</v>
      </c>
      <c r="D524" s="3" t="s">
        <v>316</v>
      </c>
      <c r="E524" s="3" t="s">
        <v>1375</v>
      </c>
      <c r="F524" s="3" t="s">
        <v>1376</v>
      </c>
      <c r="G524" s="4">
        <v>0</v>
      </c>
      <c r="H524" s="4">
        <v>0</v>
      </c>
      <c r="I524" s="4">
        <v>2</v>
      </c>
      <c r="J524" s="3" t="s">
        <v>19</v>
      </c>
      <c r="K524" s="2" t="s">
        <v>1377</v>
      </c>
    </row>
    <row r="525" spans="1:11" ht="21" customHeight="1">
      <c r="A525" s="3" t="s">
        <v>1352</v>
      </c>
      <c r="B525" s="3" t="s">
        <v>1353</v>
      </c>
      <c r="C525" s="3" t="s">
        <v>1354</v>
      </c>
      <c r="D525" s="3" t="s">
        <v>316</v>
      </c>
      <c r="E525" s="3" t="s">
        <v>1378</v>
      </c>
      <c r="F525" s="3" t="s">
        <v>1379</v>
      </c>
      <c r="G525" s="4">
        <v>0</v>
      </c>
      <c r="H525" s="4">
        <v>0</v>
      </c>
      <c r="I525" s="4">
        <v>2</v>
      </c>
      <c r="J525" s="3" t="s">
        <v>19</v>
      </c>
      <c r="K525" s="2" t="s">
        <v>1380</v>
      </c>
    </row>
    <row r="526" spans="1:11" ht="21" customHeight="1">
      <c r="A526" s="3" t="s">
        <v>1352</v>
      </c>
      <c r="B526" s="3" t="s">
        <v>1353</v>
      </c>
      <c r="C526" s="3" t="s">
        <v>1354</v>
      </c>
      <c r="D526" s="3" t="s">
        <v>316</v>
      </c>
      <c r="E526" s="3" t="s">
        <v>1381</v>
      </c>
      <c r="F526" s="3" t="s">
        <v>1382</v>
      </c>
      <c r="G526" s="4">
        <v>0</v>
      </c>
      <c r="H526" s="4">
        <v>0</v>
      </c>
      <c r="I526" s="4">
        <v>2</v>
      </c>
      <c r="J526" s="3" t="s">
        <v>19</v>
      </c>
      <c r="K526" s="2" t="s">
        <v>1383</v>
      </c>
    </row>
    <row r="527" spans="1:11" ht="21" customHeight="1">
      <c r="A527" s="3" t="s">
        <v>1352</v>
      </c>
      <c r="B527" s="3" t="s">
        <v>1353</v>
      </c>
      <c r="C527" s="3" t="s">
        <v>1354</v>
      </c>
      <c r="D527" s="3" t="s">
        <v>316</v>
      </c>
      <c r="E527" s="3" t="s">
        <v>1384</v>
      </c>
      <c r="F527" s="3" t="s">
        <v>1385</v>
      </c>
      <c r="G527" s="4">
        <v>0</v>
      </c>
      <c r="H527" s="4">
        <v>0</v>
      </c>
      <c r="I527" s="4">
        <v>2</v>
      </c>
      <c r="J527" s="3" t="s">
        <v>19</v>
      </c>
      <c r="K527" s="2" t="s">
        <v>1386</v>
      </c>
    </row>
    <row r="528" spans="1:11" ht="21" hidden="1" customHeight="1">
      <c r="A528" s="3" t="s">
        <v>1387</v>
      </c>
      <c r="B528" s="3" t="s">
        <v>1388</v>
      </c>
      <c r="C528" s="3" t="s">
        <v>1389</v>
      </c>
      <c r="D528" s="3" t="s">
        <v>316</v>
      </c>
      <c r="E528" s="3" t="s">
        <v>1390</v>
      </c>
      <c r="F528" s="3" t="s">
        <v>15</v>
      </c>
      <c r="G528" s="4">
        <v>2</v>
      </c>
      <c r="H528" s="4">
        <v>2</v>
      </c>
      <c r="I528" s="4">
        <v>0</v>
      </c>
      <c r="J528" s="3" t="s">
        <v>16</v>
      </c>
      <c r="K528" s="2" t="s">
        <v>1391</v>
      </c>
    </row>
    <row r="529" spans="1:11" ht="21" hidden="1" customHeight="1">
      <c r="A529" s="3" t="s">
        <v>1387</v>
      </c>
      <c r="B529" s="3" t="s">
        <v>1388</v>
      </c>
      <c r="C529" s="3" t="s">
        <v>1389</v>
      </c>
      <c r="D529" s="3" t="s">
        <v>316</v>
      </c>
      <c r="E529" s="3" t="s">
        <v>1355</v>
      </c>
      <c r="F529" s="3" t="s">
        <v>15</v>
      </c>
      <c r="G529" s="4">
        <v>0</v>
      </c>
      <c r="H529" s="4">
        <v>2</v>
      </c>
      <c r="I529" s="4">
        <v>0</v>
      </c>
      <c r="J529" s="3" t="s">
        <v>19</v>
      </c>
      <c r="K529" s="2" t="s">
        <v>1356</v>
      </c>
    </row>
    <row r="530" spans="1:11" ht="21" hidden="1" customHeight="1">
      <c r="A530" s="3" t="s">
        <v>1387</v>
      </c>
      <c r="B530" s="3" t="s">
        <v>1388</v>
      </c>
      <c r="C530" s="3" t="s">
        <v>1389</v>
      </c>
      <c r="D530" s="3" t="s">
        <v>316</v>
      </c>
      <c r="E530" s="3" t="s">
        <v>1392</v>
      </c>
      <c r="F530" s="3" t="s">
        <v>15</v>
      </c>
      <c r="G530" s="4">
        <v>0</v>
      </c>
      <c r="H530" s="4">
        <v>2</v>
      </c>
      <c r="I530" s="4">
        <v>0</v>
      </c>
      <c r="J530" s="3" t="s">
        <v>19</v>
      </c>
      <c r="K530" s="2" t="s">
        <v>1393</v>
      </c>
    </row>
    <row r="531" spans="1:11" ht="21" hidden="1" customHeight="1">
      <c r="A531" s="3" t="s">
        <v>1387</v>
      </c>
      <c r="B531" s="3" t="s">
        <v>1388</v>
      </c>
      <c r="C531" s="3" t="s">
        <v>1389</v>
      </c>
      <c r="D531" s="3" t="s">
        <v>316</v>
      </c>
      <c r="E531" s="3" t="s">
        <v>1359</v>
      </c>
      <c r="F531" s="3" t="s">
        <v>15</v>
      </c>
      <c r="G531" s="4">
        <v>0</v>
      </c>
      <c r="H531" s="4">
        <v>2</v>
      </c>
      <c r="I531" s="4">
        <v>0</v>
      </c>
      <c r="J531" s="3" t="s">
        <v>19</v>
      </c>
      <c r="K531" s="2" t="s">
        <v>1360</v>
      </c>
    </row>
    <row r="532" spans="1:11" ht="21" hidden="1" customHeight="1">
      <c r="A532" s="3" t="s">
        <v>1387</v>
      </c>
      <c r="B532" s="3" t="s">
        <v>1388</v>
      </c>
      <c r="C532" s="3" t="s">
        <v>1389</v>
      </c>
      <c r="D532" s="3" t="s">
        <v>316</v>
      </c>
      <c r="E532" s="3" t="s">
        <v>1361</v>
      </c>
      <c r="F532" s="3" t="s">
        <v>15</v>
      </c>
      <c r="G532" s="4">
        <v>2</v>
      </c>
      <c r="H532" s="4">
        <v>2</v>
      </c>
      <c r="I532" s="4">
        <v>0</v>
      </c>
      <c r="J532" s="3" t="s">
        <v>19</v>
      </c>
      <c r="K532" s="2" t="s">
        <v>1362</v>
      </c>
    </row>
    <row r="533" spans="1:11" ht="21" hidden="1" customHeight="1">
      <c r="A533" s="3" t="s">
        <v>1394</v>
      </c>
      <c r="B533" s="3" t="s">
        <v>1395</v>
      </c>
      <c r="C533" s="3" t="s">
        <v>1396</v>
      </c>
      <c r="D533" s="3" t="s">
        <v>316</v>
      </c>
      <c r="E533" s="3" t="s">
        <v>1397</v>
      </c>
      <c r="F533" s="3" t="s">
        <v>15</v>
      </c>
      <c r="G533" s="4">
        <v>1</v>
      </c>
      <c r="H533" s="4">
        <v>0</v>
      </c>
      <c r="I533" s="4">
        <v>0</v>
      </c>
      <c r="J533" s="3" t="s">
        <v>16</v>
      </c>
      <c r="K533" s="2" t="s">
        <v>1398</v>
      </c>
    </row>
    <row r="534" spans="1:11" ht="21" hidden="1" customHeight="1">
      <c r="A534" s="3" t="s">
        <v>1399</v>
      </c>
      <c r="B534" s="3" t="s">
        <v>1400</v>
      </c>
      <c r="C534" s="3" t="s">
        <v>1401</v>
      </c>
      <c r="D534" s="3" t="s">
        <v>316</v>
      </c>
      <c r="E534" s="3" t="s">
        <v>1357</v>
      </c>
      <c r="F534" s="3" t="s">
        <v>15</v>
      </c>
      <c r="G534" s="4">
        <v>1</v>
      </c>
      <c r="H534" s="4">
        <v>1</v>
      </c>
      <c r="I534" s="4">
        <v>0</v>
      </c>
      <c r="J534" s="3" t="s">
        <v>16</v>
      </c>
      <c r="K534" s="2" t="s">
        <v>1358</v>
      </c>
    </row>
    <row r="535" spans="1:11" ht="21" hidden="1" customHeight="1">
      <c r="A535" s="3" t="s">
        <v>1402</v>
      </c>
      <c r="B535" s="3" t="s">
        <v>1403</v>
      </c>
      <c r="C535" s="3" t="s">
        <v>1404</v>
      </c>
      <c r="D535" s="3" t="s">
        <v>316</v>
      </c>
      <c r="E535" s="3" t="s">
        <v>1405</v>
      </c>
      <c r="F535" s="3" t="s">
        <v>15</v>
      </c>
      <c r="G535" s="4">
        <v>1</v>
      </c>
      <c r="H535" s="4">
        <v>1</v>
      </c>
      <c r="I535" s="4">
        <v>0</v>
      </c>
      <c r="J535" s="3" t="s">
        <v>16</v>
      </c>
      <c r="K535" s="2" t="s">
        <v>1406</v>
      </c>
    </row>
    <row r="536" spans="1:11" ht="21" hidden="1" customHeight="1">
      <c r="A536" s="3" t="s">
        <v>1407</v>
      </c>
      <c r="B536" s="3" t="s">
        <v>1408</v>
      </c>
      <c r="C536" s="3" t="s">
        <v>1409</v>
      </c>
      <c r="D536" s="3" t="s">
        <v>316</v>
      </c>
      <c r="E536" s="3" t="s">
        <v>1410</v>
      </c>
      <c r="F536" s="3" t="s">
        <v>15</v>
      </c>
      <c r="G536" s="4">
        <v>1</v>
      </c>
      <c r="H536" s="4">
        <v>1</v>
      </c>
      <c r="I536" s="4">
        <v>0</v>
      </c>
      <c r="J536" s="3" t="s">
        <v>16</v>
      </c>
      <c r="K536" s="2" t="s">
        <v>1411</v>
      </c>
    </row>
    <row r="537" spans="1:11" ht="21" hidden="1" customHeight="1">
      <c r="A537" s="3" t="s">
        <v>1412</v>
      </c>
      <c r="B537" s="3" t="s">
        <v>1413</v>
      </c>
      <c r="C537" s="3" t="s">
        <v>1414</v>
      </c>
      <c r="D537" s="3" t="s">
        <v>316</v>
      </c>
      <c r="E537" s="3" t="s">
        <v>319</v>
      </c>
      <c r="F537" s="3" t="s">
        <v>15</v>
      </c>
      <c r="G537" s="4">
        <v>0</v>
      </c>
      <c r="H537" s="4">
        <v>0</v>
      </c>
      <c r="I537" s="4">
        <v>1</v>
      </c>
      <c r="J537" s="3" t="s">
        <v>16</v>
      </c>
      <c r="K537" s="2" t="s">
        <v>320</v>
      </c>
    </row>
    <row r="538" spans="1:11" ht="21" hidden="1" customHeight="1">
      <c r="A538" s="3" t="s">
        <v>1412</v>
      </c>
      <c r="B538" s="3" t="s">
        <v>1413</v>
      </c>
      <c r="C538" s="3" t="s">
        <v>1414</v>
      </c>
      <c r="D538" s="3" t="s">
        <v>316</v>
      </c>
      <c r="E538" s="3" t="s">
        <v>346</v>
      </c>
      <c r="F538" s="3" t="s">
        <v>15</v>
      </c>
      <c r="G538" s="4">
        <v>0</v>
      </c>
      <c r="H538" s="4">
        <v>0</v>
      </c>
      <c r="I538" s="4">
        <v>1</v>
      </c>
      <c r="J538" s="3" t="s">
        <v>19</v>
      </c>
      <c r="K538" s="2" t="s">
        <v>347</v>
      </c>
    </row>
    <row r="539" spans="1:11" ht="21" customHeight="1">
      <c r="A539" s="3" t="s">
        <v>1412</v>
      </c>
      <c r="B539" s="3" t="s">
        <v>1413</v>
      </c>
      <c r="C539" s="3" t="s">
        <v>1414</v>
      </c>
      <c r="D539" s="3" t="s">
        <v>316</v>
      </c>
      <c r="E539" s="3" t="s">
        <v>1415</v>
      </c>
      <c r="F539" s="3" t="s">
        <v>1416</v>
      </c>
      <c r="G539" s="4">
        <v>0</v>
      </c>
      <c r="H539" s="4">
        <v>0</v>
      </c>
      <c r="I539" s="4">
        <v>1</v>
      </c>
      <c r="J539" s="3" t="s">
        <v>19</v>
      </c>
      <c r="K539" s="2" t="s">
        <v>1417</v>
      </c>
    </row>
    <row r="540" spans="1:11" ht="21" customHeight="1">
      <c r="A540" s="3" t="s">
        <v>1412</v>
      </c>
      <c r="B540" s="3" t="s">
        <v>1413</v>
      </c>
      <c r="C540" s="3" t="s">
        <v>1414</v>
      </c>
      <c r="D540" s="3" t="s">
        <v>316</v>
      </c>
      <c r="E540" s="3" t="s">
        <v>1418</v>
      </c>
      <c r="F540" s="3" t="s">
        <v>1419</v>
      </c>
      <c r="G540" s="4">
        <v>0</v>
      </c>
      <c r="H540" s="4">
        <v>0</v>
      </c>
      <c r="I540" s="4">
        <v>1</v>
      </c>
      <c r="J540" s="3" t="s">
        <v>19</v>
      </c>
      <c r="K540" s="2" t="s">
        <v>1420</v>
      </c>
    </row>
    <row r="541" spans="1:11" ht="21" customHeight="1">
      <c r="A541" s="3" t="s">
        <v>1412</v>
      </c>
      <c r="B541" s="3" t="s">
        <v>1413</v>
      </c>
      <c r="C541" s="3" t="s">
        <v>1414</v>
      </c>
      <c r="D541" s="3" t="s">
        <v>316</v>
      </c>
      <c r="E541" s="3" t="s">
        <v>1421</v>
      </c>
      <c r="F541" s="3" t="s">
        <v>1422</v>
      </c>
      <c r="G541" s="4">
        <v>0</v>
      </c>
      <c r="H541" s="4">
        <v>0</v>
      </c>
      <c r="I541" s="4">
        <v>1</v>
      </c>
      <c r="J541" s="3" t="s">
        <v>19</v>
      </c>
      <c r="K541" s="2" t="s">
        <v>1423</v>
      </c>
    </row>
    <row r="542" spans="1:11" ht="21" hidden="1" customHeight="1">
      <c r="A542" s="3" t="s">
        <v>1424</v>
      </c>
      <c r="B542" s="3" t="s">
        <v>1425</v>
      </c>
      <c r="C542" s="3" t="s">
        <v>184</v>
      </c>
      <c r="D542" s="3" t="s">
        <v>316</v>
      </c>
      <c r="E542" s="3" t="s">
        <v>1355</v>
      </c>
      <c r="F542" s="3" t="s">
        <v>15</v>
      </c>
      <c r="G542" s="4">
        <v>0</v>
      </c>
      <c r="H542" s="4">
        <v>0</v>
      </c>
      <c r="I542" s="4">
        <v>0</v>
      </c>
      <c r="J542" s="3" t="s">
        <v>16</v>
      </c>
      <c r="K542" s="2" t="s">
        <v>1356</v>
      </c>
    </row>
    <row r="543" spans="1:11" ht="21" hidden="1" customHeight="1">
      <c r="A543" s="3" t="s">
        <v>1426</v>
      </c>
      <c r="B543" s="3" t="s">
        <v>1427</v>
      </c>
      <c r="C543" s="3" t="s">
        <v>1428</v>
      </c>
      <c r="D543" s="3" t="s">
        <v>316</v>
      </c>
      <c r="E543" s="3" t="s">
        <v>1429</v>
      </c>
      <c r="F543" s="3" t="s">
        <v>15</v>
      </c>
      <c r="G543" s="4">
        <v>1</v>
      </c>
      <c r="H543" s="4">
        <v>1</v>
      </c>
      <c r="I543" s="4">
        <v>0</v>
      </c>
      <c r="J543" s="3" t="s">
        <v>16</v>
      </c>
      <c r="K543" s="2" t="s">
        <v>1430</v>
      </c>
    </row>
    <row r="544" spans="1:11" ht="21" hidden="1" customHeight="1">
      <c r="A544" s="3" t="s">
        <v>1431</v>
      </c>
      <c r="B544" s="3" t="s">
        <v>1432</v>
      </c>
      <c r="C544" s="3" t="s">
        <v>1433</v>
      </c>
      <c r="D544" s="3" t="s">
        <v>316</v>
      </c>
      <c r="E544" s="3" t="s">
        <v>1434</v>
      </c>
      <c r="F544" s="3" t="s">
        <v>15</v>
      </c>
      <c r="G544" s="4">
        <v>1</v>
      </c>
      <c r="H544" s="4">
        <v>1</v>
      </c>
      <c r="I544" s="4">
        <v>0</v>
      </c>
      <c r="J544" s="3" t="s">
        <v>16</v>
      </c>
      <c r="K544" s="2" t="s">
        <v>1435</v>
      </c>
    </row>
    <row r="545" spans="1:11" ht="21" hidden="1" customHeight="1">
      <c r="A545" s="3" t="s">
        <v>1436</v>
      </c>
      <c r="B545" s="3" t="s">
        <v>1437</v>
      </c>
      <c r="C545" s="3" t="s">
        <v>1438</v>
      </c>
      <c r="D545" s="3" t="s">
        <v>316</v>
      </c>
      <c r="E545" s="3" t="s">
        <v>321</v>
      </c>
      <c r="F545" s="3" t="s">
        <v>15</v>
      </c>
      <c r="G545" s="4">
        <v>1</v>
      </c>
      <c r="H545" s="4">
        <v>1</v>
      </c>
      <c r="I545" s="4">
        <v>0</v>
      </c>
      <c r="J545" s="3" t="s">
        <v>16</v>
      </c>
      <c r="K545" s="2" t="s">
        <v>322</v>
      </c>
    </row>
    <row r="546" spans="1:11" ht="21" hidden="1" customHeight="1">
      <c r="A546" s="3" t="s">
        <v>1439</v>
      </c>
      <c r="B546" s="3" t="s">
        <v>1440</v>
      </c>
      <c r="C546" s="3" t="s">
        <v>1441</v>
      </c>
      <c r="D546" s="3" t="s">
        <v>316</v>
      </c>
      <c r="E546" s="3" t="s">
        <v>1392</v>
      </c>
      <c r="F546" s="3" t="s">
        <v>15</v>
      </c>
      <c r="G546" s="4">
        <v>0</v>
      </c>
      <c r="H546" s="4">
        <v>0</v>
      </c>
      <c r="I546" s="4">
        <v>1</v>
      </c>
      <c r="J546" s="3" t="s">
        <v>16</v>
      </c>
      <c r="K546" s="2" t="s">
        <v>1393</v>
      </c>
    </row>
    <row r="547" spans="1:11" ht="21" hidden="1" customHeight="1">
      <c r="A547" s="3" t="s">
        <v>1439</v>
      </c>
      <c r="B547" s="3" t="s">
        <v>1440</v>
      </c>
      <c r="C547" s="3" t="s">
        <v>1441</v>
      </c>
      <c r="D547" s="3" t="s">
        <v>316</v>
      </c>
      <c r="E547" s="3" t="s">
        <v>1429</v>
      </c>
      <c r="F547" s="3" t="s">
        <v>15</v>
      </c>
      <c r="G547" s="4">
        <v>0</v>
      </c>
      <c r="H547" s="4">
        <v>0</v>
      </c>
      <c r="I547" s="4">
        <v>1</v>
      </c>
      <c r="J547" s="3" t="s">
        <v>19</v>
      </c>
      <c r="K547" s="2" t="s">
        <v>1430</v>
      </c>
    </row>
    <row r="548" spans="1:11" ht="21" hidden="1" customHeight="1">
      <c r="A548" s="3" t="s">
        <v>1439</v>
      </c>
      <c r="B548" s="3" t="s">
        <v>1440</v>
      </c>
      <c r="C548" s="3" t="s">
        <v>1441</v>
      </c>
      <c r="D548" s="3" t="s">
        <v>316</v>
      </c>
      <c r="E548" s="3" t="s">
        <v>1405</v>
      </c>
      <c r="F548" s="3" t="s">
        <v>15</v>
      </c>
      <c r="G548" s="4">
        <v>0</v>
      </c>
      <c r="H548" s="4">
        <v>0</v>
      </c>
      <c r="I548" s="4">
        <v>1</v>
      </c>
      <c r="J548" s="3" t="s">
        <v>19</v>
      </c>
      <c r="K548" s="2" t="s">
        <v>1406</v>
      </c>
    </row>
    <row r="549" spans="1:11" ht="21" hidden="1" customHeight="1">
      <c r="A549" s="3" t="s">
        <v>1439</v>
      </c>
      <c r="B549" s="3" t="s">
        <v>1440</v>
      </c>
      <c r="C549" s="3" t="s">
        <v>1441</v>
      </c>
      <c r="D549" s="3" t="s">
        <v>316</v>
      </c>
      <c r="E549" s="3" t="s">
        <v>1397</v>
      </c>
      <c r="F549" s="3" t="s">
        <v>15</v>
      </c>
      <c r="G549" s="4">
        <v>0</v>
      </c>
      <c r="H549" s="4">
        <v>0</v>
      </c>
      <c r="I549" s="4">
        <v>1</v>
      </c>
      <c r="J549" s="3" t="s">
        <v>19</v>
      </c>
      <c r="K549" s="2" t="s">
        <v>1398</v>
      </c>
    </row>
    <row r="550" spans="1:11" ht="21" hidden="1" customHeight="1">
      <c r="A550" s="3" t="s">
        <v>1439</v>
      </c>
      <c r="B550" s="3" t="s">
        <v>1440</v>
      </c>
      <c r="C550" s="3" t="s">
        <v>1441</v>
      </c>
      <c r="D550" s="3" t="s">
        <v>316</v>
      </c>
      <c r="E550" s="3" t="s">
        <v>1434</v>
      </c>
      <c r="F550" s="3" t="s">
        <v>15</v>
      </c>
      <c r="G550" s="4">
        <v>0</v>
      </c>
      <c r="H550" s="4">
        <v>0</v>
      </c>
      <c r="I550" s="4">
        <v>1</v>
      </c>
      <c r="J550" s="3" t="s">
        <v>19</v>
      </c>
      <c r="K550" s="2" t="s">
        <v>1435</v>
      </c>
    </row>
    <row r="551" spans="1:11" ht="21" customHeight="1">
      <c r="A551" s="3" t="s">
        <v>1439</v>
      </c>
      <c r="B551" s="3" t="s">
        <v>1440</v>
      </c>
      <c r="C551" s="3" t="s">
        <v>1441</v>
      </c>
      <c r="D551" s="3" t="s">
        <v>316</v>
      </c>
      <c r="E551" s="3" t="s">
        <v>1442</v>
      </c>
      <c r="F551" s="3" t="s">
        <v>1443</v>
      </c>
      <c r="G551" s="4">
        <v>0</v>
      </c>
      <c r="H551" s="4">
        <v>0</v>
      </c>
      <c r="I551" s="4">
        <v>1</v>
      </c>
      <c r="J551" s="3" t="s">
        <v>19</v>
      </c>
      <c r="K551" s="2" t="s">
        <v>1444</v>
      </c>
    </row>
    <row r="552" spans="1:11" ht="21" customHeight="1">
      <c r="A552" s="3" t="s">
        <v>1439</v>
      </c>
      <c r="B552" s="3" t="s">
        <v>1440</v>
      </c>
      <c r="C552" s="3" t="s">
        <v>1441</v>
      </c>
      <c r="D552" s="3" t="s">
        <v>316</v>
      </c>
      <c r="E552" s="3" t="s">
        <v>1445</v>
      </c>
      <c r="F552" s="3" t="s">
        <v>1446</v>
      </c>
      <c r="G552" s="4">
        <v>0</v>
      </c>
      <c r="H552" s="4">
        <v>0</v>
      </c>
      <c r="I552" s="4">
        <v>1</v>
      </c>
      <c r="J552" s="3" t="s">
        <v>19</v>
      </c>
      <c r="K552" s="2" t="s">
        <v>1447</v>
      </c>
    </row>
    <row r="553" spans="1:11" ht="21" customHeight="1">
      <c r="A553" s="3" t="s">
        <v>1439</v>
      </c>
      <c r="B553" s="3" t="s">
        <v>1440</v>
      </c>
      <c r="C553" s="3" t="s">
        <v>1441</v>
      </c>
      <c r="D553" s="3" t="s">
        <v>316</v>
      </c>
      <c r="E553" s="3" t="s">
        <v>1448</v>
      </c>
      <c r="F553" s="3" t="s">
        <v>1449</v>
      </c>
      <c r="G553" s="4">
        <v>0</v>
      </c>
      <c r="H553" s="4">
        <v>0</v>
      </c>
      <c r="I553" s="4">
        <v>1</v>
      </c>
      <c r="J553" s="3" t="s">
        <v>19</v>
      </c>
      <c r="K553" s="2" t="s">
        <v>1450</v>
      </c>
    </row>
    <row r="554" spans="1:11" ht="21" customHeight="1">
      <c r="A554" s="3" t="s">
        <v>1439</v>
      </c>
      <c r="B554" s="3" t="s">
        <v>1440</v>
      </c>
      <c r="C554" s="3" t="s">
        <v>1441</v>
      </c>
      <c r="D554" s="3" t="s">
        <v>316</v>
      </c>
      <c r="E554" s="3" t="s">
        <v>1451</v>
      </c>
      <c r="F554" s="3" t="s">
        <v>1452</v>
      </c>
      <c r="G554" s="4">
        <v>0</v>
      </c>
      <c r="H554" s="4">
        <v>0</v>
      </c>
      <c r="I554" s="4">
        <v>1</v>
      </c>
      <c r="J554" s="3" t="s">
        <v>19</v>
      </c>
      <c r="K554" s="2" t="s">
        <v>1453</v>
      </c>
    </row>
    <row r="555" spans="1:11" ht="21" customHeight="1">
      <c r="A555" s="3" t="s">
        <v>1439</v>
      </c>
      <c r="B555" s="3" t="s">
        <v>1440</v>
      </c>
      <c r="C555" s="3" t="s">
        <v>1441</v>
      </c>
      <c r="D555" s="3" t="s">
        <v>316</v>
      </c>
      <c r="E555" s="3" t="s">
        <v>1454</v>
      </c>
      <c r="F555" s="3" t="s">
        <v>1455</v>
      </c>
      <c r="G555" s="4">
        <v>0</v>
      </c>
      <c r="H555" s="4">
        <v>0</v>
      </c>
      <c r="I555" s="4">
        <v>1</v>
      </c>
      <c r="J555" s="3" t="s">
        <v>19</v>
      </c>
      <c r="K555" s="2" t="s">
        <v>1456</v>
      </c>
    </row>
    <row r="556" spans="1:11" ht="21" customHeight="1">
      <c r="A556" s="3" t="s">
        <v>1439</v>
      </c>
      <c r="B556" s="3" t="s">
        <v>1440</v>
      </c>
      <c r="C556" s="3" t="s">
        <v>1441</v>
      </c>
      <c r="D556" s="3" t="s">
        <v>316</v>
      </c>
      <c r="E556" s="3" t="s">
        <v>1457</v>
      </c>
      <c r="F556" s="3" t="s">
        <v>1458</v>
      </c>
      <c r="G556" s="4">
        <v>0</v>
      </c>
      <c r="H556" s="4">
        <v>0</v>
      </c>
      <c r="I556" s="4">
        <v>1</v>
      </c>
      <c r="J556" s="3" t="s">
        <v>19</v>
      </c>
      <c r="K556" s="2" t="s">
        <v>1459</v>
      </c>
    </row>
    <row r="557" spans="1:11" ht="21" hidden="1" customHeight="1">
      <c r="A557" s="3" t="s">
        <v>1460</v>
      </c>
      <c r="B557" s="3" t="s">
        <v>1461</v>
      </c>
      <c r="C557" s="3" t="s">
        <v>197</v>
      </c>
      <c r="D557" s="3" t="s">
        <v>316</v>
      </c>
      <c r="E557" s="3" t="s">
        <v>1355</v>
      </c>
      <c r="F557" s="3" t="s">
        <v>15</v>
      </c>
      <c r="G557" s="4">
        <v>0</v>
      </c>
      <c r="H557" s="4">
        <v>0</v>
      </c>
      <c r="I557" s="4">
        <v>0</v>
      </c>
      <c r="J557" s="3" t="s">
        <v>16</v>
      </c>
      <c r="K557" s="2" t="s">
        <v>1356</v>
      </c>
    </row>
    <row r="558" spans="1:11" ht="21" hidden="1" customHeight="1">
      <c r="A558" s="3" t="s">
        <v>1462</v>
      </c>
      <c r="B558" s="3" t="s">
        <v>1463</v>
      </c>
      <c r="C558" s="3" t="s">
        <v>200</v>
      </c>
      <c r="D558" s="3" t="s">
        <v>316</v>
      </c>
      <c r="E558" s="3" t="s">
        <v>1355</v>
      </c>
      <c r="F558" s="3" t="s">
        <v>15</v>
      </c>
      <c r="G558" s="4">
        <v>0</v>
      </c>
      <c r="H558" s="4">
        <v>0</v>
      </c>
      <c r="I558" s="4">
        <v>0</v>
      </c>
      <c r="J558" s="3" t="s">
        <v>16</v>
      </c>
      <c r="K558" s="2" t="s">
        <v>1356</v>
      </c>
    </row>
    <row r="559" spans="1:11" ht="21" hidden="1" customHeight="1">
      <c r="A559" s="3" t="s">
        <v>1464</v>
      </c>
      <c r="B559" s="3" t="s">
        <v>1465</v>
      </c>
      <c r="C559" s="3" t="s">
        <v>1466</v>
      </c>
      <c r="D559" s="3" t="s">
        <v>316</v>
      </c>
      <c r="E559" s="3" t="s">
        <v>1410</v>
      </c>
      <c r="F559" s="3" t="s">
        <v>15</v>
      </c>
      <c r="G559" s="4">
        <v>1</v>
      </c>
      <c r="H559" s="4">
        <v>0</v>
      </c>
      <c r="I559" s="4">
        <v>0</v>
      </c>
      <c r="J559" s="3" t="s">
        <v>16</v>
      </c>
      <c r="K559" s="2" t="s">
        <v>1411</v>
      </c>
    </row>
    <row r="560" spans="1:11" ht="21" hidden="1" customHeight="1">
      <c r="A560" s="3" t="s">
        <v>1467</v>
      </c>
      <c r="B560" s="3" t="s">
        <v>1468</v>
      </c>
      <c r="C560" s="3" t="s">
        <v>1469</v>
      </c>
      <c r="D560" s="3" t="s">
        <v>316</v>
      </c>
      <c r="E560" s="3" t="s">
        <v>1390</v>
      </c>
      <c r="F560" s="3" t="s">
        <v>15</v>
      </c>
      <c r="G560" s="4">
        <v>1</v>
      </c>
      <c r="H560" s="4">
        <v>0</v>
      </c>
      <c r="I560" s="4">
        <v>0</v>
      </c>
      <c r="J560" s="3" t="s">
        <v>16</v>
      </c>
      <c r="K560" s="2" t="s">
        <v>1391</v>
      </c>
    </row>
    <row r="561" spans="1:11" ht="21" hidden="1" customHeight="1">
      <c r="A561" s="3" t="s">
        <v>1470</v>
      </c>
      <c r="B561" s="3" t="s">
        <v>1471</v>
      </c>
      <c r="C561" s="3" t="s">
        <v>212</v>
      </c>
      <c r="D561" s="3" t="s">
        <v>316</v>
      </c>
      <c r="E561" s="3" t="s">
        <v>1355</v>
      </c>
      <c r="F561" s="3" t="s">
        <v>15</v>
      </c>
      <c r="G561" s="4">
        <v>0</v>
      </c>
      <c r="H561" s="4">
        <v>0</v>
      </c>
      <c r="I561" s="4">
        <v>0</v>
      </c>
      <c r="J561" s="3" t="s">
        <v>16</v>
      </c>
      <c r="K561" s="2" t="s">
        <v>1356</v>
      </c>
    </row>
  </sheetData>
  <autoFilter ref="A1:K561">
    <filterColumn colId="5">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3"/>
  <sheetViews>
    <sheetView topLeftCell="A58" workbookViewId="0">
      <selection activeCell="I4" sqref="I4"/>
    </sheetView>
  </sheetViews>
  <sheetFormatPr defaultRowHeight="12.75"/>
  <cols>
    <col min="17" max="17" width="17.7109375" customWidth="1"/>
    <col min="18" max="18" width="19.28515625" customWidth="1"/>
  </cols>
  <sheetData>
    <row r="1" spans="1:19" ht="25.5">
      <c r="A1" s="157" t="s">
        <v>1474</v>
      </c>
      <c r="B1" s="158" t="s">
        <v>1475</v>
      </c>
      <c r="C1" s="159" t="s">
        <v>1476</v>
      </c>
      <c r="D1" s="160" t="s">
        <v>1477</v>
      </c>
      <c r="I1" s="263" t="s">
        <v>14</v>
      </c>
      <c r="K1" s="3" t="s">
        <v>13</v>
      </c>
      <c r="L1" s="3" t="s">
        <v>14</v>
      </c>
      <c r="M1" t="str">
        <f t="shared" ref="M1:M32" si="0">K1&amp;" - "&amp;L1</f>
        <v>BIO - ANASUYA GANGULY</v>
      </c>
      <c r="Q1" s="293" t="s">
        <v>2975</v>
      </c>
      <c r="R1" s="299" t="s">
        <v>2555</v>
      </c>
      <c r="S1" s="300"/>
    </row>
    <row r="2" spans="1:19" ht="48">
      <c r="A2" s="35" t="s">
        <v>10</v>
      </c>
      <c r="B2" s="35" t="s">
        <v>11</v>
      </c>
      <c r="C2" s="36" t="s">
        <v>1488</v>
      </c>
      <c r="D2" s="37" t="s">
        <v>1489</v>
      </c>
      <c r="F2" s="37"/>
      <c r="I2" s="263" t="s">
        <v>18</v>
      </c>
      <c r="K2" s="3" t="s">
        <v>13</v>
      </c>
      <c r="L2" s="3" t="s">
        <v>222</v>
      </c>
      <c r="M2" t="str">
        <f t="shared" si="0"/>
        <v>BIO - ANGSHUMAN SARKAR</v>
      </c>
      <c r="Q2" s="293" t="s">
        <v>2976</v>
      </c>
      <c r="R2" s="299" t="s">
        <v>2551</v>
      </c>
      <c r="S2" s="172" t="s">
        <v>2539</v>
      </c>
    </row>
    <row r="3" spans="1:19" ht="51">
      <c r="A3" s="35" t="s">
        <v>133</v>
      </c>
      <c r="B3" s="35" t="s">
        <v>134</v>
      </c>
      <c r="C3" s="36" t="s">
        <v>135</v>
      </c>
      <c r="D3" s="37" t="s">
        <v>1520</v>
      </c>
      <c r="F3" s="37" t="s">
        <v>1594</v>
      </c>
      <c r="I3" s="263" t="s">
        <v>21</v>
      </c>
      <c r="K3" s="3" t="s">
        <v>13</v>
      </c>
      <c r="L3" s="3" t="s">
        <v>180</v>
      </c>
      <c r="M3" t="str">
        <f t="shared" si="0"/>
        <v>BIO - ARNAB BANERJEE</v>
      </c>
      <c r="Q3" s="293" t="s">
        <v>2977</v>
      </c>
      <c r="R3" s="299" t="s">
        <v>2563</v>
      </c>
      <c r="S3" s="300" t="s">
        <v>2539</v>
      </c>
    </row>
    <row r="4" spans="1:19" ht="60">
      <c r="A4" s="35">
        <v>1941</v>
      </c>
      <c r="B4" s="35" t="s">
        <v>141</v>
      </c>
      <c r="C4" s="53" t="s">
        <v>1526</v>
      </c>
      <c r="D4" s="37" t="s">
        <v>1520</v>
      </c>
      <c r="F4" s="70" t="s">
        <v>1590</v>
      </c>
      <c r="I4" s="263" t="s">
        <v>23</v>
      </c>
      <c r="K4" s="3" t="s">
        <v>13</v>
      </c>
      <c r="L4" s="3" t="s">
        <v>188</v>
      </c>
      <c r="M4" t="str">
        <f t="shared" si="0"/>
        <v>BIO - DIBAKAR CHAKRABARTY</v>
      </c>
      <c r="Q4" s="293" t="s">
        <v>2978</v>
      </c>
      <c r="R4" s="299" t="s">
        <v>2566</v>
      </c>
      <c r="S4" s="312"/>
    </row>
    <row r="5" spans="1:19" ht="108">
      <c r="A5" s="35">
        <v>2264</v>
      </c>
      <c r="B5" s="33" t="s">
        <v>146</v>
      </c>
      <c r="C5" s="53" t="s">
        <v>147</v>
      </c>
      <c r="D5" s="55" t="s">
        <v>1527</v>
      </c>
      <c r="F5" s="37" t="s">
        <v>1546</v>
      </c>
      <c r="I5" s="263" t="s">
        <v>25</v>
      </c>
      <c r="K5" s="3" t="s">
        <v>13</v>
      </c>
      <c r="L5" s="3" t="s">
        <v>18</v>
      </c>
      <c r="M5" t="str">
        <f t="shared" si="0"/>
        <v>BIO - INDRANI TALUKDAR</v>
      </c>
      <c r="Q5" s="293" t="s">
        <v>2979</v>
      </c>
      <c r="R5" s="299" t="s">
        <v>2538</v>
      </c>
      <c r="S5" s="300" t="s">
        <v>2548</v>
      </c>
    </row>
    <row r="6" spans="1:19" ht="51">
      <c r="A6" s="35" t="s">
        <v>160</v>
      </c>
      <c r="B6" s="35" t="s">
        <v>161</v>
      </c>
      <c r="C6" s="36" t="s">
        <v>162</v>
      </c>
      <c r="D6" s="37" t="s">
        <v>1520</v>
      </c>
      <c r="F6" s="37">
        <v>4</v>
      </c>
      <c r="I6" s="263" t="s">
        <v>27</v>
      </c>
      <c r="K6" s="3" t="s">
        <v>13</v>
      </c>
      <c r="L6" s="3" t="s">
        <v>21</v>
      </c>
      <c r="M6" t="str">
        <f t="shared" si="0"/>
        <v>BIO - JUDITH MARIA BRAGANCA</v>
      </c>
      <c r="Q6" s="293" t="s">
        <v>2980</v>
      </c>
      <c r="R6" s="299" t="s">
        <v>2547</v>
      </c>
      <c r="S6" s="300" t="s">
        <v>2548</v>
      </c>
    </row>
    <row r="7" spans="1:19" ht="36">
      <c r="A7" s="35" t="s">
        <v>167</v>
      </c>
      <c r="B7" s="35" t="s">
        <v>168</v>
      </c>
      <c r="C7" s="36" t="s">
        <v>169</v>
      </c>
      <c r="D7" s="37" t="s">
        <v>1520</v>
      </c>
      <c r="F7" s="37" t="s">
        <v>1570</v>
      </c>
      <c r="I7" s="263" t="s">
        <v>29</v>
      </c>
      <c r="K7" s="3" t="s">
        <v>13</v>
      </c>
      <c r="L7" s="3" t="s">
        <v>23</v>
      </c>
      <c r="M7" t="str">
        <f t="shared" si="0"/>
        <v>BIO - KUNDAN KUMAR</v>
      </c>
      <c r="Q7" s="293" t="s">
        <v>2981</v>
      </c>
      <c r="R7" s="299" t="s">
        <v>2542</v>
      </c>
      <c r="S7" s="300" t="s">
        <v>2548</v>
      </c>
    </row>
    <row r="8" spans="1:19" ht="25.5">
      <c r="A8" s="35" t="s">
        <v>174</v>
      </c>
      <c r="B8" s="35" t="s">
        <v>175</v>
      </c>
      <c r="C8" s="36" t="s">
        <v>176</v>
      </c>
      <c r="D8" s="37" t="s">
        <v>1520</v>
      </c>
      <c r="F8" s="37" t="s">
        <v>1632</v>
      </c>
      <c r="I8" s="263" t="s">
        <v>136</v>
      </c>
      <c r="K8" s="3" t="s">
        <v>13</v>
      </c>
      <c r="L8" s="3" t="s">
        <v>165</v>
      </c>
      <c r="M8" t="str">
        <f t="shared" si="0"/>
        <v>BIO - MALABIKA BISWAS</v>
      </c>
      <c r="Q8" s="293" t="s">
        <v>2982</v>
      </c>
      <c r="S8" s="300" t="s">
        <v>2539</v>
      </c>
    </row>
    <row r="9" spans="1:19" ht="36">
      <c r="A9" s="35" t="s">
        <v>177</v>
      </c>
      <c r="B9" s="35" t="s">
        <v>178</v>
      </c>
      <c r="C9" s="36" t="s">
        <v>179</v>
      </c>
      <c r="D9" s="37" t="s">
        <v>1541</v>
      </c>
      <c r="F9" s="37">
        <v>9</v>
      </c>
      <c r="I9" s="263" t="s">
        <v>138</v>
      </c>
      <c r="K9" s="3" t="s">
        <v>13</v>
      </c>
      <c r="L9" s="3" t="s">
        <v>25</v>
      </c>
      <c r="M9" t="str">
        <f t="shared" si="0"/>
        <v>BIO - MEENAL KOWSHIK</v>
      </c>
      <c r="Q9" s="293" t="s">
        <v>2983</v>
      </c>
      <c r="R9" s="299" t="s">
        <v>2521</v>
      </c>
      <c r="S9" s="300" t="s">
        <v>2548</v>
      </c>
    </row>
    <row r="10" spans="1:19" ht="38.25">
      <c r="A10" s="35" t="s">
        <v>182</v>
      </c>
      <c r="B10" s="35" t="s">
        <v>183</v>
      </c>
      <c r="C10" s="36" t="s">
        <v>184</v>
      </c>
      <c r="D10" s="37" t="s">
        <v>1546</v>
      </c>
      <c r="F10" s="37">
        <v>10</v>
      </c>
      <c r="I10" s="263" t="s">
        <v>143</v>
      </c>
      <c r="K10" s="3" t="s">
        <v>13</v>
      </c>
      <c r="L10" s="3" t="s">
        <v>27</v>
      </c>
      <c r="M10" t="str">
        <f t="shared" si="0"/>
        <v>BIO - RAJESH MEHROTRA</v>
      </c>
      <c r="Q10" s="293" t="s">
        <v>2984</v>
      </c>
      <c r="R10" s="299" t="s">
        <v>2521</v>
      </c>
      <c r="S10" s="300" t="s">
        <v>2539</v>
      </c>
    </row>
    <row r="11" spans="1:19" ht="38.25">
      <c r="A11" s="35" t="s">
        <v>185</v>
      </c>
      <c r="B11" s="35" t="s">
        <v>186</v>
      </c>
      <c r="C11" s="36" t="s">
        <v>187</v>
      </c>
      <c r="D11" s="37" t="s">
        <v>1520</v>
      </c>
      <c r="F11" s="37">
        <v>16</v>
      </c>
      <c r="I11" s="263" t="s">
        <v>163</v>
      </c>
      <c r="K11" s="3" t="s">
        <v>13</v>
      </c>
      <c r="L11" s="3" t="s">
        <v>138</v>
      </c>
      <c r="M11" t="str">
        <f t="shared" si="0"/>
        <v>BIO - RAVIPRASAD ADURI</v>
      </c>
      <c r="Q11" s="293" t="s">
        <v>2985</v>
      </c>
      <c r="R11" s="313"/>
      <c r="S11" s="172" t="s">
        <v>2570</v>
      </c>
    </row>
    <row r="12" spans="1:19" ht="38.25">
      <c r="A12" s="35" t="s">
        <v>190</v>
      </c>
      <c r="B12" s="35" t="s">
        <v>191</v>
      </c>
      <c r="C12" s="36" t="s">
        <v>192</v>
      </c>
      <c r="D12" s="37" t="s">
        <v>1520</v>
      </c>
      <c r="F12" s="63">
        <v>16</v>
      </c>
      <c r="I12" s="263" t="s">
        <v>165</v>
      </c>
      <c r="K12" s="3" t="s">
        <v>13</v>
      </c>
      <c r="L12" s="3" t="s">
        <v>163</v>
      </c>
      <c r="M12" t="str">
        <f t="shared" si="0"/>
        <v>BIO - SANDHYA MEHROTRA</v>
      </c>
      <c r="Q12" s="293" t="s">
        <v>2986</v>
      </c>
      <c r="R12" s="313" t="s">
        <v>2548</v>
      </c>
      <c r="S12" s="300" t="s">
        <v>2576</v>
      </c>
    </row>
    <row r="13" spans="1:19" ht="36">
      <c r="A13" s="35" t="s">
        <v>1555</v>
      </c>
      <c r="B13" s="35" t="s">
        <v>1556</v>
      </c>
      <c r="C13" s="36" t="s">
        <v>197</v>
      </c>
      <c r="D13" s="37" t="s">
        <v>1546</v>
      </c>
      <c r="F13" s="37" t="s">
        <v>1654</v>
      </c>
      <c r="I13" s="263" t="s">
        <v>170</v>
      </c>
      <c r="K13" s="3" t="s">
        <v>13</v>
      </c>
      <c r="L13" s="3" t="s">
        <v>143</v>
      </c>
      <c r="M13" t="str">
        <f t="shared" si="0"/>
        <v>BIO - SRIKANTH MUTNURI</v>
      </c>
      <c r="Q13" s="293" t="s">
        <v>2987</v>
      </c>
      <c r="S13" s="300" t="s">
        <v>2548</v>
      </c>
    </row>
    <row r="14" spans="1:19" ht="36">
      <c r="A14" s="35" t="s">
        <v>1557</v>
      </c>
      <c r="B14" s="35" t="s">
        <v>1558</v>
      </c>
      <c r="C14" s="36" t="s">
        <v>197</v>
      </c>
      <c r="D14" s="37" t="s">
        <v>1546</v>
      </c>
      <c r="F14" s="76" t="s">
        <v>1661</v>
      </c>
      <c r="I14" s="263" t="s">
        <v>172</v>
      </c>
      <c r="K14" s="3" t="s">
        <v>13</v>
      </c>
      <c r="L14" s="3" t="s">
        <v>172</v>
      </c>
      <c r="M14" t="str">
        <f t="shared" si="0"/>
        <v>BIO - SUKANTA MONDAL</v>
      </c>
      <c r="Q14" s="293" t="s">
        <v>2988</v>
      </c>
      <c r="S14" s="300" t="s">
        <v>2548</v>
      </c>
    </row>
    <row r="15" spans="1:19" ht="25.5">
      <c r="A15" s="35" t="s">
        <v>1559</v>
      </c>
      <c r="B15" s="35" t="s">
        <v>1560</v>
      </c>
      <c r="C15" s="36" t="s">
        <v>200</v>
      </c>
      <c r="D15" s="37" t="s">
        <v>1546</v>
      </c>
      <c r="F15" s="63" t="s">
        <v>1623</v>
      </c>
      <c r="I15" s="263" t="s">
        <v>180</v>
      </c>
      <c r="K15" s="3" t="s">
        <v>13</v>
      </c>
      <c r="L15" s="3" t="s">
        <v>136</v>
      </c>
      <c r="M15" t="str">
        <f t="shared" si="0"/>
        <v>BIO - SUMIT BISWAS</v>
      </c>
      <c r="Q15" s="293" t="s">
        <v>2989</v>
      </c>
      <c r="S15" s="172" t="s">
        <v>2570</v>
      </c>
    </row>
    <row r="16" spans="1:19" ht="38.25">
      <c r="A16" s="35" t="s">
        <v>1561</v>
      </c>
      <c r="B16" s="35" t="s">
        <v>1562</v>
      </c>
      <c r="C16" s="36" t="s">
        <v>200</v>
      </c>
      <c r="D16" s="37" t="s">
        <v>1546</v>
      </c>
      <c r="F16" s="63" t="s">
        <v>1576</v>
      </c>
      <c r="I16" s="263" t="s">
        <v>188</v>
      </c>
      <c r="K16" s="3" t="s">
        <v>13</v>
      </c>
      <c r="L16" s="3" t="s">
        <v>29</v>
      </c>
      <c r="M16" t="str">
        <f t="shared" si="0"/>
        <v>BIO - UTPAL ROY</v>
      </c>
      <c r="Q16" s="293" t="s">
        <v>2990</v>
      </c>
      <c r="S16" s="300" t="s">
        <v>2539</v>
      </c>
    </row>
    <row r="17" spans="1:19" ht="36">
      <c r="A17" s="35" t="s">
        <v>201</v>
      </c>
      <c r="B17" s="35" t="s">
        <v>202</v>
      </c>
      <c r="C17" s="36" t="s">
        <v>1563</v>
      </c>
      <c r="D17" s="37" t="s">
        <v>1520</v>
      </c>
      <c r="F17" s="37" t="s">
        <v>1683</v>
      </c>
      <c r="I17" s="263" t="s">
        <v>193</v>
      </c>
      <c r="K17" s="3" t="s">
        <v>13</v>
      </c>
      <c r="L17" s="3" t="s">
        <v>170</v>
      </c>
      <c r="M17" t="str">
        <f t="shared" si="0"/>
        <v>BIO - VEEKY BATHS</v>
      </c>
      <c r="Q17" s="175" t="s">
        <v>2991</v>
      </c>
      <c r="S17" s="172" t="s">
        <v>2570</v>
      </c>
    </row>
    <row r="18" spans="1:19" ht="48">
      <c r="A18" s="35" t="s">
        <v>204</v>
      </c>
      <c r="B18" s="35" t="s">
        <v>205</v>
      </c>
      <c r="C18" s="36" t="s">
        <v>1565</v>
      </c>
      <c r="D18" s="37">
        <v>3</v>
      </c>
      <c r="F18" s="37" t="s">
        <v>1633</v>
      </c>
      <c r="I18" s="263" t="s">
        <v>222</v>
      </c>
      <c r="K18" s="3" t="s">
        <v>13</v>
      </c>
      <c r="L18" s="3" t="s">
        <v>193</v>
      </c>
      <c r="M18" t="str">
        <f t="shared" si="0"/>
        <v>BIO - VIJAYASHREE NAYAK</v>
      </c>
      <c r="Q18" s="337" t="s">
        <v>2992</v>
      </c>
      <c r="S18" s="300"/>
    </row>
    <row r="19" spans="1:19" ht="38.25">
      <c r="A19" s="35" t="s">
        <v>207</v>
      </c>
      <c r="B19" s="35" t="s">
        <v>208</v>
      </c>
      <c r="C19" s="36" t="s">
        <v>209</v>
      </c>
      <c r="D19" s="37" t="s">
        <v>1520</v>
      </c>
      <c r="F19" s="37" t="s">
        <v>1574</v>
      </c>
      <c r="I19" s="263" t="s">
        <v>249</v>
      </c>
      <c r="K19" s="3" t="s">
        <v>304</v>
      </c>
      <c r="L19" s="3" t="s">
        <v>509</v>
      </c>
      <c r="M19" t="str">
        <f t="shared" si="0"/>
        <v>CHE - AMOL DESHPANDE</v>
      </c>
      <c r="Q19" s="175" t="s">
        <v>2993</v>
      </c>
      <c r="S19" s="300" t="s">
        <v>2548</v>
      </c>
    </row>
    <row r="20" spans="1:19" ht="25.5">
      <c r="A20" s="35" t="s">
        <v>210</v>
      </c>
      <c r="B20" s="35" t="s">
        <v>211</v>
      </c>
      <c r="C20" s="36" t="s">
        <v>212</v>
      </c>
      <c r="D20" s="37" t="s">
        <v>1546</v>
      </c>
      <c r="F20" s="37" t="s">
        <v>1489</v>
      </c>
      <c r="I20" s="263" t="s">
        <v>273</v>
      </c>
      <c r="K20" s="3" t="s">
        <v>304</v>
      </c>
      <c r="L20" s="3" t="s">
        <v>305</v>
      </c>
      <c r="M20" t="str">
        <f t="shared" si="0"/>
        <v>CHE - ANIRBAN ROY</v>
      </c>
      <c r="Q20" s="175" t="s">
        <v>2994</v>
      </c>
      <c r="S20" s="300" t="s">
        <v>2539</v>
      </c>
    </row>
    <row r="21" spans="1:19" ht="84">
      <c r="A21" s="35" t="s">
        <v>213</v>
      </c>
      <c r="B21" s="60" t="s">
        <v>214</v>
      </c>
      <c r="C21" s="61" t="s">
        <v>215</v>
      </c>
      <c r="D21" s="37" t="s">
        <v>1570</v>
      </c>
      <c r="F21" s="37" t="s">
        <v>1641</v>
      </c>
      <c r="I21" s="263" t="s">
        <v>275</v>
      </c>
      <c r="K21" s="3" t="s">
        <v>304</v>
      </c>
      <c r="L21" s="3" t="s">
        <v>452</v>
      </c>
      <c r="M21" t="str">
        <f t="shared" si="0"/>
        <v>CHE - ASIMA SHAUKAT</v>
      </c>
      <c r="Q21" s="175" t="s">
        <v>2995</v>
      </c>
      <c r="S21" s="300" t="s">
        <v>2548</v>
      </c>
    </row>
    <row r="22" spans="1:19" ht="48">
      <c r="A22" s="41" t="s">
        <v>216</v>
      </c>
      <c r="B22" s="43" t="s">
        <v>217</v>
      </c>
      <c r="C22" s="62" t="s">
        <v>1571</v>
      </c>
      <c r="D22" s="63" t="s">
        <v>1572</v>
      </c>
      <c r="F22" s="37" t="s">
        <v>1688</v>
      </c>
      <c r="I22" s="263" t="s">
        <v>277</v>
      </c>
      <c r="K22" s="3" t="s">
        <v>304</v>
      </c>
      <c r="L22" s="3" t="s">
        <v>422</v>
      </c>
      <c r="M22" t="str">
        <f t="shared" si="0"/>
        <v>CHE - JEGTHA KRISHNAN</v>
      </c>
      <c r="Q22" s="304" t="s">
        <v>2996</v>
      </c>
      <c r="S22" s="338" t="s">
        <v>2570</v>
      </c>
    </row>
    <row r="23" spans="1:19" ht="48">
      <c r="A23" s="35" t="s">
        <v>219</v>
      </c>
      <c r="B23" s="35" t="s">
        <v>220</v>
      </c>
      <c r="C23" s="36" t="s">
        <v>221</v>
      </c>
      <c r="D23" s="37" t="s">
        <v>1574</v>
      </c>
      <c r="F23" s="37" t="s">
        <v>1595</v>
      </c>
      <c r="I23" s="263" t="s">
        <v>279</v>
      </c>
      <c r="K23" s="3" t="s">
        <v>304</v>
      </c>
      <c r="L23" s="3" t="s">
        <v>454</v>
      </c>
      <c r="M23" t="str">
        <f t="shared" si="0"/>
        <v>CHE - MANJURI KUMAR</v>
      </c>
      <c r="Q23" s="175" t="s">
        <v>2997</v>
      </c>
      <c r="S23" s="300" t="s">
        <v>2539</v>
      </c>
    </row>
    <row r="24" spans="1:19" ht="25.5">
      <c r="A24" s="66" t="s">
        <v>224</v>
      </c>
      <c r="B24" s="67" t="s">
        <v>225</v>
      </c>
      <c r="C24" s="67" t="s">
        <v>1575</v>
      </c>
      <c r="D24" s="63" t="s">
        <v>1576</v>
      </c>
      <c r="F24" s="55" t="s">
        <v>1527</v>
      </c>
      <c r="I24" s="263" t="s">
        <v>281</v>
      </c>
      <c r="K24" s="3" t="s">
        <v>304</v>
      </c>
      <c r="L24" s="3" t="s">
        <v>307</v>
      </c>
      <c r="M24" t="str">
        <f t="shared" si="0"/>
        <v>CHE - PARAMITA HALDAR</v>
      </c>
      <c r="Q24" s="304" t="s">
        <v>2998</v>
      </c>
      <c r="S24" s="172"/>
    </row>
    <row r="25" spans="1:19" ht="48">
      <c r="A25" s="35" t="s">
        <v>227</v>
      </c>
      <c r="B25" s="35" t="s">
        <v>228</v>
      </c>
      <c r="C25" s="36" t="s">
        <v>229</v>
      </c>
      <c r="D25" s="37" t="s">
        <v>1570</v>
      </c>
      <c r="F25" s="37" t="s">
        <v>1541</v>
      </c>
      <c r="I25" s="263" t="s">
        <v>283</v>
      </c>
      <c r="K25" s="3" t="s">
        <v>304</v>
      </c>
      <c r="L25" s="3" t="s">
        <v>450</v>
      </c>
      <c r="M25" t="str">
        <f t="shared" si="0"/>
        <v>CHE - PRADEEP KUMAR SOW</v>
      </c>
      <c r="Q25" s="304" t="s">
        <v>2999</v>
      </c>
      <c r="S25" s="300" t="s">
        <v>2576</v>
      </c>
    </row>
    <row r="26" spans="1:19" ht="51">
      <c r="A26" s="35" t="s">
        <v>230</v>
      </c>
      <c r="B26" s="35" t="s">
        <v>231</v>
      </c>
      <c r="C26" s="36" t="s">
        <v>232</v>
      </c>
      <c r="D26" s="37" t="s">
        <v>1581</v>
      </c>
      <c r="F26" s="37" t="s">
        <v>1616</v>
      </c>
      <c r="I26" s="263" t="s">
        <v>285</v>
      </c>
      <c r="K26" s="3" t="s">
        <v>304</v>
      </c>
      <c r="L26" s="3" t="s">
        <v>534</v>
      </c>
      <c r="M26" t="str">
        <f t="shared" si="0"/>
        <v>CHE - RAJAGOPAL VELLINGIRI</v>
      </c>
      <c r="Q26" s="175" t="s">
        <v>3000</v>
      </c>
      <c r="S26" s="300" t="s">
        <v>2570</v>
      </c>
    </row>
    <row r="27" spans="1:19" ht="36">
      <c r="A27" s="35" t="s">
        <v>233</v>
      </c>
      <c r="B27" s="35" t="s">
        <v>234</v>
      </c>
      <c r="C27" s="36" t="s">
        <v>1584</v>
      </c>
      <c r="D27" s="37" t="s">
        <v>1581</v>
      </c>
      <c r="F27" s="37" t="s">
        <v>1714</v>
      </c>
      <c r="I27" s="263" t="s">
        <v>287</v>
      </c>
      <c r="K27" s="3" t="s">
        <v>304</v>
      </c>
      <c r="L27" s="3" t="s">
        <v>435</v>
      </c>
      <c r="M27" t="str">
        <f t="shared" si="0"/>
        <v>CHE - RICHA SINGHAL</v>
      </c>
      <c r="Q27" s="304" t="s">
        <v>3001</v>
      </c>
      <c r="S27" s="300" t="s">
        <v>2539</v>
      </c>
    </row>
    <row r="28" spans="1:19" ht="38.25">
      <c r="A28" s="66" t="s">
        <v>236</v>
      </c>
      <c r="B28" s="67" t="s">
        <v>237</v>
      </c>
      <c r="C28" s="67" t="s">
        <v>238</v>
      </c>
      <c r="D28" s="63" t="s">
        <v>1520</v>
      </c>
      <c r="F28" s="37" t="s">
        <v>1659</v>
      </c>
      <c r="I28" s="263" t="s">
        <v>305</v>
      </c>
      <c r="K28" s="3" t="s">
        <v>304</v>
      </c>
      <c r="L28" s="3" t="s">
        <v>523</v>
      </c>
      <c r="M28" t="str">
        <f t="shared" si="0"/>
        <v>CHE - SAMPATRAO D MANJARE</v>
      </c>
      <c r="Q28" s="304" t="s">
        <v>3002</v>
      </c>
      <c r="S28" s="317" t="s">
        <v>2570</v>
      </c>
    </row>
    <row r="29" spans="1:19" ht="38.25">
      <c r="A29" s="35" t="s">
        <v>239</v>
      </c>
      <c r="B29" s="60" t="s">
        <v>240</v>
      </c>
      <c r="C29" s="61" t="s">
        <v>241</v>
      </c>
      <c r="D29" s="37" t="s">
        <v>1520</v>
      </c>
      <c r="F29" s="37" t="s">
        <v>1520</v>
      </c>
      <c r="I29" s="263" t="s">
        <v>307</v>
      </c>
      <c r="K29" s="3" t="s">
        <v>304</v>
      </c>
      <c r="L29" s="3" t="s">
        <v>440</v>
      </c>
      <c r="M29" t="str">
        <f t="shared" si="0"/>
        <v>CHE - SAROJ SUNDAR BARAL</v>
      </c>
      <c r="Q29" s="304" t="s">
        <v>3003</v>
      </c>
      <c r="S29" s="300"/>
    </row>
    <row r="30" spans="1:19" ht="36">
      <c r="A30" s="35" t="s">
        <v>242</v>
      </c>
      <c r="B30" s="60" t="s">
        <v>243</v>
      </c>
      <c r="C30" s="61" t="s">
        <v>244</v>
      </c>
      <c r="D30" s="37" t="s">
        <v>1520</v>
      </c>
      <c r="F30" s="63" t="s">
        <v>1626</v>
      </c>
      <c r="I30" s="263" t="s">
        <v>310</v>
      </c>
      <c r="K30" s="3" t="s">
        <v>304</v>
      </c>
      <c r="L30" s="3" t="s">
        <v>430</v>
      </c>
      <c r="M30" t="str">
        <f t="shared" si="0"/>
        <v>CHE - SHARAD SONTAKKE</v>
      </c>
      <c r="Q30" s="293" t="s">
        <v>3004</v>
      </c>
      <c r="S30" s="172" t="s">
        <v>2570</v>
      </c>
    </row>
    <row r="31" spans="1:19" ht="38.25">
      <c r="A31" s="60" t="s">
        <v>245</v>
      </c>
      <c r="B31" s="60" t="s">
        <v>246</v>
      </c>
      <c r="C31" s="61" t="s">
        <v>247</v>
      </c>
      <c r="D31" s="70" t="s">
        <v>1590</v>
      </c>
      <c r="F31" s="63" t="s">
        <v>1572</v>
      </c>
      <c r="I31" s="263" t="s">
        <v>312</v>
      </c>
      <c r="K31" s="3" t="s">
        <v>304</v>
      </c>
      <c r="L31" s="3" t="s">
        <v>514</v>
      </c>
      <c r="M31" t="str">
        <f t="shared" si="0"/>
        <v>CHE - SRINIVAS KRISHNASWAMY</v>
      </c>
      <c r="Q31" s="293" t="s">
        <v>3005</v>
      </c>
      <c r="S31" s="300" t="s">
        <v>2548</v>
      </c>
    </row>
    <row r="32" spans="1:19" ht="38.25">
      <c r="A32" s="35">
        <v>596</v>
      </c>
      <c r="B32" s="35" t="s">
        <v>252</v>
      </c>
      <c r="C32" s="36" t="s">
        <v>1591</v>
      </c>
      <c r="D32" s="37">
        <v>1</v>
      </c>
      <c r="F32" s="37" t="s">
        <v>1581</v>
      </c>
      <c r="I32" s="263" t="s">
        <v>314</v>
      </c>
      <c r="K32" s="3" t="s">
        <v>304</v>
      </c>
      <c r="L32" s="3" t="s">
        <v>365</v>
      </c>
      <c r="M32" t="str">
        <f t="shared" si="0"/>
        <v>CHE - SUTAPA ROY RAMANAN</v>
      </c>
      <c r="Q32" s="304" t="s">
        <v>2543</v>
      </c>
      <c r="S32" s="317" t="s">
        <v>2570</v>
      </c>
    </row>
    <row r="33" spans="1:19" ht="38.25">
      <c r="A33" s="35">
        <v>520</v>
      </c>
      <c r="B33" s="35" t="s">
        <v>255</v>
      </c>
      <c r="C33" s="36" t="s">
        <v>1592</v>
      </c>
      <c r="D33" s="37">
        <v>2</v>
      </c>
      <c r="I33" s="263" t="s">
        <v>317</v>
      </c>
      <c r="K33" s="3" t="s">
        <v>304</v>
      </c>
      <c r="L33" s="3" t="s">
        <v>456</v>
      </c>
      <c r="M33" t="str">
        <f t="shared" ref="M33:M64" si="1">K33&amp;" - "&amp;L33</f>
        <v>CHE - VIVEK RANGARAJAN</v>
      </c>
      <c r="S33" s="172" t="s">
        <v>2570</v>
      </c>
    </row>
    <row r="34" spans="1:19" ht="38.25">
      <c r="A34" s="35">
        <v>553</v>
      </c>
      <c r="B34" s="35" t="s">
        <v>258</v>
      </c>
      <c r="C34" s="36" t="s">
        <v>259</v>
      </c>
      <c r="D34" s="37">
        <v>10</v>
      </c>
      <c r="I34" s="263" t="s">
        <v>319</v>
      </c>
      <c r="K34" s="3" t="s">
        <v>309</v>
      </c>
      <c r="L34" s="3" t="s">
        <v>614</v>
      </c>
      <c r="M34" t="str">
        <f t="shared" si="1"/>
        <v>CHEM - ADITYA PRASAD KOLEY</v>
      </c>
      <c r="S34" s="300" t="s">
        <v>2548</v>
      </c>
    </row>
    <row r="35" spans="1:19" ht="38.25">
      <c r="A35" s="35">
        <v>2101</v>
      </c>
      <c r="B35" s="35" t="s">
        <v>261</v>
      </c>
      <c r="C35" s="36" t="s">
        <v>1593</v>
      </c>
      <c r="D35" s="37">
        <v>5</v>
      </c>
      <c r="I35" s="263" t="s">
        <v>321</v>
      </c>
      <c r="K35" s="3" t="s">
        <v>309</v>
      </c>
      <c r="L35" s="3" t="s">
        <v>619</v>
      </c>
      <c r="M35" t="str">
        <f t="shared" si="1"/>
        <v>CHEM - AMRITA CHATTERJEE</v>
      </c>
      <c r="S35" s="300" t="s">
        <v>2548</v>
      </c>
    </row>
    <row r="36" spans="1:19" ht="38.25">
      <c r="A36" s="35" t="s">
        <v>263</v>
      </c>
      <c r="B36" s="60" t="s">
        <v>264</v>
      </c>
      <c r="C36" s="61" t="s">
        <v>265</v>
      </c>
      <c r="D36" s="37" t="s">
        <v>1594</v>
      </c>
      <c r="I36" s="263" t="s">
        <v>327</v>
      </c>
      <c r="K36" s="3" t="s">
        <v>309</v>
      </c>
      <c r="L36" s="3" t="s">
        <v>574</v>
      </c>
      <c r="M36" t="str">
        <f t="shared" si="1"/>
        <v>CHEM - ANJAN CHATTOPADHYAY</v>
      </c>
      <c r="S36" s="300" t="s">
        <v>2570</v>
      </c>
    </row>
    <row r="37" spans="1:19" ht="36">
      <c r="A37" s="35">
        <v>858</v>
      </c>
      <c r="B37" s="75" t="s">
        <v>267</v>
      </c>
      <c r="C37" s="36" t="s">
        <v>268</v>
      </c>
      <c r="D37" s="76">
        <v>1</v>
      </c>
      <c r="I37" s="263" t="s">
        <v>329</v>
      </c>
      <c r="K37" s="3" t="s">
        <v>309</v>
      </c>
      <c r="L37" s="3" t="s">
        <v>351</v>
      </c>
      <c r="M37" t="str">
        <f t="shared" si="1"/>
        <v>CHEM - BHAVANA P</v>
      </c>
      <c r="S37" s="300" t="s">
        <v>2570</v>
      </c>
    </row>
    <row r="38" spans="1:19" ht="36">
      <c r="A38" s="35" t="s">
        <v>269</v>
      </c>
      <c r="B38" s="35" t="s">
        <v>270</v>
      </c>
      <c r="C38" s="36" t="s">
        <v>271</v>
      </c>
      <c r="D38" s="37" t="s">
        <v>1595</v>
      </c>
      <c r="I38" s="263" t="s">
        <v>331</v>
      </c>
      <c r="K38" s="3" t="s">
        <v>309</v>
      </c>
      <c r="L38" s="3" t="s">
        <v>310</v>
      </c>
      <c r="M38" t="str">
        <f t="shared" si="1"/>
        <v>CHEM - JAYADEVAN K P</v>
      </c>
      <c r="S38" s="317"/>
    </row>
    <row r="39" spans="1:19" ht="25.5">
      <c r="A39" s="35" t="s">
        <v>301</v>
      </c>
      <c r="B39" s="35" t="s">
        <v>302</v>
      </c>
      <c r="C39" s="36" t="s">
        <v>303</v>
      </c>
      <c r="D39" s="37" t="s">
        <v>1520</v>
      </c>
      <c r="F39" s="63"/>
      <c r="I39" s="263" t="s">
        <v>333</v>
      </c>
      <c r="K39" s="3" t="s">
        <v>309</v>
      </c>
      <c r="L39" s="3" t="s">
        <v>576</v>
      </c>
      <c r="M39" t="str">
        <f t="shared" si="1"/>
        <v>CHEM - MAINAK BANERJEE</v>
      </c>
      <c r="S39" s="300" t="s">
        <v>2570</v>
      </c>
    </row>
    <row r="40" spans="1:19" ht="51">
      <c r="A40" s="35" t="s">
        <v>323</v>
      </c>
      <c r="B40" s="35" t="s">
        <v>324</v>
      </c>
      <c r="C40" s="36" t="s">
        <v>1615</v>
      </c>
      <c r="D40" s="37" t="s">
        <v>1616</v>
      </c>
      <c r="F40" s="37" t="s">
        <v>1897</v>
      </c>
      <c r="I40" s="263" t="s">
        <v>338</v>
      </c>
      <c r="K40" s="3" t="s">
        <v>309</v>
      </c>
      <c r="L40" s="3" t="s">
        <v>647</v>
      </c>
      <c r="M40" t="str">
        <f t="shared" si="1"/>
        <v>CHEM - NARENDRA NATH GHOSH</v>
      </c>
      <c r="S40" s="300" t="s">
        <v>2548</v>
      </c>
    </row>
    <row r="41" spans="1:19" ht="60">
      <c r="A41" s="35" t="s">
        <v>335</v>
      </c>
      <c r="B41" s="49" t="s">
        <v>336</v>
      </c>
      <c r="C41" s="53" t="s">
        <v>337</v>
      </c>
      <c r="D41" s="37" t="s">
        <v>1520</v>
      </c>
      <c r="F41" s="37" t="s">
        <v>1905</v>
      </c>
      <c r="I41" s="263" t="s">
        <v>346</v>
      </c>
      <c r="K41" s="3" t="s">
        <v>309</v>
      </c>
      <c r="L41" s="3" t="s">
        <v>578</v>
      </c>
      <c r="M41" t="str">
        <f t="shared" si="1"/>
        <v>CHEM - PRAKASH HALAN</v>
      </c>
      <c r="S41" s="300" t="s">
        <v>2539</v>
      </c>
    </row>
    <row r="42" spans="1:19" ht="38.25">
      <c r="A42" s="35" t="s">
        <v>340</v>
      </c>
      <c r="B42" s="35" t="s">
        <v>341</v>
      </c>
      <c r="C42" s="36" t="s">
        <v>1620</v>
      </c>
      <c r="D42" s="37" t="s">
        <v>1520</v>
      </c>
      <c r="F42" s="76" t="s">
        <v>1935</v>
      </c>
      <c r="I42" s="263" t="s">
        <v>351</v>
      </c>
      <c r="K42" s="3" t="s">
        <v>309</v>
      </c>
      <c r="L42" s="3" t="s">
        <v>580</v>
      </c>
      <c r="M42" t="str">
        <f t="shared" si="1"/>
        <v>CHEM - RABI NARAYAN PANDA</v>
      </c>
      <c r="S42" s="300" t="s">
        <v>2548</v>
      </c>
    </row>
    <row r="43" spans="1:19" ht="38.25">
      <c r="A43" s="66">
        <v>2193</v>
      </c>
      <c r="B43" s="67" t="s">
        <v>344</v>
      </c>
      <c r="C43" s="67" t="s">
        <v>345</v>
      </c>
      <c r="D43" s="63" t="s">
        <v>1520</v>
      </c>
      <c r="F43" s="76" t="s">
        <v>1937</v>
      </c>
      <c r="I43" s="263" t="s">
        <v>356</v>
      </c>
      <c r="K43" s="3" t="s">
        <v>309</v>
      </c>
      <c r="L43" s="3" t="s">
        <v>582</v>
      </c>
      <c r="M43" t="str">
        <f t="shared" si="1"/>
        <v>CHEM - RAGHU NATH BEHERA</v>
      </c>
      <c r="S43" s="172" t="s">
        <v>2570</v>
      </c>
    </row>
    <row r="44" spans="1:19" ht="38.25">
      <c r="A44" s="35" t="s">
        <v>348</v>
      </c>
      <c r="B44" s="35" t="s">
        <v>349</v>
      </c>
      <c r="C44" s="36" t="s">
        <v>350</v>
      </c>
      <c r="D44" s="37" t="s">
        <v>1546</v>
      </c>
      <c r="F44" s="37" t="s">
        <v>1581</v>
      </c>
      <c r="I44" s="263" t="s">
        <v>360</v>
      </c>
      <c r="K44" s="3" t="s">
        <v>309</v>
      </c>
      <c r="L44" s="3" t="s">
        <v>312</v>
      </c>
      <c r="M44" t="str">
        <f t="shared" si="1"/>
        <v>CHEM - RANJAN DEY</v>
      </c>
      <c r="S44" s="300" t="s">
        <v>2570</v>
      </c>
    </row>
    <row r="45" spans="1:19" ht="38.25">
      <c r="A45" s="66" t="s">
        <v>353</v>
      </c>
      <c r="B45" s="67" t="s">
        <v>354</v>
      </c>
      <c r="C45" s="67" t="s">
        <v>1622</v>
      </c>
      <c r="D45" s="63" t="s">
        <v>1623</v>
      </c>
      <c r="F45" s="37" t="s">
        <v>1520</v>
      </c>
      <c r="I45" s="263" t="s">
        <v>365</v>
      </c>
      <c r="K45" s="3" t="s">
        <v>309</v>
      </c>
      <c r="L45" s="3" t="s">
        <v>584</v>
      </c>
      <c r="M45" t="str">
        <f t="shared" si="1"/>
        <v>CHEM - RASHMI CHAUHAN</v>
      </c>
      <c r="S45" s="300" t="s">
        <v>2539</v>
      </c>
    </row>
    <row r="46" spans="1:19" ht="63.75">
      <c r="A46" s="198">
        <v>1248</v>
      </c>
      <c r="B46" s="5" t="s">
        <v>358</v>
      </c>
      <c r="C46" s="5" t="s">
        <v>359</v>
      </c>
      <c r="D46" s="6" t="s">
        <v>1572</v>
      </c>
      <c r="F46" s="76" t="s">
        <v>1943</v>
      </c>
      <c r="I46" s="263" t="s">
        <v>377</v>
      </c>
      <c r="K46" s="3" t="s">
        <v>309</v>
      </c>
      <c r="L46" s="3" t="s">
        <v>572</v>
      </c>
      <c r="M46" t="str">
        <f t="shared" si="1"/>
        <v>CHEM - SUBHADEEP BANERJEE</v>
      </c>
      <c r="S46" s="300" t="s">
        <v>2548</v>
      </c>
    </row>
    <row r="47" spans="1:19" ht="36">
      <c r="A47" s="35">
        <v>1808</v>
      </c>
      <c r="B47" s="35" t="s">
        <v>363</v>
      </c>
      <c r="C47" s="36" t="s">
        <v>1624</v>
      </c>
      <c r="D47" s="37" t="s">
        <v>1520</v>
      </c>
      <c r="F47" s="37" t="s">
        <v>1572</v>
      </c>
      <c r="I47" s="263" t="s">
        <v>382</v>
      </c>
      <c r="K47" s="3" t="s">
        <v>309</v>
      </c>
      <c r="L47" s="3" t="s">
        <v>586</v>
      </c>
      <c r="M47" t="str">
        <f t="shared" si="1"/>
        <v>CHEM - SUBHASISH ROY</v>
      </c>
      <c r="S47" s="300" t="s">
        <v>2548</v>
      </c>
    </row>
    <row r="48" spans="1:19" ht="25.5">
      <c r="A48" s="66">
        <v>1770</v>
      </c>
      <c r="B48" s="67" t="s">
        <v>368</v>
      </c>
      <c r="C48" s="67" t="s">
        <v>1625</v>
      </c>
      <c r="D48" s="63" t="s">
        <v>1626</v>
      </c>
      <c r="I48" s="263" t="s">
        <v>402</v>
      </c>
      <c r="K48" s="3" t="s">
        <v>309</v>
      </c>
      <c r="L48" s="3" t="s">
        <v>658</v>
      </c>
      <c r="M48" t="str">
        <f t="shared" si="1"/>
        <v>CHEM - SUNIL BHAND</v>
      </c>
      <c r="S48" s="300" t="s">
        <v>2576</v>
      </c>
    </row>
    <row r="49" spans="1:19" ht="25.5">
      <c r="A49" s="35">
        <v>1593</v>
      </c>
      <c r="B49" s="35" t="s">
        <v>1628</v>
      </c>
      <c r="C49" s="36" t="s">
        <v>372</v>
      </c>
      <c r="D49" s="37">
        <v>16</v>
      </c>
      <c r="I49" s="263" t="s">
        <v>422</v>
      </c>
      <c r="K49" s="3" t="s">
        <v>309</v>
      </c>
      <c r="L49" s="3" t="s">
        <v>588</v>
      </c>
      <c r="M49" t="str">
        <f t="shared" si="1"/>
        <v>CHEM - TINCY LIS THOMAS</v>
      </c>
      <c r="S49" s="300" t="s">
        <v>2548</v>
      </c>
    </row>
    <row r="50" spans="1:19" ht="25.5">
      <c r="A50" s="35">
        <v>1616</v>
      </c>
      <c r="B50" s="35" t="s">
        <v>1629</v>
      </c>
      <c r="C50" s="36" t="s">
        <v>372</v>
      </c>
      <c r="D50" s="37">
        <v>16</v>
      </c>
      <c r="I50" s="263" t="s">
        <v>430</v>
      </c>
      <c r="K50" s="5" t="s">
        <v>248</v>
      </c>
      <c r="L50" s="5" t="s">
        <v>709</v>
      </c>
      <c r="M50" t="str">
        <f t="shared" si="1"/>
        <v>CS - A BASKAR</v>
      </c>
      <c r="S50" s="300" t="s">
        <v>2548</v>
      </c>
    </row>
    <row r="51" spans="1:19" ht="25.5">
      <c r="A51" s="35">
        <v>1617</v>
      </c>
      <c r="B51" s="35" t="s">
        <v>1630</v>
      </c>
      <c r="C51" s="36" t="s">
        <v>372</v>
      </c>
      <c r="D51" s="37">
        <v>9</v>
      </c>
      <c r="I51" s="263" t="s">
        <v>435</v>
      </c>
      <c r="K51" s="3" t="s">
        <v>248</v>
      </c>
      <c r="L51" s="3" t="s">
        <v>690</v>
      </c>
      <c r="M51" t="str">
        <f t="shared" si="1"/>
        <v>CS - ANOOP B MATHEW</v>
      </c>
      <c r="S51" s="300" t="s">
        <v>2539</v>
      </c>
    </row>
    <row r="52" spans="1:19" ht="38.25">
      <c r="A52" s="35">
        <v>1619</v>
      </c>
      <c r="B52" s="75" t="s">
        <v>1631</v>
      </c>
      <c r="C52" s="36" t="s">
        <v>372</v>
      </c>
      <c r="D52" s="76">
        <v>9</v>
      </c>
      <c r="I52" s="263" t="s">
        <v>440</v>
      </c>
      <c r="K52" s="3" t="s">
        <v>248</v>
      </c>
      <c r="L52" s="3" t="s">
        <v>750</v>
      </c>
      <c r="M52" t="str">
        <f t="shared" si="1"/>
        <v>CS - ASHWIN SRINIVASAN</v>
      </c>
      <c r="S52" s="317"/>
    </row>
    <row r="53" spans="1:19" ht="51">
      <c r="A53" s="35" t="s">
        <v>373</v>
      </c>
      <c r="B53" s="35" t="s">
        <v>374</v>
      </c>
      <c r="C53" s="53" t="s">
        <v>375</v>
      </c>
      <c r="D53" s="37" t="s">
        <v>1520</v>
      </c>
      <c r="I53" s="263" t="s">
        <v>450</v>
      </c>
      <c r="K53" s="3" t="s">
        <v>248</v>
      </c>
      <c r="L53" s="3" t="s">
        <v>338</v>
      </c>
      <c r="M53" t="str">
        <f t="shared" si="1"/>
        <v>CS - BASABDATTA SEN BHATTACHARYA</v>
      </c>
      <c r="S53" s="317" t="s">
        <v>2548</v>
      </c>
    </row>
    <row r="54" spans="1:19" ht="38.25">
      <c r="A54" s="35" t="s">
        <v>379</v>
      </c>
      <c r="B54" s="49" t="s">
        <v>380</v>
      </c>
      <c r="C54" s="53" t="s">
        <v>381</v>
      </c>
      <c r="D54" s="37" t="s">
        <v>1520</v>
      </c>
      <c r="I54" s="263" t="s">
        <v>452</v>
      </c>
      <c r="K54" s="3" t="s">
        <v>248</v>
      </c>
      <c r="L54" s="3" t="s">
        <v>249</v>
      </c>
      <c r="M54" t="str">
        <f t="shared" si="1"/>
        <v>CS - BHARAT M DESHPANDE</v>
      </c>
      <c r="S54" s="317"/>
    </row>
    <row r="55" spans="1:19" ht="25.5">
      <c r="A55" s="35" t="s">
        <v>384</v>
      </c>
      <c r="B55" s="49" t="s">
        <v>385</v>
      </c>
      <c r="C55" s="96" t="s">
        <v>386</v>
      </c>
      <c r="D55" s="37">
        <v>5</v>
      </c>
      <c r="I55" s="263" t="s">
        <v>454</v>
      </c>
      <c r="K55" s="3" t="s">
        <v>248</v>
      </c>
      <c r="L55" s="3" t="s">
        <v>402</v>
      </c>
      <c r="M55" t="str">
        <f t="shared" si="1"/>
        <v>CS - BIJU K R</v>
      </c>
      <c r="S55" s="300" t="s">
        <v>2548</v>
      </c>
    </row>
    <row r="56" spans="1:19" ht="38.25">
      <c r="A56" s="35" t="s">
        <v>387</v>
      </c>
      <c r="B56" s="60" t="s">
        <v>388</v>
      </c>
      <c r="C56" s="61" t="s">
        <v>389</v>
      </c>
      <c r="D56" s="37" t="s">
        <v>1570</v>
      </c>
      <c r="I56" s="263" t="s">
        <v>456</v>
      </c>
      <c r="K56" s="3" t="s">
        <v>248</v>
      </c>
      <c r="L56" s="3" t="s">
        <v>692</v>
      </c>
      <c r="M56" t="str">
        <f t="shared" si="1"/>
        <v>CS - DEBASIS DAS</v>
      </c>
      <c r="S56" s="300" t="s">
        <v>2548</v>
      </c>
    </row>
    <row r="57" spans="1:19" ht="38.25">
      <c r="A57" s="35" t="s">
        <v>390</v>
      </c>
      <c r="B57" s="60" t="s">
        <v>391</v>
      </c>
      <c r="C57" s="61" t="s">
        <v>392</v>
      </c>
      <c r="D57" s="37" t="s">
        <v>1632</v>
      </c>
      <c r="I57" s="263" t="s">
        <v>509</v>
      </c>
      <c r="K57" s="3" t="s">
        <v>248</v>
      </c>
      <c r="L57" s="3" t="s">
        <v>694</v>
      </c>
      <c r="M57" t="str">
        <f t="shared" si="1"/>
        <v>CS - GEETA PATIL</v>
      </c>
      <c r="S57" s="300" t="s">
        <v>2548</v>
      </c>
    </row>
    <row r="58" spans="1:19" ht="38.25">
      <c r="A58" s="35" t="s">
        <v>393</v>
      </c>
      <c r="B58" s="60" t="s">
        <v>394</v>
      </c>
      <c r="C58" s="61" t="s">
        <v>395</v>
      </c>
      <c r="D58" s="37" t="s">
        <v>1632</v>
      </c>
      <c r="I58" s="263" t="s">
        <v>514</v>
      </c>
      <c r="K58" s="3" t="s">
        <v>248</v>
      </c>
      <c r="L58" s="3" t="s">
        <v>780</v>
      </c>
      <c r="M58" t="str">
        <f t="shared" si="1"/>
        <v>CS - HEMANT RATHORE</v>
      </c>
      <c r="S58" s="172" t="s">
        <v>2570</v>
      </c>
    </row>
    <row r="59" spans="1:19" ht="38.25">
      <c r="A59" s="35" t="s">
        <v>396</v>
      </c>
      <c r="B59" s="35" t="s">
        <v>397</v>
      </c>
      <c r="C59" s="36" t="s">
        <v>398</v>
      </c>
      <c r="D59" s="37" t="s">
        <v>1633</v>
      </c>
      <c r="I59" s="263" t="s">
        <v>523</v>
      </c>
      <c r="K59" s="5" t="s">
        <v>248</v>
      </c>
      <c r="L59" s="5" t="s">
        <v>696</v>
      </c>
      <c r="M59" t="str">
        <f t="shared" si="1"/>
        <v>CS - JAISWAL(N)</v>
      </c>
      <c r="S59" s="300"/>
    </row>
    <row r="60" spans="1:19" ht="51">
      <c r="A60" s="66" t="s">
        <v>399</v>
      </c>
      <c r="B60" s="67" t="s">
        <v>400</v>
      </c>
      <c r="C60" s="67" t="s">
        <v>1634</v>
      </c>
      <c r="D60" s="63">
        <v>5</v>
      </c>
      <c r="I60" s="263" t="s">
        <v>534</v>
      </c>
      <c r="K60" s="3" t="s">
        <v>248</v>
      </c>
      <c r="L60" s="3" t="s">
        <v>698</v>
      </c>
      <c r="M60" t="str">
        <f t="shared" si="1"/>
        <v>CS - NEENA GOVEAS</v>
      </c>
      <c r="S60" s="300" t="s">
        <v>2539</v>
      </c>
    </row>
    <row r="61" spans="1:19" ht="38.25">
      <c r="A61" s="195" t="s">
        <v>404</v>
      </c>
      <c r="B61" s="195" t="s">
        <v>405</v>
      </c>
      <c r="C61" s="195" t="s">
        <v>406</v>
      </c>
      <c r="D61" s="63">
        <v>16</v>
      </c>
      <c r="I61" s="263" t="s">
        <v>572</v>
      </c>
      <c r="K61" s="3" t="s">
        <v>248</v>
      </c>
      <c r="L61" s="3" t="s">
        <v>775</v>
      </c>
      <c r="M61" t="str">
        <f t="shared" si="1"/>
        <v>CS - RAMPRASAD JOSHI</v>
      </c>
      <c r="S61" s="317" t="s">
        <v>2576</v>
      </c>
    </row>
    <row r="62" spans="1:19" ht="38.25">
      <c r="A62" s="75" t="s">
        <v>407</v>
      </c>
      <c r="B62" s="75" t="s">
        <v>408</v>
      </c>
      <c r="C62" s="36" t="s">
        <v>406</v>
      </c>
      <c r="D62" s="76">
        <v>16</v>
      </c>
      <c r="I62" s="263" t="s">
        <v>574</v>
      </c>
      <c r="K62" s="3" t="s">
        <v>248</v>
      </c>
      <c r="L62" s="3" t="s">
        <v>1123</v>
      </c>
      <c r="M62" t="str">
        <f t="shared" si="1"/>
        <v>CS - RIZWAN PARVEEN</v>
      </c>
      <c r="S62" s="300" t="s">
        <v>2576</v>
      </c>
    </row>
    <row r="63" spans="1:19" ht="38.25">
      <c r="A63" s="35" t="s">
        <v>412</v>
      </c>
      <c r="B63" s="35" t="s">
        <v>413</v>
      </c>
      <c r="C63" s="36" t="s">
        <v>406</v>
      </c>
      <c r="D63" s="37">
        <v>16</v>
      </c>
      <c r="I63" s="263" t="s">
        <v>576</v>
      </c>
      <c r="K63" s="5" t="s">
        <v>248</v>
      </c>
      <c r="L63" s="5" t="s">
        <v>796</v>
      </c>
      <c r="M63" t="str">
        <f t="shared" si="1"/>
        <v>CS - SANJAY KUMAR SAHAY</v>
      </c>
      <c r="S63" s="300" t="s">
        <v>2548</v>
      </c>
    </row>
    <row r="64" spans="1:19" ht="36">
      <c r="A64" s="38" t="s">
        <v>409</v>
      </c>
      <c r="B64" s="43" t="s">
        <v>410</v>
      </c>
      <c r="C64" s="62" t="s">
        <v>411</v>
      </c>
      <c r="D64" s="37">
        <v>4</v>
      </c>
      <c r="I64" s="263" t="s">
        <v>578</v>
      </c>
      <c r="K64" s="3" t="s">
        <v>248</v>
      </c>
      <c r="L64" s="3" t="s">
        <v>700</v>
      </c>
      <c r="M64" t="str">
        <f t="shared" si="1"/>
        <v>CS - SANTONU SARKAR</v>
      </c>
      <c r="S64" s="300" t="s">
        <v>2548</v>
      </c>
    </row>
    <row r="65" spans="1:19" ht="38.25">
      <c r="A65" s="35" t="s">
        <v>414</v>
      </c>
      <c r="B65" s="49" t="s">
        <v>415</v>
      </c>
      <c r="C65" s="96" t="s">
        <v>416</v>
      </c>
      <c r="D65" s="37">
        <v>5</v>
      </c>
      <c r="I65" s="263" t="s">
        <v>580</v>
      </c>
      <c r="K65" s="3" t="s">
        <v>248</v>
      </c>
      <c r="L65" s="3" t="s">
        <v>702</v>
      </c>
      <c r="M65" t="str">
        <f t="shared" ref="M65" si="2">K65&amp;" - "&amp;L65</f>
        <v>CS - SHUBHANGI GAWALI</v>
      </c>
      <c r="S65" s="300" t="s">
        <v>2576</v>
      </c>
    </row>
    <row r="66" spans="1:19" ht="51">
      <c r="A66" s="41" t="s">
        <v>417</v>
      </c>
      <c r="B66" s="43" t="s">
        <v>418</v>
      </c>
      <c r="C66" s="62" t="s">
        <v>419</v>
      </c>
      <c r="D66" s="37">
        <v>5</v>
      </c>
      <c r="I66" s="263" t="s">
        <v>582</v>
      </c>
      <c r="K66" s="3" t="s">
        <v>248</v>
      </c>
      <c r="L66" s="3" t="s">
        <v>763</v>
      </c>
      <c r="M66" t="str">
        <f t="shared" ref="M66:M129" si="3">K66&amp;" - "&amp;L66</f>
        <v>CS - SOUMYADIP BANDOPADHYAY</v>
      </c>
      <c r="S66" s="300" t="s">
        <v>2548</v>
      </c>
    </row>
    <row r="67" spans="1:19" ht="36">
      <c r="A67" s="35" t="s">
        <v>420</v>
      </c>
      <c r="B67" s="49" t="s">
        <v>421</v>
      </c>
      <c r="C67" s="36" t="s">
        <v>262</v>
      </c>
      <c r="D67" s="37" t="s">
        <v>1574</v>
      </c>
      <c r="I67" s="263" t="s">
        <v>584</v>
      </c>
      <c r="K67" s="5" t="s">
        <v>248</v>
      </c>
      <c r="L67" s="5" t="s">
        <v>741</v>
      </c>
      <c r="M67" t="str">
        <f t="shared" si="3"/>
        <v>CS - SREEJITH V</v>
      </c>
      <c r="S67" s="317" t="s">
        <v>2539</v>
      </c>
    </row>
    <row r="68" spans="1:19" ht="25.5">
      <c r="A68" s="35" t="s">
        <v>424</v>
      </c>
      <c r="B68" s="35" t="s">
        <v>425</v>
      </c>
      <c r="C68" s="36" t="s">
        <v>426</v>
      </c>
      <c r="D68" s="37" t="s">
        <v>1520</v>
      </c>
      <c r="I68" s="263" t="s">
        <v>586</v>
      </c>
      <c r="K68" s="3" t="s">
        <v>248</v>
      </c>
      <c r="L68" s="3" t="s">
        <v>707</v>
      </c>
      <c r="M68" t="str">
        <f t="shared" si="3"/>
        <v>CS - SWATI AGARWAL</v>
      </c>
      <c r="S68" s="317" t="s">
        <v>2576</v>
      </c>
    </row>
    <row r="69" spans="1:19" ht="48">
      <c r="A69" s="35" t="s">
        <v>427</v>
      </c>
      <c r="B69" s="35" t="s">
        <v>428</v>
      </c>
      <c r="C69" s="36" t="s">
        <v>1636</v>
      </c>
      <c r="D69" s="37" t="s">
        <v>1520</v>
      </c>
      <c r="I69" s="263" t="s">
        <v>588</v>
      </c>
      <c r="K69" s="5" t="s">
        <v>248</v>
      </c>
      <c r="L69" s="5" t="s">
        <v>752</v>
      </c>
      <c r="M69" t="str">
        <f t="shared" si="3"/>
        <v>CS - THOMAS(N)</v>
      </c>
      <c r="S69" s="317" t="s">
        <v>2576</v>
      </c>
    </row>
    <row r="70" spans="1:19" ht="38.25">
      <c r="A70" s="35" t="s">
        <v>432</v>
      </c>
      <c r="B70" s="35" t="s">
        <v>433</v>
      </c>
      <c r="C70" s="36" t="s">
        <v>1638</v>
      </c>
      <c r="D70" s="37" t="s">
        <v>1520</v>
      </c>
      <c r="I70" s="263" t="s">
        <v>614</v>
      </c>
      <c r="K70" s="3" t="s">
        <v>248</v>
      </c>
      <c r="L70" s="3" t="s">
        <v>382</v>
      </c>
      <c r="M70" t="str">
        <f t="shared" si="3"/>
        <v>CS - TIRTHARAJ DASH</v>
      </c>
      <c r="S70" s="300" t="s">
        <v>2548</v>
      </c>
    </row>
    <row r="71" spans="1:19" ht="48">
      <c r="A71" s="35">
        <v>1183</v>
      </c>
      <c r="B71" s="35" t="s">
        <v>438</v>
      </c>
      <c r="C71" s="36" t="s">
        <v>439</v>
      </c>
      <c r="D71" s="37" t="s">
        <v>1520</v>
      </c>
      <c r="I71" s="263" t="s">
        <v>619</v>
      </c>
      <c r="K71" s="5" t="s">
        <v>248</v>
      </c>
      <c r="L71" s="5" t="s">
        <v>746</v>
      </c>
      <c r="M71" t="str">
        <f t="shared" si="3"/>
        <v>CS - VINAYAK SHASHIKANT NAIK</v>
      </c>
      <c r="S71" s="300" t="s">
        <v>2548</v>
      </c>
    </row>
    <row r="72" spans="1:19" ht="38.25">
      <c r="A72" s="35" t="s">
        <v>442</v>
      </c>
      <c r="B72" s="35" t="s">
        <v>443</v>
      </c>
      <c r="C72" s="36" t="s">
        <v>184</v>
      </c>
      <c r="D72" s="37" t="s">
        <v>1546</v>
      </c>
      <c r="I72" s="263" t="s">
        <v>647</v>
      </c>
      <c r="K72" s="3" t="s">
        <v>822</v>
      </c>
      <c r="L72" s="3" t="s">
        <v>825</v>
      </c>
      <c r="M72" t="str">
        <f t="shared" si="3"/>
        <v>ECON - ARFAT AHMAD SOFI</v>
      </c>
      <c r="S72" s="300" t="s">
        <v>2548</v>
      </c>
    </row>
    <row r="73" spans="1:19" ht="38.25">
      <c r="A73" s="35" t="s">
        <v>444</v>
      </c>
      <c r="B73" s="35" t="s">
        <v>445</v>
      </c>
      <c r="C73" s="36" t="s">
        <v>446</v>
      </c>
      <c r="D73" s="37" t="s">
        <v>1641</v>
      </c>
      <c r="I73" s="263" t="s">
        <v>658</v>
      </c>
      <c r="K73" s="3" t="s">
        <v>822</v>
      </c>
      <c r="L73" s="3" t="s">
        <v>839</v>
      </c>
      <c r="M73" t="str">
        <f t="shared" si="3"/>
        <v>ECON - ASWINI KUMAR MISHRA</v>
      </c>
      <c r="S73" s="172" t="s">
        <v>2570</v>
      </c>
    </row>
    <row r="74" spans="1:19" ht="36">
      <c r="A74" s="35" t="s">
        <v>506</v>
      </c>
      <c r="B74" s="35" t="s">
        <v>507</v>
      </c>
      <c r="C74" s="36" t="s">
        <v>508</v>
      </c>
      <c r="D74" s="37" t="s">
        <v>1520</v>
      </c>
      <c r="I74" s="263" t="s">
        <v>690</v>
      </c>
      <c r="K74" s="3" t="s">
        <v>822</v>
      </c>
      <c r="L74" s="3" t="s">
        <v>894</v>
      </c>
      <c r="M74" t="str">
        <f t="shared" si="3"/>
        <v>ECON - CHVVSNV PRASAD</v>
      </c>
      <c r="S74" s="317" t="s">
        <v>2548</v>
      </c>
    </row>
    <row r="75" spans="1:19" ht="48">
      <c r="A75" s="35" t="s">
        <v>511</v>
      </c>
      <c r="B75" s="35" t="s">
        <v>512</v>
      </c>
      <c r="C75" s="36" t="s">
        <v>513</v>
      </c>
      <c r="D75" s="37" t="s">
        <v>1520</v>
      </c>
      <c r="I75" s="263" t="s">
        <v>692</v>
      </c>
      <c r="K75" s="3" t="s">
        <v>822</v>
      </c>
      <c r="L75" s="3" t="s">
        <v>850</v>
      </c>
      <c r="M75" t="str">
        <f t="shared" si="3"/>
        <v>ECON - DEBASIS PATNAIK</v>
      </c>
      <c r="S75" s="317" t="s">
        <v>2570</v>
      </c>
    </row>
    <row r="76" spans="1:19" ht="36">
      <c r="A76" s="35" t="s">
        <v>1645</v>
      </c>
      <c r="B76" s="35" t="s">
        <v>1646</v>
      </c>
      <c r="C76" s="36" t="s">
        <v>197</v>
      </c>
      <c r="D76" s="37" t="s">
        <v>1546</v>
      </c>
      <c r="I76" s="263" t="s">
        <v>694</v>
      </c>
      <c r="K76" s="3" t="s">
        <v>822</v>
      </c>
      <c r="L76" s="3" t="s">
        <v>870</v>
      </c>
      <c r="M76" t="str">
        <f t="shared" si="3"/>
        <v>ECON - MRIDULA GOEL</v>
      </c>
      <c r="S76" s="300" t="s">
        <v>2570</v>
      </c>
    </row>
    <row r="77" spans="1:19" ht="36">
      <c r="A77" s="35" t="s">
        <v>1647</v>
      </c>
      <c r="B77" s="35" t="s">
        <v>1648</v>
      </c>
      <c r="C77" s="36" t="s">
        <v>197</v>
      </c>
      <c r="D77" s="37" t="s">
        <v>1546</v>
      </c>
      <c r="I77" s="263" t="s">
        <v>696</v>
      </c>
      <c r="K77" s="3" t="s">
        <v>822</v>
      </c>
      <c r="L77" s="3" t="s">
        <v>854</v>
      </c>
      <c r="M77" t="str">
        <f t="shared" si="3"/>
        <v>ECON - PARTHA SAHA</v>
      </c>
      <c r="S77" s="300" t="s">
        <v>2548</v>
      </c>
    </row>
    <row r="78" spans="1:19" ht="38.25">
      <c r="A78" s="35" t="s">
        <v>1649</v>
      </c>
      <c r="B78" s="35" t="s">
        <v>1650</v>
      </c>
      <c r="C78" s="36" t="s">
        <v>200</v>
      </c>
      <c r="D78" s="37" t="s">
        <v>1546</v>
      </c>
      <c r="I78" s="263" t="s">
        <v>698</v>
      </c>
      <c r="K78" s="3" t="s">
        <v>822</v>
      </c>
      <c r="L78" s="3" t="s">
        <v>823</v>
      </c>
      <c r="M78" t="str">
        <f t="shared" si="3"/>
        <v>ECON - RAJORSHI SEN GUPTA</v>
      </c>
      <c r="S78" s="317" t="s">
        <v>2570</v>
      </c>
    </row>
    <row r="79" spans="1:19" ht="38.25">
      <c r="A79" s="35" t="s">
        <v>1651</v>
      </c>
      <c r="B79" s="35" t="s">
        <v>1652</v>
      </c>
      <c r="C79" s="36" t="s">
        <v>200</v>
      </c>
      <c r="D79" s="37" t="s">
        <v>1546</v>
      </c>
      <c r="I79" s="263" t="s">
        <v>700</v>
      </c>
      <c r="K79" s="3" t="s">
        <v>822</v>
      </c>
      <c r="L79" s="3" t="s">
        <v>859</v>
      </c>
      <c r="M79" t="str">
        <f t="shared" si="3"/>
        <v>ECON - RAM MOHAN MENON</v>
      </c>
      <c r="S79" s="300" t="s">
        <v>2548</v>
      </c>
    </row>
    <row r="80" spans="1:19" ht="38.25">
      <c r="A80" s="66" t="s">
        <v>520</v>
      </c>
      <c r="B80" s="67" t="s">
        <v>521</v>
      </c>
      <c r="C80" s="67" t="s">
        <v>1653</v>
      </c>
      <c r="D80" s="63" t="s">
        <v>1520</v>
      </c>
      <c r="I80" s="263" t="s">
        <v>702</v>
      </c>
      <c r="K80" s="3" t="s">
        <v>822</v>
      </c>
      <c r="L80" s="3" t="s">
        <v>832</v>
      </c>
      <c r="M80" t="str">
        <f t="shared" si="3"/>
        <v>ECON - RITIKA JAISWAL</v>
      </c>
      <c r="S80" s="300" t="s">
        <v>2570</v>
      </c>
    </row>
    <row r="81" spans="1:19" ht="38.25">
      <c r="A81" s="35" t="s">
        <v>525</v>
      </c>
      <c r="B81" s="49" t="s">
        <v>526</v>
      </c>
      <c r="C81" s="53" t="s">
        <v>527</v>
      </c>
      <c r="D81" s="37" t="s">
        <v>1654</v>
      </c>
      <c r="I81" s="263" t="s">
        <v>707</v>
      </c>
      <c r="K81" s="3" t="s">
        <v>822</v>
      </c>
      <c r="L81" s="3" t="s">
        <v>834</v>
      </c>
      <c r="M81" t="str">
        <f t="shared" si="3"/>
        <v>ECON - SARIPALLE VENKATA RAMAN</v>
      </c>
      <c r="S81" s="300" t="s">
        <v>2548</v>
      </c>
    </row>
    <row r="82" spans="1:19" ht="36">
      <c r="A82" s="35">
        <v>1204</v>
      </c>
      <c r="B82" s="49" t="s">
        <v>529</v>
      </c>
      <c r="C82" s="53" t="s">
        <v>530</v>
      </c>
      <c r="D82" s="37" t="s">
        <v>1654</v>
      </c>
      <c r="I82" s="263" t="s">
        <v>709</v>
      </c>
      <c r="K82" s="3" t="s">
        <v>822</v>
      </c>
      <c r="L82" s="3" t="s">
        <v>827</v>
      </c>
      <c r="M82" t="str">
        <f t="shared" si="3"/>
        <v>ECON - SUKUMAR VELLAKKAL</v>
      </c>
      <c r="S82" s="338" t="s">
        <v>2570</v>
      </c>
    </row>
    <row r="83" spans="1:19" ht="48">
      <c r="A83" s="35" t="s">
        <v>1655</v>
      </c>
      <c r="B83" s="35" t="s">
        <v>532</v>
      </c>
      <c r="C83" s="36" t="s">
        <v>1656</v>
      </c>
      <c r="D83" s="37" t="s">
        <v>1520</v>
      </c>
      <c r="I83" s="263" t="s">
        <v>717</v>
      </c>
      <c r="K83" s="3" t="s">
        <v>376</v>
      </c>
      <c r="L83" s="3" t="s">
        <v>930</v>
      </c>
      <c r="M83" t="str">
        <f t="shared" si="3"/>
        <v>EEE - ABHIJIT PETHE</v>
      </c>
      <c r="S83" s="300" t="s">
        <v>2548</v>
      </c>
    </row>
    <row r="84" spans="1:19" ht="48">
      <c r="A84" s="59" t="s">
        <v>536</v>
      </c>
      <c r="B84" s="59" t="s">
        <v>537</v>
      </c>
      <c r="C84" s="59" t="s">
        <v>538</v>
      </c>
      <c r="D84" s="37" t="s">
        <v>1546</v>
      </c>
      <c r="I84" s="263" t="s">
        <v>722</v>
      </c>
      <c r="K84" s="3" t="s">
        <v>376</v>
      </c>
      <c r="L84" s="3" t="s">
        <v>903</v>
      </c>
      <c r="M84" t="str">
        <f t="shared" si="3"/>
        <v>EEE - AMALIN PRINCE</v>
      </c>
      <c r="S84" s="300" t="s">
        <v>2548</v>
      </c>
    </row>
    <row r="85" spans="1:19" ht="51">
      <c r="A85" s="59" t="s">
        <v>539</v>
      </c>
      <c r="B85" s="59" t="s">
        <v>540</v>
      </c>
      <c r="C85" s="59" t="s">
        <v>541</v>
      </c>
      <c r="D85" s="37" t="s">
        <v>1546</v>
      </c>
      <c r="I85" s="263" t="s">
        <v>724</v>
      </c>
      <c r="K85" s="3" t="s">
        <v>376</v>
      </c>
      <c r="L85" s="3" t="s">
        <v>717</v>
      </c>
      <c r="M85" t="str">
        <f t="shared" si="3"/>
        <v>EEE - ANITA B AGRAWAL</v>
      </c>
      <c r="S85" s="300" t="s">
        <v>2548</v>
      </c>
    </row>
    <row r="86" spans="1:19" ht="36">
      <c r="A86" s="35" t="s">
        <v>542</v>
      </c>
      <c r="B86" s="35" t="s">
        <v>543</v>
      </c>
      <c r="C86" s="36" t="s">
        <v>1657</v>
      </c>
      <c r="D86" s="37" t="s">
        <v>1520</v>
      </c>
      <c r="I86" s="263" t="s">
        <v>726</v>
      </c>
      <c r="K86" s="3" t="s">
        <v>376</v>
      </c>
      <c r="L86" s="3" t="s">
        <v>722</v>
      </c>
      <c r="M86" t="str">
        <f t="shared" si="3"/>
        <v>EEE - ANUPAMA K R</v>
      </c>
      <c r="S86" s="300" t="s">
        <v>2570</v>
      </c>
    </row>
    <row r="87" spans="1:19" ht="63.75">
      <c r="A87" s="35">
        <v>1205</v>
      </c>
      <c r="B87" s="75" t="s">
        <v>546</v>
      </c>
      <c r="C87" s="36" t="s">
        <v>1658</v>
      </c>
      <c r="D87" s="76" t="s">
        <v>1520</v>
      </c>
      <c r="I87" s="263" t="s">
        <v>728</v>
      </c>
      <c r="K87" s="3" t="s">
        <v>376</v>
      </c>
      <c r="L87" s="3" t="s">
        <v>905</v>
      </c>
      <c r="M87" t="str">
        <f t="shared" si="3"/>
        <v>EEE - ASHISH CHITTORA</v>
      </c>
      <c r="S87" s="172" t="s">
        <v>2570</v>
      </c>
    </row>
    <row r="88" spans="1:19" ht="25.5">
      <c r="A88" s="35" t="s">
        <v>548</v>
      </c>
      <c r="B88" s="35" t="s">
        <v>549</v>
      </c>
      <c r="C88" s="36" t="s">
        <v>550</v>
      </c>
      <c r="D88" s="37" t="s">
        <v>1546</v>
      </c>
      <c r="I88" s="263" t="s">
        <v>741</v>
      </c>
      <c r="K88" s="3" t="s">
        <v>376</v>
      </c>
      <c r="L88" s="3" t="s">
        <v>932</v>
      </c>
      <c r="M88" t="str">
        <f t="shared" si="3"/>
        <v>EEE - CHEMBIYAN T</v>
      </c>
      <c r="S88" s="300" t="s">
        <v>2548</v>
      </c>
    </row>
    <row r="89" spans="1:19" ht="60">
      <c r="A89" s="35" t="s">
        <v>551</v>
      </c>
      <c r="B89" s="49" t="s">
        <v>552</v>
      </c>
      <c r="C89" s="53" t="s">
        <v>553</v>
      </c>
      <c r="D89" s="37" t="s">
        <v>1570</v>
      </c>
      <c r="I89" s="263" t="s">
        <v>746</v>
      </c>
      <c r="K89" s="3" t="s">
        <v>376</v>
      </c>
      <c r="L89" s="3" t="s">
        <v>928</v>
      </c>
      <c r="M89" t="str">
        <f t="shared" si="3"/>
        <v>EEE - DIPANKAR PAL</v>
      </c>
      <c r="S89" s="317" t="s">
        <v>2548</v>
      </c>
    </row>
    <row r="90" spans="1:19" ht="38.25">
      <c r="A90" s="35" t="s">
        <v>554</v>
      </c>
      <c r="B90" s="35" t="s">
        <v>555</v>
      </c>
      <c r="C90" s="36" t="s">
        <v>556</v>
      </c>
      <c r="D90" s="37" t="s">
        <v>1659</v>
      </c>
      <c r="I90" s="263" t="s">
        <v>750</v>
      </c>
      <c r="K90" s="3" t="s">
        <v>376</v>
      </c>
      <c r="L90" s="3" t="s">
        <v>907</v>
      </c>
      <c r="M90" t="str">
        <f t="shared" si="3"/>
        <v>EEE - GAUTAM G BACHER</v>
      </c>
      <c r="S90" s="300" t="s">
        <v>2548</v>
      </c>
    </row>
    <row r="91" spans="1:19" ht="51">
      <c r="A91" s="35">
        <v>2080</v>
      </c>
      <c r="B91" s="75" t="s">
        <v>558</v>
      </c>
      <c r="C91" s="36" t="s">
        <v>1660</v>
      </c>
      <c r="D91" s="76" t="s">
        <v>1661</v>
      </c>
      <c r="I91" s="263" t="s">
        <v>752</v>
      </c>
      <c r="K91" s="3" t="s">
        <v>376</v>
      </c>
      <c r="L91" s="3" t="s">
        <v>724</v>
      </c>
      <c r="M91" t="str">
        <f t="shared" si="3"/>
        <v>EEE - HRISHIKESH SONALIKAR</v>
      </c>
      <c r="S91" s="300" t="s">
        <v>2539</v>
      </c>
    </row>
    <row r="92" spans="1:19" ht="60">
      <c r="A92" s="35" t="s">
        <v>560</v>
      </c>
      <c r="B92" s="35" t="s">
        <v>561</v>
      </c>
      <c r="C92" s="36" t="s">
        <v>1662</v>
      </c>
      <c r="D92" s="37" t="s">
        <v>1574</v>
      </c>
      <c r="I92" s="263" t="s">
        <v>763</v>
      </c>
      <c r="K92" s="3" t="s">
        <v>376</v>
      </c>
      <c r="L92" s="3" t="s">
        <v>946</v>
      </c>
      <c r="M92" t="str">
        <f t="shared" si="3"/>
        <v>EEE - MITHUN MS</v>
      </c>
      <c r="S92" s="172" t="s">
        <v>2570</v>
      </c>
    </row>
    <row r="93" spans="1:19" ht="63.75">
      <c r="A93" s="66">
        <v>2152</v>
      </c>
      <c r="B93" s="67" t="s">
        <v>564</v>
      </c>
      <c r="C93" s="67" t="s">
        <v>565</v>
      </c>
      <c r="D93" s="63">
        <v>4</v>
      </c>
      <c r="I93" s="263" t="s">
        <v>775</v>
      </c>
      <c r="K93" s="3" t="s">
        <v>376</v>
      </c>
      <c r="L93" s="3" t="s">
        <v>377</v>
      </c>
      <c r="M93" t="str">
        <f t="shared" si="3"/>
        <v>EEE - MUKUND KESHAVRAO DESHMUKH</v>
      </c>
      <c r="S93" s="300" t="s">
        <v>2576</v>
      </c>
    </row>
    <row r="94" spans="1:19" ht="51">
      <c r="A94" s="35" t="s">
        <v>566</v>
      </c>
      <c r="B94" s="35" t="s">
        <v>567</v>
      </c>
      <c r="C94" s="36" t="s">
        <v>568</v>
      </c>
      <c r="D94" s="37" t="s">
        <v>1581</v>
      </c>
      <c r="I94" s="263" t="s">
        <v>780</v>
      </c>
      <c r="K94" s="3" t="s">
        <v>376</v>
      </c>
      <c r="L94" s="3" t="s">
        <v>916</v>
      </c>
      <c r="M94" t="str">
        <f t="shared" si="3"/>
        <v>EEE - NARAYAN SURESH MANJAREKAR</v>
      </c>
      <c r="S94" s="300" t="s">
        <v>2576</v>
      </c>
    </row>
    <row r="95" spans="1:19" ht="48">
      <c r="A95" s="35" t="s">
        <v>569</v>
      </c>
      <c r="B95" s="35" t="s">
        <v>570</v>
      </c>
      <c r="C95" s="36" t="s">
        <v>571</v>
      </c>
      <c r="D95" s="37" t="s">
        <v>1489</v>
      </c>
      <c r="I95" s="263" t="s">
        <v>796</v>
      </c>
      <c r="K95" s="262" t="s">
        <v>376</v>
      </c>
      <c r="L95" s="262" t="s">
        <v>911</v>
      </c>
      <c r="M95" t="str">
        <f t="shared" si="3"/>
        <v>EEE - NAVEEN GUPTA</v>
      </c>
      <c r="S95" s="300" t="s">
        <v>2570</v>
      </c>
    </row>
    <row r="96" spans="1:19" ht="48">
      <c r="A96" s="35" t="s">
        <v>611</v>
      </c>
      <c r="B96" s="35" t="s">
        <v>612</v>
      </c>
      <c r="C96" s="36" t="s">
        <v>613</v>
      </c>
      <c r="D96" s="37" t="s">
        <v>1520</v>
      </c>
      <c r="I96" s="263" t="s">
        <v>812</v>
      </c>
      <c r="K96" s="3" t="s">
        <v>376</v>
      </c>
      <c r="L96" s="3" t="s">
        <v>923</v>
      </c>
      <c r="M96" t="str">
        <f t="shared" si="3"/>
        <v>EEE - NITIN SHARMA</v>
      </c>
      <c r="S96" s="317" t="s">
        <v>2548</v>
      </c>
    </row>
    <row r="97" spans="1:19" ht="38.25">
      <c r="A97" s="35" t="s">
        <v>616</v>
      </c>
      <c r="B97" s="35" t="s">
        <v>617</v>
      </c>
      <c r="C97" s="36" t="s">
        <v>1675</v>
      </c>
      <c r="D97" s="37" t="s">
        <v>1641</v>
      </c>
      <c r="I97" s="263" t="s">
        <v>817</v>
      </c>
      <c r="K97" s="3" t="s">
        <v>376</v>
      </c>
      <c r="L97" s="3" t="s">
        <v>934</v>
      </c>
      <c r="M97" t="str">
        <f t="shared" si="3"/>
        <v>EEE - PRAVIN MANE</v>
      </c>
      <c r="S97" s="300" t="s">
        <v>2570</v>
      </c>
    </row>
    <row r="98" spans="1:19" ht="38.25">
      <c r="A98" s="35" t="s">
        <v>636</v>
      </c>
      <c r="B98" s="35" t="s">
        <v>637</v>
      </c>
      <c r="C98" s="36" t="s">
        <v>638</v>
      </c>
      <c r="D98" s="37" t="s">
        <v>1520</v>
      </c>
      <c r="I98" s="263" t="s">
        <v>823</v>
      </c>
      <c r="K98" s="3" t="s">
        <v>376</v>
      </c>
      <c r="L98" s="3" t="s">
        <v>817</v>
      </c>
      <c r="M98" t="str">
        <f t="shared" si="3"/>
        <v>EEE - RAGHURAMA GUNAJE</v>
      </c>
      <c r="S98" s="300" t="s">
        <v>2570</v>
      </c>
    </row>
    <row r="99" spans="1:19" ht="38.25">
      <c r="A99" s="35" t="s">
        <v>639</v>
      </c>
      <c r="B99" s="35" t="s">
        <v>640</v>
      </c>
      <c r="C99" s="36" t="s">
        <v>641</v>
      </c>
      <c r="D99" s="37" t="s">
        <v>1520</v>
      </c>
      <c r="I99" s="263" t="s">
        <v>825</v>
      </c>
      <c r="K99" s="3" t="s">
        <v>376</v>
      </c>
      <c r="L99" s="3" t="s">
        <v>909</v>
      </c>
      <c r="M99" t="str">
        <f t="shared" si="3"/>
        <v>EEE - RAMESHA C K</v>
      </c>
      <c r="S99" s="300" t="s">
        <v>2570</v>
      </c>
    </row>
    <row r="100" spans="1:19" ht="25.5">
      <c r="A100" s="35" t="s">
        <v>642</v>
      </c>
      <c r="B100" s="35" t="s">
        <v>643</v>
      </c>
      <c r="C100" s="36" t="s">
        <v>184</v>
      </c>
      <c r="D100" s="37" t="s">
        <v>1683</v>
      </c>
      <c r="I100" s="263" t="s">
        <v>827</v>
      </c>
      <c r="K100" s="3" t="s">
        <v>376</v>
      </c>
      <c r="L100" s="3" t="s">
        <v>726</v>
      </c>
      <c r="M100" t="str">
        <f t="shared" si="3"/>
        <v>EEE - SARANG C DHONGDI</v>
      </c>
      <c r="S100" s="317" t="s">
        <v>2548</v>
      </c>
    </row>
    <row r="101" spans="1:19" ht="63.75">
      <c r="A101" s="35" t="s">
        <v>644</v>
      </c>
      <c r="B101" s="35" t="s">
        <v>645</v>
      </c>
      <c r="C101" s="36" t="s">
        <v>1684</v>
      </c>
      <c r="D101" s="37" t="s">
        <v>1520</v>
      </c>
      <c r="I101" s="263" t="s">
        <v>832</v>
      </c>
      <c r="K101" s="3" t="s">
        <v>376</v>
      </c>
      <c r="L101" s="3" t="s">
        <v>728</v>
      </c>
      <c r="M101" t="str">
        <f t="shared" si="3"/>
        <v>EEE - SASANKA SANKHAR REDDY CHENNA REDDY</v>
      </c>
      <c r="S101" s="300" t="s">
        <v>2539</v>
      </c>
    </row>
    <row r="102" spans="1:19" ht="48">
      <c r="A102" s="35" t="s">
        <v>649</v>
      </c>
      <c r="B102" s="35" t="s">
        <v>650</v>
      </c>
      <c r="C102" s="36" t="s">
        <v>651</v>
      </c>
      <c r="D102" s="37" t="s">
        <v>1520</v>
      </c>
      <c r="I102" s="263" t="s">
        <v>834</v>
      </c>
      <c r="K102" s="3" t="s">
        <v>376</v>
      </c>
      <c r="L102" s="3" t="s">
        <v>941</v>
      </c>
      <c r="M102" t="str">
        <f t="shared" si="3"/>
        <v>EEE - SHASHIDHARA KOTIAN</v>
      </c>
      <c r="S102" s="317" t="s">
        <v>2548</v>
      </c>
    </row>
    <row r="103" spans="1:19" ht="38.25">
      <c r="A103" s="66" t="s">
        <v>652</v>
      </c>
      <c r="B103" s="67" t="s">
        <v>653</v>
      </c>
      <c r="C103" s="67" t="s">
        <v>1687</v>
      </c>
      <c r="D103" s="63" t="s">
        <v>1520</v>
      </c>
      <c r="I103" s="263" t="s">
        <v>839</v>
      </c>
      <c r="K103" s="3" t="s">
        <v>376</v>
      </c>
      <c r="L103" s="3" t="s">
        <v>901</v>
      </c>
      <c r="M103" t="str">
        <f t="shared" si="3"/>
        <v>EEE - SUDEEP BAUDHA</v>
      </c>
      <c r="S103" s="300" t="s">
        <v>2548</v>
      </c>
    </row>
    <row r="104" spans="1:19" ht="48">
      <c r="A104" s="35" t="s">
        <v>655</v>
      </c>
      <c r="B104" s="35" t="s">
        <v>656</v>
      </c>
      <c r="C104" s="36" t="s">
        <v>657</v>
      </c>
      <c r="D104" s="37" t="s">
        <v>1688</v>
      </c>
      <c r="I104" s="263" t="s">
        <v>850</v>
      </c>
      <c r="K104" s="3" t="s">
        <v>376</v>
      </c>
      <c r="L104" s="3" t="s">
        <v>918</v>
      </c>
      <c r="M104" t="str">
        <f t="shared" si="3"/>
        <v>EEE - VIVEK K P CHANDRAN</v>
      </c>
      <c r="S104" s="300" t="s">
        <v>2548</v>
      </c>
    </row>
    <row r="105" spans="1:19" ht="51">
      <c r="A105" s="35" t="s">
        <v>675</v>
      </c>
      <c r="B105" s="35" t="s">
        <v>676</v>
      </c>
      <c r="C105" s="36" t="s">
        <v>677</v>
      </c>
      <c r="D105" s="37" t="s">
        <v>1520</v>
      </c>
      <c r="I105" s="263" t="s">
        <v>854</v>
      </c>
      <c r="K105" s="3" t="s">
        <v>326</v>
      </c>
      <c r="L105" s="3" t="s">
        <v>1037</v>
      </c>
      <c r="M105" t="str">
        <f t="shared" si="3"/>
        <v>HUM - AMITENDU BHATTACHARYA</v>
      </c>
      <c r="S105" s="172" t="s">
        <v>2570</v>
      </c>
    </row>
    <row r="106" spans="1:19" ht="48">
      <c r="A106" s="35" t="s">
        <v>678</v>
      </c>
      <c r="B106" s="35" t="s">
        <v>679</v>
      </c>
      <c r="C106" s="36" t="s">
        <v>680</v>
      </c>
      <c r="D106" s="37" t="s">
        <v>1520</v>
      </c>
      <c r="I106" s="263" t="s">
        <v>859</v>
      </c>
      <c r="K106" s="3" t="s">
        <v>326</v>
      </c>
      <c r="L106" s="3" t="s">
        <v>327</v>
      </c>
      <c r="M106" t="str">
        <f t="shared" si="3"/>
        <v>HUM - BASAVADATTA MITRA</v>
      </c>
      <c r="S106" s="172" t="s">
        <v>2570</v>
      </c>
    </row>
    <row r="107" spans="1:19" ht="36">
      <c r="A107" s="35" t="s">
        <v>1696</v>
      </c>
      <c r="B107" s="35" t="s">
        <v>1697</v>
      </c>
      <c r="C107" s="36" t="s">
        <v>197</v>
      </c>
      <c r="D107" s="37" t="s">
        <v>1683</v>
      </c>
      <c r="I107" s="263" t="s">
        <v>870</v>
      </c>
      <c r="K107" s="3" t="s">
        <v>326</v>
      </c>
      <c r="L107" s="3" t="s">
        <v>1024</v>
      </c>
      <c r="M107" t="str">
        <f t="shared" si="3"/>
        <v>HUM - BIDISHA BANERJEE</v>
      </c>
      <c r="S107" s="300" t="s">
        <v>2548</v>
      </c>
    </row>
    <row r="108" spans="1:19" ht="36">
      <c r="A108" s="35">
        <v>1739</v>
      </c>
      <c r="B108" s="75" t="s">
        <v>1698</v>
      </c>
      <c r="C108" s="36" t="s">
        <v>197</v>
      </c>
      <c r="D108" s="76">
        <v>3</v>
      </c>
      <c r="I108" s="263" t="s">
        <v>894</v>
      </c>
      <c r="K108" s="3" t="s">
        <v>326</v>
      </c>
      <c r="L108" s="3" t="s">
        <v>1050</v>
      </c>
      <c r="M108" t="str">
        <f t="shared" si="3"/>
        <v>HUM - GEETHA B</v>
      </c>
      <c r="S108" s="300" t="s">
        <v>2548</v>
      </c>
    </row>
    <row r="109" spans="1:19" ht="25.5">
      <c r="A109" s="35" t="s">
        <v>1699</v>
      </c>
      <c r="B109" s="35" t="s">
        <v>1700</v>
      </c>
      <c r="C109" s="36" t="s">
        <v>200</v>
      </c>
      <c r="D109" s="37" t="s">
        <v>1546</v>
      </c>
      <c r="I109" s="263" t="s">
        <v>901</v>
      </c>
      <c r="K109" s="3" t="s">
        <v>326</v>
      </c>
      <c r="L109" s="3" t="s">
        <v>1098</v>
      </c>
      <c r="M109" t="str">
        <f t="shared" si="3"/>
        <v>HUM - GEETHA K A</v>
      </c>
      <c r="S109" s="317" t="s">
        <v>2539</v>
      </c>
    </row>
    <row r="110" spans="1:19" ht="25.5">
      <c r="A110" s="35" t="s">
        <v>1701</v>
      </c>
      <c r="B110" s="35" t="s">
        <v>1702</v>
      </c>
      <c r="C110" s="36" t="s">
        <v>200</v>
      </c>
      <c r="D110" s="37" t="s">
        <v>1546</v>
      </c>
      <c r="I110" s="263" t="s">
        <v>903</v>
      </c>
      <c r="K110" s="3" t="s">
        <v>326</v>
      </c>
      <c r="L110" s="3" t="s">
        <v>1045</v>
      </c>
      <c r="M110" t="str">
        <f t="shared" si="3"/>
        <v>HUM - HAREESH AG</v>
      </c>
      <c r="S110" s="300" t="s">
        <v>2576</v>
      </c>
    </row>
    <row r="111" spans="1:19" ht="38.25">
      <c r="A111" s="35" t="s">
        <v>685</v>
      </c>
      <c r="B111" s="35" t="s">
        <v>686</v>
      </c>
      <c r="C111" s="36" t="s">
        <v>212</v>
      </c>
      <c r="D111" s="37" t="s">
        <v>1546</v>
      </c>
      <c r="I111" s="263" t="s">
        <v>905</v>
      </c>
      <c r="K111" s="3" t="s">
        <v>326</v>
      </c>
      <c r="L111" s="3" t="s">
        <v>1019</v>
      </c>
      <c r="M111" t="str">
        <f t="shared" si="3"/>
        <v>HUM - MOHAN KUMAR BERA</v>
      </c>
      <c r="S111" s="300" t="s">
        <v>2539</v>
      </c>
    </row>
    <row r="112" spans="1:19" ht="36">
      <c r="A112" s="35" t="s">
        <v>687</v>
      </c>
      <c r="B112" s="35" t="s">
        <v>688</v>
      </c>
      <c r="C112" s="36" t="s">
        <v>689</v>
      </c>
      <c r="D112" s="37" t="s">
        <v>1572</v>
      </c>
      <c r="I112" s="263" t="s">
        <v>907</v>
      </c>
      <c r="K112" s="3" t="s">
        <v>326</v>
      </c>
      <c r="L112" s="3" t="s">
        <v>329</v>
      </c>
      <c r="M112" t="str">
        <f t="shared" si="3"/>
        <v>HUM - NILAK DATTA</v>
      </c>
      <c r="S112" s="172" t="s">
        <v>2570</v>
      </c>
    </row>
    <row r="113" spans="1:19" ht="36">
      <c r="A113" s="35" t="s">
        <v>704</v>
      </c>
      <c r="B113" s="35" t="s">
        <v>705</v>
      </c>
      <c r="C113" s="36" t="s">
        <v>1707</v>
      </c>
      <c r="D113" s="37" t="s">
        <v>1572</v>
      </c>
      <c r="I113" s="263" t="s">
        <v>909</v>
      </c>
      <c r="K113" s="3" t="s">
        <v>326</v>
      </c>
      <c r="L113" s="3" t="s">
        <v>331</v>
      </c>
      <c r="M113" t="str">
        <f t="shared" si="3"/>
        <v>HUM - PARICHAY PATRA</v>
      </c>
      <c r="S113" s="317" t="s">
        <v>2539</v>
      </c>
    </row>
    <row r="114" spans="1:19" ht="51.75">
      <c r="A114" s="35" t="s">
        <v>711</v>
      </c>
      <c r="B114" s="35" t="s">
        <v>712</v>
      </c>
      <c r="C114" s="36" t="s">
        <v>713</v>
      </c>
      <c r="D114" s="37" t="s">
        <v>1572</v>
      </c>
      <c r="I114" s="264" t="s">
        <v>911</v>
      </c>
      <c r="K114" s="3" t="s">
        <v>326</v>
      </c>
      <c r="L114" s="3" t="s">
        <v>1014</v>
      </c>
      <c r="M114" t="str">
        <f t="shared" si="3"/>
        <v>HUM - RAJIV KUMAR CHATURVEDI</v>
      </c>
      <c r="S114" s="300" t="s">
        <v>2548</v>
      </c>
    </row>
    <row r="115" spans="1:19" ht="51">
      <c r="A115" s="66" t="s">
        <v>714</v>
      </c>
      <c r="B115" s="67" t="s">
        <v>715</v>
      </c>
      <c r="C115" s="67" t="s">
        <v>1708</v>
      </c>
      <c r="D115" s="63" t="s">
        <v>1572</v>
      </c>
      <c r="I115" s="263" t="s">
        <v>916</v>
      </c>
      <c r="K115" s="3" t="s">
        <v>326</v>
      </c>
      <c r="L115" s="3" t="s">
        <v>1063</v>
      </c>
      <c r="M115" t="str">
        <f t="shared" si="3"/>
        <v>HUM - RAYSON ALEX</v>
      </c>
      <c r="S115" s="172" t="s">
        <v>2570</v>
      </c>
    </row>
    <row r="116" spans="1:19" ht="48">
      <c r="A116" s="35" t="s">
        <v>1709</v>
      </c>
      <c r="B116" s="35" t="s">
        <v>1710</v>
      </c>
      <c r="C116" s="36" t="s">
        <v>1711</v>
      </c>
      <c r="D116" s="37" t="s">
        <v>1572</v>
      </c>
      <c r="I116" s="263" t="s">
        <v>918</v>
      </c>
      <c r="K116" s="3" t="s">
        <v>326</v>
      </c>
      <c r="L116" s="3" t="s">
        <v>1077</v>
      </c>
      <c r="M116" t="str">
        <f t="shared" si="3"/>
        <v>HUM - REENA CHERUVALATH</v>
      </c>
      <c r="S116" s="172" t="s">
        <v>2570</v>
      </c>
    </row>
    <row r="117" spans="1:19" ht="38.25">
      <c r="A117" s="35" t="s">
        <v>736</v>
      </c>
      <c r="B117" s="35" t="s">
        <v>737</v>
      </c>
      <c r="C117" s="36" t="s">
        <v>184</v>
      </c>
      <c r="D117" s="37" t="s">
        <v>1546</v>
      </c>
      <c r="I117" s="263" t="s">
        <v>923</v>
      </c>
      <c r="K117" s="3" t="s">
        <v>326</v>
      </c>
      <c r="L117" s="3" t="s">
        <v>1032</v>
      </c>
      <c r="M117" t="str">
        <f t="shared" si="3"/>
        <v>HUM - RUDRA PRASAD PRADHAN</v>
      </c>
      <c r="S117" s="338" t="s">
        <v>2539</v>
      </c>
    </row>
    <row r="118" spans="1:19" ht="36">
      <c r="A118" s="35" t="s">
        <v>738</v>
      </c>
      <c r="B118" s="35" t="s">
        <v>739</v>
      </c>
      <c r="C118" s="36" t="s">
        <v>740</v>
      </c>
      <c r="D118" s="37" t="s">
        <v>1572</v>
      </c>
      <c r="I118" s="263" t="s">
        <v>928</v>
      </c>
      <c r="K118" s="3" t="s">
        <v>326</v>
      </c>
      <c r="L118" s="3" t="s">
        <v>1058</v>
      </c>
      <c r="M118" t="str">
        <f t="shared" si="3"/>
        <v>HUM - SAYANTANI SARKAR</v>
      </c>
      <c r="S118" s="317" t="s">
        <v>2548</v>
      </c>
    </row>
    <row r="119" spans="1:19" ht="60">
      <c r="A119" s="35">
        <v>1321</v>
      </c>
      <c r="B119" s="35" t="s">
        <v>744</v>
      </c>
      <c r="C119" s="36" t="s">
        <v>745</v>
      </c>
      <c r="D119" s="37" t="s">
        <v>1714</v>
      </c>
      <c r="I119" s="263" t="s">
        <v>930</v>
      </c>
      <c r="K119" s="3" t="s">
        <v>326</v>
      </c>
      <c r="L119" s="3" t="s">
        <v>333</v>
      </c>
      <c r="M119" t="str">
        <f t="shared" si="3"/>
        <v>HUM - SHALINI UPADHYAY</v>
      </c>
      <c r="S119" s="300" t="s">
        <v>2548</v>
      </c>
    </row>
    <row r="120" spans="1:19" ht="25.5">
      <c r="A120" s="106"/>
      <c r="B120" s="67" t="s">
        <v>748</v>
      </c>
      <c r="C120" s="67" t="s">
        <v>749</v>
      </c>
      <c r="D120" s="63" t="s">
        <v>1520</v>
      </c>
      <c r="I120" s="263" t="s">
        <v>932</v>
      </c>
      <c r="K120" s="3" t="s">
        <v>326</v>
      </c>
      <c r="L120" s="3" t="s">
        <v>1009</v>
      </c>
      <c r="M120" t="str">
        <f t="shared" si="3"/>
        <v>HUM - SOLANO DA SILVA</v>
      </c>
      <c r="S120" s="300" t="s">
        <v>2576</v>
      </c>
    </row>
    <row r="121" spans="1:19" ht="36">
      <c r="A121" s="35">
        <v>1317</v>
      </c>
      <c r="B121" s="75" t="s">
        <v>755</v>
      </c>
      <c r="C121" s="36" t="s">
        <v>1717</v>
      </c>
      <c r="D121" s="76" t="s">
        <v>1572</v>
      </c>
      <c r="I121" s="263" t="s">
        <v>934</v>
      </c>
      <c r="K121" s="3" t="s">
        <v>1134</v>
      </c>
      <c r="L121" s="3" t="s">
        <v>1137</v>
      </c>
      <c r="M121" t="str">
        <f t="shared" si="3"/>
        <v>MATH - AMIT SETIA</v>
      </c>
      <c r="S121" s="300" t="s">
        <v>2570</v>
      </c>
    </row>
    <row r="122" spans="1:19" ht="38.25">
      <c r="A122" s="35" t="s">
        <v>760</v>
      </c>
      <c r="B122" s="35" t="s">
        <v>761</v>
      </c>
      <c r="C122" s="36" t="s">
        <v>762</v>
      </c>
      <c r="D122" s="37" t="s">
        <v>1714</v>
      </c>
      <c r="I122" s="263" t="s">
        <v>941</v>
      </c>
      <c r="K122" s="5" t="s">
        <v>1134</v>
      </c>
      <c r="L122" s="5" t="s">
        <v>1139</v>
      </c>
      <c r="M122" t="str">
        <f t="shared" si="3"/>
        <v>MATH - ANIL KUMAR</v>
      </c>
      <c r="S122" s="300" t="s">
        <v>2548</v>
      </c>
    </row>
    <row r="123" spans="1:19" ht="38.25">
      <c r="A123" s="35" t="s">
        <v>765</v>
      </c>
      <c r="B123" s="35" t="s">
        <v>766</v>
      </c>
      <c r="C123" s="36" t="s">
        <v>1719</v>
      </c>
      <c r="D123" s="37" t="s">
        <v>1520</v>
      </c>
      <c r="I123" s="263" t="s">
        <v>946</v>
      </c>
      <c r="K123" s="3" t="s">
        <v>1134</v>
      </c>
      <c r="L123" s="3" t="s">
        <v>1141</v>
      </c>
      <c r="M123" t="str">
        <f t="shared" si="3"/>
        <v>MATH - ANUSHAYA MOHAPATRA</v>
      </c>
      <c r="S123" s="172" t="s">
        <v>2570</v>
      </c>
    </row>
    <row r="124" spans="1:19" ht="36">
      <c r="A124" s="35" t="s">
        <v>1720</v>
      </c>
      <c r="B124" s="35" t="s">
        <v>1721</v>
      </c>
      <c r="C124" s="36" t="s">
        <v>197</v>
      </c>
      <c r="D124" s="37" t="s">
        <v>1546</v>
      </c>
      <c r="I124" s="263" t="s">
        <v>1009</v>
      </c>
      <c r="K124" s="5" t="s">
        <v>1134</v>
      </c>
      <c r="L124" s="5" t="s">
        <v>1185</v>
      </c>
      <c r="M124" t="str">
        <f t="shared" si="3"/>
        <v>MATH - BIJIL PRAKASH</v>
      </c>
      <c r="S124" s="300" t="s">
        <v>2548</v>
      </c>
    </row>
    <row r="125" spans="1:19" ht="51">
      <c r="A125" s="35" t="s">
        <v>1722</v>
      </c>
      <c r="B125" s="35" t="s">
        <v>1723</v>
      </c>
      <c r="C125" s="36" t="s">
        <v>197</v>
      </c>
      <c r="D125" s="37" t="s">
        <v>1546</v>
      </c>
      <c r="I125" s="263" t="s">
        <v>1014</v>
      </c>
      <c r="K125" s="5" t="s">
        <v>1134</v>
      </c>
      <c r="L125" s="5" t="s">
        <v>1143</v>
      </c>
      <c r="M125" t="str">
        <f t="shared" si="3"/>
        <v>MATH - DANUMJAYA PALLA</v>
      </c>
      <c r="S125" s="317" t="s">
        <v>2548</v>
      </c>
    </row>
    <row r="126" spans="1:19" ht="38.25">
      <c r="A126" s="35" t="s">
        <v>1724</v>
      </c>
      <c r="B126" s="35" t="s">
        <v>1725</v>
      </c>
      <c r="C126" s="36" t="s">
        <v>200</v>
      </c>
      <c r="D126" s="37" t="s">
        <v>1546</v>
      </c>
      <c r="I126" s="263" t="s">
        <v>1019</v>
      </c>
      <c r="K126" s="5" t="s">
        <v>1134</v>
      </c>
      <c r="L126" s="5" t="s">
        <v>1183</v>
      </c>
      <c r="M126" t="str">
        <f t="shared" si="3"/>
        <v>MATH - GAURANGA CHARAN SAMANTA</v>
      </c>
      <c r="S126" s="300" t="s">
        <v>2548</v>
      </c>
    </row>
    <row r="127" spans="1:19" ht="38.25">
      <c r="A127" s="35" t="s">
        <v>1726</v>
      </c>
      <c r="B127" s="35" t="s">
        <v>1727</v>
      </c>
      <c r="C127" s="36" t="s">
        <v>200</v>
      </c>
      <c r="D127" s="37" t="s">
        <v>1546</v>
      </c>
      <c r="I127" s="263" t="s">
        <v>1024</v>
      </c>
      <c r="K127" s="3" t="s">
        <v>1134</v>
      </c>
      <c r="L127" s="3" t="s">
        <v>1145</v>
      </c>
      <c r="M127" t="str">
        <f t="shared" si="3"/>
        <v>MATH - HIMADRI MUKHERJEE</v>
      </c>
      <c r="S127" s="300" t="s">
        <v>2548</v>
      </c>
    </row>
    <row r="128" spans="1:19" ht="38.25">
      <c r="A128" s="35" t="s">
        <v>772</v>
      </c>
      <c r="B128" s="35" t="s">
        <v>773</v>
      </c>
      <c r="C128" s="36" t="s">
        <v>1130</v>
      </c>
      <c r="D128" s="37" t="s">
        <v>1520</v>
      </c>
      <c r="I128" s="263" t="s">
        <v>1032</v>
      </c>
      <c r="K128" s="3" t="s">
        <v>1134</v>
      </c>
      <c r="L128" s="3" t="s">
        <v>1147</v>
      </c>
      <c r="M128" t="str">
        <f t="shared" si="3"/>
        <v>MATH - JAJATI KESHARI SAHOO</v>
      </c>
      <c r="S128" s="375" t="s">
        <v>2576</v>
      </c>
    </row>
    <row r="129" spans="1:19" ht="51">
      <c r="A129" s="35">
        <v>1322</v>
      </c>
      <c r="B129" s="75" t="s">
        <v>778</v>
      </c>
      <c r="C129" s="36" t="s">
        <v>779</v>
      </c>
      <c r="D129" s="76" t="s">
        <v>1520</v>
      </c>
      <c r="I129" s="263" t="s">
        <v>1037</v>
      </c>
      <c r="K129" s="3" t="s">
        <v>1134</v>
      </c>
      <c r="L129" s="3" t="s">
        <v>1149</v>
      </c>
      <c r="M129" t="str">
        <f t="shared" si="3"/>
        <v>MATH - MANOJ KUMAR PANDEY</v>
      </c>
      <c r="S129" s="300" t="s">
        <v>2570</v>
      </c>
    </row>
    <row r="130" spans="1:19" ht="48">
      <c r="A130" s="35">
        <v>1324</v>
      </c>
      <c r="B130" s="35" t="s">
        <v>783</v>
      </c>
      <c r="C130" s="36" t="s">
        <v>1729</v>
      </c>
      <c r="D130" s="37" t="s">
        <v>1572</v>
      </c>
      <c r="I130" s="263" t="s">
        <v>1045</v>
      </c>
      <c r="K130" s="5" t="s">
        <v>1134</v>
      </c>
      <c r="L130" s="5" t="s">
        <v>1187</v>
      </c>
      <c r="M130" t="str">
        <f t="shared" ref="M130:M169" si="4">K130&amp;" - "&amp;L130</f>
        <v>MATH - MAYANK GOEL</v>
      </c>
      <c r="S130" s="172" t="s">
        <v>2570</v>
      </c>
    </row>
    <row r="131" spans="1:19" ht="25.5">
      <c r="A131" s="66" t="s">
        <v>785</v>
      </c>
      <c r="B131" s="67" t="s">
        <v>786</v>
      </c>
      <c r="C131" s="67" t="s">
        <v>787</v>
      </c>
      <c r="D131" s="63"/>
      <c r="I131" s="263" t="s">
        <v>1050</v>
      </c>
      <c r="K131" s="3" t="s">
        <v>1134</v>
      </c>
      <c r="L131" s="3" t="s">
        <v>1189</v>
      </c>
      <c r="M131" t="str">
        <f t="shared" si="4"/>
        <v>MATH - PRABAL PAUL</v>
      </c>
      <c r="S131" s="338" t="s">
        <v>2570</v>
      </c>
    </row>
    <row r="132" spans="1:19" ht="38.25">
      <c r="A132" s="66" t="s">
        <v>788</v>
      </c>
      <c r="B132" s="67" t="s">
        <v>789</v>
      </c>
      <c r="C132" s="67" t="s">
        <v>1732</v>
      </c>
      <c r="D132" s="63" t="s">
        <v>1654</v>
      </c>
      <c r="I132" s="263" t="s">
        <v>1058</v>
      </c>
      <c r="K132" s="3" t="s">
        <v>1134</v>
      </c>
      <c r="L132" s="3" t="s">
        <v>1135</v>
      </c>
      <c r="M132" t="str">
        <f t="shared" si="4"/>
        <v>MATH - PRADEEP BOGGARAPU</v>
      </c>
      <c r="S132" s="300" t="s">
        <v>2539</v>
      </c>
    </row>
    <row r="133" spans="1:19" ht="25.5">
      <c r="A133" s="35" t="s">
        <v>791</v>
      </c>
      <c r="B133" s="35" t="s">
        <v>792</v>
      </c>
      <c r="C133" s="36" t="s">
        <v>212</v>
      </c>
      <c r="D133" s="37" t="s">
        <v>1546</v>
      </c>
      <c r="I133" s="263" t="s">
        <v>1063</v>
      </c>
      <c r="K133" s="3" t="s">
        <v>1134</v>
      </c>
      <c r="L133" s="3" t="s">
        <v>1228</v>
      </c>
      <c r="M133" t="str">
        <f t="shared" si="4"/>
        <v>MATH - PRASANNA KUMAR N</v>
      </c>
      <c r="S133" s="300" t="s">
        <v>2576</v>
      </c>
    </row>
    <row r="134" spans="1:19" ht="38.25">
      <c r="A134" s="35">
        <v>507</v>
      </c>
      <c r="B134" s="35" t="s">
        <v>794</v>
      </c>
      <c r="C134" s="36" t="s">
        <v>795</v>
      </c>
      <c r="D134" s="37">
        <v>4</v>
      </c>
      <c r="I134" s="263" t="s">
        <v>1077</v>
      </c>
      <c r="K134" s="3" t="s">
        <v>1134</v>
      </c>
      <c r="L134" s="3" t="s">
        <v>1191</v>
      </c>
      <c r="M134" t="str">
        <f t="shared" si="4"/>
        <v>MATH - SHILPA GONDHALI</v>
      </c>
      <c r="S134" s="300" t="s">
        <v>2570</v>
      </c>
    </row>
    <row r="135" spans="1:19" ht="38.25">
      <c r="A135" s="106" t="s">
        <v>1733</v>
      </c>
      <c r="B135" s="111" t="s">
        <v>1734</v>
      </c>
      <c r="C135" s="111" t="s">
        <v>1735</v>
      </c>
      <c r="D135" s="112" t="s">
        <v>1572</v>
      </c>
      <c r="I135" s="263" t="s">
        <v>1098</v>
      </c>
      <c r="K135" s="3" t="s">
        <v>1134</v>
      </c>
      <c r="L135" s="3" t="s">
        <v>1151</v>
      </c>
      <c r="M135" t="str">
        <f t="shared" si="4"/>
        <v>MATH - TARKESHWAR SINGH</v>
      </c>
      <c r="S135" s="312"/>
    </row>
    <row r="136" spans="1:19" ht="48">
      <c r="A136" s="35" t="s">
        <v>798</v>
      </c>
      <c r="B136" s="35" t="s">
        <v>799</v>
      </c>
      <c r="C136" s="36" t="s">
        <v>1729</v>
      </c>
      <c r="D136" s="37" t="s">
        <v>1581</v>
      </c>
      <c r="I136" s="263" t="s">
        <v>1123</v>
      </c>
      <c r="K136" s="3" t="s">
        <v>272</v>
      </c>
      <c r="L136" s="3" t="s">
        <v>1305</v>
      </c>
      <c r="M136" t="str">
        <f t="shared" si="4"/>
        <v>MECH - ABHILASH KUMAR TILAK</v>
      </c>
      <c r="S136" s="300" t="s">
        <v>2570</v>
      </c>
    </row>
    <row r="137" spans="1:19" ht="48">
      <c r="A137" s="35" t="s">
        <v>800</v>
      </c>
      <c r="B137" s="35" t="s">
        <v>801</v>
      </c>
      <c r="C137" s="36" t="s">
        <v>1736</v>
      </c>
      <c r="D137" s="37" t="s">
        <v>1581</v>
      </c>
      <c r="I137" s="263" t="s">
        <v>1135</v>
      </c>
      <c r="K137" s="3" t="s">
        <v>272</v>
      </c>
      <c r="L137" s="3" t="s">
        <v>273</v>
      </c>
      <c r="M137" t="str">
        <f t="shared" si="4"/>
        <v>MECH - AMAL S SIJU</v>
      </c>
      <c r="S137" s="300" t="s">
        <v>2570</v>
      </c>
    </row>
    <row r="138" spans="1:19" ht="38.25">
      <c r="A138" s="66" t="s">
        <v>803</v>
      </c>
      <c r="B138" s="67" t="s">
        <v>804</v>
      </c>
      <c r="C138" s="67" t="s">
        <v>1737</v>
      </c>
      <c r="D138" s="63">
        <v>5</v>
      </c>
      <c r="I138" s="263" t="s">
        <v>1137</v>
      </c>
      <c r="K138" s="3" t="s">
        <v>272</v>
      </c>
      <c r="L138" s="3" t="s">
        <v>812</v>
      </c>
      <c r="M138" t="str">
        <f t="shared" si="4"/>
        <v>MECH - CHAUDHARI VIKAS VINAYAK</v>
      </c>
      <c r="S138" s="317" t="s">
        <v>2548</v>
      </c>
    </row>
    <row r="139" spans="1:19" ht="38.25">
      <c r="A139" s="66" t="s">
        <v>806</v>
      </c>
      <c r="B139" s="67" t="s">
        <v>807</v>
      </c>
      <c r="C139" s="67" t="s">
        <v>1738</v>
      </c>
      <c r="D139" s="63">
        <v>4</v>
      </c>
      <c r="I139" s="263" t="s">
        <v>1139</v>
      </c>
      <c r="K139" s="5" t="s">
        <v>272</v>
      </c>
      <c r="L139" s="5" t="s">
        <v>360</v>
      </c>
      <c r="M139" t="str">
        <f t="shared" si="4"/>
        <v>MECH - DEVENDRA GOKU PATIL</v>
      </c>
      <c r="S139" s="300" t="s">
        <v>2570</v>
      </c>
    </row>
    <row r="140" spans="1:19" ht="63.75">
      <c r="A140" s="35" t="s">
        <v>809</v>
      </c>
      <c r="B140" s="49" t="s">
        <v>810</v>
      </c>
      <c r="C140" s="53" t="s">
        <v>811</v>
      </c>
      <c r="D140" s="37" t="s">
        <v>1570</v>
      </c>
      <c r="I140" s="263" t="s">
        <v>1141</v>
      </c>
      <c r="K140" s="3" t="s">
        <v>272</v>
      </c>
      <c r="L140" s="3" t="s">
        <v>1331</v>
      </c>
      <c r="M140" t="str">
        <f t="shared" si="4"/>
        <v>MECH - DHANANJAY MADHUKAR KULKARNI</v>
      </c>
      <c r="S140" s="317" t="s">
        <v>2548</v>
      </c>
    </row>
    <row r="141" spans="1:19" ht="48">
      <c r="A141" s="59" t="s">
        <v>814</v>
      </c>
      <c r="B141" s="59" t="s">
        <v>815</v>
      </c>
      <c r="C141" s="59" t="s">
        <v>816</v>
      </c>
      <c r="D141" s="37" t="s">
        <v>1520</v>
      </c>
      <c r="I141" s="263" t="s">
        <v>1143</v>
      </c>
      <c r="K141" s="3" t="s">
        <v>272</v>
      </c>
      <c r="L141" s="3" t="s">
        <v>275</v>
      </c>
      <c r="M141" t="str">
        <f t="shared" si="4"/>
        <v>MECH - KARTHIKEYAN G</v>
      </c>
      <c r="S141" s="300" t="s">
        <v>2548</v>
      </c>
    </row>
    <row r="142" spans="1:19" ht="48">
      <c r="A142" s="35" t="s">
        <v>819</v>
      </c>
      <c r="B142" s="35" t="s">
        <v>820</v>
      </c>
      <c r="C142" s="36" t="s">
        <v>821</v>
      </c>
      <c r="D142" s="37" t="s">
        <v>1520</v>
      </c>
      <c r="I142" s="263" t="s">
        <v>1145</v>
      </c>
      <c r="K142" s="3" t="s">
        <v>272</v>
      </c>
      <c r="L142" s="3" t="s">
        <v>1274</v>
      </c>
      <c r="M142" t="str">
        <f t="shared" si="4"/>
        <v>MECH - MALI KIRAN DINKAR</v>
      </c>
      <c r="S142" s="300" t="s">
        <v>2548</v>
      </c>
    </row>
    <row r="143" spans="1:19" ht="38.25">
      <c r="A143" s="35">
        <v>1120</v>
      </c>
      <c r="B143" s="35" t="s">
        <v>830</v>
      </c>
      <c r="C143" s="36" t="s">
        <v>831</v>
      </c>
      <c r="D143" s="37" t="s">
        <v>1520</v>
      </c>
      <c r="I143" s="263" t="s">
        <v>1147</v>
      </c>
      <c r="K143" s="3" t="s">
        <v>272</v>
      </c>
      <c r="L143" s="3" t="s">
        <v>1285</v>
      </c>
      <c r="M143" t="str">
        <f t="shared" si="4"/>
        <v>MECH - PRAVIN M SINGRU</v>
      </c>
      <c r="S143" s="300" t="s">
        <v>2548</v>
      </c>
    </row>
    <row r="144" spans="1:19" ht="38.25">
      <c r="A144" s="35" t="s">
        <v>836</v>
      </c>
      <c r="B144" s="35" t="s">
        <v>837</v>
      </c>
      <c r="C144" s="36" t="s">
        <v>838</v>
      </c>
      <c r="D144" s="37" t="s">
        <v>1520</v>
      </c>
      <c r="I144" s="263" t="s">
        <v>1149</v>
      </c>
      <c r="K144" s="3" t="s">
        <v>272</v>
      </c>
      <c r="L144" s="3" t="s">
        <v>1272</v>
      </c>
      <c r="M144" t="str">
        <f t="shared" si="4"/>
        <v>MECH - PRITANSHU RANJAN</v>
      </c>
      <c r="S144" s="300" t="s">
        <v>2576</v>
      </c>
    </row>
    <row r="145" spans="1:19" ht="38.25">
      <c r="A145" s="35" t="s">
        <v>841</v>
      </c>
      <c r="B145" s="35" t="s">
        <v>842</v>
      </c>
      <c r="C145" s="36" t="s">
        <v>843</v>
      </c>
      <c r="D145" s="37" t="s">
        <v>1520</v>
      </c>
      <c r="I145" s="263" t="s">
        <v>1151</v>
      </c>
      <c r="K145" s="3" t="s">
        <v>272</v>
      </c>
      <c r="L145" s="3" t="s">
        <v>1290</v>
      </c>
      <c r="M145" t="str">
        <f t="shared" si="4"/>
        <v>MECH - RANJIT PATIL</v>
      </c>
      <c r="S145" s="317" t="s">
        <v>2576</v>
      </c>
    </row>
    <row r="146" spans="1:19" ht="38.25">
      <c r="A146" s="35" t="s">
        <v>844</v>
      </c>
      <c r="B146" s="35" t="s">
        <v>845</v>
      </c>
      <c r="C146" s="36" t="s">
        <v>846</v>
      </c>
      <c r="D146" s="37" t="s">
        <v>1520</v>
      </c>
      <c r="I146" s="263" t="s">
        <v>1183</v>
      </c>
      <c r="K146" s="3" t="s">
        <v>272</v>
      </c>
      <c r="L146" s="3" t="s">
        <v>277</v>
      </c>
      <c r="M146" t="str">
        <f t="shared" si="4"/>
        <v>MECH - RAVINDRA SINGH SALUJA</v>
      </c>
      <c r="S146" s="317" t="s">
        <v>2548</v>
      </c>
    </row>
    <row r="147" spans="1:19" ht="48">
      <c r="A147" s="35" t="s">
        <v>847</v>
      </c>
      <c r="B147" s="35" t="s">
        <v>848</v>
      </c>
      <c r="C147" s="36" t="s">
        <v>849</v>
      </c>
      <c r="D147" s="37" t="s">
        <v>1520</v>
      </c>
      <c r="I147" s="263" t="s">
        <v>1185</v>
      </c>
      <c r="K147" s="3" t="s">
        <v>272</v>
      </c>
      <c r="L147" s="3" t="s">
        <v>279</v>
      </c>
      <c r="M147" t="str">
        <f t="shared" si="4"/>
        <v>MECH - SANDEEP JOSE</v>
      </c>
      <c r="S147" s="317" t="s">
        <v>2548</v>
      </c>
    </row>
    <row r="148" spans="1:19" ht="25.5">
      <c r="A148" s="35" t="s">
        <v>852</v>
      </c>
      <c r="B148" s="35" t="s">
        <v>853</v>
      </c>
      <c r="C148" s="36" t="s">
        <v>184</v>
      </c>
      <c r="D148" s="37" t="s">
        <v>1546</v>
      </c>
      <c r="I148" s="263" t="s">
        <v>1187</v>
      </c>
      <c r="K148" s="5" t="s">
        <v>272</v>
      </c>
      <c r="L148" s="5" t="s">
        <v>281</v>
      </c>
      <c r="M148" t="str">
        <f t="shared" si="4"/>
        <v>MECH - SANDEEP SINGH</v>
      </c>
      <c r="S148" s="317" t="s">
        <v>2570</v>
      </c>
    </row>
    <row r="149" spans="1:19" ht="36">
      <c r="A149" s="35">
        <v>1542</v>
      </c>
      <c r="B149" s="60" t="s">
        <v>1753</v>
      </c>
      <c r="C149" s="61" t="s">
        <v>858</v>
      </c>
      <c r="D149" s="37" t="s">
        <v>1520</v>
      </c>
      <c r="I149" s="263" t="s">
        <v>1189</v>
      </c>
      <c r="K149" s="3" t="s">
        <v>272</v>
      </c>
      <c r="L149" s="3" t="s">
        <v>314</v>
      </c>
      <c r="M149" t="str">
        <f t="shared" si="4"/>
        <v>MECH - SHIBU CLEMENT</v>
      </c>
      <c r="S149" s="300" t="s">
        <v>2548</v>
      </c>
    </row>
    <row r="150" spans="1:19" ht="48">
      <c r="A150" s="35" t="s">
        <v>861</v>
      </c>
      <c r="B150" s="35" t="s">
        <v>862</v>
      </c>
      <c r="C150" s="36" t="s">
        <v>863</v>
      </c>
      <c r="D150" s="37" t="s">
        <v>1520</v>
      </c>
      <c r="I150" s="263" t="s">
        <v>1191</v>
      </c>
      <c r="K150" s="3" t="s">
        <v>272</v>
      </c>
      <c r="L150" s="3" t="s">
        <v>283</v>
      </c>
      <c r="M150" t="str">
        <f t="shared" si="4"/>
        <v>MECH - SIDDHARTHA TRIPATHI</v>
      </c>
      <c r="S150" s="317" t="s">
        <v>2576</v>
      </c>
    </row>
    <row r="151" spans="1:19" ht="36">
      <c r="A151" s="35" t="s">
        <v>864</v>
      </c>
      <c r="B151" s="35" t="s">
        <v>865</v>
      </c>
      <c r="C151" s="36" t="s">
        <v>866</v>
      </c>
      <c r="D151" s="37" t="s">
        <v>1520</v>
      </c>
      <c r="I151" s="263" t="s">
        <v>1228</v>
      </c>
      <c r="K151" s="3" t="s">
        <v>272</v>
      </c>
      <c r="L151" s="3" t="s">
        <v>285</v>
      </c>
      <c r="M151" t="str">
        <f t="shared" si="4"/>
        <v>MECH - VADIRAJ HEMADRI</v>
      </c>
      <c r="S151" s="338" t="s">
        <v>2570</v>
      </c>
    </row>
    <row r="152" spans="1:19" ht="36">
      <c r="A152" s="35" t="s">
        <v>867</v>
      </c>
      <c r="B152" s="35" t="s">
        <v>868</v>
      </c>
      <c r="C152" s="36" t="s">
        <v>869</v>
      </c>
      <c r="D152" s="37" t="s">
        <v>1520</v>
      </c>
      <c r="I152" s="263" t="s">
        <v>1272</v>
      </c>
      <c r="K152" s="3" t="s">
        <v>272</v>
      </c>
      <c r="L152" s="3" t="s">
        <v>287</v>
      </c>
      <c r="M152" t="str">
        <f t="shared" si="4"/>
        <v>MECH - VARINDER SINGH</v>
      </c>
      <c r="S152" s="300" t="s">
        <v>2548</v>
      </c>
    </row>
    <row r="153" spans="1:19" ht="63.75">
      <c r="A153" s="35" t="s">
        <v>1755</v>
      </c>
      <c r="B153" s="49" t="s">
        <v>1756</v>
      </c>
      <c r="C153" s="53" t="s">
        <v>874</v>
      </c>
      <c r="D153" s="37" t="s">
        <v>1520</v>
      </c>
      <c r="I153" s="263" t="s">
        <v>1274</v>
      </c>
      <c r="K153" s="3" t="s">
        <v>272</v>
      </c>
      <c r="L153" s="3" t="s">
        <v>1300</v>
      </c>
      <c r="M153" t="str">
        <f t="shared" si="4"/>
        <v>MECH - WAIGAONKAR SACHIN DAMODHAR RAO</v>
      </c>
      <c r="S153" s="338" t="s">
        <v>2539</v>
      </c>
    </row>
    <row r="154" spans="1:19" ht="25.5">
      <c r="A154" s="66" t="s">
        <v>875</v>
      </c>
      <c r="B154" s="67" t="s">
        <v>876</v>
      </c>
      <c r="C154" s="67" t="s">
        <v>1758</v>
      </c>
      <c r="D154" s="63" t="s">
        <v>1520</v>
      </c>
      <c r="I154" s="263" t="s">
        <v>1285</v>
      </c>
      <c r="K154" s="3" t="s">
        <v>316</v>
      </c>
      <c r="L154" s="3" t="s">
        <v>1410</v>
      </c>
      <c r="M154" t="str">
        <f t="shared" si="4"/>
        <v>PHY - ARUN V KULKARNI</v>
      </c>
      <c r="S154" s="317" t="s">
        <v>2539</v>
      </c>
    </row>
    <row r="155" spans="1:19" ht="38.25">
      <c r="A155" s="35" t="s">
        <v>1759</v>
      </c>
      <c r="B155" s="35" t="s">
        <v>1760</v>
      </c>
      <c r="C155" s="36" t="s">
        <v>197</v>
      </c>
      <c r="D155" s="37" t="s">
        <v>1546</v>
      </c>
      <c r="I155" s="263" t="s">
        <v>1290</v>
      </c>
      <c r="K155" s="3" t="s">
        <v>316</v>
      </c>
      <c r="L155" s="3" t="s">
        <v>317</v>
      </c>
      <c r="M155" t="str">
        <f t="shared" si="4"/>
        <v>PHY - CHANDRADEW SHARMA</v>
      </c>
      <c r="S155" s="300" t="s">
        <v>2576</v>
      </c>
    </row>
    <row r="156" spans="1:19" ht="63.75">
      <c r="A156" s="35">
        <v>1741</v>
      </c>
      <c r="B156" s="75" t="s">
        <v>1761</v>
      </c>
      <c r="C156" s="36" t="s">
        <v>197</v>
      </c>
      <c r="D156" s="76">
        <v>3</v>
      </c>
      <c r="I156" s="263" t="s">
        <v>1300</v>
      </c>
      <c r="K156" s="3" t="s">
        <v>316</v>
      </c>
      <c r="L156" s="3" t="s">
        <v>1355</v>
      </c>
      <c r="M156" t="str">
        <f t="shared" si="4"/>
        <v>PHY - DEEPAK PN</v>
      </c>
      <c r="S156" s="338" t="s">
        <v>2570</v>
      </c>
    </row>
    <row r="157" spans="1:19" ht="38.25">
      <c r="A157" s="35" t="s">
        <v>1762</v>
      </c>
      <c r="B157" s="35" t="s">
        <v>1763</v>
      </c>
      <c r="C157" s="36" t="s">
        <v>200</v>
      </c>
      <c r="D157" s="37" t="s">
        <v>1546</v>
      </c>
      <c r="I157" s="263" t="s">
        <v>1305</v>
      </c>
      <c r="K157" s="3" t="s">
        <v>316</v>
      </c>
      <c r="L157" s="3" t="s">
        <v>1429</v>
      </c>
      <c r="M157" t="str">
        <f t="shared" si="4"/>
        <v>PHY - ETHIRAJULU KANNAN</v>
      </c>
      <c r="S157" s="317" t="s">
        <v>2539</v>
      </c>
    </row>
    <row r="158" spans="1:19" ht="63.75">
      <c r="A158" s="35" t="s">
        <v>1764</v>
      </c>
      <c r="B158" s="35" t="s">
        <v>1765</v>
      </c>
      <c r="C158" s="36" t="s">
        <v>200</v>
      </c>
      <c r="D158" s="37" t="s">
        <v>1546</v>
      </c>
      <c r="I158" s="263" t="s">
        <v>1331</v>
      </c>
      <c r="K158" s="3" t="s">
        <v>316</v>
      </c>
      <c r="L158" s="3" t="s">
        <v>346</v>
      </c>
      <c r="M158" t="str">
        <f t="shared" si="4"/>
        <v>PHY - GAURAV DAR</v>
      </c>
      <c r="S158" s="172" t="s">
        <v>2570</v>
      </c>
    </row>
    <row r="159" spans="1:19" ht="25.5">
      <c r="A159" s="66" t="s">
        <v>1766</v>
      </c>
      <c r="B159" s="67" t="s">
        <v>1767</v>
      </c>
      <c r="C159" s="67" t="s">
        <v>1768</v>
      </c>
      <c r="D159" s="63" t="s">
        <v>1654</v>
      </c>
      <c r="I159" s="263" t="s">
        <v>1355</v>
      </c>
      <c r="K159" s="3" t="s">
        <v>316</v>
      </c>
      <c r="L159" s="3" t="s">
        <v>1405</v>
      </c>
      <c r="M159" t="str">
        <f t="shared" si="4"/>
        <v>PHY - KINJAL BANERJEE</v>
      </c>
      <c r="S159" s="300"/>
    </row>
    <row r="160" spans="1:19" ht="51">
      <c r="A160" s="66">
        <v>1590</v>
      </c>
      <c r="B160" s="67" t="s">
        <v>886</v>
      </c>
      <c r="C160" s="67" t="s">
        <v>887</v>
      </c>
      <c r="D160" s="63" t="s">
        <v>1654</v>
      </c>
      <c r="I160" s="263" t="s">
        <v>1357</v>
      </c>
      <c r="K160" s="3" t="s">
        <v>316</v>
      </c>
      <c r="L160" s="3" t="s">
        <v>1392</v>
      </c>
      <c r="M160" t="str">
        <f t="shared" si="4"/>
        <v>PHY - NANDA KUMAR PATINCHARATH</v>
      </c>
      <c r="S160" s="317"/>
    </row>
    <row r="161" spans="1:19" ht="51">
      <c r="A161" s="66">
        <v>1874</v>
      </c>
      <c r="B161" s="67" t="s">
        <v>889</v>
      </c>
      <c r="C161" s="67" t="s">
        <v>890</v>
      </c>
      <c r="D161" s="63" t="s">
        <v>1654</v>
      </c>
      <c r="I161" s="263" t="s">
        <v>1359</v>
      </c>
      <c r="K161" s="3" t="s">
        <v>316</v>
      </c>
      <c r="L161" s="3" t="s">
        <v>1397</v>
      </c>
      <c r="M161" t="str">
        <f t="shared" si="4"/>
        <v>PHY - PRASANTA KUMAR DAS</v>
      </c>
      <c r="S161" s="300" t="s">
        <v>2570</v>
      </c>
    </row>
    <row r="162" spans="1:19" ht="38.25">
      <c r="A162" s="35">
        <v>1875</v>
      </c>
      <c r="B162" s="49" t="s">
        <v>892</v>
      </c>
      <c r="C162" s="53" t="s">
        <v>893</v>
      </c>
      <c r="D162" s="37" t="s">
        <v>1520</v>
      </c>
      <c r="I162" s="263" t="s">
        <v>1361</v>
      </c>
      <c r="K162" s="3" t="s">
        <v>316</v>
      </c>
      <c r="L162" s="3" t="s">
        <v>356</v>
      </c>
      <c r="M162" t="str">
        <f t="shared" si="4"/>
        <v>PHY - RADHIKA VATHSAN</v>
      </c>
      <c r="S162" s="300" t="s">
        <v>2548</v>
      </c>
    </row>
    <row r="163" spans="1:19" ht="38.25">
      <c r="A163" s="66" t="s">
        <v>896</v>
      </c>
      <c r="B163" s="67" t="s">
        <v>897</v>
      </c>
      <c r="C163" s="67" t="s">
        <v>212</v>
      </c>
      <c r="D163" s="63">
        <v>3</v>
      </c>
      <c r="I163" s="263" t="s">
        <v>1390</v>
      </c>
      <c r="K163" s="3" t="s">
        <v>316</v>
      </c>
      <c r="L163" s="3" t="s">
        <v>1434</v>
      </c>
      <c r="M163" t="str">
        <f t="shared" si="4"/>
        <v>PHY - RAGHUNATH RATABOLE</v>
      </c>
      <c r="S163" s="300" t="s">
        <v>2570</v>
      </c>
    </row>
    <row r="164" spans="1:19" ht="51">
      <c r="A164" s="66" t="s">
        <v>1769</v>
      </c>
      <c r="B164" s="67" t="s">
        <v>1770</v>
      </c>
      <c r="C164" s="36" t="s">
        <v>1711</v>
      </c>
      <c r="D164" s="37" t="s">
        <v>1572</v>
      </c>
      <c r="I164" s="263" t="s">
        <v>1392</v>
      </c>
      <c r="K164" s="3" t="s">
        <v>316</v>
      </c>
      <c r="L164" s="3" t="s">
        <v>319</v>
      </c>
      <c r="M164" t="str">
        <f t="shared" si="4"/>
        <v>PHY - RAM SHANKER PATEL</v>
      </c>
      <c r="S164" s="172" t="s">
        <v>2576</v>
      </c>
    </row>
    <row r="165" spans="1:19" ht="38.25">
      <c r="A165" s="66" t="s">
        <v>1771</v>
      </c>
      <c r="B165" s="67" t="s">
        <v>1772</v>
      </c>
      <c r="C165" s="36" t="s">
        <v>915</v>
      </c>
      <c r="D165" s="37" t="s">
        <v>1520</v>
      </c>
      <c r="I165" s="263" t="s">
        <v>1397</v>
      </c>
      <c r="K165" s="3" t="s">
        <v>316</v>
      </c>
      <c r="L165" s="3" t="s">
        <v>1357</v>
      </c>
      <c r="M165" t="str">
        <f t="shared" si="4"/>
        <v>PHY - SUNILKUMAR V</v>
      </c>
      <c r="S165" s="317" t="s">
        <v>2548</v>
      </c>
    </row>
    <row r="166" spans="1:19" ht="51">
      <c r="A166" s="66" t="s">
        <v>1773</v>
      </c>
      <c r="B166" s="67" t="s">
        <v>1774</v>
      </c>
      <c r="C166" s="36" t="s">
        <v>922</v>
      </c>
      <c r="D166" s="37" t="s">
        <v>1520</v>
      </c>
      <c r="I166" s="263" t="s">
        <v>1405</v>
      </c>
      <c r="K166" s="3" t="s">
        <v>316</v>
      </c>
      <c r="L166" s="3" t="s">
        <v>1359</v>
      </c>
      <c r="M166" t="str">
        <f t="shared" si="4"/>
        <v>PHY - SWASTIBRATA BHATTACHARYA</v>
      </c>
      <c r="S166" s="300" t="s">
        <v>2576</v>
      </c>
    </row>
    <row r="167" spans="1:19" ht="38.25">
      <c r="A167" s="66" t="s">
        <v>1776</v>
      </c>
      <c r="B167" s="67" t="s">
        <v>1777</v>
      </c>
      <c r="C167" s="36" t="s">
        <v>927</v>
      </c>
      <c r="D167" s="37" t="s">
        <v>1520</v>
      </c>
      <c r="I167" s="263" t="s">
        <v>1410</v>
      </c>
      <c r="K167" s="3" t="s">
        <v>316</v>
      </c>
      <c r="L167" s="3" t="s">
        <v>321</v>
      </c>
      <c r="M167" t="str">
        <f t="shared" si="4"/>
        <v>PHY - TARUN KUMAR JHA</v>
      </c>
      <c r="S167" s="300" t="s">
        <v>2548</v>
      </c>
    </row>
    <row r="168" spans="1:19" ht="38.25">
      <c r="A168" s="35" t="s">
        <v>898</v>
      </c>
      <c r="B168" s="35" t="s">
        <v>899</v>
      </c>
      <c r="C168" s="36" t="s">
        <v>900</v>
      </c>
      <c r="D168" s="37" t="s">
        <v>1520</v>
      </c>
      <c r="I168" s="263" t="s">
        <v>1429</v>
      </c>
      <c r="K168" s="3" t="s">
        <v>316</v>
      </c>
      <c r="L168" s="3" t="s">
        <v>1361</v>
      </c>
      <c r="M168" t="str">
        <f t="shared" si="4"/>
        <v>PHY - TENY THERESA JOHN</v>
      </c>
      <c r="S168" s="300" t="s">
        <v>2539</v>
      </c>
    </row>
    <row r="169" spans="1:19" ht="48">
      <c r="A169" s="35" t="s">
        <v>1783</v>
      </c>
      <c r="B169" s="35" t="s">
        <v>1784</v>
      </c>
      <c r="C169" s="36" t="s">
        <v>1711</v>
      </c>
      <c r="D169" s="37" t="s">
        <v>1572</v>
      </c>
      <c r="I169" s="263" t="s">
        <v>1434</v>
      </c>
      <c r="K169" s="3" t="s">
        <v>316</v>
      </c>
      <c r="L169" s="3" t="s">
        <v>1390</v>
      </c>
      <c r="M169" t="str">
        <f t="shared" si="4"/>
        <v>PHY - TOBY JOSEPH</v>
      </c>
      <c r="S169" s="300" t="s">
        <v>2570</v>
      </c>
    </row>
    <row r="170" spans="1:19" ht="24">
      <c r="A170" s="35" t="s">
        <v>1785</v>
      </c>
      <c r="B170" s="35" t="s">
        <v>1786</v>
      </c>
      <c r="C170" s="36" t="s">
        <v>915</v>
      </c>
      <c r="D170" s="37" t="s">
        <v>1520</v>
      </c>
      <c r="S170" s="317" t="s">
        <v>2548</v>
      </c>
    </row>
    <row r="171" spans="1:19" ht="24">
      <c r="A171" s="35" t="s">
        <v>1787</v>
      </c>
      <c r="B171" s="35" t="s">
        <v>1788</v>
      </c>
      <c r="C171" s="36" t="s">
        <v>922</v>
      </c>
      <c r="D171" s="37" t="s">
        <v>1520</v>
      </c>
      <c r="I171" s="788" t="s">
        <v>2356</v>
      </c>
      <c r="J171" s="788"/>
      <c r="K171" s="788"/>
      <c r="S171" s="300" t="s">
        <v>2548</v>
      </c>
    </row>
    <row r="172" spans="1:19" ht="36">
      <c r="A172" s="35" t="s">
        <v>1789</v>
      </c>
      <c r="B172" s="35" t="s">
        <v>1790</v>
      </c>
      <c r="C172" s="36" t="s">
        <v>927</v>
      </c>
      <c r="D172" s="37" t="s">
        <v>1520</v>
      </c>
      <c r="I172" s="270" t="s">
        <v>2357</v>
      </c>
      <c r="J172" s="270" t="s">
        <v>2358</v>
      </c>
      <c r="K172" s="270" t="s">
        <v>2359</v>
      </c>
      <c r="L172" s="270" t="s">
        <v>2291</v>
      </c>
      <c r="M172" s="270" t="s">
        <v>2360</v>
      </c>
      <c r="S172" s="300" t="s">
        <v>2548</v>
      </c>
    </row>
    <row r="173" spans="1:19" ht="24">
      <c r="A173" s="35" t="s">
        <v>1791</v>
      </c>
      <c r="B173" s="35" t="s">
        <v>1792</v>
      </c>
      <c r="C173" s="36" t="s">
        <v>184</v>
      </c>
      <c r="D173" s="37" t="s">
        <v>1546</v>
      </c>
      <c r="I173" s="271" t="s">
        <v>2361</v>
      </c>
      <c r="J173" s="271" t="s">
        <v>2362</v>
      </c>
      <c r="K173" s="271" t="s">
        <v>2363</v>
      </c>
      <c r="L173" s="271" t="s">
        <v>2364</v>
      </c>
      <c r="M173" s="271" t="s">
        <v>2365</v>
      </c>
      <c r="S173" s="300" t="s">
        <v>2539</v>
      </c>
    </row>
    <row r="174" spans="1:19" ht="24">
      <c r="A174" s="35" t="s">
        <v>938</v>
      </c>
      <c r="B174" s="35" t="s">
        <v>939</v>
      </c>
      <c r="C174" s="36" t="s">
        <v>940</v>
      </c>
      <c r="D174" s="37" t="s">
        <v>1520</v>
      </c>
      <c r="I174" s="271" t="s">
        <v>2366</v>
      </c>
      <c r="J174" s="271" t="s">
        <v>2362</v>
      </c>
      <c r="K174" s="271" t="s">
        <v>2367</v>
      </c>
      <c r="L174" s="271" t="s">
        <v>2364</v>
      </c>
      <c r="M174" s="271" t="s">
        <v>2365</v>
      </c>
      <c r="S174" s="172" t="s">
        <v>2539</v>
      </c>
    </row>
    <row r="175" spans="1:19" ht="36">
      <c r="A175" s="35" t="s">
        <v>1793</v>
      </c>
      <c r="B175" s="35" t="s">
        <v>1794</v>
      </c>
      <c r="C175" s="36" t="s">
        <v>945</v>
      </c>
      <c r="D175" s="37" t="s">
        <v>1572</v>
      </c>
      <c r="I175" s="271" t="s">
        <v>2368</v>
      </c>
      <c r="J175" s="271" t="s">
        <v>2362</v>
      </c>
      <c r="K175" s="271" t="s">
        <v>2369</v>
      </c>
      <c r="L175" s="271" t="s">
        <v>2364</v>
      </c>
      <c r="M175" s="271" t="s">
        <v>2365</v>
      </c>
      <c r="S175" s="300" t="s">
        <v>2576</v>
      </c>
    </row>
    <row r="176" spans="1:19" ht="36">
      <c r="A176" s="35" t="s">
        <v>1795</v>
      </c>
      <c r="B176" s="35" t="s">
        <v>1796</v>
      </c>
      <c r="C176" s="36" t="s">
        <v>959</v>
      </c>
      <c r="D176" s="37" t="s">
        <v>1572</v>
      </c>
      <c r="I176" s="271" t="s">
        <v>2370</v>
      </c>
      <c r="J176" s="271" t="s">
        <v>2362</v>
      </c>
      <c r="K176" s="271" t="s">
        <v>2371</v>
      </c>
      <c r="L176" s="271" t="s">
        <v>2364</v>
      </c>
      <c r="M176" s="271" t="s">
        <v>2365</v>
      </c>
      <c r="S176" s="300" t="s">
        <v>2548</v>
      </c>
    </row>
    <row r="177" spans="1:19" ht="60">
      <c r="A177" s="35" t="s">
        <v>1798</v>
      </c>
      <c r="B177" s="35" t="s">
        <v>1799</v>
      </c>
      <c r="C177" s="36" t="s">
        <v>1800</v>
      </c>
      <c r="D177" s="37" t="s">
        <v>1616</v>
      </c>
      <c r="I177" s="271" t="s">
        <v>2372</v>
      </c>
      <c r="J177" s="271" t="s">
        <v>2362</v>
      </c>
      <c r="K177" s="271" t="s">
        <v>2373</v>
      </c>
      <c r="L177" s="271" t="s">
        <v>2364</v>
      </c>
      <c r="M177" s="271" t="s">
        <v>2365</v>
      </c>
      <c r="S177" s="338"/>
    </row>
    <row r="178" spans="1:19" ht="36">
      <c r="A178" s="35" t="s">
        <v>1801</v>
      </c>
      <c r="B178" s="35" t="s">
        <v>1802</v>
      </c>
      <c r="C178" s="36" t="s">
        <v>197</v>
      </c>
      <c r="D178" s="37" t="s">
        <v>1546</v>
      </c>
      <c r="I178" s="271" t="s">
        <v>2374</v>
      </c>
      <c r="J178" s="271" t="s">
        <v>2362</v>
      </c>
      <c r="K178" s="271" t="s">
        <v>2375</v>
      </c>
      <c r="L178" s="271" t="s">
        <v>2364</v>
      </c>
      <c r="M178" s="271" t="s">
        <v>2365</v>
      </c>
      <c r="S178" s="172" t="s">
        <v>2576</v>
      </c>
    </row>
    <row r="179" spans="1:19" ht="36">
      <c r="A179" s="35" t="s">
        <v>1803</v>
      </c>
      <c r="B179" s="35" t="s">
        <v>1804</v>
      </c>
      <c r="C179" s="36" t="s">
        <v>197</v>
      </c>
      <c r="D179" s="37" t="s">
        <v>1546</v>
      </c>
      <c r="I179" s="271" t="s">
        <v>2376</v>
      </c>
      <c r="J179" s="271" t="s">
        <v>2362</v>
      </c>
      <c r="K179" s="271" t="s">
        <v>2377</v>
      </c>
      <c r="L179" s="271" t="s">
        <v>2364</v>
      </c>
      <c r="M179" s="271" t="s">
        <v>2365</v>
      </c>
      <c r="S179" s="300" t="s">
        <v>2539</v>
      </c>
    </row>
    <row r="180" spans="1:19" ht="24">
      <c r="A180" s="35" t="s">
        <v>1805</v>
      </c>
      <c r="B180" s="35" t="s">
        <v>1806</v>
      </c>
      <c r="C180" s="36" t="s">
        <v>200</v>
      </c>
      <c r="D180" s="37" t="s">
        <v>1546</v>
      </c>
      <c r="I180" s="271" t="s">
        <v>2378</v>
      </c>
      <c r="J180" s="271" t="s">
        <v>2362</v>
      </c>
      <c r="K180" s="271" t="s">
        <v>2379</v>
      </c>
      <c r="L180" s="271" t="s">
        <v>2364</v>
      </c>
      <c r="M180" s="271" t="s">
        <v>2365</v>
      </c>
      <c r="S180" s="338" t="s">
        <v>2539</v>
      </c>
    </row>
    <row r="181" spans="1:19" ht="24">
      <c r="A181" s="35" t="s">
        <v>1807</v>
      </c>
      <c r="B181" s="35" t="s">
        <v>1808</v>
      </c>
      <c r="C181" s="36" t="s">
        <v>200</v>
      </c>
      <c r="D181" s="37" t="s">
        <v>1546</v>
      </c>
      <c r="I181" s="271" t="s">
        <v>2380</v>
      </c>
      <c r="J181" s="271" t="s">
        <v>2362</v>
      </c>
      <c r="K181" s="271" t="s">
        <v>2381</v>
      </c>
      <c r="L181" s="271" t="s">
        <v>2364</v>
      </c>
      <c r="M181" s="271" t="s">
        <v>2365</v>
      </c>
      <c r="S181" s="300" t="s">
        <v>2570</v>
      </c>
    </row>
    <row r="182" spans="1:19" ht="48">
      <c r="A182" s="35" t="s">
        <v>980</v>
      </c>
      <c r="B182" s="35" t="s">
        <v>981</v>
      </c>
      <c r="C182" s="36" t="s">
        <v>1809</v>
      </c>
      <c r="D182" s="37" t="s">
        <v>1520</v>
      </c>
      <c r="I182" s="271" t="s">
        <v>2382</v>
      </c>
      <c r="J182" s="271" t="s">
        <v>2362</v>
      </c>
      <c r="K182" s="271" t="s">
        <v>2383</v>
      </c>
      <c r="L182" s="271" t="s">
        <v>2364</v>
      </c>
      <c r="M182" s="271" t="s">
        <v>2365</v>
      </c>
      <c r="S182" s="317"/>
    </row>
    <row r="183" spans="1:19" ht="48">
      <c r="A183" s="35" t="s">
        <v>983</v>
      </c>
      <c r="B183" s="49" t="s">
        <v>984</v>
      </c>
      <c r="C183" s="53" t="s">
        <v>985</v>
      </c>
      <c r="D183" s="37" t="s">
        <v>1654</v>
      </c>
      <c r="I183" s="271" t="s">
        <v>2384</v>
      </c>
      <c r="J183" s="271" t="s">
        <v>2362</v>
      </c>
      <c r="K183" s="271" t="s">
        <v>2385</v>
      </c>
      <c r="L183" s="271" t="s">
        <v>2364</v>
      </c>
      <c r="M183" s="271" t="s">
        <v>2365</v>
      </c>
      <c r="S183" s="317" t="s">
        <v>2548</v>
      </c>
    </row>
    <row r="184" spans="1:19" ht="36">
      <c r="A184" s="35" t="s">
        <v>986</v>
      </c>
      <c r="B184" s="35" t="s">
        <v>987</v>
      </c>
      <c r="C184" s="36" t="s">
        <v>1810</v>
      </c>
      <c r="D184" s="37" t="s">
        <v>1572</v>
      </c>
      <c r="I184" s="271" t="s">
        <v>2386</v>
      </c>
      <c r="J184" s="271" t="s">
        <v>2362</v>
      </c>
      <c r="K184" s="271" t="s">
        <v>2387</v>
      </c>
      <c r="L184" s="271" t="s">
        <v>2364</v>
      </c>
      <c r="M184" s="271" t="s">
        <v>2365</v>
      </c>
      <c r="S184" s="172" t="s">
        <v>2539</v>
      </c>
    </row>
    <row r="185" spans="1:19" ht="36">
      <c r="A185" s="35" t="s">
        <v>986</v>
      </c>
      <c r="B185" s="35" t="s">
        <v>987</v>
      </c>
      <c r="C185" s="36" t="s">
        <v>1810</v>
      </c>
      <c r="D185" s="37" t="s">
        <v>1520</v>
      </c>
      <c r="I185" s="271" t="s">
        <v>2388</v>
      </c>
      <c r="J185" s="271" t="s">
        <v>2362</v>
      </c>
      <c r="K185" s="271" t="s">
        <v>2389</v>
      </c>
      <c r="L185" s="271" t="s">
        <v>2364</v>
      </c>
      <c r="M185" s="271" t="s">
        <v>2365</v>
      </c>
      <c r="S185" s="300" t="s">
        <v>2539</v>
      </c>
    </row>
    <row r="186" spans="1:19">
      <c r="A186" s="66" t="s">
        <v>989</v>
      </c>
      <c r="B186" s="67" t="s">
        <v>990</v>
      </c>
      <c r="C186" s="67" t="s">
        <v>991</v>
      </c>
      <c r="D186" s="63" t="s">
        <v>1654</v>
      </c>
      <c r="I186" s="271" t="s">
        <v>2390</v>
      </c>
      <c r="J186" s="271" t="s">
        <v>2391</v>
      </c>
      <c r="K186" s="271" t="s">
        <v>2392</v>
      </c>
      <c r="L186" s="271" t="s">
        <v>2364</v>
      </c>
      <c r="M186" s="271" t="s">
        <v>2365</v>
      </c>
      <c r="S186" s="300" t="s">
        <v>2548</v>
      </c>
    </row>
    <row r="187" spans="1:19" ht="36">
      <c r="A187" s="35">
        <v>1854</v>
      </c>
      <c r="B187" s="35" t="s">
        <v>1811</v>
      </c>
      <c r="C187" s="36" t="s">
        <v>994</v>
      </c>
      <c r="D187" s="37" t="s">
        <v>1520</v>
      </c>
      <c r="I187" s="271" t="s">
        <v>2393</v>
      </c>
      <c r="J187" s="271" t="s">
        <v>2391</v>
      </c>
      <c r="K187" s="271" t="s">
        <v>2394</v>
      </c>
      <c r="L187" s="271" t="s">
        <v>2364</v>
      </c>
      <c r="M187" s="271" t="s">
        <v>2365</v>
      </c>
      <c r="S187" s="317"/>
    </row>
    <row r="188" spans="1:19" ht="24">
      <c r="A188" s="35" t="s">
        <v>1812</v>
      </c>
      <c r="B188" s="35" t="s">
        <v>1813</v>
      </c>
      <c r="C188" s="36" t="s">
        <v>212</v>
      </c>
      <c r="D188" s="37" t="s">
        <v>1546</v>
      </c>
      <c r="I188" s="271" t="s">
        <v>2395</v>
      </c>
      <c r="J188" s="271" t="s">
        <v>2391</v>
      </c>
      <c r="K188" s="271" t="s">
        <v>2396</v>
      </c>
      <c r="L188" s="271" t="s">
        <v>2364</v>
      </c>
      <c r="M188" s="271" t="s">
        <v>2365</v>
      </c>
      <c r="S188" s="300" t="s">
        <v>2576</v>
      </c>
    </row>
    <row r="189" spans="1:19" ht="24">
      <c r="A189" s="106"/>
      <c r="B189" s="67" t="s">
        <v>997</v>
      </c>
      <c r="C189" s="67" t="s">
        <v>998</v>
      </c>
      <c r="D189" s="63" t="s">
        <v>1581</v>
      </c>
      <c r="I189" s="271" t="s">
        <v>2397</v>
      </c>
      <c r="J189" s="271" t="s">
        <v>2391</v>
      </c>
      <c r="K189" s="271" t="s">
        <v>2398</v>
      </c>
      <c r="L189" s="271" t="s">
        <v>2364</v>
      </c>
      <c r="M189" s="271" t="s">
        <v>2365</v>
      </c>
      <c r="S189" s="338" t="s">
        <v>2570</v>
      </c>
    </row>
    <row r="190" spans="1:19" ht="36">
      <c r="A190" s="35" t="s">
        <v>999</v>
      </c>
      <c r="B190" s="35" t="s">
        <v>1000</v>
      </c>
      <c r="C190" s="36" t="s">
        <v>1814</v>
      </c>
      <c r="D190" s="37" t="s">
        <v>1633</v>
      </c>
      <c r="I190" s="271" t="s">
        <v>2399</v>
      </c>
      <c r="J190" s="271" t="s">
        <v>2391</v>
      </c>
      <c r="K190" s="271" t="s">
        <v>2400</v>
      </c>
      <c r="L190" s="271" t="s">
        <v>2364</v>
      </c>
      <c r="M190" s="271" t="s">
        <v>2365</v>
      </c>
    </row>
    <row r="191" spans="1:19" ht="60">
      <c r="A191" s="35">
        <v>1539</v>
      </c>
      <c r="B191" s="49" t="s">
        <v>1815</v>
      </c>
      <c r="C191" s="53" t="s">
        <v>874</v>
      </c>
      <c r="D191" s="37" t="s">
        <v>1520</v>
      </c>
      <c r="I191" s="271" t="s">
        <v>2401</v>
      </c>
      <c r="J191" s="271" t="s">
        <v>2391</v>
      </c>
      <c r="K191" s="271" t="s">
        <v>2402</v>
      </c>
      <c r="L191" s="271" t="s">
        <v>2364</v>
      </c>
      <c r="M191" s="271" t="s">
        <v>2365</v>
      </c>
    </row>
    <row r="192" spans="1:19">
      <c r="A192" s="66" t="s">
        <v>1816</v>
      </c>
      <c r="B192" s="67" t="s">
        <v>1817</v>
      </c>
      <c r="C192" s="67" t="s">
        <v>1768</v>
      </c>
      <c r="D192" s="63" t="s">
        <v>1654</v>
      </c>
      <c r="I192" s="271" t="s">
        <v>2403</v>
      </c>
      <c r="J192" s="271" t="s">
        <v>2391</v>
      </c>
      <c r="K192" s="271" t="s">
        <v>2404</v>
      </c>
      <c r="L192" s="271" t="s">
        <v>2364</v>
      </c>
      <c r="M192" s="271" t="s">
        <v>2365</v>
      </c>
    </row>
    <row r="193" spans="1:13" ht="36">
      <c r="A193" s="35">
        <v>1542</v>
      </c>
      <c r="B193" s="60" t="s">
        <v>1818</v>
      </c>
      <c r="C193" s="61" t="s">
        <v>858</v>
      </c>
      <c r="D193" s="37" t="s">
        <v>1520</v>
      </c>
      <c r="I193" s="271" t="s">
        <v>2405</v>
      </c>
      <c r="J193" s="271" t="s">
        <v>2391</v>
      </c>
      <c r="K193" s="271" t="s">
        <v>2406</v>
      </c>
      <c r="L193" s="271" t="s">
        <v>2364</v>
      </c>
      <c r="M193" s="271" t="s">
        <v>2365</v>
      </c>
    </row>
    <row r="194" spans="1:13" ht="36">
      <c r="A194" s="35" t="s">
        <v>1006</v>
      </c>
      <c r="B194" s="35" t="s">
        <v>1007</v>
      </c>
      <c r="C194" s="36" t="s">
        <v>1819</v>
      </c>
      <c r="D194" s="37" t="s">
        <v>1520</v>
      </c>
      <c r="I194" s="271" t="s">
        <v>2407</v>
      </c>
      <c r="J194" s="271" t="s">
        <v>2391</v>
      </c>
      <c r="K194" s="271" t="s">
        <v>2408</v>
      </c>
      <c r="L194" s="271" t="s">
        <v>2364</v>
      </c>
      <c r="M194" s="271" t="s">
        <v>2365</v>
      </c>
    </row>
    <row r="195" spans="1:13">
      <c r="A195" s="66" t="s">
        <v>1011</v>
      </c>
      <c r="B195" s="67" t="s">
        <v>1012</v>
      </c>
      <c r="C195" s="67" t="s">
        <v>1013</v>
      </c>
      <c r="D195" s="63" t="s">
        <v>1654</v>
      </c>
      <c r="I195" s="271" t="s">
        <v>2409</v>
      </c>
      <c r="J195" s="271" t="s">
        <v>2391</v>
      </c>
      <c r="K195" s="271" t="s">
        <v>2410</v>
      </c>
      <c r="L195" s="271" t="s">
        <v>2364</v>
      </c>
      <c r="M195" s="271" t="s">
        <v>2365</v>
      </c>
    </row>
    <row r="196" spans="1:13" ht="36">
      <c r="A196" s="195" t="s">
        <v>1016</v>
      </c>
      <c r="B196" s="195" t="s">
        <v>1017</v>
      </c>
      <c r="C196" s="195" t="s">
        <v>1018</v>
      </c>
      <c r="D196" s="210" t="s">
        <v>1520</v>
      </c>
      <c r="I196" s="271" t="s">
        <v>2411</v>
      </c>
      <c r="J196" s="271" t="s">
        <v>2391</v>
      </c>
      <c r="K196" s="271" t="s">
        <v>2412</v>
      </c>
      <c r="L196" s="271" t="s">
        <v>2364</v>
      </c>
      <c r="M196" s="271" t="s">
        <v>2365</v>
      </c>
    </row>
    <row r="197" spans="1:13">
      <c r="A197" s="66" t="s">
        <v>1021</v>
      </c>
      <c r="B197" s="67" t="s">
        <v>1022</v>
      </c>
      <c r="C197" s="67" t="s">
        <v>1023</v>
      </c>
      <c r="D197" s="63" t="s">
        <v>1520</v>
      </c>
      <c r="I197" s="271" t="s">
        <v>2413</v>
      </c>
      <c r="J197" s="271" t="s">
        <v>2391</v>
      </c>
      <c r="K197" s="271" t="s">
        <v>2414</v>
      </c>
      <c r="L197" s="271" t="s">
        <v>2364</v>
      </c>
      <c r="M197" s="271" t="s">
        <v>2365</v>
      </c>
    </row>
    <row r="198" spans="1:13">
      <c r="A198" s="66" t="s">
        <v>1026</v>
      </c>
      <c r="B198" s="67" t="s">
        <v>1027</v>
      </c>
      <c r="C198" s="67" t="s">
        <v>1028</v>
      </c>
      <c r="D198" s="63" t="s">
        <v>1520</v>
      </c>
      <c r="I198" s="271" t="s">
        <v>2415</v>
      </c>
      <c r="J198" s="271" t="s">
        <v>2391</v>
      </c>
      <c r="K198" s="271" t="s">
        <v>2416</v>
      </c>
      <c r="L198" s="271" t="s">
        <v>2364</v>
      </c>
      <c r="M198" s="271" t="s">
        <v>2365</v>
      </c>
    </row>
    <row r="199" spans="1:13" ht="48">
      <c r="A199" s="35" t="s">
        <v>1029</v>
      </c>
      <c r="B199" s="35" t="s">
        <v>1030</v>
      </c>
      <c r="C199" s="36" t="s">
        <v>1031</v>
      </c>
      <c r="D199" s="37" t="s">
        <v>1520</v>
      </c>
      <c r="I199" s="271" t="s">
        <v>2417</v>
      </c>
      <c r="J199" s="271" t="s">
        <v>2418</v>
      </c>
      <c r="K199" s="271" t="s">
        <v>2419</v>
      </c>
      <c r="L199" s="271" t="s">
        <v>2364</v>
      </c>
      <c r="M199" s="271" t="s">
        <v>2365</v>
      </c>
    </row>
    <row r="200" spans="1:13">
      <c r="A200" s="66" t="s">
        <v>1034</v>
      </c>
      <c r="B200" s="67" t="s">
        <v>1035</v>
      </c>
      <c r="C200" s="67" t="s">
        <v>1820</v>
      </c>
      <c r="D200" s="63" t="s">
        <v>1714</v>
      </c>
      <c r="I200" s="271" t="s">
        <v>2420</v>
      </c>
      <c r="J200" s="271" t="s">
        <v>2418</v>
      </c>
      <c r="K200" s="271" t="s">
        <v>2421</v>
      </c>
      <c r="L200" s="271" t="s">
        <v>2364</v>
      </c>
      <c r="M200" s="271" t="s">
        <v>2365</v>
      </c>
    </row>
    <row r="201" spans="1:13">
      <c r="A201" s="66" t="s">
        <v>1039</v>
      </c>
      <c r="B201" s="67" t="s">
        <v>1040</v>
      </c>
      <c r="C201" s="67" t="s">
        <v>1821</v>
      </c>
      <c r="D201" s="63" t="s">
        <v>1520</v>
      </c>
      <c r="I201" s="271" t="s">
        <v>2422</v>
      </c>
      <c r="J201" s="271" t="s">
        <v>2423</v>
      </c>
      <c r="K201" s="271" t="s">
        <v>1780</v>
      </c>
      <c r="L201" s="271" t="s">
        <v>2364</v>
      </c>
      <c r="M201" s="271" t="s">
        <v>2365</v>
      </c>
    </row>
    <row r="202" spans="1:13" ht="36">
      <c r="A202" s="35" t="s">
        <v>1042</v>
      </c>
      <c r="B202" s="60" t="s">
        <v>1043</v>
      </c>
      <c r="C202" s="61" t="s">
        <v>1044</v>
      </c>
      <c r="D202" s="37" t="s">
        <v>1520</v>
      </c>
      <c r="I202" s="271" t="s">
        <v>2424</v>
      </c>
      <c r="J202" s="271" t="s">
        <v>2423</v>
      </c>
      <c r="K202" s="271" t="s">
        <v>1608</v>
      </c>
      <c r="L202" s="271" t="s">
        <v>2364</v>
      </c>
      <c r="M202" s="271" t="s">
        <v>2365</v>
      </c>
    </row>
    <row r="203" spans="1:13" ht="36">
      <c r="A203" s="35">
        <v>1137</v>
      </c>
      <c r="B203" s="75" t="s">
        <v>1048</v>
      </c>
      <c r="C203" s="36" t="s">
        <v>1822</v>
      </c>
      <c r="D203" s="76" t="s">
        <v>1654</v>
      </c>
      <c r="I203" s="271" t="s">
        <v>2425</v>
      </c>
      <c r="J203" s="271" t="s">
        <v>2426</v>
      </c>
      <c r="K203" s="271" t="s">
        <v>1598</v>
      </c>
      <c r="L203" s="271" t="s">
        <v>2364</v>
      </c>
      <c r="M203" s="271" t="s">
        <v>2365</v>
      </c>
    </row>
    <row r="204" spans="1:13">
      <c r="A204" s="66" t="s">
        <v>1052</v>
      </c>
      <c r="B204" s="67" t="s">
        <v>1053</v>
      </c>
      <c r="C204" s="67" t="s">
        <v>1823</v>
      </c>
      <c r="D204" s="63" t="s">
        <v>1714</v>
      </c>
      <c r="I204" s="271" t="s">
        <v>2427</v>
      </c>
      <c r="J204" s="271" t="s">
        <v>2426</v>
      </c>
      <c r="K204" s="271" t="s">
        <v>1712</v>
      </c>
      <c r="L204" s="271" t="s">
        <v>2364</v>
      </c>
      <c r="M204" s="271" t="s">
        <v>2365</v>
      </c>
    </row>
    <row r="205" spans="1:13" ht="36">
      <c r="A205" s="195" t="s">
        <v>1055</v>
      </c>
      <c r="B205" s="195" t="s">
        <v>1056</v>
      </c>
      <c r="C205" s="195" t="s">
        <v>1057</v>
      </c>
      <c r="D205" s="210" t="s">
        <v>1520</v>
      </c>
      <c r="I205" s="271" t="s">
        <v>2428</v>
      </c>
      <c r="J205" s="271" t="s">
        <v>2418</v>
      </c>
      <c r="K205" s="271" t="s">
        <v>2429</v>
      </c>
      <c r="L205" s="271" t="s">
        <v>2364</v>
      </c>
      <c r="M205" s="271" t="s">
        <v>2365</v>
      </c>
    </row>
    <row r="206" spans="1:13" ht="60">
      <c r="A206" s="35" t="s">
        <v>1060</v>
      </c>
      <c r="B206" s="49" t="s">
        <v>1061</v>
      </c>
      <c r="C206" s="53" t="s">
        <v>1062</v>
      </c>
      <c r="D206" s="37" t="s">
        <v>1714</v>
      </c>
      <c r="I206" s="271" t="s">
        <v>2430</v>
      </c>
      <c r="J206" s="271" t="s">
        <v>2431</v>
      </c>
      <c r="K206" s="271" t="s">
        <v>2432</v>
      </c>
      <c r="L206" s="271" t="s">
        <v>2364</v>
      </c>
      <c r="M206" s="271" t="s">
        <v>2365</v>
      </c>
    </row>
    <row r="207" spans="1:13" ht="36">
      <c r="A207" s="35">
        <v>1152</v>
      </c>
      <c r="B207" s="75" t="s">
        <v>1066</v>
      </c>
      <c r="C207" s="36" t="s">
        <v>1825</v>
      </c>
      <c r="D207" s="76" t="s">
        <v>1520</v>
      </c>
      <c r="I207" s="271" t="s">
        <v>2433</v>
      </c>
      <c r="J207" s="271" t="s">
        <v>2431</v>
      </c>
      <c r="K207" s="271" t="s">
        <v>2434</v>
      </c>
      <c r="L207" s="271" t="s">
        <v>2364</v>
      </c>
      <c r="M207" s="271" t="s">
        <v>2365</v>
      </c>
    </row>
    <row r="208" spans="1:13">
      <c r="A208" s="66" t="s">
        <v>1068</v>
      </c>
      <c r="B208" s="67" t="s">
        <v>1069</v>
      </c>
      <c r="C208" s="67" t="s">
        <v>1826</v>
      </c>
      <c r="D208" s="63" t="s">
        <v>1520</v>
      </c>
      <c r="I208" s="271" t="s">
        <v>2435</v>
      </c>
      <c r="J208" s="271" t="s">
        <v>2431</v>
      </c>
      <c r="K208" s="271" t="s">
        <v>2436</v>
      </c>
      <c r="L208" s="271" t="s">
        <v>2364</v>
      </c>
      <c r="M208" s="271" t="s">
        <v>2365</v>
      </c>
    </row>
    <row r="209" spans="1:13" ht="48">
      <c r="A209" s="35" t="s">
        <v>1071</v>
      </c>
      <c r="B209" s="35" t="s">
        <v>1072</v>
      </c>
      <c r="C209" s="36" t="s">
        <v>1827</v>
      </c>
      <c r="D209" s="37" t="s">
        <v>1520</v>
      </c>
      <c r="I209" s="271" t="s">
        <v>2437</v>
      </c>
      <c r="J209" s="271" t="s">
        <v>2431</v>
      </c>
      <c r="K209" s="271" t="s">
        <v>2438</v>
      </c>
      <c r="L209" s="271" t="s">
        <v>2364</v>
      </c>
      <c r="M209" s="271" t="s">
        <v>2365</v>
      </c>
    </row>
    <row r="210" spans="1:13" ht="24">
      <c r="A210" s="35" t="s">
        <v>1074</v>
      </c>
      <c r="B210" s="35" t="s">
        <v>1075</v>
      </c>
      <c r="C210" s="36" t="s">
        <v>1828</v>
      </c>
      <c r="D210" s="37" t="s">
        <v>1520</v>
      </c>
      <c r="I210" s="271" t="s">
        <v>2439</v>
      </c>
      <c r="J210" s="271" t="s">
        <v>2431</v>
      </c>
      <c r="K210" s="271" t="s">
        <v>2440</v>
      </c>
      <c r="L210" s="271" t="s">
        <v>2364</v>
      </c>
      <c r="M210" s="271" t="s">
        <v>2365</v>
      </c>
    </row>
    <row r="211" spans="1:13" ht="24">
      <c r="A211" s="35" t="s">
        <v>1079</v>
      </c>
      <c r="B211" s="35" t="s">
        <v>1080</v>
      </c>
      <c r="C211" s="36" t="s">
        <v>184</v>
      </c>
      <c r="D211" s="37" t="s">
        <v>1546</v>
      </c>
      <c r="I211" s="271" t="s">
        <v>2441</v>
      </c>
      <c r="J211" s="271" t="s">
        <v>2362</v>
      </c>
      <c r="K211" s="271" t="s">
        <v>2442</v>
      </c>
      <c r="L211" s="271" t="s">
        <v>2443</v>
      </c>
      <c r="M211" s="271" t="s">
        <v>2444</v>
      </c>
    </row>
    <row r="212" spans="1:13" ht="48">
      <c r="A212" s="35">
        <v>1588</v>
      </c>
      <c r="B212" s="35" t="s">
        <v>1082</v>
      </c>
      <c r="C212" s="36" t="s">
        <v>1083</v>
      </c>
      <c r="D212" s="63" t="s">
        <v>1520</v>
      </c>
      <c r="I212" s="271" t="s">
        <v>2445</v>
      </c>
      <c r="J212" s="271" t="s">
        <v>2362</v>
      </c>
      <c r="K212" s="271" t="s">
        <v>2446</v>
      </c>
      <c r="L212" s="271" t="s">
        <v>2443</v>
      </c>
      <c r="M212" s="271" t="s">
        <v>2444</v>
      </c>
    </row>
    <row r="213" spans="1:13">
      <c r="A213" s="66" t="s">
        <v>1084</v>
      </c>
      <c r="B213" s="67" t="s">
        <v>1085</v>
      </c>
      <c r="C213" s="67" t="s">
        <v>1829</v>
      </c>
      <c r="D213" s="63" t="s">
        <v>1520</v>
      </c>
      <c r="I213" s="271" t="s">
        <v>2447</v>
      </c>
      <c r="J213" s="271" t="s">
        <v>2362</v>
      </c>
      <c r="K213" s="271" t="s">
        <v>2448</v>
      </c>
      <c r="L213" s="271" t="s">
        <v>2443</v>
      </c>
      <c r="M213" s="271" t="s">
        <v>2444</v>
      </c>
    </row>
    <row r="214" spans="1:13" ht="48">
      <c r="A214" s="217"/>
      <c r="B214" s="195" t="s">
        <v>1087</v>
      </c>
      <c r="C214" s="195" t="s">
        <v>1088</v>
      </c>
      <c r="D214" s="210" t="s">
        <v>1520</v>
      </c>
      <c r="I214" s="271" t="s">
        <v>2449</v>
      </c>
      <c r="J214" s="271" t="s">
        <v>2362</v>
      </c>
      <c r="K214" s="271" t="s">
        <v>2450</v>
      </c>
      <c r="L214" s="271" t="s">
        <v>2443</v>
      </c>
      <c r="M214" s="271" t="s">
        <v>2444</v>
      </c>
    </row>
    <row r="215" spans="1:13">
      <c r="A215" s="66">
        <v>1605</v>
      </c>
      <c r="B215" s="67" t="s">
        <v>1090</v>
      </c>
      <c r="C215" s="67" t="s">
        <v>1830</v>
      </c>
      <c r="D215" s="63" t="s">
        <v>1520</v>
      </c>
      <c r="I215" s="271" t="s">
        <v>2451</v>
      </c>
      <c r="J215" s="271" t="s">
        <v>2362</v>
      </c>
      <c r="K215" s="271" t="s">
        <v>2452</v>
      </c>
      <c r="L215" s="271" t="s">
        <v>2443</v>
      </c>
      <c r="M215" s="271" t="s">
        <v>2444</v>
      </c>
    </row>
    <row r="216" spans="1:13" ht="36">
      <c r="A216" s="35" t="s">
        <v>1092</v>
      </c>
      <c r="B216" s="35" t="s">
        <v>1093</v>
      </c>
      <c r="C216" s="36" t="s">
        <v>1831</v>
      </c>
      <c r="D216" s="37" t="s">
        <v>1520</v>
      </c>
      <c r="I216" s="271" t="s">
        <v>2453</v>
      </c>
      <c r="J216" s="271" t="s">
        <v>2362</v>
      </c>
      <c r="K216" s="271" t="s">
        <v>2454</v>
      </c>
      <c r="L216" s="271" t="s">
        <v>2443</v>
      </c>
      <c r="M216" s="271" t="s">
        <v>2444</v>
      </c>
    </row>
    <row r="217" spans="1:13" ht="48">
      <c r="A217" s="35">
        <v>1832</v>
      </c>
      <c r="B217" s="35" t="s">
        <v>1096</v>
      </c>
      <c r="C217" s="36" t="s">
        <v>1097</v>
      </c>
      <c r="D217" s="63" t="s">
        <v>1520</v>
      </c>
      <c r="I217" s="271" t="s">
        <v>2455</v>
      </c>
      <c r="J217" s="271" t="s">
        <v>2362</v>
      </c>
      <c r="K217" s="271" t="s">
        <v>2456</v>
      </c>
      <c r="L217" s="271" t="s">
        <v>2443</v>
      </c>
      <c r="M217" s="271" t="s">
        <v>2444</v>
      </c>
    </row>
    <row r="218" spans="1:13" ht="48">
      <c r="A218" s="35">
        <v>1834</v>
      </c>
      <c r="B218" s="35" t="s">
        <v>1101</v>
      </c>
      <c r="C218" s="36" t="s">
        <v>1102</v>
      </c>
      <c r="D218" s="76" t="s">
        <v>1520</v>
      </c>
      <c r="I218" s="271" t="s">
        <v>2457</v>
      </c>
      <c r="J218" s="271" t="s">
        <v>2362</v>
      </c>
      <c r="K218" s="271" t="s">
        <v>2458</v>
      </c>
      <c r="L218" s="271" t="s">
        <v>2443</v>
      </c>
      <c r="M218" s="271" t="s">
        <v>2444</v>
      </c>
    </row>
    <row r="219" spans="1:13" ht="36">
      <c r="A219" s="35" t="s">
        <v>1103</v>
      </c>
      <c r="B219" s="35" t="s">
        <v>1104</v>
      </c>
      <c r="C219" s="36" t="s">
        <v>1833</v>
      </c>
      <c r="D219" s="37" t="s">
        <v>1520</v>
      </c>
      <c r="I219" s="271" t="s">
        <v>2459</v>
      </c>
      <c r="J219" s="271" t="s">
        <v>2362</v>
      </c>
      <c r="K219" s="271" t="s">
        <v>2460</v>
      </c>
      <c r="L219" s="271" t="s">
        <v>2443</v>
      </c>
      <c r="M219" s="271" t="s">
        <v>2444</v>
      </c>
    </row>
    <row r="220" spans="1:13" ht="48">
      <c r="A220" s="35">
        <v>1830</v>
      </c>
      <c r="B220" s="35" t="s">
        <v>1107</v>
      </c>
      <c r="C220" s="36" t="s">
        <v>1108</v>
      </c>
      <c r="D220" s="37" t="s">
        <v>1520</v>
      </c>
      <c r="I220" s="271" t="s">
        <v>2461</v>
      </c>
      <c r="J220" s="271" t="s">
        <v>2362</v>
      </c>
      <c r="K220" s="271" t="s">
        <v>2462</v>
      </c>
      <c r="L220" s="271" t="s">
        <v>2443</v>
      </c>
      <c r="M220" s="271" t="s">
        <v>2444</v>
      </c>
    </row>
    <row r="221" spans="1:13" ht="24">
      <c r="A221" s="35">
        <v>1828</v>
      </c>
      <c r="B221" s="35" t="s">
        <v>1110</v>
      </c>
      <c r="C221" s="36" t="s">
        <v>1834</v>
      </c>
      <c r="D221" s="37" t="s">
        <v>1520</v>
      </c>
      <c r="I221" s="271" t="s">
        <v>2463</v>
      </c>
      <c r="J221" s="271" t="s">
        <v>2362</v>
      </c>
      <c r="K221" s="271" t="s">
        <v>2464</v>
      </c>
      <c r="L221" s="271" t="s">
        <v>2443</v>
      </c>
      <c r="M221" s="271" t="s">
        <v>2444</v>
      </c>
    </row>
    <row r="222" spans="1:13" ht="48">
      <c r="A222" s="217"/>
      <c r="B222" s="195" t="s">
        <v>1112</v>
      </c>
      <c r="C222" s="195" t="s">
        <v>1113</v>
      </c>
      <c r="D222" s="210" t="s">
        <v>1520</v>
      </c>
      <c r="I222" s="271" t="s">
        <v>2465</v>
      </c>
      <c r="J222" s="271" t="s">
        <v>2362</v>
      </c>
      <c r="K222" s="271" t="s">
        <v>2466</v>
      </c>
      <c r="L222" s="271" t="s">
        <v>2443</v>
      </c>
      <c r="M222" s="271" t="s">
        <v>2444</v>
      </c>
    </row>
    <row r="223" spans="1:13">
      <c r="A223" s="66">
        <v>21929</v>
      </c>
      <c r="B223" s="67" t="s">
        <v>1115</v>
      </c>
      <c r="C223" s="67" t="s">
        <v>1835</v>
      </c>
      <c r="D223" s="63" t="s">
        <v>1520</v>
      </c>
      <c r="I223" s="271" t="s">
        <v>2467</v>
      </c>
      <c r="J223" s="271" t="s">
        <v>2362</v>
      </c>
      <c r="K223" s="271" t="s">
        <v>2468</v>
      </c>
      <c r="L223" s="271" t="s">
        <v>2443</v>
      </c>
      <c r="M223" s="271" t="s">
        <v>2444</v>
      </c>
    </row>
    <row r="224" spans="1:13" ht="48">
      <c r="A224" s="35" t="s">
        <v>1836</v>
      </c>
      <c r="B224" s="35" t="s">
        <v>1837</v>
      </c>
      <c r="C224" s="36" t="s">
        <v>1711</v>
      </c>
      <c r="D224" s="37" t="s">
        <v>1572</v>
      </c>
      <c r="I224" s="271" t="s">
        <v>2469</v>
      </c>
      <c r="J224" s="271" t="s">
        <v>2362</v>
      </c>
      <c r="K224" s="271" t="s">
        <v>2470</v>
      </c>
      <c r="L224" s="271" t="s">
        <v>2443</v>
      </c>
      <c r="M224" s="271" t="s">
        <v>2444</v>
      </c>
    </row>
    <row r="225" spans="1:13" ht="24">
      <c r="A225" s="35" t="s">
        <v>1838</v>
      </c>
      <c r="B225" s="35" t="s">
        <v>1839</v>
      </c>
      <c r="C225" s="36" t="s">
        <v>915</v>
      </c>
      <c r="D225" s="37" t="s">
        <v>1520</v>
      </c>
      <c r="I225" s="271" t="s">
        <v>2471</v>
      </c>
      <c r="J225" s="271" t="s">
        <v>2472</v>
      </c>
      <c r="K225" s="271" t="s">
        <v>2473</v>
      </c>
      <c r="L225" s="271" t="s">
        <v>2443</v>
      </c>
      <c r="M225" s="271" t="s">
        <v>2444</v>
      </c>
    </row>
    <row r="226" spans="1:13" ht="24">
      <c r="A226" s="35" t="s">
        <v>1840</v>
      </c>
      <c r="B226" s="35" t="s">
        <v>1841</v>
      </c>
      <c r="C226" s="36" t="s">
        <v>922</v>
      </c>
      <c r="D226" s="37" t="s">
        <v>1520</v>
      </c>
      <c r="I226" s="271" t="s">
        <v>2474</v>
      </c>
      <c r="J226" s="271" t="s">
        <v>2472</v>
      </c>
      <c r="K226" s="271" t="s">
        <v>2475</v>
      </c>
      <c r="L226" s="271" t="s">
        <v>2443</v>
      </c>
      <c r="M226" s="271" t="s">
        <v>2444</v>
      </c>
    </row>
    <row r="227" spans="1:13" ht="36">
      <c r="A227" s="35" t="s">
        <v>1842</v>
      </c>
      <c r="B227" s="35" t="s">
        <v>1843</v>
      </c>
      <c r="C227" s="36" t="s">
        <v>927</v>
      </c>
      <c r="D227" s="37" t="s">
        <v>1520</v>
      </c>
      <c r="I227" s="271" t="s">
        <v>2476</v>
      </c>
      <c r="J227" s="271" t="s">
        <v>2472</v>
      </c>
      <c r="K227" s="271" t="s">
        <v>2477</v>
      </c>
      <c r="L227" s="271" t="s">
        <v>2443</v>
      </c>
      <c r="M227" s="271" t="s">
        <v>2444</v>
      </c>
    </row>
    <row r="228" spans="1:13" ht="24">
      <c r="A228" s="35" t="s">
        <v>1844</v>
      </c>
      <c r="B228" s="35" t="s">
        <v>1845</v>
      </c>
      <c r="C228" s="36" t="s">
        <v>184</v>
      </c>
      <c r="D228" s="37" t="s">
        <v>1546</v>
      </c>
      <c r="I228" s="271" t="s">
        <v>2478</v>
      </c>
      <c r="J228" s="271" t="s">
        <v>2391</v>
      </c>
      <c r="K228" s="271" t="s">
        <v>2479</v>
      </c>
      <c r="L228" s="271" t="s">
        <v>2443</v>
      </c>
      <c r="M228" s="271" t="s">
        <v>2444</v>
      </c>
    </row>
    <row r="229" spans="1:13" ht="36">
      <c r="A229" s="35" t="s">
        <v>1846</v>
      </c>
      <c r="B229" s="35" t="s">
        <v>1847</v>
      </c>
      <c r="C229" s="36" t="s">
        <v>945</v>
      </c>
      <c r="D229" s="37" t="s">
        <v>1572</v>
      </c>
      <c r="I229" s="271" t="s">
        <v>2480</v>
      </c>
      <c r="J229" s="271" t="s">
        <v>2391</v>
      </c>
      <c r="K229" s="271" t="s">
        <v>2481</v>
      </c>
      <c r="L229" s="271" t="s">
        <v>2443</v>
      </c>
      <c r="M229" s="271" t="s">
        <v>2444</v>
      </c>
    </row>
    <row r="230" spans="1:13" ht="36">
      <c r="A230" s="35" t="s">
        <v>1848</v>
      </c>
      <c r="B230" s="35" t="s">
        <v>1849</v>
      </c>
      <c r="C230" s="36" t="s">
        <v>959</v>
      </c>
      <c r="D230" s="37" t="s">
        <v>1572</v>
      </c>
      <c r="I230" s="271" t="s">
        <v>2482</v>
      </c>
      <c r="J230" s="271" t="s">
        <v>2391</v>
      </c>
      <c r="K230" s="271" t="s">
        <v>2483</v>
      </c>
      <c r="L230" s="271" t="s">
        <v>2443</v>
      </c>
      <c r="M230" s="271" t="s">
        <v>2444</v>
      </c>
    </row>
    <row r="231" spans="1:13" ht="36">
      <c r="A231" s="35" t="s">
        <v>1117</v>
      </c>
      <c r="B231" s="35" t="s">
        <v>1118</v>
      </c>
      <c r="C231" s="36" t="s">
        <v>1119</v>
      </c>
      <c r="D231" s="37" t="s">
        <v>1520</v>
      </c>
      <c r="I231" s="271" t="s">
        <v>2484</v>
      </c>
      <c r="J231" s="271" t="s">
        <v>2391</v>
      </c>
      <c r="K231" s="271" t="s">
        <v>2485</v>
      </c>
      <c r="L231" s="271" t="s">
        <v>2443</v>
      </c>
      <c r="M231" s="271" t="s">
        <v>2444</v>
      </c>
    </row>
    <row r="232" spans="1:13" ht="36">
      <c r="A232" s="35" t="s">
        <v>1850</v>
      </c>
      <c r="B232" s="35" t="s">
        <v>1851</v>
      </c>
      <c r="C232" s="36" t="s">
        <v>197</v>
      </c>
      <c r="D232" s="37" t="s">
        <v>1546</v>
      </c>
      <c r="I232" s="271" t="s">
        <v>2486</v>
      </c>
      <c r="J232" s="271" t="s">
        <v>2362</v>
      </c>
      <c r="K232" s="271" t="s">
        <v>2487</v>
      </c>
      <c r="L232" s="271" t="s">
        <v>2443</v>
      </c>
      <c r="M232" s="271" t="s">
        <v>2444</v>
      </c>
    </row>
    <row r="233" spans="1:13" ht="36">
      <c r="A233" s="35">
        <v>1745</v>
      </c>
      <c r="B233" s="35" t="s">
        <v>1852</v>
      </c>
      <c r="C233" s="36" t="s">
        <v>197</v>
      </c>
      <c r="D233" s="37" t="s">
        <v>1546</v>
      </c>
      <c r="I233" s="271" t="s">
        <v>2488</v>
      </c>
      <c r="J233" s="271" t="s">
        <v>2391</v>
      </c>
      <c r="K233" s="271" t="s">
        <v>2489</v>
      </c>
      <c r="L233" s="271" t="s">
        <v>2443</v>
      </c>
      <c r="M233" s="271" t="s">
        <v>2444</v>
      </c>
    </row>
    <row r="234" spans="1:13" ht="24">
      <c r="A234" s="35" t="s">
        <v>1853</v>
      </c>
      <c r="B234" s="35" t="s">
        <v>1854</v>
      </c>
      <c r="C234" s="36" t="s">
        <v>200</v>
      </c>
      <c r="D234" s="37" t="s">
        <v>1546</v>
      </c>
      <c r="I234" s="271" t="s">
        <v>2490</v>
      </c>
      <c r="J234" s="271" t="s">
        <v>2391</v>
      </c>
      <c r="K234" s="271" t="s">
        <v>2491</v>
      </c>
      <c r="L234" s="271" t="s">
        <v>2443</v>
      </c>
      <c r="M234" s="271" t="s">
        <v>2444</v>
      </c>
    </row>
    <row r="235" spans="1:13" ht="24">
      <c r="A235" s="35">
        <v>1761</v>
      </c>
      <c r="B235" s="35" t="s">
        <v>1855</v>
      </c>
      <c r="C235" s="36" t="s">
        <v>200</v>
      </c>
      <c r="D235" s="37" t="s">
        <v>1546</v>
      </c>
      <c r="I235" s="271" t="s">
        <v>2492</v>
      </c>
      <c r="J235" s="271" t="s">
        <v>2391</v>
      </c>
      <c r="K235" s="271" t="s">
        <v>2493</v>
      </c>
      <c r="L235" s="271" t="s">
        <v>2443</v>
      </c>
      <c r="M235" s="271" t="s">
        <v>2444</v>
      </c>
    </row>
    <row r="236" spans="1:13" ht="36">
      <c r="A236" s="35">
        <v>1856</v>
      </c>
      <c r="B236" s="75" t="s">
        <v>1856</v>
      </c>
      <c r="C236" s="36" t="s">
        <v>994</v>
      </c>
      <c r="D236" s="76" t="s">
        <v>1520</v>
      </c>
      <c r="I236" s="271" t="s">
        <v>2494</v>
      </c>
      <c r="J236" s="271" t="s">
        <v>2391</v>
      </c>
      <c r="K236" s="271" t="s">
        <v>2495</v>
      </c>
      <c r="L236" s="271" t="s">
        <v>2443</v>
      </c>
      <c r="M236" s="271" t="s">
        <v>2444</v>
      </c>
    </row>
    <row r="237" spans="1:13" ht="24">
      <c r="A237" s="35">
        <v>1719</v>
      </c>
      <c r="B237" s="75" t="s">
        <v>1857</v>
      </c>
      <c r="C237" s="36" t="s">
        <v>212</v>
      </c>
      <c r="D237" s="76">
        <v>3</v>
      </c>
      <c r="I237" s="271" t="s">
        <v>2496</v>
      </c>
      <c r="J237" s="271" t="s">
        <v>2418</v>
      </c>
      <c r="K237" s="271" t="s">
        <v>2497</v>
      </c>
      <c r="L237" s="271" t="s">
        <v>2443</v>
      </c>
      <c r="M237" s="271" t="s">
        <v>2444</v>
      </c>
    </row>
    <row r="238" spans="1:13">
      <c r="A238" s="66" t="s">
        <v>1120</v>
      </c>
      <c r="B238" s="67" t="s">
        <v>1121</v>
      </c>
      <c r="C238" s="67" t="s">
        <v>1122</v>
      </c>
      <c r="D238" s="63" t="s">
        <v>1572</v>
      </c>
      <c r="I238" s="271" t="s">
        <v>2498</v>
      </c>
      <c r="J238" s="271" t="s">
        <v>2418</v>
      </c>
      <c r="K238" s="271" t="s">
        <v>2499</v>
      </c>
      <c r="L238" s="271" t="s">
        <v>2443</v>
      </c>
      <c r="M238" s="271" t="s">
        <v>2444</v>
      </c>
    </row>
    <row r="239" spans="1:13" ht="36">
      <c r="A239" s="124">
        <v>1331</v>
      </c>
      <c r="B239" s="125" t="s">
        <v>1858</v>
      </c>
      <c r="C239" s="126" t="s">
        <v>1859</v>
      </c>
      <c r="D239" s="127" t="s">
        <v>1520</v>
      </c>
      <c r="I239" s="271" t="s">
        <v>2500</v>
      </c>
      <c r="J239" s="271" t="s">
        <v>2418</v>
      </c>
      <c r="K239" s="271" t="s">
        <v>2501</v>
      </c>
      <c r="L239" s="271" t="s">
        <v>2443</v>
      </c>
      <c r="M239" s="271" t="s">
        <v>2444</v>
      </c>
    </row>
    <row r="240" spans="1:13" ht="24">
      <c r="A240" s="35" t="s">
        <v>1131</v>
      </c>
      <c r="B240" s="35" t="s">
        <v>1132</v>
      </c>
      <c r="C240" s="36" t="s">
        <v>1133</v>
      </c>
      <c r="D240" s="37" t="s">
        <v>1520</v>
      </c>
      <c r="I240" s="271" t="s">
        <v>2502</v>
      </c>
      <c r="J240" s="271" t="s">
        <v>2362</v>
      </c>
      <c r="K240" s="271" t="s">
        <v>2503</v>
      </c>
      <c r="L240" s="271" t="s">
        <v>2443</v>
      </c>
      <c r="M240" s="271" t="s">
        <v>2444</v>
      </c>
    </row>
    <row r="241" spans="1:13" ht="36">
      <c r="A241" s="35" t="s">
        <v>1180</v>
      </c>
      <c r="B241" s="35" t="s">
        <v>1181</v>
      </c>
      <c r="C241" s="36" t="s">
        <v>1182</v>
      </c>
      <c r="D241" s="37" t="s">
        <v>1520</v>
      </c>
      <c r="I241" s="271" t="s">
        <v>2504</v>
      </c>
      <c r="J241" s="271" t="s">
        <v>2362</v>
      </c>
      <c r="K241" s="271" t="s">
        <v>2505</v>
      </c>
      <c r="L241" s="271" t="s">
        <v>2443</v>
      </c>
      <c r="M241" s="271" t="s">
        <v>2444</v>
      </c>
    </row>
    <row r="242" spans="1:13">
      <c r="A242" s="66" t="s">
        <v>1208</v>
      </c>
      <c r="B242" s="67" t="s">
        <v>1209</v>
      </c>
      <c r="C242" s="67" t="s">
        <v>1210</v>
      </c>
      <c r="D242" s="63" t="s">
        <v>1520</v>
      </c>
      <c r="I242" s="271" t="s">
        <v>2506</v>
      </c>
      <c r="J242" s="271" t="s">
        <v>2362</v>
      </c>
      <c r="K242" s="271" t="s">
        <v>2507</v>
      </c>
      <c r="L242" s="271" t="s">
        <v>2443</v>
      </c>
      <c r="M242" s="271" t="s">
        <v>2444</v>
      </c>
    </row>
    <row r="243" spans="1:13">
      <c r="A243" s="66" t="s">
        <v>1211</v>
      </c>
      <c r="B243" s="67" t="s">
        <v>1212</v>
      </c>
      <c r="C243" s="67" t="s">
        <v>1213</v>
      </c>
      <c r="D243" s="63" t="s">
        <v>1520</v>
      </c>
      <c r="I243" s="271" t="s">
        <v>2508</v>
      </c>
      <c r="J243" s="271" t="s">
        <v>2509</v>
      </c>
      <c r="K243" s="271" t="s">
        <v>2510</v>
      </c>
      <c r="L243" s="271" t="s">
        <v>2443</v>
      </c>
      <c r="M243" s="271" t="s">
        <v>2444</v>
      </c>
    </row>
    <row r="244" spans="1:13" ht="36">
      <c r="A244" s="35" t="s">
        <v>1214</v>
      </c>
      <c r="B244" s="35" t="s">
        <v>1215</v>
      </c>
      <c r="C244" s="36" t="s">
        <v>1216</v>
      </c>
      <c r="D244" s="37" t="s">
        <v>1520</v>
      </c>
      <c r="I244" s="271" t="s">
        <v>2511</v>
      </c>
      <c r="J244" s="271" t="s">
        <v>2391</v>
      </c>
      <c r="K244" s="271" t="s">
        <v>2512</v>
      </c>
      <c r="L244" s="271" t="s">
        <v>2443</v>
      </c>
      <c r="M244" s="271" t="s">
        <v>2444</v>
      </c>
    </row>
    <row r="245" spans="1:13" ht="36">
      <c r="A245" s="35" t="s">
        <v>1217</v>
      </c>
      <c r="B245" s="35" t="s">
        <v>1218</v>
      </c>
      <c r="C245" s="36" t="s">
        <v>1219</v>
      </c>
      <c r="D245" s="37" t="s">
        <v>1520</v>
      </c>
      <c r="I245" s="271" t="s">
        <v>2513</v>
      </c>
      <c r="J245" s="271" t="s">
        <v>2391</v>
      </c>
      <c r="K245" s="271" t="s">
        <v>2514</v>
      </c>
      <c r="L245" s="271" t="s">
        <v>2443</v>
      </c>
      <c r="M245" s="271" t="s">
        <v>2444</v>
      </c>
    </row>
    <row r="246" spans="1:13" ht="48">
      <c r="A246" s="35" t="s">
        <v>1220</v>
      </c>
      <c r="B246" s="35" t="s">
        <v>1221</v>
      </c>
      <c r="C246" s="36" t="s">
        <v>1222</v>
      </c>
      <c r="D246" s="37" t="s">
        <v>1520</v>
      </c>
      <c r="I246" s="271" t="s">
        <v>2515</v>
      </c>
      <c r="J246" s="271" t="s">
        <v>2391</v>
      </c>
      <c r="K246" s="271" t="s">
        <v>2516</v>
      </c>
      <c r="L246" s="271" t="s">
        <v>2443</v>
      </c>
      <c r="M246" s="271" t="s">
        <v>2444</v>
      </c>
    </row>
    <row r="247" spans="1:13" ht="48">
      <c r="A247" s="35" t="s">
        <v>1223</v>
      </c>
      <c r="B247" s="35" t="s">
        <v>1224</v>
      </c>
      <c r="C247" s="36" t="s">
        <v>1225</v>
      </c>
      <c r="D247" s="37" t="s">
        <v>1520</v>
      </c>
    </row>
    <row r="248" spans="1:13" ht="24">
      <c r="A248" s="35" t="s">
        <v>1226</v>
      </c>
      <c r="B248" s="35" t="s">
        <v>1227</v>
      </c>
      <c r="C248" s="36" t="s">
        <v>184</v>
      </c>
      <c r="D248" s="37" t="s">
        <v>1546</v>
      </c>
    </row>
    <row r="249" spans="1:13" ht="24">
      <c r="A249" s="35">
        <v>1471</v>
      </c>
      <c r="B249" s="49" t="s">
        <v>1231</v>
      </c>
      <c r="C249" s="53" t="s">
        <v>1232</v>
      </c>
      <c r="D249" s="37" t="s">
        <v>1546</v>
      </c>
    </row>
    <row r="250" spans="1:13" ht="24">
      <c r="A250" s="35" t="s">
        <v>1233</v>
      </c>
      <c r="B250" s="60" t="s">
        <v>1234</v>
      </c>
      <c r="C250" s="61" t="s">
        <v>1235</v>
      </c>
      <c r="D250" s="37" t="s">
        <v>1520</v>
      </c>
    </row>
    <row r="251" spans="1:13" ht="36">
      <c r="A251" s="35" t="s">
        <v>1236</v>
      </c>
      <c r="B251" s="35" t="s">
        <v>1237</v>
      </c>
      <c r="C251" s="36" t="s">
        <v>1238</v>
      </c>
      <c r="D251" s="37" t="s">
        <v>1520</v>
      </c>
    </row>
    <row r="252" spans="1:13" ht="36">
      <c r="A252" s="35" t="s">
        <v>1239</v>
      </c>
      <c r="B252" s="35" t="s">
        <v>1240</v>
      </c>
      <c r="C252" s="36" t="s">
        <v>1241</v>
      </c>
      <c r="D252" s="37" t="s">
        <v>1520</v>
      </c>
    </row>
    <row r="253" spans="1:13" ht="48">
      <c r="A253" s="35" t="s">
        <v>1242</v>
      </c>
      <c r="B253" s="35" t="s">
        <v>1243</v>
      </c>
      <c r="C253" s="36" t="s">
        <v>1244</v>
      </c>
      <c r="D253" s="37" t="s">
        <v>1520</v>
      </c>
    </row>
    <row r="254" spans="1:13" ht="36">
      <c r="A254" s="35">
        <v>1479</v>
      </c>
      <c r="B254" s="75" t="s">
        <v>1246</v>
      </c>
      <c r="C254" s="36" t="s">
        <v>1888</v>
      </c>
      <c r="D254" s="76" t="s">
        <v>1520</v>
      </c>
    </row>
    <row r="255" spans="1:13" ht="36">
      <c r="A255" s="35" t="s">
        <v>1889</v>
      </c>
      <c r="B255" s="35" t="s">
        <v>1890</v>
      </c>
      <c r="C255" s="36" t="s">
        <v>197</v>
      </c>
      <c r="D255" s="37" t="s">
        <v>1546</v>
      </c>
    </row>
    <row r="256" spans="1:13" ht="36">
      <c r="A256" s="35">
        <v>1747</v>
      </c>
      <c r="B256" s="75" t="s">
        <v>1891</v>
      </c>
      <c r="C256" s="36" t="s">
        <v>197</v>
      </c>
      <c r="D256" s="76">
        <v>3</v>
      </c>
    </row>
    <row r="257" spans="1:4" ht="24">
      <c r="A257" s="35" t="s">
        <v>1892</v>
      </c>
      <c r="B257" s="35" t="s">
        <v>1893</v>
      </c>
      <c r="C257" s="36" t="s">
        <v>200</v>
      </c>
      <c r="D257" s="37" t="s">
        <v>1546</v>
      </c>
    </row>
    <row r="258" spans="1:4" ht="24">
      <c r="A258" s="35" t="s">
        <v>1894</v>
      </c>
      <c r="B258" s="35" t="s">
        <v>1895</v>
      </c>
      <c r="C258" s="36" t="s">
        <v>200</v>
      </c>
      <c r="D258" s="37" t="s">
        <v>1546</v>
      </c>
    </row>
    <row r="259" spans="1:4" ht="36">
      <c r="A259" s="41">
        <v>1882</v>
      </c>
      <c r="B259" s="43" t="s">
        <v>1253</v>
      </c>
      <c r="C259" s="53" t="s">
        <v>1896</v>
      </c>
      <c r="D259" s="63" t="s">
        <v>1626</v>
      </c>
    </row>
    <row r="260" spans="1:4" ht="24">
      <c r="A260" s="35" t="s">
        <v>1255</v>
      </c>
      <c r="B260" s="60" t="s">
        <v>1256</v>
      </c>
      <c r="C260" s="61" t="s">
        <v>212</v>
      </c>
      <c r="D260" s="37" t="s">
        <v>1546</v>
      </c>
    </row>
    <row r="261" spans="1:4" ht="24">
      <c r="A261" s="35" t="s">
        <v>1257</v>
      </c>
      <c r="B261" s="35" t="s">
        <v>1258</v>
      </c>
      <c r="C261" s="36" t="s">
        <v>1259</v>
      </c>
      <c r="D261" s="37" t="s">
        <v>1897</v>
      </c>
    </row>
    <row r="262" spans="1:4" ht="36">
      <c r="A262" s="35" t="s">
        <v>1269</v>
      </c>
      <c r="B262" s="35" t="s">
        <v>1270</v>
      </c>
      <c r="C262" s="36" t="s">
        <v>1904</v>
      </c>
      <c r="D262" s="37" t="s">
        <v>1905</v>
      </c>
    </row>
    <row r="263" spans="1:4" ht="36">
      <c r="A263" s="35" t="s">
        <v>1282</v>
      </c>
      <c r="B263" s="35" t="s">
        <v>1283</v>
      </c>
      <c r="C263" s="36" t="s">
        <v>1284</v>
      </c>
      <c r="D263" s="37" t="s">
        <v>1572</v>
      </c>
    </row>
    <row r="264" spans="1:4" ht="24">
      <c r="A264" s="35">
        <v>1264</v>
      </c>
      <c r="B264" s="35" t="s">
        <v>1288</v>
      </c>
      <c r="C264" s="36" t="s">
        <v>1911</v>
      </c>
      <c r="D264" s="37" t="s">
        <v>1616</v>
      </c>
    </row>
    <row r="265" spans="1:4" ht="36">
      <c r="A265" s="35" t="s">
        <v>1292</v>
      </c>
      <c r="B265" s="35" t="s">
        <v>1293</v>
      </c>
      <c r="C265" s="36" t="s">
        <v>1914</v>
      </c>
      <c r="D265" s="37" t="s">
        <v>1520</v>
      </c>
    </row>
    <row r="266" spans="1:4" ht="24">
      <c r="A266" s="35" t="s">
        <v>1295</v>
      </c>
      <c r="B266" s="35" t="s">
        <v>1296</v>
      </c>
      <c r="C266" s="36" t="s">
        <v>184</v>
      </c>
      <c r="D266" s="37">
        <v>3</v>
      </c>
    </row>
    <row r="267" spans="1:4" ht="48">
      <c r="A267" s="35" t="s">
        <v>1297</v>
      </c>
      <c r="B267" s="35" t="s">
        <v>1298</v>
      </c>
      <c r="C267" s="36" t="s">
        <v>1299</v>
      </c>
      <c r="D267" s="37" t="s">
        <v>1572</v>
      </c>
    </row>
    <row r="268" spans="1:4" ht="48">
      <c r="A268" s="35" t="s">
        <v>1302</v>
      </c>
      <c r="B268" s="35" t="s">
        <v>1303</v>
      </c>
      <c r="C268" s="36" t="s">
        <v>1304</v>
      </c>
      <c r="D268" s="37" t="s">
        <v>1714</v>
      </c>
    </row>
    <row r="269" spans="1:4" ht="48">
      <c r="A269" s="35" t="s">
        <v>1307</v>
      </c>
      <c r="B269" s="35" t="s">
        <v>1308</v>
      </c>
      <c r="C269" s="36" t="s">
        <v>1309</v>
      </c>
      <c r="D269" s="37" t="s">
        <v>1520</v>
      </c>
    </row>
    <row r="270" spans="1:4" ht="48">
      <c r="A270" s="35" t="s">
        <v>1310</v>
      </c>
      <c r="B270" s="35" t="s">
        <v>1311</v>
      </c>
      <c r="C270" s="36" t="s">
        <v>1312</v>
      </c>
      <c r="D270" s="37" t="s">
        <v>1616</v>
      </c>
    </row>
    <row r="271" spans="1:4" ht="36">
      <c r="A271" s="35" t="s">
        <v>1924</v>
      </c>
      <c r="B271" s="35" t="s">
        <v>1925</v>
      </c>
      <c r="C271" s="36" t="s">
        <v>197</v>
      </c>
      <c r="D271" s="37" t="s">
        <v>1546</v>
      </c>
    </row>
    <row r="272" spans="1:4" ht="36">
      <c r="A272" s="35" t="s">
        <v>1926</v>
      </c>
      <c r="B272" s="35" t="s">
        <v>1927</v>
      </c>
      <c r="C272" s="36" t="s">
        <v>197</v>
      </c>
      <c r="D272" s="37" t="s">
        <v>1546</v>
      </c>
    </row>
    <row r="273" spans="1:4" ht="24">
      <c r="A273" s="35" t="s">
        <v>1928</v>
      </c>
      <c r="B273" s="35" t="s">
        <v>1929</v>
      </c>
      <c r="C273" s="36" t="s">
        <v>200</v>
      </c>
      <c r="D273" s="37" t="s">
        <v>1546</v>
      </c>
    </row>
    <row r="274" spans="1:4" ht="24">
      <c r="A274" s="35" t="s">
        <v>1930</v>
      </c>
      <c r="B274" s="35" t="s">
        <v>1931</v>
      </c>
      <c r="C274" s="36" t="s">
        <v>200</v>
      </c>
      <c r="D274" s="37" t="s">
        <v>1546</v>
      </c>
    </row>
    <row r="275" spans="1:4" ht="60">
      <c r="A275" s="35">
        <v>1620</v>
      </c>
      <c r="B275" s="60" t="s">
        <v>1318</v>
      </c>
      <c r="C275" s="61" t="s">
        <v>1319</v>
      </c>
      <c r="D275" s="37" t="s">
        <v>1520</v>
      </c>
    </row>
    <row r="276" spans="1:4">
      <c r="A276" s="66" t="s">
        <v>1320</v>
      </c>
      <c r="B276" s="67" t="s">
        <v>1321</v>
      </c>
      <c r="C276" s="67" t="s">
        <v>1932</v>
      </c>
      <c r="D276" s="63" t="s">
        <v>1520</v>
      </c>
    </row>
    <row r="277" spans="1:4" ht="96">
      <c r="A277" s="35" t="s">
        <v>1323</v>
      </c>
      <c r="B277" s="117" t="s">
        <v>1324</v>
      </c>
      <c r="C277" s="117" t="s">
        <v>1325</v>
      </c>
      <c r="D277" s="37" t="s">
        <v>1520</v>
      </c>
    </row>
    <row r="278" spans="1:4" ht="24">
      <c r="A278" s="35" t="s">
        <v>1326</v>
      </c>
      <c r="B278" s="35" t="s">
        <v>1327</v>
      </c>
      <c r="C278" s="36" t="s">
        <v>550</v>
      </c>
      <c r="D278" s="37" t="s">
        <v>1546</v>
      </c>
    </row>
    <row r="279" spans="1:4" ht="48">
      <c r="A279" s="35">
        <v>266</v>
      </c>
      <c r="B279" s="75" t="s">
        <v>1329</v>
      </c>
      <c r="C279" s="36" t="s">
        <v>1934</v>
      </c>
      <c r="D279" s="76" t="s">
        <v>1935</v>
      </c>
    </row>
    <row r="280" spans="1:4" ht="36">
      <c r="A280" s="35">
        <v>740</v>
      </c>
      <c r="B280" s="75" t="s">
        <v>1334</v>
      </c>
      <c r="C280" s="36" t="s">
        <v>1936</v>
      </c>
      <c r="D280" s="76" t="s">
        <v>1937</v>
      </c>
    </row>
    <row r="281" spans="1:4" ht="24">
      <c r="A281" s="35" t="s">
        <v>1336</v>
      </c>
      <c r="B281" s="35" t="s">
        <v>1337</v>
      </c>
      <c r="C281" s="36" t="s">
        <v>1338</v>
      </c>
      <c r="D281" s="37" t="s">
        <v>1581</v>
      </c>
    </row>
    <row r="282" spans="1:4" ht="24">
      <c r="A282" s="35" t="s">
        <v>1339</v>
      </c>
      <c r="B282" s="35" t="s">
        <v>1340</v>
      </c>
      <c r="C282" s="36" t="s">
        <v>1341</v>
      </c>
      <c r="D282" s="37" t="s">
        <v>1581</v>
      </c>
    </row>
    <row r="283" spans="1:4" ht="36">
      <c r="A283" s="35" t="s">
        <v>1342</v>
      </c>
      <c r="B283" s="35" t="s">
        <v>1343</v>
      </c>
      <c r="C283" s="36" t="s">
        <v>1939</v>
      </c>
      <c r="D283" s="37" t="s">
        <v>1570</v>
      </c>
    </row>
    <row r="284" spans="1:4" ht="48">
      <c r="A284" s="35" t="s">
        <v>1345</v>
      </c>
      <c r="B284" s="35" t="s">
        <v>1346</v>
      </c>
      <c r="C284" s="36" t="s">
        <v>1347</v>
      </c>
      <c r="D284" s="37" t="s">
        <v>1520</v>
      </c>
    </row>
    <row r="285" spans="1:4" ht="36">
      <c r="A285" s="35">
        <v>1014</v>
      </c>
      <c r="B285" s="75" t="s">
        <v>1353</v>
      </c>
      <c r="C285" s="36" t="s">
        <v>1354</v>
      </c>
      <c r="D285" s="76" t="s">
        <v>1943</v>
      </c>
    </row>
    <row r="286" spans="1:4" ht="36">
      <c r="A286" s="35">
        <v>1015</v>
      </c>
      <c r="B286" s="75" t="s">
        <v>1388</v>
      </c>
      <c r="C286" s="36" t="s">
        <v>1958</v>
      </c>
      <c r="D286" s="76" t="s">
        <v>1654</v>
      </c>
    </row>
    <row r="287" spans="1:4">
      <c r="A287" s="66" t="s">
        <v>1394</v>
      </c>
      <c r="B287" s="67" t="s">
        <v>1395</v>
      </c>
      <c r="C287" s="67" t="s">
        <v>1965</v>
      </c>
      <c r="D287" s="63" t="s">
        <v>1654</v>
      </c>
    </row>
    <row r="288" spans="1:4" ht="36">
      <c r="A288" s="35" t="s">
        <v>1399</v>
      </c>
      <c r="B288" s="35" t="s">
        <v>1400</v>
      </c>
      <c r="C288" s="36" t="s">
        <v>1401</v>
      </c>
      <c r="D288" s="37" t="s">
        <v>1572</v>
      </c>
    </row>
    <row r="289" spans="1:4" ht="36">
      <c r="A289" s="35" t="s">
        <v>1402</v>
      </c>
      <c r="B289" s="35" t="s">
        <v>1403</v>
      </c>
      <c r="C289" s="36" t="s">
        <v>1404</v>
      </c>
      <c r="D289" s="37" t="s">
        <v>1520</v>
      </c>
    </row>
    <row r="290" spans="1:4" ht="48">
      <c r="A290" s="35" t="s">
        <v>1407</v>
      </c>
      <c r="B290" s="35" t="s">
        <v>1408</v>
      </c>
      <c r="C290" s="36" t="s">
        <v>1967</v>
      </c>
      <c r="D290" s="37" t="s">
        <v>1520</v>
      </c>
    </row>
    <row r="291" spans="1:4" ht="36">
      <c r="A291" s="35" t="s">
        <v>1412</v>
      </c>
      <c r="B291" s="35" t="s">
        <v>1413</v>
      </c>
      <c r="C291" s="36" t="s">
        <v>1968</v>
      </c>
      <c r="D291" s="37" t="s">
        <v>1905</v>
      </c>
    </row>
    <row r="292" spans="1:4" ht="24">
      <c r="A292" s="35" t="s">
        <v>1424</v>
      </c>
      <c r="B292" s="35" t="s">
        <v>1425</v>
      </c>
      <c r="C292" s="36" t="s">
        <v>184</v>
      </c>
      <c r="D292" s="37" t="s">
        <v>1546</v>
      </c>
    </row>
    <row r="293" spans="1:4" ht="36">
      <c r="A293" s="35" t="s">
        <v>1426</v>
      </c>
      <c r="B293" s="35" t="s">
        <v>1427</v>
      </c>
      <c r="C293" s="36" t="s">
        <v>1428</v>
      </c>
      <c r="D293" s="37" t="s">
        <v>1520</v>
      </c>
    </row>
    <row r="294" spans="1:4" ht="36">
      <c r="A294" s="35" t="s">
        <v>1431</v>
      </c>
      <c r="B294" s="35" t="s">
        <v>1432</v>
      </c>
      <c r="C294" s="36" t="s">
        <v>1433</v>
      </c>
      <c r="D294" s="37" t="s">
        <v>1520</v>
      </c>
    </row>
    <row r="295" spans="1:4" ht="48">
      <c r="A295" s="35" t="s">
        <v>1436</v>
      </c>
      <c r="B295" s="35" t="s">
        <v>1437</v>
      </c>
      <c r="C295" s="36" t="s">
        <v>1438</v>
      </c>
      <c r="D295" s="37" t="s">
        <v>1520</v>
      </c>
    </row>
    <row r="296" spans="1:4" ht="36">
      <c r="A296" s="35" t="s">
        <v>1439</v>
      </c>
      <c r="B296" s="35" t="s">
        <v>1440</v>
      </c>
      <c r="C296" s="36" t="s">
        <v>1441</v>
      </c>
      <c r="D296" s="37" t="s">
        <v>1683</v>
      </c>
    </row>
    <row r="297" spans="1:4" ht="36">
      <c r="A297" s="35" t="s">
        <v>1976</v>
      </c>
      <c r="B297" s="35" t="s">
        <v>1977</v>
      </c>
      <c r="C297" s="36" t="s">
        <v>197</v>
      </c>
      <c r="D297" s="37" t="s">
        <v>1546</v>
      </c>
    </row>
    <row r="298" spans="1:4" ht="36">
      <c r="A298" s="35" t="s">
        <v>1978</v>
      </c>
      <c r="B298" s="35" t="s">
        <v>1979</v>
      </c>
      <c r="C298" s="36" t="s">
        <v>197</v>
      </c>
      <c r="D298" s="37" t="s">
        <v>1546</v>
      </c>
    </row>
    <row r="299" spans="1:4" ht="24">
      <c r="A299" s="35" t="s">
        <v>1980</v>
      </c>
      <c r="B299" s="35" t="s">
        <v>1981</v>
      </c>
      <c r="C299" s="36" t="s">
        <v>200</v>
      </c>
      <c r="D299" s="37" t="s">
        <v>1546</v>
      </c>
    </row>
    <row r="300" spans="1:4" ht="24">
      <c r="A300" s="35">
        <v>1767</v>
      </c>
      <c r="B300" s="75" t="s">
        <v>1982</v>
      </c>
      <c r="C300" s="36" t="s">
        <v>200</v>
      </c>
      <c r="D300" s="76">
        <v>3</v>
      </c>
    </row>
    <row r="301" spans="1:4">
      <c r="A301" s="66" t="s">
        <v>1464</v>
      </c>
      <c r="B301" s="67" t="s">
        <v>1465</v>
      </c>
      <c r="C301" s="67" t="s">
        <v>1983</v>
      </c>
      <c r="D301" s="63" t="s">
        <v>1572</v>
      </c>
    </row>
    <row r="302" spans="1:4">
      <c r="A302" s="66" t="s">
        <v>1467</v>
      </c>
      <c r="B302" s="67" t="s">
        <v>1468</v>
      </c>
      <c r="C302" s="67" t="s">
        <v>1985</v>
      </c>
      <c r="D302" s="63" t="s">
        <v>1661</v>
      </c>
    </row>
    <row r="303" spans="1:4" ht="24">
      <c r="A303" s="35" t="s">
        <v>1470</v>
      </c>
      <c r="B303" s="60" t="s">
        <v>1471</v>
      </c>
      <c r="C303" s="61" t="s">
        <v>212</v>
      </c>
      <c r="D303" s="37" t="s">
        <v>1546</v>
      </c>
    </row>
  </sheetData>
  <sortState ref="R1:R11">
    <sortCondition ref="R1:R11"/>
  </sortState>
  <mergeCells count="1">
    <mergeCell ref="I171:K171"/>
  </mergeCells>
  <conditionalFormatting sqref="B47">
    <cfRule type="duplicateValues" dxfId="307" priority="21"/>
  </conditionalFormatting>
  <conditionalFormatting sqref="B53">
    <cfRule type="duplicateValues" dxfId="306" priority="20"/>
  </conditionalFormatting>
  <conditionalFormatting sqref="B97">
    <cfRule type="duplicateValues" dxfId="305" priority="19"/>
  </conditionalFormatting>
  <conditionalFormatting sqref="B99:B100">
    <cfRule type="duplicateValues" dxfId="304" priority="18"/>
  </conditionalFormatting>
  <conditionalFormatting sqref="B102">
    <cfRule type="duplicateValues" dxfId="303" priority="17"/>
  </conditionalFormatting>
  <conditionalFormatting sqref="B114 C115">
    <cfRule type="duplicateValues" dxfId="302" priority="16"/>
  </conditionalFormatting>
  <conditionalFormatting sqref="B140">
    <cfRule type="duplicateValues" dxfId="301" priority="15"/>
  </conditionalFormatting>
  <conditionalFormatting sqref="B153">
    <cfRule type="duplicateValues" dxfId="300" priority="14"/>
  </conditionalFormatting>
  <conditionalFormatting sqref="B177">
    <cfRule type="duplicateValues" dxfId="299" priority="13"/>
  </conditionalFormatting>
  <conditionalFormatting sqref="B209">
    <cfRule type="duplicateValues" dxfId="298" priority="12"/>
  </conditionalFormatting>
  <conditionalFormatting sqref="B226">
    <cfRule type="duplicateValues" dxfId="297" priority="11"/>
  </conditionalFormatting>
  <conditionalFormatting sqref="B243 B239:B240 B246:B247">
    <cfRule type="duplicateValues" dxfId="296" priority="10"/>
  </conditionalFormatting>
  <conditionalFormatting sqref="B277:B279 B281 B272">
    <cfRule type="duplicateValues" dxfId="295" priority="9"/>
  </conditionalFormatting>
  <conditionalFormatting sqref="B297:B300">
    <cfRule type="duplicateValues" dxfId="294" priority="8"/>
  </conditionalFormatting>
  <conditionalFormatting sqref="B281 B278:B279">
    <cfRule type="duplicateValues" dxfId="293" priority="7"/>
  </conditionalFormatting>
  <conditionalFormatting sqref="B178">
    <cfRule type="duplicateValues" dxfId="292" priority="6"/>
  </conditionalFormatting>
  <conditionalFormatting sqref="B210">
    <cfRule type="duplicateValues" dxfId="291" priority="5"/>
  </conditionalFormatting>
  <conditionalFormatting sqref="B301:B303">
    <cfRule type="duplicateValues" dxfId="290" priority="4"/>
  </conditionalFormatting>
  <conditionalFormatting sqref="B293:B296">
    <cfRule type="duplicateValues" dxfId="289" priority="3"/>
  </conditionalFormatting>
  <conditionalFormatting sqref="B282">
    <cfRule type="duplicateValues" dxfId="288" priority="2"/>
  </conditionalFormatting>
  <conditionalFormatting sqref="B283:B292">
    <cfRule type="duplicateValues" dxfId="287" priority="1"/>
  </conditionalFormatting>
  <hyperlinks>
    <hyperlink ref="I172" r:id="rId1" location="ICSortCol1');" tooltip="Click column heading to sort ascending" display="javascript:submitAction_win0(document.win0,' - ICSortCol1');"/>
    <hyperlink ref="J172" r:id="rId2" location="ICSortCol4');" tooltip="Click column heading to sort ascending" display="javascript:submitAction_win0(document.win0,' - ICSortCol4');"/>
    <hyperlink ref="K172" r:id="rId3" location="ICSortCol5');" tooltip="Click column heading to sort ascending" display="javascript:submitAction_win0(document.win0,' - ICSortCol5');"/>
    <hyperlink ref="L172" r:id="rId4" location="ICSortCol6');" tooltip="Click column heading to sort ascending" display="javascript:submitAction_win0(document.win0,' - ICSortCol6');"/>
    <hyperlink ref="M172" r:id="rId5" location="ICSortCol8');" tooltip="Click column heading to sort ascending" display="javascript:submitAction_win0(document.win0,' - ICSortCol8');"/>
    <hyperlink ref="I173" r:id="rId6" location="ICRow0');" display="javascript:ptCommonObj.updatePrompt(document.win0,' - ICRow0');"/>
    <hyperlink ref="J173" r:id="rId7" location="ICRow0');" display="javascript:ptCommonObj.updatePrompt(document.win0,' - ICRow0');"/>
    <hyperlink ref="K173" r:id="rId8" location="ICRow0');" display="javascript:ptCommonObj.updatePrompt(document.win0,' - ICRow0');"/>
    <hyperlink ref="L173" r:id="rId9" location="ICRow0');" display="javascript:ptCommonObj.updatePrompt(document.win0,' - ICRow0');"/>
    <hyperlink ref="M173" r:id="rId10" location="ICRow0');" display="javascript:ptCommonObj.updatePrompt(document.win0,' - ICRow0');"/>
    <hyperlink ref="I174" r:id="rId11" location="ICRow1');" display="javascript:ptCommonObj.updatePrompt(document.win0,' - ICRow1');"/>
    <hyperlink ref="J174" r:id="rId12" location="ICRow1');" display="javascript:ptCommonObj.updatePrompt(document.win0,' - ICRow1');"/>
    <hyperlink ref="K174" r:id="rId13" location="ICRow1');" display="javascript:ptCommonObj.updatePrompt(document.win0,' - ICRow1');"/>
    <hyperlink ref="L174" r:id="rId14" location="ICRow1');" display="javascript:ptCommonObj.updatePrompt(document.win0,' - ICRow1');"/>
    <hyperlink ref="M174" r:id="rId15" location="ICRow1');" display="javascript:ptCommonObj.updatePrompt(document.win0,' - ICRow1');"/>
    <hyperlink ref="I175" r:id="rId16" location="ICRow2');" display="javascript:ptCommonObj.updatePrompt(document.win0,' - ICRow2');"/>
    <hyperlink ref="J175" r:id="rId17" location="ICRow2');" display="javascript:ptCommonObj.updatePrompt(document.win0,' - ICRow2');"/>
    <hyperlink ref="K175" r:id="rId18" location="ICRow2');" display="javascript:ptCommonObj.updatePrompt(document.win0,' - ICRow2');"/>
    <hyperlink ref="L175" r:id="rId19" location="ICRow2');" display="javascript:ptCommonObj.updatePrompt(document.win0,' - ICRow2');"/>
    <hyperlink ref="M175" r:id="rId20" location="ICRow2');" display="javascript:ptCommonObj.updatePrompt(document.win0,' - ICRow2');"/>
    <hyperlink ref="I176" r:id="rId21" location="ICRow3');" display="javascript:ptCommonObj.updatePrompt(document.win0,' - ICRow3');"/>
    <hyperlink ref="J176" r:id="rId22" location="ICRow3');" display="javascript:ptCommonObj.updatePrompt(document.win0,' - ICRow3');"/>
    <hyperlink ref="K176" r:id="rId23" location="ICRow3');" display="javascript:ptCommonObj.updatePrompt(document.win0,' - ICRow3');"/>
    <hyperlink ref="L176" r:id="rId24" location="ICRow3');" display="javascript:ptCommonObj.updatePrompt(document.win0,' - ICRow3');"/>
    <hyperlink ref="M176" r:id="rId25" location="ICRow3');" display="javascript:ptCommonObj.updatePrompt(document.win0,' - ICRow3');"/>
    <hyperlink ref="I177" r:id="rId26" location="ICRow4');" display="javascript:ptCommonObj.updatePrompt(document.win0,' - ICRow4');"/>
    <hyperlink ref="J177" r:id="rId27" location="ICRow4');" display="javascript:ptCommonObj.updatePrompt(document.win0,' - ICRow4');"/>
    <hyperlink ref="K177" r:id="rId28" location="ICRow4');" display="javascript:ptCommonObj.updatePrompt(document.win0,' - ICRow4');"/>
    <hyperlink ref="L177" r:id="rId29" location="ICRow4');" display="javascript:ptCommonObj.updatePrompt(document.win0,' - ICRow4');"/>
    <hyperlink ref="M177" r:id="rId30" location="ICRow4');" display="javascript:ptCommonObj.updatePrompt(document.win0,' - ICRow4');"/>
    <hyperlink ref="I178" r:id="rId31" location="ICRow5');" display="javascript:ptCommonObj.updatePrompt(document.win0,' - ICRow5');"/>
    <hyperlink ref="J178" r:id="rId32" location="ICRow5');" display="javascript:ptCommonObj.updatePrompt(document.win0,' - ICRow5');"/>
    <hyperlink ref="K178" r:id="rId33" location="ICRow5');" display="javascript:ptCommonObj.updatePrompt(document.win0,' - ICRow5');"/>
    <hyperlink ref="L178" r:id="rId34" location="ICRow5');" display="javascript:ptCommonObj.updatePrompt(document.win0,' - ICRow5');"/>
    <hyperlink ref="M178" r:id="rId35" location="ICRow5');" display="javascript:ptCommonObj.updatePrompt(document.win0,' - ICRow5');"/>
    <hyperlink ref="I179" r:id="rId36" location="ICRow6');" display="javascript:ptCommonObj.updatePrompt(document.win0,' - ICRow6');"/>
    <hyperlink ref="J179" r:id="rId37" location="ICRow6');" display="javascript:ptCommonObj.updatePrompt(document.win0,' - ICRow6');"/>
    <hyperlink ref="K179" r:id="rId38" location="ICRow6');" display="javascript:ptCommonObj.updatePrompt(document.win0,' - ICRow6');"/>
    <hyperlink ref="L179" r:id="rId39" location="ICRow6');" display="javascript:ptCommonObj.updatePrompt(document.win0,' - ICRow6');"/>
    <hyperlink ref="M179" r:id="rId40" location="ICRow6');" display="javascript:ptCommonObj.updatePrompt(document.win0,' - ICRow6');"/>
    <hyperlink ref="I180" r:id="rId41" location="ICRow7');" display="javascript:ptCommonObj.updatePrompt(document.win0,' - ICRow7');"/>
    <hyperlink ref="J180" r:id="rId42" location="ICRow7');" display="javascript:ptCommonObj.updatePrompt(document.win0,' - ICRow7');"/>
    <hyperlink ref="K180" r:id="rId43" location="ICRow7');" display="javascript:ptCommonObj.updatePrompt(document.win0,' - ICRow7');"/>
    <hyperlink ref="L180" r:id="rId44" location="ICRow7');" display="javascript:ptCommonObj.updatePrompt(document.win0,' - ICRow7');"/>
    <hyperlink ref="M180" r:id="rId45" location="ICRow7');" display="javascript:ptCommonObj.updatePrompt(document.win0,' - ICRow7');"/>
    <hyperlink ref="I181" r:id="rId46" location="ICRow8');" display="javascript:ptCommonObj.updatePrompt(document.win0,' - ICRow8');"/>
    <hyperlink ref="J181" r:id="rId47" location="ICRow8');" display="javascript:ptCommonObj.updatePrompt(document.win0,' - ICRow8');"/>
    <hyperlink ref="K181" r:id="rId48" location="ICRow8');" display="javascript:ptCommonObj.updatePrompt(document.win0,' - ICRow8');"/>
    <hyperlink ref="L181" r:id="rId49" location="ICRow8');" display="javascript:ptCommonObj.updatePrompt(document.win0,' - ICRow8');"/>
    <hyperlink ref="M181" r:id="rId50" location="ICRow8');" display="javascript:ptCommonObj.updatePrompt(document.win0,' - ICRow8');"/>
    <hyperlink ref="I182" r:id="rId51" location="ICRow9');" display="javascript:ptCommonObj.updatePrompt(document.win0,' - ICRow9');"/>
    <hyperlink ref="J182" r:id="rId52" location="ICRow9');" display="javascript:ptCommonObj.updatePrompt(document.win0,' - ICRow9');"/>
    <hyperlink ref="K182" r:id="rId53" location="ICRow9');" display="javascript:ptCommonObj.updatePrompt(document.win0,' - ICRow9');"/>
    <hyperlink ref="L182" r:id="rId54" location="ICRow9');" display="javascript:ptCommonObj.updatePrompt(document.win0,' - ICRow9');"/>
    <hyperlink ref="M182" r:id="rId55" location="ICRow9');" display="javascript:ptCommonObj.updatePrompt(document.win0,' - ICRow9');"/>
    <hyperlink ref="I183" r:id="rId56" location="ICRow10');" display="javascript:ptCommonObj.updatePrompt(document.win0,' - ICRow10');"/>
    <hyperlink ref="J183" r:id="rId57" location="ICRow10');" display="javascript:ptCommonObj.updatePrompt(document.win0,' - ICRow10');"/>
    <hyperlink ref="K183" r:id="rId58" location="ICRow10');" display="javascript:ptCommonObj.updatePrompt(document.win0,' - ICRow10');"/>
    <hyperlink ref="L183" r:id="rId59" location="ICRow10');" display="javascript:ptCommonObj.updatePrompt(document.win0,' - ICRow10');"/>
    <hyperlink ref="M183" r:id="rId60" location="ICRow10');" display="javascript:ptCommonObj.updatePrompt(document.win0,' - ICRow10');"/>
    <hyperlink ref="I184" r:id="rId61" location="ICRow11');" display="javascript:ptCommonObj.updatePrompt(document.win0,' - ICRow11');"/>
    <hyperlink ref="J184" r:id="rId62" location="ICRow11');" display="javascript:ptCommonObj.updatePrompt(document.win0,' - ICRow11');"/>
    <hyperlink ref="K184" r:id="rId63" location="ICRow11');" display="javascript:ptCommonObj.updatePrompt(document.win0,' - ICRow11');"/>
    <hyperlink ref="L184" r:id="rId64" location="ICRow11');" display="javascript:ptCommonObj.updatePrompt(document.win0,' - ICRow11');"/>
    <hyperlink ref="M184" r:id="rId65" location="ICRow11');" display="javascript:ptCommonObj.updatePrompt(document.win0,' - ICRow11');"/>
    <hyperlink ref="I185" r:id="rId66" location="ICRow12');" display="javascript:ptCommonObj.updatePrompt(document.win0,' - ICRow12');"/>
    <hyperlink ref="J185" r:id="rId67" location="ICRow12');" display="javascript:ptCommonObj.updatePrompt(document.win0,' - ICRow12');"/>
    <hyperlink ref="K185" r:id="rId68" location="ICRow12');" display="javascript:ptCommonObj.updatePrompt(document.win0,' - ICRow12');"/>
    <hyperlink ref="L185" r:id="rId69" location="ICRow12');" display="javascript:ptCommonObj.updatePrompt(document.win0,' - ICRow12');"/>
    <hyperlink ref="M185" r:id="rId70" location="ICRow12');" display="javascript:ptCommonObj.updatePrompt(document.win0,' - ICRow12');"/>
    <hyperlink ref="I186" r:id="rId71" location="ICRow13');" display="javascript:ptCommonObj.updatePrompt(document.win0,' - ICRow13');"/>
    <hyperlink ref="J186" r:id="rId72" location="ICRow13');" display="javascript:ptCommonObj.updatePrompt(document.win0,' - ICRow13');"/>
    <hyperlink ref="K186" r:id="rId73" location="ICRow13');" display="javascript:ptCommonObj.updatePrompt(document.win0,' - ICRow13');"/>
    <hyperlink ref="L186" r:id="rId74" location="ICRow13');" display="javascript:ptCommonObj.updatePrompt(document.win0,' - ICRow13');"/>
    <hyperlink ref="M186" r:id="rId75" location="ICRow13');" display="javascript:ptCommonObj.updatePrompt(document.win0,' - ICRow13');"/>
    <hyperlink ref="I187" r:id="rId76" location="ICRow14');" display="javascript:ptCommonObj.updatePrompt(document.win0,' - ICRow14');"/>
    <hyperlink ref="J187" r:id="rId77" location="ICRow14');" display="javascript:ptCommonObj.updatePrompt(document.win0,' - ICRow14');"/>
    <hyperlink ref="K187" r:id="rId78" location="ICRow14');" display="javascript:ptCommonObj.updatePrompt(document.win0,' - ICRow14');"/>
    <hyperlink ref="L187" r:id="rId79" location="ICRow14');" display="javascript:ptCommonObj.updatePrompt(document.win0,' - ICRow14');"/>
    <hyperlink ref="M187" r:id="rId80" location="ICRow14');" display="javascript:ptCommonObj.updatePrompt(document.win0,' - ICRow14');"/>
    <hyperlink ref="I188" r:id="rId81" location="ICRow15');" display="javascript:ptCommonObj.updatePrompt(document.win0,' - ICRow15');"/>
    <hyperlink ref="J188" r:id="rId82" location="ICRow15');" display="javascript:ptCommonObj.updatePrompt(document.win0,' - ICRow15');"/>
    <hyperlink ref="K188" r:id="rId83" location="ICRow15');" display="javascript:ptCommonObj.updatePrompt(document.win0,' - ICRow15');"/>
    <hyperlink ref="L188" r:id="rId84" location="ICRow15');" display="javascript:ptCommonObj.updatePrompt(document.win0,' - ICRow15');"/>
    <hyperlink ref="M188" r:id="rId85" location="ICRow15');" display="javascript:ptCommonObj.updatePrompt(document.win0,' - ICRow15');"/>
    <hyperlink ref="I189" r:id="rId86" location="ICRow16');" display="javascript:ptCommonObj.updatePrompt(document.win0,' - ICRow16');"/>
    <hyperlink ref="J189" r:id="rId87" location="ICRow16');" display="javascript:ptCommonObj.updatePrompt(document.win0,' - ICRow16');"/>
    <hyperlink ref="K189" r:id="rId88" location="ICRow16');" display="javascript:ptCommonObj.updatePrompt(document.win0,' - ICRow16');"/>
    <hyperlink ref="L189" r:id="rId89" location="ICRow16');" display="javascript:ptCommonObj.updatePrompt(document.win0,' - ICRow16');"/>
    <hyperlink ref="M189" r:id="rId90" location="ICRow16');" display="javascript:ptCommonObj.updatePrompt(document.win0,' - ICRow16');"/>
    <hyperlink ref="I190" r:id="rId91" location="ICRow17');" display="javascript:ptCommonObj.updatePrompt(document.win0,' - ICRow17');"/>
    <hyperlink ref="J190" r:id="rId92" location="ICRow17');" display="javascript:ptCommonObj.updatePrompt(document.win0,' - ICRow17');"/>
    <hyperlink ref="K190" r:id="rId93" location="ICRow17');" display="javascript:ptCommonObj.updatePrompt(document.win0,' - ICRow17');"/>
    <hyperlink ref="L190" r:id="rId94" location="ICRow17');" display="javascript:ptCommonObj.updatePrompt(document.win0,' - ICRow17');"/>
    <hyperlink ref="M190" r:id="rId95" location="ICRow17');" display="javascript:ptCommonObj.updatePrompt(document.win0,' - ICRow17');"/>
    <hyperlink ref="I191" r:id="rId96" location="ICRow18');" display="javascript:ptCommonObj.updatePrompt(document.win0,' - ICRow18');"/>
    <hyperlink ref="J191" r:id="rId97" location="ICRow18');" display="javascript:ptCommonObj.updatePrompt(document.win0,' - ICRow18');"/>
    <hyperlink ref="K191" r:id="rId98" location="ICRow18');" display="javascript:ptCommonObj.updatePrompt(document.win0,' - ICRow18');"/>
    <hyperlink ref="L191" r:id="rId99" location="ICRow18');" display="javascript:ptCommonObj.updatePrompt(document.win0,' - ICRow18');"/>
    <hyperlink ref="M191" r:id="rId100" location="ICRow18');" display="javascript:ptCommonObj.updatePrompt(document.win0,' - ICRow18');"/>
    <hyperlink ref="I192" r:id="rId101" location="ICRow19');" display="javascript:ptCommonObj.updatePrompt(document.win0,' - ICRow19');"/>
    <hyperlink ref="J192" r:id="rId102" location="ICRow19');" display="javascript:ptCommonObj.updatePrompt(document.win0,' - ICRow19');"/>
    <hyperlink ref="K192" r:id="rId103" location="ICRow19');" display="javascript:ptCommonObj.updatePrompt(document.win0,' - ICRow19');"/>
    <hyperlink ref="L192" r:id="rId104" location="ICRow19');" display="javascript:ptCommonObj.updatePrompt(document.win0,' - ICRow19');"/>
    <hyperlink ref="M192" r:id="rId105" location="ICRow19');" display="javascript:ptCommonObj.updatePrompt(document.win0,' - ICRow19');"/>
    <hyperlink ref="I193" r:id="rId106" location="ICRow20');" display="javascript:ptCommonObj.updatePrompt(document.win0,' - ICRow20');"/>
    <hyperlink ref="J193" r:id="rId107" location="ICRow20');" display="javascript:ptCommonObj.updatePrompt(document.win0,' - ICRow20');"/>
    <hyperlink ref="K193" r:id="rId108" location="ICRow20');" display="javascript:ptCommonObj.updatePrompt(document.win0,' - ICRow20');"/>
    <hyperlink ref="L193" r:id="rId109" location="ICRow20');" display="javascript:ptCommonObj.updatePrompt(document.win0,' - ICRow20');"/>
    <hyperlink ref="M193" r:id="rId110" location="ICRow20');" display="javascript:ptCommonObj.updatePrompt(document.win0,' - ICRow20');"/>
    <hyperlink ref="I194" r:id="rId111" location="ICRow21');" display="javascript:ptCommonObj.updatePrompt(document.win0,' - ICRow21');"/>
    <hyperlink ref="J194" r:id="rId112" location="ICRow21');" display="javascript:ptCommonObj.updatePrompt(document.win0,' - ICRow21');"/>
    <hyperlink ref="K194" r:id="rId113" location="ICRow21');" display="javascript:ptCommonObj.updatePrompt(document.win0,' - ICRow21');"/>
    <hyperlink ref="L194" r:id="rId114" location="ICRow21');" display="javascript:ptCommonObj.updatePrompt(document.win0,' - ICRow21');"/>
    <hyperlink ref="M194" r:id="rId115" location="ICRow21');" display="javascript:ptCommonObj.updatePrompt(document.win0,' - ICRow21');"/>
    <hyperlink ref="I195" r:id="rId116" location="ICRow22');" display="javascript:ptCommonObj.updatePrompt(document.win0,' - ICRow22');"/>
    <hyperlink ref="J195" r:id="rId117" location="ICRow22');" display="javascript:ptCommonObj.updatePrompt(document.win0,' - ICRow22');"/>
    <hyperlink ref="K195" r:id="rId118" location="ICRow22');" display="javascript:ptCommonObj.updatePrompt(document.win0,' - ICRow22');"/>
    <hyperlink ref="L195" r:id="rId119" location="ICRow22');" display="javascript:ptCommonObj.updatePrompt(document.win0,' - ICRow22');"/>
    <hyperlink ref="M195" r:id="rId120" location="ICRow22');" display="javascript:ptCommonObj.updatePrompt(document.win0,' - ICRow22');"/>
    <hyperlink ref="I196" r:id="rId121" location="ICRow23');" display="javascript:ptCommonObj.updatePrompt(document.win0,' - ICRow23');"/>
    <hyperlink ref="J196" r:id="rId122" location="ICRow23');" display="javascript:ptCommonObj.updatePrompt(document.win0,' - ICRow23');"/>
    <hyperlink ref="K196" r:id="rId123" location="ICRow23');" display="javascript:ptCommonObj.updatePrompt(document.win0,' - ICRow23');"/>
    <hyperlink ref="L196" r:id="rId124" location="ICRow23');" display="javascript:ptCommonObj.updatePrompt(document.win0,' - ICRow23');"/>
    <hyperlink ref="M196" r:id="rId125" location="ICRow23');" display="javascript:ptCommonObj.updatePrompt(document.win0,' - ICRow23');"/>
    <hyperlink ref="I197" r:id="rId126" location="ICRow24');" display="javascript:ptCommonObj.updatePrompt(document.win0,' - ICRow24');"/>
    <hyperlink ref="J197" r:id="rId127" location="ICRow24');" display="javascript:ptCommonObj.updatePrompt(document.win0,' - ICRow24');"/>
    <hyperlink ref="K197" r:id="rId128" location="ICRow24');" display="javascript:ptCommonObj.updatePrompt(document.win0,' - ICRow24');"/>
    <hyperlink ref="L197" r:id="rId129" location="ICRow24');" display="javascript:ptCommonObj.updatePrompt(document.win0,' - ICRow24');"/>
    <hyperlink ref="M197" r:id="rId130" location="ICRow24');" display="javascript:ptCommonObj.updatePrompt(document.win0,' - ICRow24');"/>
    <hyperlink ref="I198" r:id="rId131" location="ICRow25');" display="javascript:ptCommonObj.updatePrompt(document.win0,' - ICRow25');"/>
    <hyperlink ref="J198" r:id="rId132" location="ICRow25');" display="javascript:ptCommonObj.updatePrompt(document.win0,' - ICRow25');"/>
    <hyperlink ref="K198" r:id="rId133" location="ICRow25');" display="javascript:ptCommonObj.updatePrompt(document.win0,' - ICRow25');"/>
    <hyperlink ref="L198" r:id="rId134" location="ICRow25');" display="javascript:ptCommonObj.updatePrompt(document.win0,' - ICRow25');"/>
    <hyperlink ref="M198" r:id="rId135" location="ICRow25');" display="javascript:ptCommonObj.updatePrompt(document.win0,' - ICRow25');"/>
    <hyperlink ref="I199" r:id="rId136" location="ICRow26');" display="javascript:ptCommonObj.updatePrompt(document.win0,' - ICRow26');"/>
    <hyperlink ref="J199" r:id="rId137" location="ICRow26');" display="javascript:ptCommonObj.updatePrompt(document.win0,' - ICRow26');"/>
    <hyperlink ref="K199" r:id="rId138" location="ICRow26');" display="javascript:ptCommonObj.updatePrompt(document.win0,' - ICRow26');"/>
    <hyperlink ref="L199" r:id="rId139" location="ICRow26');" display="javascript:ptCommonObj.updatePrompt(document.win0,' - ICRow26');"/>
    <hyperlink ref="M199" r:id="rId140" location="ICRow26');" display="javascript:ptCommonObj.updatePrompt(document.win0,' - ICRow26');"/>
    <hyperlink ref="I200" r:id="rId141" location="ICRow27');" display="javascript:ptCommonObj.updatePrompt(document.win0,' - ICRow27');"/>
    <hyperlink ref="J200" r:id="rId142" location="ICRow27');" display="javascript:ptCommonObj.updatePrompt(document.win0,' - ICRow27');"/>
    <hyperlink ref="K200" r:id="rId143" location="ICRow27');" display="javascript:ptCommonObj.updatePrompt(document.win0,' - ICRow27');"/>
    <hyperlink ref="L200" r:id="rId144" location="ICRow27');" display="javascript:ptCommonObj.updatePrompt(document.win0,' - ICRow27');"/>
    <hyperlink ref="M200" r:id="rId145" location="ICRow27');" display="javascript:ptCommonObj.updatePrompt(document.win0,' - ICRow27');"/>
    <hyperlink ref="I201" r:id="rId146" location="ICRow28');" display="javascript:ptCommonObj.updatePrompt(document.win0,' - ICRow28');"/>
    <hyperlink ref="J201" r:id="rId147" location="ICRow28');" display="javascript:ptCommonObj.updatePrompt(document.win0,' - ICRow28');"/>
    <hyperlink ref="K201" r:id="rId148" location="ICRow28');" display="javascript:ptCommonObj.updatePrompt(document.win0,' - ICRow28');"/>
    <hyperlink ref="L201" r:id="rId149" location="ICRow28');" display="javascript:ptCommonObj.updatePrompt(document.win0,' - ICRow28');"/>
    <hyperlink ref="M201" r:id="rId150" location="ICRow28');" display="javascript:ptCommonObj.updatePrompt(document.win0,' - ICRow28');"/>
    <hyperlink ref="I202" r:id="rId151" location="ICRow29');" display="javascript:ptCommonObj.updatePrompt(document.win0,' - ICRow29');"/>
    <hyperlink ref="J202" r:id="rId152" location="ICRow29');" display="javascript:ptCommonObj.updatePrompt(document.win0,' - ICRow29');"/>
    <hyperlink ref="K202" r:id="rId153" location="ICRow29');" display="javascript:ptCommonObj.updatePrompt(document.win0,' - ICRow29');"/>
    <hyperlink ref="L202" r:id="rId154" location="ICRow29');" display="javascript:ptCommonObj.updatePrompt(document.win0,' - ICRow29');"/>
    <hyperlink ref="M202" r:id="rId155" location="ICRow29');" display="javascript:ptCommonObj.updatePrompt(document.win0,' - ICRow29');"/>
    <hyperlink ref="I203" r:id="rId156" location="ICRow30');" display="javascript:ptCommonObj.updatePrompt(document.win0,' - ICRow30');"/>
    <hyperlink ref="J203" r:id="rId157" location="ICRow30');" display="javascript:ptCommonObj.updatePrompt(document.win0,' - ICRow30');"/>
    <hyperlink ref="K203" r:id="rId158" location="ICRow30');" display="javascript:ptCommonObj.updatePrompt(document.win0,' - ICRow30');"/>
    <hyperlink ref="L203" r:id="rId159" location="ICRow30');" display="javascript:ptCommonObj.updatePrompt(document.win0,' - ICRow30');"/>
    <hyperlink ref="M203" r:id="rId160" location="ICRow30');" display="javascript:ptCommonObj.updatePrompt(document.win0,' - ICRow30');"/>
    <hyperlink ref="I204" r:id="rId161" location="ICRow31');" display="javascript:ptCommonObj.updatePrompt(document.win0,' - ICRow31');"/>
    <hyperlink ref="J204" r:id="rId162" location="ICRow31');" display="javascript:ptCommonObj.updatePrompt(document.win0,' - ICRow31');"/>
    <hyperlink ref="K204" r:id="rId163" location="ICRow31');" display="javascript:ptCommonObj.updatePrompt(document.win0,' - ICRow31');"/>
    <hyperlink ref="L204" r:id="rId164" location="ICRow31');" display="javascript:ptCommonObj.updatePrompt(document.win0,' - ICRow31');"/>
    <hyperlink ref="M204" r:id="rId165" location="ICRow31');" display="javascript:ptCommonObj.updatePrompt(document.win0,' - ICRow31');"/>
    <hyperlink ref="I205" r:id="rId166" location="ICRow32');" display="javascript:ptCommonObj.updatePrompt(document.win0,' - ICRow32');"/>
    <hyperlink ref="J205" r:id="rId167" location="ICRow32');" display="javascript:ptCommonObj.updatePrompt(document.win0,' - ICRow32');"/>
    <hyperlink ref="K205" r:id="rId168" location="ICRow32');" display="javascript:ptCommonObj.updatePrompt(document.win0,' - ICRow32');"/>
    <hyperlink ref="L205" r:id="rId169" location="ICRow32');" display="javascript:ptCommonObj.updatePrompt(document.win0,' - ICRow32');"/>
    <hyperlink ref="M205" r:id="rId170" location="ICRow32');" display="javascript:ptCommonObj.updatePrompt(document.win0,' - ICRow32');"/>
    <hyperlink ref="I206" r:id="rId171" location="ICRow33');" display="javascript:ptCommonObj.updatePrompt(document.win0,' - ICRow33');"/>
    <hyperlink ref="J206" r:id="rId172" location="ICRow33');" display="javascript:ptCommonObj.updatePrompt(document.win0,' - ICRow33');"/>
    <hyperlink ref="K206" r:id="rId173" location="ICRow33');" display="javascript:ptCommonObj.updatePrompt(document.win0,' - ICRow33');"/>
    <hyperlink ref="L206" r:id="rId174" location="ICRow33');" display="javascript:ptCommonObj.updatePrompt(document.win0,' - ICRow33');"/>
    <hyperlink ref="M206" r:id="rId175" location="ICRow33');" display="javascript:ptCommonObj.updatePrompt(document.win0,' - ICRow33');"/>
    <hyperlink ref="I207" r:id="rId176" location="ICRow34');" display="javascript:ptCommonObj.updatePrompt(document.win0,' - ICRow34');"/>
    <hyperlink ref="J207" r:id="rId177" location="ICRow34');" display="javascript:ptCommonObj.updatePrompt(document.win0,' - ICRow34');"/>
    <hyperlink ref="K207" r:id="rId178" location="ICRow34');" display="javascript:ptCommonObj.updatePrompt(document.win0,' - ICRow34');"/>
    <hyperlink ref="L207" r:id="rId179" location="ICRow34');" display="javascript:ptCommonObj.updatePrompt(document.win0,' - ICRow34');"/>
    <hyperlink ref="M207" r:id="rId180" location="ICRow34');" display="javascript:ptCommonObj.updatePrompt(document.win0,' - ICRow34');"/>
    <hyperlink ref="I208" r:id="rId181" location="ICRow35');" display="javascript:ptCommonObj.updatePrompt(document.win0,' - ICRow35');"/>
    <hyperlink ref="J208" r:id="rId182" location="ICRow35');" display="javascript:ptCommonObj.updatePrompt(document.win0,' - ICRow35');"/>
    <hyperlink ref="K208" r:id="rId183" location="ICRow35');" display="javascript:ptCommonObj.updatePrompt(document.win0,' - ICRow35');"/>
    <hyperlink ref="L208" r:id="rId184" location="ICRow35');" display="javascript:ptCommonObj.updatePrompt(document.win0,' - ICRow35');"/>
    <hyperlink ref="M208" r:id="rId185" location="ICRow35');" display="javascript:ptCommonObj.updatePrompt(document.win0,' - ICRow35');"/>
    <hyperlink ref="I209" r:id="rId186" location="ICRow36');" display="javascript:ptCommonObj.updatePrompt(document.win0,' - ICRow36');"/>
    <hyperlink ref="J209" r:id="rId187" location="ICRow36');" display="javascript:ptCommonObj.updatePrompt(document.win0,' - ICRow36');"/>
    <hyperlink ref="K209" r:id="rId188" location="ICRow36');" display="javascript:ptCommonObj.updatePrompt(document.win0,' - ICRow36');"/>
    <hyperlink ref="L209" r:id="rId189" location="ICRow36');" display="javascript:ptCommonObj.updatePrompt(document.win0,' - ICRow36');"/>
    <hyperlink ref="M209" r:id="rId190" location="ICRow36');" display="javascript:ptCommonObj.updatePrompt(document.win0,' - ICRow36');"/>
    <hyperlink ref="I210" r:id="rId191" location="ICRow37');" display="javascript:ptCommonObj.updatePrompt(document.win0,' - ICRow37');"/>
    <hyperlink ref="J210" r:id="rId192" location="ICRow37');" display="javascript:ptCommonObj.updatePrompt(document.win0,' - ICRow37');"/>
    <hyperlink ref="K210" r:id="rId193" location="ICRow37');" display="javascript:ptCommonObj.updatePrompt(document.win0,' - ICRow37');"/>
    <hyperlink ref="L210" r:id="rId194" location="ICRow37');" display="javascript:ptCommonObj.updatePrompt(document.win0,' - ICRow37');"/>
    <hyperlink ref="M210" r:id="rId195" location="ICRow37');" display="javascript:ptCommonObj.updatePrompt(document.win0,' - ICRow37');"/>
    <hyperlink ref="I211" r:id="rId196" location="ICRow0');" display="javascript:ptCommonObj.updatePrompt(document.win0,' - ICRow0');"/>
    <hyperlink ref="J211" r:id="rId197" location="ICRow0');" display="javascript:ptCommonObj.updatePrompt(document.win0,' - ICRow0');"/>
    <hyperlink ref="K211" r:id="rId198" location="ICRow0');" display="javascript:ptCommonObj.updatePrompt(document.win0,' - ICRow0');"/>
    <hyperlink ref="L211" r:id="rId199" location="ICRow0');" display="javascript:ptCommonObj.updatePrompt(document.win0,' - ICRow0');"/>
    <hyperlink ref="M211" r:id="rId200" location="ICRow0');" display="javascript:ptCommonObj.updatePrompt(document.win0,' - ICRow0');"/>
    <hyperlink ref="I212" r:id="rId201" location="ICRow1');" display="javascript:ptCommonObj.updatePrompt(document.win0,' - ICRow1');"/>
    <hyperlink ref="J212" r:id="rId202" location="ICRow1');" display="javascript:ptCommonObj.updatePrompt(document.win0,' - ICRow1');"/>
    <hyperlink ref="K212" r:id="rId203" location="ICRow1');" display="javascript:ptCommonObj.updatePrompt(document.win0,' - ICRow1');"/>
    <hyperlink ref="L212" r:id="rId204" location="ICRow1');" display="javascript:ptCommonObj.updatePrompt(document.win0,' - ICRow1');"/>
    <hyperlink ref="M212" r:id="rId205" location="ICRow1');" display="javascript:ptCommonObj.updatePrompt(document.win0,' - ICRow1');"/>
    <hyperlink ref="I213" r:id="rId206" location="ICRow2');" display="javascript:ptCommonObj.updatePrompt(document.win0,' - ICRow2');"/>
    <hyperlink ref="J213" r:id="rId207" location="ICRow2');" display="javascript:ptCommonObj.updatePrompt(document.win0,' - ICRow2');"/>
    <hyperlink ref="K213" r:id="rId208" location="ICRow2');" display="javascript:ptCommonObj.updatePrompt(document.win0,' - ICRow2');"/>
    <hyperlink ref="L213" r:id="rId209" location="ICRow2');" display="javascript:ptCommonObj.updatePrompt(document.win0,' - ICRow2');"/>
    <hyperlink ref="M213" r:id="rId210" location="ICRow2');" display="javascript:ptCommonObj.updatePrompt(document.win0,' - ICRow2');"/>
    <hyperlink ref="I214" r:id="rId211" location="ICRow3');" display="javascript:ptCommonObj.updatePrompt(document.win0,' - ICRow3');"/>
    <hyperlink ref="J214" r:id="rId212" location="ICRow3');" display="javascript:ptCommonObj.updatePrompt(document.win0,' - ICRow3');"/>
    <hyperlink ref="K214" r:id="rId213" location="ICRow3');" display="javascript:ptCommonObj.updatePrompt(document.win0,' - ICRow3');"/>
    <hyperlink ref="L214" r:id="rId214" location="ICRow3');" display="javascript:ptCommonObj.updatePrompt(document.win0,' - ICRow3');"/>
    <hyperlink ref="M214" r:id="rId215" location="ICRow3');" display="javascript:ptCommonObj.updatePrompt(document.win0,' - ICRow3');"/>
    <hyperlink ref="I215" r:id="rId216" location="ICRow4');" display="javascript:ptCommonObj.updatePrompt(document.win0,' - ICRow4');"/>
    <hyperlink ref="J215" r:id="rId217" location="ICRow4');" display="javascript:ptCommonObj.updatePrompt(document.win0,' - ICRow4');"/>
    <hyperlink ref="K215" r:id="rId218" location="ICRow4');" display="javascript:ptCommonObj.updatePrompt(document.win0,' - ICRow4');"/>
    <hyperlink ref="L215" r:id="rId219" location="ICRow4');" display="javascript:ptCommonObj.updatePrompt(document.win0,' - ICRow4');"/>
    <hyperlink ref="M215" r:id="rId220" location="ICRow4');" display="javascript:ptCommonObj.updatePrompt(document.win0,' - ICRow4');"/>
    <hyperlink ref="I216" r:id="rId221" location="ICRow5');" display="javascript:ptCommonObj.updatePrompt(document.win0,' - ICRow5');"/>
    <hyperlink ref="J216" r:id="rId222" location="ICRow5');" display="javascript:ptCommonObj.updatePrompt(document.win0,' - ICRow5');"/>
    <hyperlink ref="K216" r:id="rId223" location="ICRow5');" display="javascript:ptCommonObj.updatePrompt(document.win0,' - ICRow5');"/>
    <hyperlink ref="L216" r:id="rId224" location="ICRow5');" display="javascript:ptCommonObj.updatePrompt(document.win0,' - ICRow5');"/>
    <hyperlink ref="M216" r:id="rId225" location="ICRow5');" display="javascript:ptCommonObj.updatePrompt(document.win0,' - ICRow5');"/>
    <hyperlink ref="I217" r:id="rId226" location="ICRow6');" display="javascript:ptCommonObj.updatePrompt(document.win0,' - ICRow6');"/>
    <hyperlink ref="J217" r:id="rId227" location="ICRow6');" display="javascript:ptCommonObj.updatePrompt(document.win0,' - ICRow6');"/>
    <hyperlink ref="K217" r:id="rId228" location="ICRow6');" display="javascript:ptCommonObj.updatePrompt(document.win0,' - ICRow6');"/>
    <hyperlink ref="L217" r:id="rId229" location="ICRow6');" display="javascript:ptCommonObj.updatePrompt(document.win0,' - ICRow6');"/>
    <hyperlink ref="M217" r:id="rId230" location="ICRow6');" display="javascript:ptCommonObj.updatePrompt(document.win0,' - ICRow6');"/>
    <hyperlink ref="I218" r:id="rId231" location="ICRow7');" display="javascript:ptCommonObj.updatePrompt(document.win0,' - ICRow7');"/>
    <hyperlink ref="J218" r:id="rId232" location="ICRow7');" display="javascript:ptCommonObj.updatePrompt(document.win0,' - ICRow7');"/>
    <hyperlink ref="K218" r:id="rId233" location="ICRow7');" display="javascript:ptCommonObj.updatePrompt(document.win0,' - ICRow7');"/>
    <hyperlink ref="L218" r:id="rId234" location="ICRow7');" display="javascript:ptCommonObj.updatePrompt(document.win0,' - ICRow7');"/>
    <hyperlink ref="M218" r:id="rId235" location="ICRow7');" display="javascript:ptCommonObj.updatePrompt(document.win0,' - ICRow7');"/>
    <hyperlink ref="I219" r:id="rId236" location="ICRow8');" display="javascript:ptCommonObj.updatePrompt(document.win0,' - ICRow8');"/>
    <hyperlink ref="J219" r:id="rId237" location="ICRow8');" display="javascript:ptCommonObj.updatePrompt(document.win0,' - ICRow8');"/>
    <hyperlink ref="K219" r:id="rId238" location="ICRow8');" display="javascript:ptCommonObj.updatePrompt(document.win0,' - ICRow8');"/>
    <hyperlink ref="L219" r:id="rId239" location="ICRow8');" display="javascript:ptCommonObj.updatePrompt(document.win0,' - ICRow8');"/>
    <hyperlink ref="M219" r:id="rId240" location="ICRow8');" display="javascript:ptCommonObj.updatePrompt(document.win0,' - ICRow8');"/>
    <hyperlink ref="I220" r:id="rId241" location="ICRow9');" display="javascript:ptCommonObj.updatePrompt(document.win0,' - ICRow9');"/>
    <hyperlink ref="J220" r:id="rId242" location="ICRow9');" display="javascript:ptCommonObj.updatePrompt(document.win0,' - ICRow9');"/>
    <hyperlink ref="K220" r:id="rId243" location="ICRow9');" display="javascript:ptCommonObj.updatePrompt(document.win0,' - ICRow9');"/>
    <hyperlink ref="L220" r:id="rId244" location="ICRow9');" display="javascript:ptCommonObj.updatePrompt(document.win0,' - ICRow9');"/>
    <hyperlink ref="M220" r:id="rId245" location="ICRow9');" display="javascript:ptCommonObj.updatePrompt(document.win0,' - ICRow9');"/>
    <hyperlink ref="I221" r:id="rId246" location="ICRow10');" display="javascript:ptCommonObj.updatePrompt(document.win0,' - ICRow10');"/>
    <hyperlink ref="J221" r:id="rId247" location="ICRow10');" display="javascript:ptCommonObj.updatePrompt(document.win0,' - ICRow10');"/>
    <hyperlink ref="K221" r:id="rId248" location="ICRow10');" display="javascript:ptCommonObj.updatePrompt(document.win0,' - ICRow10');"/>
    <hyperlink ref="L221" r:id="rId249" location="ICRow10');" display="javascript:ptCommonObj.updatePrompt(document.win0,' - ICRow10');"/>
    <hyperlink ref="M221" r:id="rId250" location="ICRow10');" display="javascript:ptCommonObj.updatePrompt(document.win0,' - ICRow10');"/>
    <hyperlink ref="I222" r:id="rId251" location="ICRow11');" display="javascript:ptCommonObj.updatePrompt(document.win0,' - ICRow11');"/>
    <hyperlink ref="J222" r:id="rId252" location="ICRow11');" display="javascript:ptCommonObj.updatePrompt(document.win0,' - ICRow11');"/>
    <hyperlink ref="K222" r:id="rId253" location="ICRow11');" display="javascript:ptCommonObj.updatePrompt(document.win0,' - ICRow11');"/>
    <hyperlink ref="L222" r:id="rId254" location="ICRow11');" display="javascript:ptCommonObj.updatePrompt(document.win0,' - ICRow11');"/>
    <hyperlink ref="M222" r:id="rId255" location="ICRow11');" display="javascript:ptCommonObj.updatePrompt(document.win0,' - ICRow11');"/>
    <hyperlink ref="I223" r:id="rId256" location="ICRow12');" display="javascript:ptCommonObj.updatePrompt(document.win0,' - ICRow12');"/>
    <hyperlink ref="J223" r:id="rId257" location="ICRow12');" display="javascript:ptCommonObj.updatePrompt(document.win0,' - ICRow12');"/>
    <hyperlink ref="K223" r:id="rId258" location="ICRow12');" display="javascript:ptCommonObj.updatePrompt(document.win0,' - ICRow12');"/>
    <hyperlink ref="L223" r:id="rId259" location="ICRow12');" display="javascript:ptCommonObj.updatePrompt(document.win0,' - ICRow12');"/>
    <hyperlink ref="M223" r:id="rId260" location="ICRow12');" display="javascript:ptCommonObj.updatePrompt(document.win0,' - ICRow12');"/>
    <hyperlink ref="I224" r:id="rId261" location="ICRow13');" display="javascript:ptCommonObj.updatePrompt(document.win0,' - ICRow13');"/>
    <hyperlink ref="J224" r:id="rId262" location="ICRow13');" display="javascript:ptCommonObj.updatePrompt(document.win0,' - ICRow13');"/>
    <hyperlink ref="K224" r:id="rId263" location="ICRow13');" display="javascript:ptCommonObj.updatePrompt(document.win0,' - ICRow13');"/>
    <hyperlink ref="L224" r:id="rId264" location="ICRow13');" display="javascript:ptCommonObj.updatePrompt(document.win0,' - ICRow13');"/>
    <hyperlink ref="M224" r:id="rId265" location="ICRow13');" display="javascript:ptCommonObj.updatePrompt(document.win0,' - ICRow13');"/>
    <hyperlink ref="I225" r:id="rId266" location="ICRow14');" display="javascript:ptCommonObj.updatePrompt(document.win0,' - ICRow14');"/>
    <hyperlink ref="J225" r:id="rId267" location="ICRow14');" display="javascript:ptCommonObj.updatePrompt(document.win0,' - ICRow14');"/>
    <hyperlink ref="K225" r:id="rId268" location="ICRow14');" display="javascript:ptCommonObj.updatePrompt(document.win0,' - ICRow14');"/>
    <hyperlink ref="L225" r:id="rId269" location="ICRow14');" display="javascript:ptCommonObj.updatePrompt(document.win0,' - ICRow14');"/>
    <hyperlink ref="M225" r:id="rId270" location="ICRow14');" display="javascript:ptCommonObj.updatePrompt(document.win0,' - ICRow14');"/>
    <hyperlink ref="I226" r:id="rId271" location="ICRow15');" display="javascript:ptCommonObj.updatePrompt(document.win0,' - ICRow15');"/>
    <hyperlink ref="J226" r:id="rId272" location="ICRow15');" display="javascript:ptCommonObj.updatePrompt(document.win0,' - ICRow15');"/>
    <hyperlink ref="K226" r:id="rId273" location="ICRow15');" display="javascript:ptCommonObj.updatePrompt(document.win0,' - ICRow15');"/>
    <hyperlink ref="L226" r:id="rId274" location="ICRow15');" display="javascript:ptCommonObj.updatePrompt(document.win0,' - ICRow15');"/>
    <hyperlink ref="M226" r:id="rId275" location="ICRow15');" display="javascript:ptCommonObj.updatePrompt(document.win0,' - ICRow15');"/>
    <hyperlink ref="I227" r:id="rId276" location="ICRow16');" display="javascript:ptCommonObj.updatePrompt(document.win0,' - ICRow16');"/>
    <hyperlink ref="J227" r:id="rId277" location="ICRow16');" display="javascript:ptCommonObj.updatePrompt(document.win0,' - ICRow16');"/>
    <hyperlink ref="K227" r:id="rId278" location="ICRow16');" display="javascript:ptCommonObj.updatePrompt(document.win0,' - ICRow16');"/>
    <hyperlink ref="L227" r:id="rId279" location="ICRow16');" display="javascript:ptCommonObj.updatePrompt(document.win0,' - ICRow16');"/>
    <hyperlink ref="M227" r:id="rId280" location="ICRow16');" display="javascript:ptCommonObj.updatePrompt(document.win0,' - ICRow16');"/>
    <hyperlink ref="I228" r:id="rId281" location="ICRow17');" display="javascript:ptCommonObj.updatePrompt(document.win0,' - ICRow17');"/>
    <hyperlink ref="J228" r:id="rId282" location="ICRow17');" display="javascript:ptCommonObj.updatePrompt(document.win0,' - ICRow17');"/>
    <hyperlink ref="K228" r:id="rId283" location="ICRow17');" display="javascript:ptCommonObj.updatePrompt(document.win0,' - ICRow17');"/>
    <hyperlink ref="L228" r:id="rId284" location="ICRow17');" display="javascript:ptCommonObj.updatePrompt(document.win0,' - ICRow17');"/>
    <hyperlink ref="M228" r:id="rId285" location="ICRow17');" display="javascript:ptCommonObj.updatePrompt(document.win0,' - ICRow17');"/>
    <hyperlink ref="I229" r:id="rId286" location="ICRow18');" display="javascript:ptCommonObj.updatePrompt(document.win0,' - ICRow18');"/>
    <hyperlink ref="J229" r:id="rId287" location="ICRow18');" display="javascript:ptCommonObj.updatePrompt(document.win0,' - ICRow18');"/>
    <hyperlink ref="K229" r:id="rId288" location="ICRow18');" display="javascript:ptCommonObj.updatePrompt(document.win0,' - ICRow18');"/>
    <hyperlink ref="L229" r:id="rId289" location="ICRow18');" display="javascript:ptCommonObj.updatePrompt(document.win0,' - ICRow18');"/>
    <hyperlink ref="M229" r:id="rId290" location="ICRow18');" display="javascript:ptCommonObj.updatePrompt(document.win0,' - ICRow18');"/>
    <hyperlink ref="I230" r:id="rId291" location="ICRow19');" display="javascript:ptCommonObj.updatePrompt(document.win0,' - ICRow19');"/>
    <hyperlink ref="J230" r:id="rId292" location="ICRow19');" display="javascript:ptCommonObj.updatePrompt(document.win0,' - ICRow19');"/>
    <hyperlink ref="K230" r:id="rId293" location="ICRow19');" display="javascript:ptCommonObj.updatePrompt(document.win0,' - ICRow19');"/>
    <hyperlink ref="L230" r:id="rId294" location="ICRow19');" display="javascript:ptCommonObj.updatePrompt(document.win0,' - ICRow19');"/>
    <hyperlink ref="M230" r:id="rId295" location="ICRow19');" display="javascript:ptCommonObj.updatePrompt(document.win0,' - ICRow19');"/>
    <hyperlink ref="I231" r:id="rId296" location="ICRow20');" display="javascript:ptCommonObj.updatePrompt(document.win0,' - ICRow20');"/>
    <hyperlink ref="J231" r:id="rId297" location="ICRow20');" display="javascript:ptCommonObj.updatePrompt(document.win0,' - ICRow20');"/>
    <hyperlink ref="K231" r:id="rId298" location="ICRow20');" display="javascript:ptCommonObj.updatePrompt(document.win0,' - ICRow20');"/>
    <hyperlink ref="L231" r:id="rId299" location="ICRow20');" display="javascript:ptCommonObj.updatePrompt(document.win0,' - ICRow20');"/>
    <hyperlink ref="M231" r:id="rId300" location="ICRow20');" display="javascript:ptCommonObj.updatePrompt(document.win0,' - ICRow20');"/>
    <hyperlink ref="I232" r:id="rId301" location="ICRow21');" display="javascript:ptCommonObj.updatePrompt(document.win0,' - ICRow21');"/>
    <hyperlink ref="J232" r:id="rId302" location="ICRow21');" display="javascript:ptCommonObj.updatePrompt(document.win0,' - ICRow21');"/>
    <hyperlink ref="K232" r:id="rId303" location="ICRow21');" display="javascript:ptCommonObj.updatePrompt(document.win0,' - ICRow21');"/>
    <hyperlink ref="L232" r:id="rId304" location="ICRow21');" display="javascript:ptCommonObj.updatePrompt(document.win0,' - ICRow21');"/>
    <hyperlink ref="M232" r:id="rId305" location="ICRow21');" display="javascript:ptCommonObj.updatePrompt(document.win0,' - ICRow21');"/>
    <hyperlink ref="I233" r:id="rId306" location="ICRow22');" display="javascript:ptCommonObj.updatePrompt(document.win0,' - ICRow22');"/>
    <hyperlink ref="J233" r:id="rId307" location="ICRow22');" display="javascript:ptCommonObj.updatePrompt(document.win0,' - ICRow22');"/>
    <hyperlink ref="K233" r:id="rId308" location="ICRow22');" display="javascript:ptCommonObj.updatePrompt(document.win0,' - ICRow22');"/>
    <hyperlink ref="L233" r:id="rId309" location="ICRow22');" display="javascript:ptCommonObj.updatePrompt(document.win0,' - ICRow22');"/>
    <hyperlink ref="M233" r:id="rId310" location="ICRow22');" display="javascript:ptCommonObj.updatePrompt(document.win0,' - ICRow22');"/>
    <hyperlink ref="I234" r:id="rId311" location="ICRow23');" display="javascript:ptCommonObj.updatePrompt(document.win0,' - ICRow23');"/>
    <hyperlink ref="J234" r:id="rId312" location="ICRow23');" display="javascript:ptCommonObj.updatePrompt(document.win0,' - ICRow23');"/>
    <hyperlink ref="K234" r:id="rId313" location="ICRow23');" display="javascript:ptCommonObj.updatePrompt(document.win0,' - ICRow23');"/>
    <hyperlink ref="L234" r:id="rId314" location="ICRow23');" display="javascript:ptCommonObj.updatePrompt(document.win0,' - ICRow23');"/>
    <hyperlink ref="M234" r:id="rId315" location="ICRow23');" display="javascript:ptCommonObj.updatePrompt(document.win0,' - ICRow23');"/>
    <hyperlink ref="I235" r:id="rId316" location="ICRow24');" display="javascript:ptCommonObj.updatePrompt(document.win0,' - ICRow24');"/>
    <hyperlink ref="J235" r:id="rId317" location="ICRow24');" display="javascript:ptCommonObj.updatePrompt(document.win0,' - ICRow24');"/>
    <hyperlink ref="K235" r:id="rId318" location="ICRow24');" display="javascript:ptCommonObj.updatePrompt(document.win0,' - ICRow24');"/>
    <hyperlink ref="L235" r:id="rId319" location="ICRow24');" display="javascript:ptCommonObj.updatePrompt(document.win0,' - ICRow24');"/>
    <hyperlink ref="M235" r:id="rId320" location="ICRow24');" display="javascript:ptCommonObj.updatePrompt(document.win0,' - ICRow24');"/>
    <hyperlink ref="I236" r:id="rId321" location="ICRow25');" display="javascript:ptCommonObj.updatePrompt(document.win0,' - ICRow25');"/>
    <hyperlink ref="J236" r:id="rId322" location="ICRow25');" display="javascript:ptCommonObj.updatePrompt(document.win0,' - ICRow25');"/>
    <hyperlink ref="K236" r:id="rId323" location="ICRow25');" display="javascript:ptCommonObj.updatePrompt(document.win0,' - ICRow25');"/>
    <hyperlink ref="L236" r:id="rId324" location="ICRow25');" display="javascript:ptCommonObj.updatePrompt(document.win0,' - ICRow25');"/>
    <hyperlink ref="M236" r:id="rId325" location="ICRow25');" display="javascript:ptCommonObj.updatePrompt(document.win0,' - ICRow25');"/>
    <hyperlink ref="I237" r:id="rId326" location="ICRow26');" display="javascript:ptCommonObj.updatePrompt(document.win0,' - ICRow26');"/>
    <hyperlink ref="J237" r:id="rId327" location="ICRow26');" display="javascript:ptCommonObj.updatePrompt(document.win0,' - ICRow26');"/>
    <hyperlink ref="K237" r:id="rId328" location="ICRow26');" display="javascript:ptCommonObj.updatePrompt(document.win0,' - ICRow26');"/>
    <hyperlink ref="L237" r:id="rId329" location="ICRow26');" display="javascript:ptCommonObj.updatePrompt(document.win0,' - ICRow26');"/>
    <hyperlink ref="M237" r:id="rId330" location="ICRow26');" display="javascript:ptCommonObj.updatePrompt(document.win0,' - ICRow26');"/>
    <hyperlink ref="I238" r:id="rId331" location="ICRow27');" display="javascript:ptCommonObj.updatePrompt(document.win0,' - ICRow27');"/>
    <hyperlink ref="J238" r:id="rId332" location="ICRow27');" display="javascript:ptCommonObj.updatePrompt(document.win0,' - ICRow27');"/>
    <hyperlink ref="K238" r:id="rId333" location="ICRow27');" display="javascript:ptCommonObj.updatePrompt(document.win0,' - ICRow27');"/>
    <hyperlink ref="L238" r:id="rId334" location="ICRow27');" display="javascript:ptCommonObj.updatePrompt(document.win0,' - ICRow27');"/>
    <hyperlink ref="M238" r:id="rId335" location="ICRow27');" display="javascript:ptCommonObj.updatePrompt(document.win0,' - ICRow27');"/>
    <hyperlink ref="I239" r:id="rId336" location="ICRow28');" display="javascript:ptCommonObj.updatePrompt(document.win0,' - ICRow28');"/>
    <hyperlink ref="J239" r:id="rId337" location="ICRow28');" display="javascript:ptCommonObj.updatePrompt(document.win0,' - ICRow28');"/>
    <hyperlink ref="K239" r:id="rId338" location="ICRow28');" display="javascript:ptCommonObj.updatePrompt(document.win0,' - ICRow28');"/>
    <hyperlink ref="L239" r:id="rId339" location="ICRow28');" display="javascript:ptCommonObj.updatePrompt(document.win0,' - ICRow28');"/>
    <hyperlink ref="M239" r:id="rId340" location="ICRow28');" display="javascript:ptCommonObj.updatePrompt(document.win0,' - ICRow28');"/>
    <hyperlink ref="I240" r:id="rId341" location="ICRow29');" display="javascript:ptCommonObj.updatePrompt(document.win0,' - ICRow29');"/>
    <hyperlink ref="J240" r:id="rId342" location="ICRow29');" display="javascript:ptCommonObj.updatePrompt(document.win0,' - ICRow29');"/>
    <hyperlink ref="K240" r:id="rId343" location="ICRow29');" display="javascript:ptCommonObj.updatePrompt(document.win0,' - ICRow29');"/>
    <hyperlink ref="L240" r:id="rId344" location="ICRow29');" display="javascript:ptCommonObj.updatePrompt(document.win0,' - ICRow29');"/>
    <hyperlink ref="M240" r:id="rId345" location="ICRow29');" display="javascript:ptCommonObj.updatePrompt(document.win0,' - ICRow29');"/>
    <hyperlink ref="I241" r:id="rId346" location="ICRow30');" display="javascript:ptCommonObj.updatePrompt(document.win0,' - ICRow30');"/>
    <hyperlink ref="J241" r:id="rId347" location="ICRow30');" display="javascript:ptCommonObj.updatePrompt(document.win0,' - ICRow30');"/>
    <hyperlink ref="K241" r:id="rId348" location="ICRow30');" display="javascript:ptCommonObj.updatePrompt(document.win0,' - ICRow30');"/>
    <hyperlink ref="L241" r:id="rId349" location="ICRow30');" display="javascript:ptCommonObj.updatePrompt(document.win0,' - ICRow30');"/>
    <hyperlink ref="M241" r:id="rId350" location="ICRow30');" display="javascript:ptCommonObj.updatePrompt(document.win0,' - ICRow30');"/>
    <hyperlink ref="I242" r:id="rId351" location="ICRow31');" display="javascript:ptCommonObj.updatePrompt(document.win0,' - ICRow31');"/>
    <hyperlink ref="J242" r:id="rId352" location="ICRow31');" display="javascript:ptCommonObj.updatePrompt(document.win0,' - ICRow31');"/>
    <hyperlink ref="K242" r:id="rId353" location="ICRow31');" display="javascript:ptCommonObj.updatePrompt(document.win0,' - ICRow31');"/>
    <hyperlink ref="L242" r:id="rId354" location="ICRow31');" display="javascript:ptCommonObj.updatePrompt(document.win0,' - ICRow31');"/>
    <hyperlink ref="M242" r:id="rId355" location="ICRow31');" display="javascript:ptCommonObj.updatePrompt(document.win0,' - ICRow31');"/>
    <hyperlink ref="I243" r:id="rId356" location="ICRow32');" display="javascript:ptCommonObj.updatePrompt(document.win0,' - ICRow32');"/>
    <hyperlink ref="J243" r:id="rId357" location="ICRow32');" display="javascript:ptCommonObj.updatePrompt(document.win0,' - ICRow32');"/>
    <hyperlink ref="K243" r:id="rId358" location="ICRow32');" display="javascript:ptCommonObj.updatePrompt(document.win0,' - ICRow32');"/>
    <hyperlink ref="L243" r:id="rId359" location="ICRow32');" display="javascript:ptCommonObj.updatePrompt(document.win0,' - ICRow32');"/>
    <hyperlink ref="M243" r:id="rId360" location="ICRow32');" display="javascript:ptCommonObj.updatePrompt(document.win0,' - ICRow32');"/>
    <hyperlink ref="I244" r:id="rId361" location="ICRow33');" display="javascript:ptCommonObj.updatePrompt(document.win0,' - ICRow33');"/>
    <hyperlink ref="J244" r:id="rId362" location="ICRow33');" display="javascript:ptCommonObj.updatePrompt(document.win0,' - ICRow33');"/>
    <hyperlink ref="K244" r:id="rId363" location="ICRow33');" display="javascript:ptCommonObj.updatePrompt(document.win0,' - ICRow33');"/>
    <hyperlink ref="L244" r:id="rId364" location="ICRow33');" display="javascript:ptCommonObj.updatePrompt(document.win0,' - ICRow33');"/>
    <hyperlink ref="M244" r:id="rId365" location="ICRow33');" display="javascript:ptCommonObj.updatePrompt(document.win0,' - ICRow33');"/>
    <hyperlink ref="I245" r:id="rId366" location="ICRow34');" display="javascript:ptCommonObj.updatePrompt(document.win0,' - ICRow34');"/>
    <hyperlink ref="J245" r:id="rId367" location="ICRow34');" display="javascript:ptCommonObj.updatePrompt(document.win0,' - ICRow34');"/>
    <hyperlink ref="K245" r:id="rId368" location="ICRow34');" display="javascript:ptCommonObj.updatePrompt(document.win0,' - ICRow34');"/>
    <hyperlink ref="L245" r:id="rId369" location="ICRow34');" display="javascript:ptCommonObj.updatePrompt(document.win0,' - ICRow34');"/>
    <hyperlink ref="M245" r:id="rId370" location="ICRow34');" display="javascript:ptCommonObj.updatePrompt(document.win0,' - ICRow34');"/>
    <hyperlink ref="I246" r:id="rId371" location="ICRow35');" display="javascript:ptCommonObj.updatePrompt(document.win0,' - ICRow35');"/>
    <hyperlink ref="J246" r:id="rId372" location="ICRow35');" display="javascript:ptCommonObj.updatePrompt(document.win0,' - ICRow35');"/>
    <hyperlink ref="K246" r:id="rId373" location="ICRow35');" display="javascript:ptCommonObj.updatePrompt(document.win0,' - ICRow35');"/>
    <hyperlink ref="L246" r:id="rId374" location="ICRow35');" display="javascript:ptCommonObj.updatePrompt(document.win0,' - ICRow35');"/>
    <hyperlink ref="M246" r:id="rId375" location="ICRow35');" display="javascript:ptCommonObj.updatePrompt(document.win0,' - ICRow35');"/>
  </hyperlinks>
  <pageMargins left="0.7" right="0.7" top="0.75" bottom="0.75" header="0.3" footer="0.3"/>
  <pageSetup orientation="portrait" r:id="rId376"/>
  <drawing r:id="rId37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48"/>
  <sheetViews>
    <sheetView topLeftCell="A10" workbookViewId="0">
      <selection activeCell="M33" sqref="M33"/>
    </sheetView>
  </sheetViews>
  <sheetFormatPr defaultRowHeight="12.75"/>
  <sheetData>
    <row r="1" spans="1:3" ht="30">
      <c r="A1" s="265" t="s">
        <v>2279</v>
      </c>
    </row>
    <row r="3" spans="1:3">
      <c r="A3" s="266" t="s">
        <v>2280</v>
      </c>
      <c r="B3" s="266"/>
      <c r="C3" s="266" t="s">
        <v>2281</v>
      </c>
    </row>
    <row r="4" spans="1:3">
      <c r="A4" s="266" t="s">
        <v>2282</v>
      </c>
      <c r="B4" s="266"/>
      <c r="C4" s="266" t="s">
        <v>2283</v>
      </c>
    </row>
    <row r="5" spans="1:3">
      <c r="A5" s="266" t="s">
        <v>2284</v>
      </c>
      <c r="B5" s="266"/>
    </row>
    <row r="6" spans="1:3">
      <c r="A6" s="266"/>
    </row>
    <row r="7" spans="1:3">
      <c r="A7" s="266" t="s">
        <v>2285</v>
      </c>
      <c r="B7" s="266"/>
    </row>
    <row r="8" spans="1:3">
      <c r="A8" s="266"/>
    </row>
    <row r="10" spans="1:3">
      <c r="A10" t="s">
        <v>2286</v>
      </c>
    </row>
    <row r="12" spans="1:3" ht="23.25">
      <c r="A12" s="267" t="s">
        <v>2287</v>
      </c>
    </row>
    <row r="14" spans="1:3">
      <c r="A14" s="268" t="s">
        <v>2288</v>
      </c>
      <c r="B14" s="269" t="s">
        <v>2289</v>
      </c>
    </row>
    <row r="15" spans="1:3" ht="38.25">
      <c r="A15" s="270" t="s">
        <v>2290</v>
      </c>
      <c r="B15" s="270" t="s">
        <v>2291</v>
      </c>
    </row>
    <row r="16" spans="1:3">
      <c r="A16" s="271" t="s">
        <v>2292</v>
      </c>
      <c r="B16" s="271" t="s">
        <v>2293</v>
      </c>
    </row>
    <row r="17" spans="1:2">
      <c r="A17" s="271" t="s">
        <v>2294</v>
      </c>
      <c r="B17" s="271" t="s">
        <v>2295</v>
      </c>
    </row>
    <row r="18" spans="1:2">
      <c r="A18" s="271" t="s">
        <v>2296</v>
      </c>
      <c r="B18" s="271" t="s">
        <v>2297</v>
      </c>
    </row>
    <row r="19" spans="1:2">
      <c r="A19" s="271" t="s">
        <v>2298</v>
      </c>
      <c r="B19" s="271" t="s">
        <v>2299</v>
      </c>
    </row>
    <row r="20" spans="1:2">
      <c r="A20" s="271" t="s">
        <v>2300</v>
      </c>
      <c r="B20" s="271" t="s">
        <v>2301</v>
      </c>
    </row>
    <row r="21" spans="1:2">
      <c r="A21" s="271" t="s">
        <v>2302</v>
      </c>
      <c r="B21" s="271" t="s">
        <v>2303</v>
      </c>
    </row>
    <row r="22" spans="1:2">
      <c r="A22" s="271" t="s">
        <v>2304</v>
      </c>
      <c r="B22" s="271" t="s">
        <v>2305</v>
      </c>
    </row>
    <row r="23" spans="1:2">
      <c r="A23" s="271" t="s">
        <v>2306</v>
      </c>
      <c r="B23" s="271" t="s">
        <v>2307</v>
      </c>
    </row>
    <row r="24" spans="1:2">
      <c r="A24" s="271" t="s">
        <v>2308</v>
      </c>
      <c r="B24" s="271" t="s">
        <v>2309</v>
      </c>
    </row>
    <row r="25" spans="1:2">
      <c r="A25" s="271" t="s">
        <v>2310</v>
      </c>
      <c r="B25" s="271" t="s">
        <v>2311</v>
      </c>
    </row>
    <row r="26" spans="1:2">
      <c r="A26" s="271" t="s">
        <v>2312</v>
      </c>
      <c r="B26" s="271" t="s">
        <v>2313</v>
      </c>
    </row>
    <row r="27" spans="1:2">
      <c r="A27" s="271" t="s">
        <v>2314</v>
      </c>
      <c r="B27" s="271" t="s">
        <v>2315</v>
      </c>
    </row>
    <row r="28" spans="1:2">
      <c r="A28" s="271" t="s">
        <v>2316</v>
      </c>
      <c r="B28" s="271" t="s">
        <v>2317</v>
      </c>
    </row>
    <row r="29" spans="1:2">
      <c r="A29" s="271" t="s">
        <v>2318</v>
      </c>
      <c r="B29" s="271" t="s">
        <v>2319</v>
      </c>
    </row>
    <row r="30" spans="1:2">
      <c r="A30" s="271" t="s">
        <v>2320</v>
      </c>
      <c r="B30" s="271" t="s">
        <v>2321</v>
      </c>
    </row>
    <row r="31" spans="1:2">
      <c r="A31" s="271" t="s">
        <v>2322</v>
      </c>
      <c r="B31" s="271" t="s">
        <v>2323</v>
      </c>
    </row>
    <row r="32" spans="1:2">
      <c r="A32" s="271" t="s">
        <v>2324</v>
      </c>
      <c r="B32" s="271" t="s">
        <v>2325</v>
      </c>
    </row>
    <row r="33" spans="1:2">
      <c r="A33" s="271" t="s">
        <v>7</v>
      </c>
      <c r="B33" s="271" t="s">
        <v>2326</v>
      </c>
    </row>
    <row r="34" spans="1:2">
      <c r="A34" s="271" t="s">
        <v>2327</v>
      </c>
      <c r="B34" s="271" t="s">
        <v>2328</v>
      </c>
    </row>
    <row r="35" spans="1:2">
      <c r="A35" s="271" t="s">
        <v>2329</v>
      </c>
      <c r="B35" s="271" t="s">
        <v>2330</v>
      </c>
    </row>
    <row r="36" spans="1:2">
      <c r="A36" s="271" t="s">
        <v>2331</v>
      </c>
      <c r="B36" s="271" t="s">
        <v>2332</v>
      </c>
    </row>
    <row r="37" spans="1:2">
      <c r="A37" s="271" t="s">
        <v>2333</v>
      </c>
      <c r="B37" s="271" t="s">
        <v>2334</v>
      </c>
    </row>
    <row r="38" spans="1:2">
      <c r="A38" s="271" t="s">
        <v>2335</v>
      </c>
      <c r="B38" s="271" t="s">
        <v>2336</v>
      </c>
    </row>
    <row r="39" spans="1:2">
      <c r="A39" s="271" t="s">
        <v>2337</v>
      </c>
      <c r="B39" s="271" t="s">
        <v>2338</v>
      </c>
    </row>
    <row r="40" spans="1:2">
      <c r="A40" s="271" t="s">
        <v>2339</v>
      </c>
      <c r="B40" s="271" t="s">
        <v>2340</v>
      </c>
    </row>
    <row r="41" spans="1:2">
      <c r="A41" s="271" t="s">
        <v>2341</v>
      </c>
      <c r="B41" s="271" t="s">
        <v>2342</v>
      </c>
    </row>
    <row r="42" spans="1:2">
      <c r="A42" s="271" t="s">
        <v>2343</v>
      </c>
      <c r="B42" s="271" t="s">
        <v>2344</v>
      </c>
    </row>
    <row r="43" spans="1:2">
      <c r="A43" s="271" t="s">
        <v>2345</v>
      </c>
      <c r="B43" s="271" t="s">
        <v>2346</v>
      </c>
    </row>
    <row r="44" spans="1:2">
      <c r="A44" s="271" t="s">
        <v>2347</v>
      </c>
      <c r="B44" s="271" t="s">
        <v>2348</v>
      </c>
    </row>
    <row r="45" spans="1:2">
      <c r="A45" s="271" t="s">
        <v>2349</v>
      </c>
      <c r="B45" s="271" t="s">
        <v>2350</v>
      </c>
    </row>
    <row r="46" spans="1:2">
      <c r="A46" s="271" t="s">
        <v>2351</v>
      </c>
      <c r="B46" s="271" t="s">
        <v>2352</v>
      </c>
    </row>
    <row r="47" spans="1:2">
      <c r="A47" s="271" t="s">
        <v>2353</v>
      </c>
      <c r="B47" s="271" t="s">
        <v>2354</v>
      </c>
    </row>
    <row r="48" spans="1:2">
      <c r="A48" s="271" t="s">
        <v>2355</v>
      </c>
      <c r="B48" s="271" t="s">
        <v>2355</v>
      </c>
    </row>
  </sheetData>
  <hyperlinks>
    <hyperlink ref="A15" r:id="rId1" location="ICSortCol3');" tooltip="Click column heading to sort ascending" display="javascript:submitAction_win0(document.win0,' - ICSortCol3');"/>
    <hyperlink ref="B15" r:id="rId2" location="ICSortCol4');" tooltip="Click column heading to sort ascending" display="javascript:submitAction_win0(document.win0,' - ICSortCol4');"/>
    <hyperlink ref="A16" r:id="rId3" location="ICRow0');" display="javascript:ptCommonObj.updatePrompt(document.win0,' - ICRow0');"/>
    <hyperlink ref="B16" r:id="rId4" location="ICRow0');" display="javascript:ptCommonObj.updatePrompt(document.win0,' - ICRow0');"/>
    <hyperlink ref="A17" r:id="rId5" location="ICRow1');" display="javascript:ptCommonObj.updatePrompt(document.win0,' - ICRow1');"/>
    <hyperlink ref="B17" r:id="rId6" location="ICRow1');" display="javascript:ptCommonObj.updatePrompt(document.win0,' - ICRow1');"/>
    <hyperlink ref="A18" r:id="rId7" location="ICRow2');" display="javascript:ptCommonObj.updatePrompt(document.win0,' - ICRow2');"/>
    <hyperlink ref="B18" r:id="rId8" location="ICRow2');" display="javascript:ptCommonObj.updatePrompt(document.win0,' - ICRow2');"/>
    <hyperlink ref="A19" r:id="rId9" location="ICRow3');" display="javascript:ptCommonObj.updatePrompt(document.win0,' - ICRow3');"/>
    <hyperlink ref="B19" r:id="rId10" location="ICRow3');" display="javascript:ptCommonObj.updatePrompt(document.win0,' - ICRow3');"/>
    <hyperlink ref="A20" r:id="rId11" location="ICRow4');" display="javascript:ptCommonObj.updatePrompt(document.win0,' - ICRow4');"/>
    <hyperlink ref="B20" r:id="rId12" location="ICRow4');" display="javascript:ptCommonObj.updatePrompt(document.win0,' - ICRow4');"/>
    <hyperlink ref="A21" r:id="rId13" location="ICRow5');" display="javascript:ptCommonObj.updatePrompt(document.win0,' - ICRow5');"/>
    <hyperlink ref="B21" r:id="rId14" location="ICRow5');" display="javascript:ptCommonObj.updatePrompt(document.win0,' - ICRow5');"/>
    <hyperlink ref="A22" r:id="rId15" location="ICRow6');" display="javascript:ptCommonObj.updatePrompt(document.win0,' - ICRow6');"/>
    <hyperlink ref="B22" r:id="rId16" location="ICRow6');" display="javascript:ptCommonObj.updatePrompt(document.win0,' - ICRow6');"/>
    <hyperlink ref="A23" r:id="rId17" location="ICRow7');" display="javascript:ptCommonObj.updatePrompt(document.win0,' - ICRow7');"/>
    <hyperlink ref="B23" r:id="rId18" location="ICRow7');" display="javascript:ptCommonObj.updatePrompt(document.win0,' - ICRow7');"/>
    <hyperlink ref="A24" r:id="rId19" location="ICRow8');" display="javascript:ptCommonObj.updatePrompt(document.win0,' - ICRow8');"/>
    <hyperlink ref="B24" r:id="rId20" location="ICRow8');" display="javascript:ptCommonObj.updatePrompt(document.win0,' - ICRow8');"/>
    <hyperlink ref="A25" r:id="rId21" location="ICRow9');" display="javascript:ptCommonObj.updatePrompt(document.win0,' - ICRow9');"/>
    <hyperlink ref="B25" r:id="rId22" location="ICRow9');" display="javascript:ptCommonObj.updatePrompt(document.win0,' - ICRow9');"/>
    <hyperlink ref="A26" r:id="rId23" location="ICRow10');" display="javascript:ptCommonObj.updatePrompt(document.win0,' - ICRow10');"/>
    <hyperlink ref="B26" r:id="rId24" location="ICRow10');" display="javascript:ptCommonObj.updatePrompt(document.win0,' - ICRow10');"/>
    <hyperlink ref="A27" r:id="rId25" location="ICRow11');" display="javascript:ptCommonObj.updatePrompt(document.win0,' - ICRow11');"/>
    <hyperlink ref="B27" r:id="rId26" location="ICRow11');" display="javascript:ptCommonObj.updatePrompt(document.win0,' - ICRow11');"/>
    <hyperlink ref="A28" r:id="rId27" location="ICRow12');" display="javascript:ptCommonObj.updatePrompt(document.win0,' - ICRow12');"/>
    <hyperlink ref="B28" r:id="rId28" location="ICRow12');" display="javascript:ptCommonObj.updatePrompt(document.win0,' - ICRow12');"/>
    <hyperlink ref="A29" r:id="rId29" location="ICRow13');" display="javascript:ptCommonObj.updatePrompt(document.win0,' - ICRow13');"/>
    <hyperlink ref="B29" r:id="rId30" location="ICRow13');" display="javascript:ptCommonObj.updatePrompt(document.win0,' - ICRow13');"/>
    <hyperlink ref="A30" r:id="rId31" location="ICRow14');" display="javascript:ptCommonObj.updatePrompt(document.win0,' - ICRow14');"/>
    <hyperlink ref="B30" r:id="rId32" location="ICRow14');" display="javascript:ptCommonObj.updatePrompt(document.win0,' - ICRow14');"/>
    <hyperlink ref="A31" r:id="rId33" location="ICRow15');" display="javascript:ptCommonObj.updatePrompt(document.win0,' - ICRow15');"/>
    <hyperlink ref="B31" r:id="rId34" location="ICRow15');" display="javascript:ptCommonObj.updatePrompt(document.win0,' - ICRow15');"/>
    <hyperlink ref="A32" r:id="rId35" location="ICRow16');" display="javascript:ptCommonObj.updatePrompt(document.win0,' - ICRow16');"/>
    <hyperlink ref="B32" r:id="rId36" location="ICRow16');" display="javascript:ptCommonObj.updatePrompt(document.win0,' - ICRow16');"/>
    <hyperlink ref="A33" r:id="rId37" location="ICRow17');" display="javascript:ptCommonObj.updatePrompt(document.win0,' - ICRow17');"/>
    <hyperlink ref="B33" r:id="rId38" location="ICRow17');" display="javascript:ptCommonObj.updatePrompt(document.win0,' - ICRow17');"/>
    <hyperlink ref="A34" r:id="rId39" location="ICRow18');" display="javascript:ptCommonObj.updatePrompt(document.win0,' - ICRow18');"/>
    <hyperlink ref="B34" r:id="rId40" location="ICRow18');" display="javascript:ptCommonObj.updatePrompt(document.win0,' - ICRow18');"/>
    <hyperlink ref="A35" r:id="rId41" location="ICRow19');" display="javascript:ptCommonObj.updatePrompt(document.win0,' - ICRow19');"/>
    <hyperlink ref="B35" r:id="rId42" location="ICRow19');" display="javascript:ptCommonObj.updatePrompt(document.win0,' - ICRow19');"/>
    <hyperlink ref="A36" r:id="rId43" location="ICRow20');" display="javascript:ptCommonObj.updatePrompt(document.win0,' - ICRow20');"/>
    <hyperlink ref="B36" r:id="rId44" location="ICRow20');" display="javascript:ptCommonObj.updatePrompt(document.win0,' - ICRow20');"/>
    <hyperlink ref="A37" r:id="rId45" location="ICRow21');" display="javascript:ptCommonObj.updatePrompt(document.win0,' - ICRow21');"/>
    <hyperlink ref="B37" r:id="rId46" location="ICRow21');" display="javascript:ptCommonObj.updatePrompt(document.win0,' - ICRow21');"/>
    <hyperlink ref="A38" r:id="rId47" location="ICRow22');" display="javascript:ptCommonObj.updatePrompt(document.win0,' - ICRow22');"/>
    <hyperlink ref="B38" r:id="rId48" location="ICRow22');" display="javascript:ptCommonObj.updatePrompt(document.win0,' - ICRow22');"/>
    <hyperlink ref="A39" r:id="rId49" location="ICRow23');" display="javascript:ptCommonObj.updatePrompt(document.win0,' - ICRow23');"/>
    <hyperlink ref="B39" r:id="rId50" location="ICRow23');" display="javascript:ptCommonObj.updatePrompt(document.win0,' - ICRow23');"/>
    <hyperlink ref="A40" r:id="rId51" location="ICRow24');" display="javascript:ptCommonObj.updatePrompt(document.win0,' - ICRow24');"/>
    <hyperlink ref="B40" r:id="rId52" location="ICRow24');" display="javascript:ptCommonObj.updatePrompt(document.win0,' - ICRow24');"/>
    <hyperlink ref="A41" r:id="rId53" location="ICRow25');" display="javascript:ptCommonObj.updatePrompt(document.win0,' - ICRow25');"/>
    <hyperlink ref="B41" r:id="rId54" location="ICRow25');" display="javascript:ptCommonObj.updatePrompt(document.win0,' - ICRow25');"/>
    <hyperlink ref="A42" r:id="rId55" location="ICRow26');" display="javascript:ptCommonObj.updatePrompt(document.win0,' - ICRow26');"/>
    <hyperlink ref="B42" r:id="rId56" location="ICRow26');" display="javascript:ptCommonObj.updatePrompt(document.win0,' - ICRow26');"/>
    <hyperlink ref="A43" r:id="rId57" location="ICRow27');" display="javascript:ptCommonObj.updatePrompt(document.win0,' - ICRow27');"/>
    <hyperlink ref="B43" r:id="rId58" location="ICRow27');" display="javascript:ptCommonObj.updatePrompt(document.win0,' - ICRow27');"/>
    <hyperlink ref="A44" r:id="rId59" location="ICRow28');" display="javascript:ptCommonObj.updatePrompt(document.win0,' - ICRow28');"/>
    <hyperlink ref="B44" r:id="rId60" location="ICRow28');" display="javascript:ptCommonObj.updatePrompt(document.win0,' - ICRow28');"/>
    <hyperlink ref="A45" r:id="rId61" location="ICRow29');" display="javascript:ptCommonObj.updatePrompt(document.win0,' - ICRow29');"/>
    <hyperlink ref="B45" r:id="rId62" location="ICRow29');" display="javascript:ptCommonObj.updatePrompt(document.win0,' - ICRow29');"/>
    <hyperlink ref="A46" r:id="rId63" location="ICRow30');" display="javascript:ptCommonObj.updatePrompt(document.win0,' - ICRow30');"/>
    <hyperlink ref="B46" r:id="rId64" location="ICRow30');" display="javascript:ptCommonObj.updatePrompt(document.win0,' - ICRow30');"/>
    <hyperlink ref="A47" r:id="rId65" location="ICRow31');" display="javascript:ptCommonObj.updatePrompt(document.win0,' - ICRow31');"/>
    <hyperlink ref="B47" r:id="rId66" location="ICRow31');" display="javascript:ptCommonObj.updatePrompt(document.win0,' - ICRow31');"/>
    <hyperlink ref="A48" r:id="rId67" location="ICRow32');" display="javascript:ptCommonObj.updatePrompt(document.win0,' - ICRow32');"/>
    <hyperlink ref="B48" r:id="rId68" location="ICRow32');" display="javascript:ptCommonObj.updatePrompt(document.win0,' - ICRow32');"/>
  </hyperlinks>
  <pageMargins left="0.7" right="0.7" top="0.75" bottom="0.75" header="0.3" footer="0.3"/>
  <drawing r:id="rId69"/>
  <legacyDrawing r:id="rId70"/>
  <controls>
    <mc:AlternateContent xmlns:mc="http://schemas.openxmlformats.org/markup-compatibility/2006">
      <mc:Choice Requires="x14">
        <control shapeId="3074" r:id="rId71" name="Control 2">
          <controlPr defaultSize="0" autoPict="0" r:id="rId72">
            <anchor moveWithCells="1">
              <from>
                <xdr:col>0</xdr:col>
                <xdr:colOff>0</xdr:colOff>
                <xdr:row>7</xdr:row>
                <xdr:rowOff>0</xdr:rowOff>
              </from>
              <to>
                <xdr:col>1</xdr:col>
                <xdr:colOff>304800</xdr:colOff>
                <xdr:row>8</xdr:row>
                <xdr:rowOff>66675</xdr:rowOff>
              </to>
            </anchor>
          </controlPr>
        </control>
      </mc:Choice>
      <mc:Fallback>
        <control shapeId="3074" r:id="rId71" name="Control 2"/>
      </mc:Fallback>
    </mc:AlternateContent>
    <mc:AlternateContent xmlns:mc="http://schemas.openxmlformats.org/markup-compatibility/2006">
      <mc:Choice Requires="x14">
        <control shapeId="3073" r:id="rId73" name="Control 1">
          <controlPr defaultSize="0" autoPict="0" r:id="rId72">
            <anchor moveWithCells="1">
              <from>
                <xdr:col>0</xdr:col>
                <xdr:colOff>0</xdr:colOff>
                <xdr:row>5</xdr:row>
                <xdr:rowOff>0</xdr:rowOff>
              </from>
              <to>
                <xdr:col>1</xdr:col>
                <xdr:colOff>304800</xdr:colOff>
                <xdr:row>6</xdr:row>
                <xdr:rowOff>66675</xdr:rowOff>
              </to>
            </anchor>
          </controlPr>
        </control>
      </mc:Choice>
      <mc:Fallback>
        <control shapeId="3073" r:id="rId73" name="Control 1"/>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23"/>
  <sheetViews>
    <sheetView topLeftCell="A16" workbookViewId="0">
      <selection activeCell="B35" sqref="B35:C35"/>
    </sheetView>
  </sheetViews>
  <sheetFormatPr defaultRowHeight="12.75"/>
  <cols>
    <col min="1" max="1" width="6" style="363" customWidth="1"/>
    <col min="2" max="2" width="11.42578125" style="383" customWidth="1"/>
    <col min="3" max="3" width="25.7109375" style="386" customWidth="1"/>
    <col min="4" max="4" width="6.5703125" style="362" customWidth="1"/>
    <col min="5" max="5" width="3.7109375" style="363" customWidth="1"/>
    <col min="6" max="6" width="6" style="363" customWidth="1"/>
    <col min="7" max="7" width="30.28515625" style="366" customWidth="1"/>
    <col min="8" max="8" width="11.5703125" style="292" customWidth="1"/>
    <col min="9" max="9" width="10.140625" style="383" customWidth="1"/>
    <col min="10" max="10" width="0.140625" style="297" customWidth="1"/>
    <col min="11" max="11" width="12.85546875" style="377" customWidth="1"/>
    <col min="12" max="12" width="20.140625" style="301" customWidth="1"/>
    <col min="13" max="13" width="15.85546875" style="301" customWidth="1"/>
    <col min="14" max="14" width="8.85546875" style="301" bestFit="1" customWidth="1"/>
    <col min="15" max="15" width="40.5703125" style="301" customWidth="1"/>
    <col min="16" max="16" width="9.140625" style="301"/>
    <col min="17" max="17" width="10.7109375" style="301" bestFit="1" customWidth="1"/>
    <col min="18" max="16384" width="9.140625" style="301"/>
  </cols>
  <sheetData>
    <row r="1" spans="1:14" s="276" customFormat="1">
      <c r="A1" s="272"/>
      <c r="B1" s="273"/>
      <c r="C1" s="789" t="s">
        <v>1472</v>
      </c>
      <c r="D1" s="789"/>
      <c r="E1" s="789"/>
      <c r="F1" s="789"/>
      <c r="G1" s="789"/>
      <c r="H1" s="789"/>
      <c r="I1" s="789"/>
      <c r="J1" s="274"/>
      <c r="K1" s="275"/>
    </row>
    <row r="2" spans="1:14" s="284" customFormat="1" ht="15">
      <c r="A2" s="277"/>
      <c r="B2" s="278"/>
      <c r="C2" s="279"/>
      <c r="D2" s="790" t="s">
        <v>2517</v>
      </c>
      <c r="E2" s="790"/>
      <c r="F2" s="790"/>
      <c r="G2" s="790"/>
      <c r="H2" s="280"/>
      <c r="I2" s="281"/>
      <c r="J2" s="282"/>
      <c r="K2" s="283"/>
    </row>
    <row r="3" spans="1:14" s="292" customFormat="1" ht="38.25" customHeight="1">
      <c r="A3" s="285" t="s">
        <v>1474</v>
      </c>
      <c r="B3" s="286" t="s">
        <v>1475</v>
      </c>
      <c r="C3" s="287" t="s">
        <v>1476</v>
      </c>
      <c r="D3" s="288" t="s">
        <v>1477</v>
      </c>
      <c r="E3" s="285" t="s">
        <v>1478</v>
      </c>
      <c r="F3" s="285" t="s">
        <v>1479</v>
      </c>
      <c r="G3" s="289" t="s">
        <v>1480</v>
      </c>
      <c r="H3" s="289" t="s">
        <v>1481</v>
      </c>
      <c r="I3" s="286" t="s">
        <v>1482</v>
      </c>
      <c r="J3" s="289" t="s">
        <v>1483</v>
      </c>
      <c r="K3" s="286" t="s">
        <v>1484</v>
      </c>
      <c r="L3" s="290" t="s">
        <v>1485</v>
      </c>
      <c r="M3" s="291" t="s">
        <v>1486</v>
      </c>
      <c r="N3" s="292" t="s">
        <v>1487</v>
      </c>
    </row>
    <row r="4" spans="1:14" ht="24">
      <c r="A4" s="293" t="s">
        <v>10</v>
      </c>
      <c r="B4" s="293" t="s">
        <v>11</v>
      </c>
      <c r="C4" s="294" t="s">
        <v>1488</v>
      </c>
      <c r="D4" s="295" t="s">
        <v>1489</v>
      </c>
      <c r="E4" s="296">
        <v>1</v>
      </c>
      <c r="F4" s="296" t="s">
        <v>8</v>
      </c>
      <c r="G4" s="209" t="s">
        <v>2518</v>
      </c>
      <c r="H4" s="292" t="s">
        <v>1491</v>
      </c>
      <c r="I4" s="297" t="s">
        <v>2519</v>
      </c>
      <c r="J4" s="298">
        <v>29</v>
      </c>
      <c r="K4" s="293" t="s">
        <v>2520</v>
      </c>
      <c r="L4" s="299" t="s">
        <v>2521</v>
      </c>
      <c r="M4" s="300"/>
    </row>
    <row r="5" spans="1:14" ht="24">
      <c r="A5" s="293" t="s">
        <v>10</v>
      </c>
      <c r="B5" s="293" t="s">
        <v>11</v>
      </c>
      <c r="C5" s="294" t="s">
        <v>1488</v>
      </c>
      <c r="D5" s="295" t="s">
        <v>1489</v>
      </c>
      <c r="E5" s="296">
        <v>2</v>
      </c>
      <c r="F5" s="296" t="s">
        <v>8</v>
      </c>
      <c r="G5" s="291" t="s">
        <v>2522</v>
      </c>
      <c r="H5" s="292" t="s">
        <v>1664</v>
      </c>
      <c r="I5" s="297" t="s">
        <v>2519</v>
      </c>
      <c r="J5" s="298">
        <v>29</v>
      </c>
      <c r="K5" s="302"/>
      <c r="L5" s="299"/>
      <c r="M5" s="300"/>
    </row>
    <row r="6" spans="1:14" ht="24">
      <c r="A6" s="293" t="s">
        <v>10</v>
      </c>
      <c r="B6" s="293" t="s">
        <v>11</v>
      </c>
      <c r="C6" s="294" t="s">
        <v>1488</v>
      </c>
      <c r="D6" s="295" t="s">
        <v>1489</v>
      </c>
      <c r="E6" s="296">
        <v>3</v>
      </c>
      <c r="F6" s="296" t="s">
        <v>8</v>
      </c>
      <c r="G6" s="291" t="s">
        <v>2523</v>
      </c>
      <c r="H6" s="292" t="s">
        <v>1493</v>
      </c>
      <c r="I6" s="297" t="s">
        <v>2519</v>
      </c>
      <c r="J6" s="298">
        <v>29</v>
      </c>
      <c r="K6" s="293"/>
      <c r="L6" s="299"/>
      <c r="M6" s="300"/>
    </row>
    <row r="7" spans="1:14" ht="24">
      <c r="A7" s="293" t="s">
        <v>10</v>
      </c>
      <c r="B7" s="293" t="s">
        <v>11</v>
      </c>
      <c r="C7" s="294" t="s">
        <v>1488</v>
      </c>
      <c r="D7" s="295" t="s">
        <v>1489</v>
      </c>
      <c r="E7" s="296">
        <v>4</v>
      </c>
      <c r="F7" s="296" t="s">
        <v>8</v>
      </c>
      <c r="G7" s="291" t="s">
        <v>2524</v>
      </c>
      <c r="H7" s="292" t="s">
        <v>1495</v>
      </c>
      <c r="I7" s="297" t="s">
        <v>2519</v>
      </c>
      <c r="J7" s="298">
        <v>29</v>
      </c>
      <c r="K7" s="293"/>
      <c r="L7" s="299"/>
      <c r="M7" s="300"/>
    </row>
    <row r="8" spans="1:14" ht="24">
      <c r="A8" s="293" t="s">
        <v>10</v>
      </c>
      <c r="B8" s="293" t="s">
        <v>11</v>
      </c>
      <c r="C8" s="294" t="s">
        <v>1488</v>
      </c>
      <c r="D8" s="295" t="s">
        <v>1489</v>
      </c>
      <c r="E8" s="296">
        <v>5</v>
      </c>
      <c r="F8" s="296" t="s">
        <v>8</v>
      </c>
      <c r="G8" s="291" t="s">
        <v>2525</v>
      </c>
      <c r="H8" s="292" t="s">
        <v>1497</v>
      </c>
      <c r="I8" s="297" t="s">
        <v>2519</v>
      </c>
      <c r="J8" s="298">
        <v>29</v>
      </c>
      <c r="K8" s="293"/>
      <c r="L8" s="299"/>
      <c r="M8" s="300"/>
    </row>
    <row r="9" spans="1:14">
      <c r="A9" s="293" t="s">
        <v>10</v>
      </c>
      <c r="B9" s="293" t="s">
        <v>11</v>
      </c>
      <c r="C9" s="294" t="s">
        <v>1488</v>
      </c>
      <c r="D9" s="295" t="s">
        <v>1489</v>
      </c>
      <c r="E9" s="296">
        <v>6</v>
      </c>
      <c r="F9" s="296" t="s">
        <v>8</v>
      </c>
      <c r="G9" s="292" t="s">
        <v>2526</v>
      </c>
      <c r="H9" s="292" t="s">
        <v>1501</v>
      </c>
      <c r="I9" s="297" t="s">
        <v>2519</v>
      </c>
      <c r="J9" s="298">
        <v>29</v>
      </c>
      <c r="K9" s="293"/>
      <c r="L9" s="299"/>
      <c r="M9" s="300"/>
    </row>
    <row r="10" spans="1:14" ht="36">
      <c r="A10" s="293" t="s">
        <v>10</v>
      </c>
      <c r="B10" s="293" t="s">
        <v>11</v>
      </c>
      <c r="C10" s="294" t="s">
        <v>1488</v>
      </c>
      <c r="D10" s="295" t="s">
        <v>1489</v>
      </c>
      <c r="E10" s="296">
        <v>7</v>
      </c>
      <c r="F10" s="296" t="s">
        <v>8</v>
      </c>
      <c r="G10" s="291" t="s">
        <v>2527</v>
      </c>
      <c r="H10" s="292" t="s">
        <v>1667</v>
      </c>
      <c r="I10" s="297" t="s">
        <v>2519</v>
      </c>
      <c r="J10" s="298">
        <v>29</v>
      </c>
      <c r="K10" s="293"/>
      <c r="L10" s="299"/>
      <c r="M10" s="300"/>
    </row>
    <row r="11" spans="1:14" ht="25.5">
      <c r="A11" s="293" t="s">
        <v>10</v>
      </c>
      <c r="B11" s="293" t="s">
        <v>11</v>
      </c>
      <c r="C11" s="294" t="s">
        <v>1488</v>
      </c>
      <c r="D11" s="295" t="s">
        <v>1489</v>
      </c>
      <c r="E11" s="296">
        <v>8</v>
      </c>
      <c r="F11" s="296" t="s">
        <v>8</v>
      </c>
      <c r="G11" s="292" t="s">
        <v>2528</v>
      </c>
      <c r="H11" s="292" t="s">
        <v>1503</v>
      </c>
      <c r="I11" s="297" t="s">
        <v>2519</v>
      </c>
      <c r="J11" s="298">
        <v>29</v>
      </c>
      <c r="K11" s="293"/>
      <c r="L11" s="299"/>
      <c r="M11" s="300"/>
    </row>
    <row r="12" spans="1:14" ht="38.25">
      <c r="A12" s="293" t="s">
        <v>10</v>
      </c>
      <c r="B12" s="293" t="s">
        <v>11</v>
      </c>
      <c r="C12" s="294" t="s">
        <v>1488</v>
      </c>
      <c r="D12" s="295" t="s">
        <v>1489</v>
      </c>
      <c r="E12" s="296">
        <v>9</v>
      </c>
      <c r="F12" s="296" t="s">
        <v>8</v>
      </c>
      <c r="G12" s="292" t="s">
        <v>2529</v>
      </c>
      <c r="H12" s="292" t="s">
        <v>1505</v>
      </c>
      <c r="I12" s="297" t="s">
        <v>2519</v>
      </c>
      <c r="J12" s="298">
        <v>29</v>
      </c>
      <c r="K12" s="293"/>
      <c r="L12" s="299"/>
      <c r="M12" s="300"/>
    </row>
    <row r="13" spans="1:14" ht="24">
      <c r="A13" s="293" t="s">
        <v>10</v>
      </c>
      <c r="B13" s="293" t="s">
        <v>11</v>
      </c>
      <c r="C13" s="294" t="s">
        <v>1488</v>
      </c>
      <c r="D13" s="295" t="s">
        <v>1489</v>
      </c>
      <c r="E13" s="296">
        <v>10</v>
      </c>
      <c r="F13" s="296" t="s">
        <v>8</v>
      </c>
      <c r="G13" s="291" t="s">
        <v>2530</v>
      </c>
      <c r="H13" s="292" t="s">
        <v>1507</v>
      </c>
      <c r="I13" s="297" t="s">
        <v>2519</v>
      </c>
      <c r="J13" s="298">
        <v>29</v>
      </c>
      <c r="K13" s="293"/>
      <c r="L13" s="299"/>
      <c r="M13" s="300"/>
    </row>
    <row r="14" spans="1:14" ht="24">
      <c r="A14" s="293" t="s">
        <v>10</v>
      </c>
      <c r="B14" s="293" t="s">
        <v>11</v>
      </c>
      <c r="C14" s="294" t="s">
        <v>1488</v>
      </c>
      <c r="D14" s="295" t="s">
        <v>1489</v>
      </c>
      <c r="E14" s="296">
        <v>11</v>
      </c>
      <c r="F14" s="296" t="s">
        <v>8</v>
      </c>
      <c r="G14" s="291" t="s">
        <v>2531</v>
      </c>
      <c r="H14" s="292" t="s">
        <v>1511</v>
      </c>
      <c r="I14" s="297" t="s">
        <v>2519</v>
      </c>
      <c r="J14" s="298">
        <v>29</v>
      </c>
      <c r="K14" s="293"/>
      <c r="L14" s="299"/>
      <c r="M14" s="300"/>
    </row>
    <row r="15" spans="1:14" ht="24">
      <c r="A15" s="293" t="s">
        <v>10</v>
      </c>
      <c r="B15" s="293" t="s">
        <v>11</v>
      </c>
      <c r="C15" s="294" t="s">
        <v>1488</v>
      </c>
      <c r="D15" s="295" t="s">
        <v>1489</v>
      </c>
      <c r="E15" s="296">
        <v>12</v>
      </c>
      <c r="F15" s="296" t="s">
        <v>8</v>
      </c>
      <c r="G15" s="291" t="s">
        <v>2532</v>
      </c>
      <c r="H15" s="292" t="s">
        <v>1605</v>
      </c>
      <c r="I15" s="297" t="s">
        <v>2519</v>
      </c>
      <c r="J15" s="298">
        <v>29</v>
      </c>
      <c r="K15" s="293"/>
      <c r="L15" s="299"/>
      <c r="M15" s="300"/>
    </row>
    <row r="16" spans="1:14" ht="24">
      <c r="A16" s="293" t="s">
        <v>10</v>
      </c>
      <c r="B16" s="293" t="s">
        <v>11</v>
      </c>
      <c r="C16" s="294" t="s">
        <v>1488</v>
      </c>
      <c r="D16" s="295" t="s">
        <v>1489</v>
      </c>
      <c r="E16" s="296">
        <v>13</v>
      </c>
      <c r="F16" s="296" t="s">
        <v>8</v>
      </c>
      <c r="G16" s="291" t="s">
        <v>2533</v>
      </c>
      <c r="H16" s="292" t="s">
        <v>1515</v>
      </c>
      <c r="I16" s="297" t="s">
        <v>2519</v>
      </c>
      <c r="J16" s="298">
        <v>29</v>
      </c>
      <c r="K16" s="293"/>
      <c r="L16" s="299"/>
      <c r="M16" s="300"/>
    </row>
    <row r="17" spans="1:14" ht="25.5">
      <c r="A17" s="293" t="s">
        <v>10</v>
      </c>
      <c r="B17" s="293" t="s">
        <v>11</v>
      </c>
      <c r="C17" s="294" t="s">
        <v>1488</v>
      </c>
      <c r="D17" s="295" t="s">
        <v>1489</v>
      </c>
      <c r="E17" s="296">
        <v>14</v>
      </c>
      <c r="F17" s="296" t="s">
        <v>8</v>
      </c>
      <c r="G17" s="292" t="s">
        <v>2534</v>
      </c>
      <c r="H17" s="292" t="s">
        <v>1517</v>
      </c>
      <c r="I17" s="297" t="s">
        <v>2519</v>
      </c>
      <c r="J17" s="298">
        <v>29</v>
      </c>
      <c r="K17" s="293"/>
      <c r="L17" s="299"/>
      <c r="M17" s="300"/>
    </row>
    <row r="18" spans="1:14" ht="24">
      <c r="A18" s="293" t="s">
        <v>10</v>
      </c>
      <c r="B18" s="293" t="s">
        <v>11</v>
      </c>
      <c r="C18" s="294" t="s">
        <v>1488</v>
      </c>
      <c r="D18" s="295" t="s">
        <v>1489</v>
      </c>
      <c r="E18" s="296">
        <v>15</v>
      </c>
      <c r="F18" s="296" t="s">
        <v>8</v>
      </c>
      <c r="G18" s="291" t="s">
        <v>2535</v>
      </c>
      <c r="H18" s="292" t="s">
        <v>1519</v>
      </c>
      <c r="I18" s="297" t="s">
        <v>2519</v>
      </c>
      <c r="J18" s="298">
        <v>29</v>
      </c>
      <c r="K18" s="293"/>
      <c r="L18" s="299"/>
      <c r="M18" s="300"/>
    </row>
    <row r="19" spans="1:14">
      <c r="A19" s="293" t="s">
        <v>133</v>
      </c>
      <c r="B19" s="293" t="s">
        <v>134</v>
      </c>
      <c r="C19" s="294" t="s">
        <v>135</v>
      </c>
      <c r="D19" s="295" t="s">
        <v>1520</v>
      </c>
      <c r="E19" s="296">
        <v>1</v>
      </c>
      <c r="F19" s="296" t="s">
        <v>6</v>
      </c>
      <c r="G19" s="209" t="s">
        <v>2536</v>
      </c>
      <c r="H19" s="291" t="s">
        <v>1530</v>
      </c>
      <c r="I19" s="298" t="s">
        <v>1984</v>
      </c>
      <c r="J19" s="298">
        <v>44</v>
      </c>
      <c r="K19" s="293" t="s">
        <v>2537</v>
      </c>
      <c r="L19" s="299" t="s">
        <v>2538</v>
      </c>
      <c r="M19" s="172" t="s">
        <v>2539</v>
      </c>
    </row>
    <row r="20" spans="1:14">
      <c r="A20" s="293" t="s">
        <v>133</v>
      </c>
      <c r="B20" s="293" t="s">
        <v>134</v>
      </c>
      <c r="C20" s="294" t="s">
        <v>135</v>
      </c>
      <c r="D20" s="295" t="s">
        <v>1520</v>
      </c>
      <c r="E20" s="296">
        <v>1</v>
      </c>
      <c r="F20" s="296" t="s">
        <v>7</v>
      </c>
      <c r="G20" s="291" t="s">
        <v>2540</v>
      </c>
      <c r="H20" s="291" t="s">
        <v>1639</v>
      </c>
      <c r="I20" s="298" t="s">
        <v>1984</v>
      </c>
      <c r="J20" s="298"/>
      <c r="K20" s="293"/>
      <c r="L20" s="299"/>
      <c r="M20" s="300"/>
    </row>
    <row r="21" spans="1:14" ht="24">
      <c r="A21" s="293">
        <v>1941</v>
      </c>
      <c r="B21" s="293" t="s">
        <v>141</v>
      </c>
      <c r="C21" s="303" t="s">
        <v>1526</v>
      </c>
      <c r="D21" s="295" t="s">
        <v>1520</v>
      </c>
      <c r="E21" s="296">
        <v>1</v>
      </c>
      <c r="F21" s="296" t="s">
        <v>6</v>
      </c>
      <c r="G21" s="247" t="s">
        <v>143</v>
      </c>
      <c r="H21" s="291"/>
      <c r="I21" s="298"/>
      <c r="J21" s="298"/>
      <c r="K21" s="293" t="s">
        <v>2541</v>
      </c>
      <c r="L21" s="299" t="s">
        <v>2542</v>
      </c>
      <c r="M21" s="300" t="s">
        <v>2539</v>
      </c>
    </row>
    <row r="22" spans="1:14" ht="36">
      <c r="A22" s="304">
        <v>2264</v>
      </c>
      <c r="B22" s="305" t="s">
        <v>146</v>
      </c>
      <c r="C22" s="306" t="s">
        <v>147</v>
      </c>
      <c r="D22" s="307" t="s">
        <v>1527</v>
      </c>
      <c r="E22" s="308">
        <v>1</v>
      </c>
      <c r="F22" s="308" t="s">
        <v>6</v>
      </c>
      <c r="G22" s="309" t="s">
        <v>143</v>
      </c>
      <c r="H22" s="310"/>
      <c r="I22" s="311"/>
      <c r="J22" s="312"/>
      <c r="K22" s="304" t="s">
        <v>2543</v>
      </c>
      <c r="L22" s="313"/>
      <c r="M22" s="312"/>
      <c r="N22" s="301" t="s">
        <v>2544</v>
      </c>
    </row>
    <row r="23" spans="1:14">
      <c r="A23" s="293" t="s">
        <v>160</v>
      </c>
      <c r="B23" s="293" t="s">
        <v>161</v>
      </c>
      <c r="C23" s="294" t="s">
        <v>162</v>
      </c>
      <c r="D23" s="295" t="s">
        <v>1520</v>
      </c>
      <c r="E23" s="296">
        <v>1</v>
      </c>
      <c r="F23" s="296" t="s">
        <v>6</v>
      </c>
      <c r="G23" s="209" t="s">
        <v>2545</v>
      </c>
      <c r="H23" s="291" t="s">
        <v>1621</v>
      </c>
      <c r="I23" s="298" t="s">
        <v>1984</v>
      </c>
      <c r="J23" s="298">
        <v>43</v>
      </c>
      <c r="K23" s="175" t="s">
        <v>2546</v>
      </c>
      <c r="L23" s="299" t="s">
        <v>2547</v>
      </c>
      <c r="M23" s="300" t="s">
        <v>2548</v>
      </c>
    </row>
    <row r="24" spans="1:14">
      <c r="A24" s="293" t="s">
        <v>160</v>
      </c>
      <c r="B24" s="293" t="s">
        <v>161</v>
      </c>
      <c r="C24" s="294" t="s">
        <v>162</v>
      </c>
      <c r="D24" s="295" t="s">
        <v>1520</v>
      </c>
      <c r="E24" s="296">
        <v>1</v>
      </c>
      <c r="F24" s="296" t="s">
        <v>7</v>
      </c>
      <c r="G24" s="291" t="s">
        <v>2549</v>
      </c>
      <c r="H24" s="291" t="s">
        <v>1550</v>
      </c>
      <c r="I24" s="298" t="s">
        <v>1984</v>
      </c>
      <c r="J24" s="298"/>
      <c r="K24" s="293"/>
      <c r="L24" s="299"/>
      <c r="M24" s="300"/>
    </row>
    <row r="25" spans="1:14">
      <c r="A25" s="293" t="s">
        <v>167</v>
      </c>
      <c r="B25" s="293" t="s">
        <v>168</v>
      </c>
      <c r="C25" s="294" t="s">
        <v>169</v>
      </c>
      <c r="D25" s="295" t="s">
        <v>1520</v>
      </c>
      <c r="E25" s="296">
        <v>1</v>
      </c>
      <c r="F25" s="296" t="s">
        <v>6</v>
      </c>
      <c r="G25" s="291" t="s">
        <v>1577</v>
      </c>
      <c r="H25" s="291" t="s">
        <v>1578</v>
      </c>
      <c r="I25" s="298" t="s">
        <v>1984</v>
      </c>
      <c r="J25" s="298">
        <v>43</v>
      </c>
      <c r="K25" s="293" t="s">
        <v>2550</v>
      </c>
      <c r="L25" s="299" t="s">
        <v>2551</v>
      </c>
      <c r="M25" s="300" t="s">
        <v>2548</v>
      </c>
    </row>
    <row r="26" spans="1:14">
      <c r="A26" s="293" t="s">
        <v>167</v>
      </c>
      <c r="B26" s="293" t="s">
        <v>168</v>
      </c>
      <c r="C26" s="294" t="s">
        <v>169</v>
      </c>
      <c r="D26" s="295" t="s">
        <v>1520</v>
      </c>
      <c r="E26" s="296">
        <v>1</v>
      </c>
      <c r="F26" s="296" t="s">
        <v>7</v>
      </c>
      <c r="G26" s="291" t="s">
        <v>2552</v>
      </c>
      <c r="H26" s="291" t="s">
        <v>2553</v>
      </c>
      <c r="I26" s="298" t="s">
        <v>1984</v>
      </c>
      <c r="J26" s="298"/>
      <c r="K26" s="293"/>
      <c r="L26" s="299"/>
      <c r="M26" s="300"/>
    </row>
    <row r="27" spans="1:14" ht="24">
      <c r="A27" s="293" t="s">
        <v>174</v>
      </c>
      <c r="B27" s="293" t="s">
        <v>175</v>
      </c>
      <c r="C27" s="294" t="s">
        <v>176</v>
      </c>
      <c r="D27" s="295" t="s">
        <v>1520</v>
      </c>
      <c r="E27" s="296">
        <v>1</v>
      </c>
      <c r="F27" s="296" t="s">
        <v>6</v>
      </c>
      <c r="G27" s="291" t="s">
        <v>2554</v>
      </c>
      <c r="H27" s="291" t="s">
        <v>1530</v>
      </c>
      <c r="I27" s="298" t="s">
        <v>1568</v>
      </c>
      <c r="J27" s="298">
        <v>43</v>
      </c>
      <c r="K27" s="293" t="s">
        <v>2537</v>
      </c>
      <c r="L27" s="299" t="s">
        <v>2555</v>
      </c>
      <c r="M27" s="300" t="s">
        <v>2548</v>
      </c>
    </row>
    <row r="28" spans="1:14">
      <c r="A28" s="293" t="s">
        <v>174</v>
      </c>
      <c r="B28" s="293" t="s">
        <v>175</v>
      </c>
      <c r="C28" s="294" t="s">
        <v>176</v>
      </c>
      <c r="D28" s="295" t="s">
        <v>1520</v>
      </c>
      <c r="E28" s="296">
        <v>1</v>
      </c>
      <c r="F28" s="296" t="s">
        <v>7</v>
      </c>
      <c r="G28" s="291" t="s">
        <v>2556</v>
      </c>
      <c r="H28" s="291" t="s">
        <v>1674</v>
      </c>
      <c r="I28" s="298" t="s">
        <v>1568</v>
      </c>
      <c r="J28" s="298"/>
      <c r="K28" s="293"/>
      <c r="L28" s="299"/>
      <c r="M28" s="300"/>
    </row>
    <row r="29" spans="1:14" ht="36">
      <c r="A29" s="293" t="s">
        <v>177</v>
      </c>
      <c r="B29" s="293" t="s">
        <v>178</v>
      </c>
      <c r="C29" s="294" t="s">
        <v>179</v>
      </c>
      <c r="D29" s="295" t="s">
        <v>1541</v>
      </c>
      <c r="E29" s="296">
        <v>1</v>
      </c>
      <c r="F29" s="296" t="s">
        <v>6</v>
      </c>
      <c r="G29" s="209" t="s">
        <v>2557</v>
      </c>
      <c r="H29" s="291" t="s">
        <v>2558</v>
      </c>
      <c r="I29" s="298" t="s">
        <v>1568</v>
      </c>
      <c r="J29" s="298">
        <v>43</v>
      </c>
      <c r="K29" s="293" t="s">
        <v>2559</v>
      </c>
      <c r="L29" s="299" t="s">
        <v>2551</v>
      </c>
      <c r="M29" s="300" t="s">
        <v>2539</v>
      </c>
    </row>
    <row r="30" spans="1:14" ht="108">
      <c r="A30" s="293" t="s">
        <v>177</v>
      </c>
      <c r="B30" s="293" t="s">
        <v>178</v>
      </c>
      <c r="C30" s="294" t="s">
        <v>179</v>
      </c>
      <c r="D30" s="295" t="s">
        <v>1541</v>
      </c>
      <c r="E30" s="296">
        <v>1</v>
      </c>
      <c r="F30" s="296" t="s">
        <v>8</v>
      </c>
      <c r="G30" s="209" t="s">
        <v>2560</v>
      </c>
      <c r="H30" s="291" t="s">
        <v>2561</v>
      </c>
      <c r="I30" s="298"/>
      <c r="J30" s="298"/>
      <c r="K30" s="293"/>
      <c r="L30" s="299"/>
      <c r="M30" s="300"/>
    </row>
    <row r="31" spans="1:14">
      <c r="A31" s="293" t="s">
        <v>182</v>
      </c>
      <c r="B31" s="293" t="s">
        <v>183</v>
      </c>
      <c r="C31" s="294" t="s">
        <v>184</v>
      </c>
      <c r="D31" s="295" t="s">
        <v>1546</v>
      </c>
      <c r="E31" s="296">
        <v>1</v>
      </c>
      <c r="F31" s="296" t="s">
        <v>19</v>
      </c>
      <c r="G31" s="247" t="s">
        <v>143</v>
      </c>
      <c r="H31" s="291"/>
      <c r="I31" s="298"/>
      <c r="J31" s="298"/>
      <c r="K31" s="293"/>
      <c r="L31" s="299"/>
      <c r="M31" s="300"/>
    </row>
    <row r="32" spans="1:14" ht="24">
      <c r="A32" s="293" t="s">
        <v>185</v>
      </c>
      <c r="B32" s="293" t="s">
        <v>186</v>
      </c>
      <c r="C32" s="294" t="s">
        <v>187</v>
      </c>
      <c r="D32" s="295" t="s">
        <v>1520</v>
      </c>
      <c r="E32" s="296">
        <v>1</v>
      </c>
      <c r="F32" s="296" t="s">
        <v>6</v>
      </c>
      <c r="G32" s="291" t="s">
        <v>1547</v>
      </c>
      <c r="H32" s="291" t="s">
        <v>1522</v>
      </c>
      <c r="I32" s="298" t="s">
        <v>1984</v>
      </c>
      <c r="J32" s="298">
        <v>44</v>
      </c>
      <c r="K32" s="293" t="s">
        <v>2562</v>
      </c>
      <c r="L32" s="299" t="s">
        <v>2563</v>
      </c>
      <c r="M32" s="300" t="s">
        <v>2548</v>
      </c>
    </row>
    <row r="33" spans="1:30" ht="24">
      <c r="A33" s="293" t="s">
        <v>185</v>
      </c>
      <c r="B33" s="293" t="s">
        <v>186</v>
      </c>
      <c r="C33" s="294" t="s">
        <v>187</v>
      </c>
      <c r="D33" s="295" t="s">
        <v>1520</v>
      </c>
      <c r="E33" s="296">
        <v>1</v>
      </c>
      <c r="F33" s="296" t="s">
        <v>7</v>
      </c>
      <c r="G33" s="291" t="s">
        <v>1549</v>
      </c>
      <c r="H33" s="291" t="s">
        <v>1674</v>
      </c>
      <c r="I33" s="298" t="s">
        <v>1984</v>
      </c>
      <c r="J33" s="298"/>
      <c r="K33" s="293"/>
      <c r="L33" s="299"/>
      <c r="M33" s="300"/>
    </row>
    <row r="34" spans="1:30" ht="24">
      <c r="A34" s="293" t="s">
        <v>190</v>
      </c>
      <c r="B34" s="293" t="s">
        <v>191</v>
      </c>
      <c r="C34" s="294" t="s">
        <v>192</v>
      </c>
      <c r="D34" s="295" t="s">
        <v>1520</v>
      </c>
      <c r="E34" s="296">
        <v>1</v>
      </c>
      <c r="F34" s="296" t="s">
        <v>6</v>
      </c>
      <c r="G34" s="291" t="s">
        <v>2564</v>
      </c>
      <c r="H34" s="291" t="s">
        <v>1552</v>
      </c>
      <c r="I34" s="298" t="s">
        <v>1984</v>
      </c>
      <c r="J34" s="298">
        <v>44</v>
      </c>
      <c r="K34" s="293" t="s">
        <v>2565</v>
      </c>
      <c r="L34" s="299" t="s">
        <v>2566</v>
      </c>
      <c r="M34" s="300" t="s">
        <v>2539</v>
      </c>
    </row>
    <row r="35" spans="1:30">
      <c r="A35" s="304" t="s">
        <v>190</v>
      </c>
      <c r="B35" s="304" t="s">
        <v>191</v>
      </c>
      <c r="C35" s="314" t="s">
        <v>192</v>
      </c>
      <c r="D35" s="315" t="s">
        <v>1520</v>
      </c>
      <c r="E35" s="308">
        <v>1</v>
      </c>
      <c r="F35" s="308" t="s">
        <v>7</v>
      </c>
      <c r="G35" s="310" t="s">
        <v>2567</v>
      </c>
      <c r="H35" s="310" t="s">
        <v>1525</v>
      </c>
      <c r="I35" s="316" t="s">
        <v>1627</v>
      </c>
      <c r="J35" s="311"/>
      <c r="K35" s="304"/>
      <c r="L35" s="313"/>
      <c r="M35" s="317"/>
      <c r="N35" s="301" t="s">
        <v>2568</v>
      </c>
      <c r="O35" s="298" t="s">
        <v>1984</v>
      </c>
    </row>
    <row r="36" spans="1:30">
      <c r="A36" s="293" t="s">
        <v>1555</v>
      </c>
      <c r="B36" s="293" t="s">
        <v>1556</v>
      </c>
      <c r="C36" s="294" t="s">
        <v>197</v>
      </c>
      <c r="D36" s="295" t="s">
        <v>1546</v>
      </c>
      <c r="E36" s="296">
        <v>1</v>
      </c>
      <c r="F36" s="296" t="s">
        <v>19</v>
      </c>
      <c r="G36" s="247" t="s">
        <v>143</v>
      </c>
      <c r="H36" s="291"/>
      <c r="I36" s="298"/>
      <c r="J36" s="298"/>
      <c r="K36" s="293"/>
      <c r="L36" s="299"/>
      <c r="M36" s="300"/>
    </row>
    <row r="37" spans="1:30">
      <c r="A37" s="293" t="s">
        <v>1557</v>
      </c>
      <c r="B37" s="293" t="s">
        <v>1558</v>
      </c>
      <c r="C37" s="294" t="s">
        <v>197</v>
      </c>
      <c r="D37" s="295" t="s">
        <v>1546</v>
      </c>
      <c r="E37" s="296">
        <v>1</v>
      </c>
      <c r="F37" s="296" t="s">
        <v>19</v>
      </c>
      <c r="G37" s="247" t="s">
        <v>143</v>
      </c>
      <c r="H37" s="291"/>
      <c r="I37" s="298"/>
      <c r="J37" s="298"/>
      <c r="K37" s="293"/>
      <c r="L37" s="299"/>
      <c r="M37" s="300"/>
    </row>
    <row r="38" spans="1:30">
      <c r="A38" s="293" t="s">
        <v>1559</v>
      </c>
      <c r="B38" s="293" t="s">
        <v>1560</v>
      </c>
      <c r="C38" s="294" t="s">
        <v>200</v>
      </c>
      <c r="D38" s="295" t="s">
        <v>1546</v>
      </c>
      <c r="E38" s="296">
        <v>1</v>
      </c>
      <c r="F38" s="296" t="s">
        <v>19</v>
      </c>
      <c r="G38" s="247" t="s">
        <v>143</v>
      </c>
      <c r="H38" s="291"/>
      <c r="I38" s="298"/>
      <c r="J38" s="298"/>
      <c r="K38" s="293"/>
      <c r="L38" s="299"/>
      <c r="M38" s="300"/>
    </row>
    <row r="39" spans="1:30">
      <c r="A39" s="293" t="s">
        <v>1561</v>
      </c>
      <c r="B39" s="293" t="s">
        <v>1562</v>
      </c>
      <c r="C39" s="294" t="s">
        <v>200</v>
      </c>
      <c r="D39" s="295" t="s">
        <v>1546</v>
      </c>
      <c r="E39" s="296">
        <v>1</v>
      </c>
      <c r="F39" s="296" t="s">
        <v>19</v>
      </c>
      <c r="G39" s="247" t="s">
        <v>143</v>
      </c>
      <c r="H39" s="291"/>
      <c r="I39" s="298"/>
      <c r="J39" s="298"/>
      <c r="K39" s="293"/>
      <c r="L39" s="299"/>
      <c r="M39" s="300"/>
    </row>
    <row r="40" spans="1:30">
      <c r="A40" s="293" t="s">
        <v>201</v>
      </c>
      <c r="B40" s="293" t="s">
        <v>202</v>
      </c>
      <c r="C40" s="294" t="s">
        <v>1563</v>
      </c>
      <c r="D40" s="295" t="s">
        <v>1520</v>
      </c>
      <c r="E40" s="296">
        <v>1</v>
      </c>
      <c r="F40" s="296" t="s">
        <v>6</v>
      </c>
      <c r="G40" s="247" t="s">
        <v>18</v>
      </c>
      <c r="H40" s="291" t="s">
        <v>1567</v>
      </c>
      <c r="I40" s="298" t="s">
        <v>1568</v>
      </c>
      <c r="J40" s="298">
        <v>30</v>
      </c>
      <c r="K40" s="175" t="s">
        <v>2569</v>
      </c>
      <c r="L40" s="299" t="s">
        <v>2547</v>
      </c>
      <c r="M40" s="172" t="s">
        <v>2570</v>
      </c>
    </row>
    <row r="41" spans="1:30">
      <c r="A41" s="293">
        <v>1433</v>
      </c>
      <c r="B41" s="318" t="s">
        <v>2571</v>
      </c>
      <c r="C41" s="294" t="s">
        <v>2572</v>
      </c>
      <c r="D41" s="319" t="s">
        <v>1520</v>
      </c>
      <c r="E41" s="296">
        <v>1</v>
      </c>
      <c r="F41" s="320" t="s">
        <v>6</v>
      </c>
      <c r="G41" s="209" t="s">
        <v>2573</v>
      </c>
      <c r="H41" s="291" t="s">
        <v>2574</v>
      </c>
      <c r="I41" s="298" t="s">
        <v>1984</v>
      </c>
      <c r="J41" s="298">
        <v>30</v>
      </c>
      <c r="K41" s="293" t="s">
        <v>2575</v>
      </c>
      <c r="L41" s="299" t="s">
        <v>2538</v>
      </c>
      <c r="M41" s="300" t="s">
        <v>2576</v>
      </c>
    </row>
    <row r="42" spans="1:30">
      <c r="A42" s="293" t="s">
        <v>204</v>
      </c>
      <c r="B42" s="293" t="s">
        <v>205</v>
      </c>
      <c r="C42" s="294" t="s">
        <v>1565</v>
      </c>
      <c r="D42" s="295">
        <v>3</v>
      </c>
      <c r="E42" s="296">
        <v>1</v>
      </c>
      <c r="F42" s="296" t="s">
        <v>6</v>
      </c>
      <c r="G42" s="209" t="s">
        <v>2577</v>
      </c>
      <c r="H42" s="291" t="s">
        <v>1548</v>
      </c>
      <c r="I42" s="293" t="s">
        <v>2578</v>
      </c>
      <c r="J42" s="298">
        <v>30</v>
      </c>
      <c r="K42" s="293" t="s">
        <v>2579</v>
      </c>
      <c r="L42" s="299" t="s">
        <v>2566</v>
      </c>
      <c r="M42" s="300" t="s">
        <v>2548</v>
      </c>
    </row>
    <row r="43" spans="1:30">
      <c r="A43" s="293" t="s">
        <v>207</v>
      </c>
      <c r="B43" s="293" t="s">
        <v>208</v>
      </c>
      <c r="C43" s="294" t="s">
        <v>209</v>
      </c>
      <c r="D43" s="295" t="s">
        <v>1520</v>
      </c>
      <c r="E43" s="296">
        <v>1</v>
      </c>
      <c r="F43" s="296" t="s">
        <v>6</v>
      </c>
      <c r="G43" s="247" t="s">
        <v>138</v>
      </c>
      <c r="H43" s="291" t="s">
        <v>1548</v>
      </c>
      <c r="I43" s="293" t="s">
        <v>1568</v>
      </c>
      <c r="J43" s="298">
        <v>30</v>
      </c>
      <c r="K43" s="293" t="s">
        <v>2579</v>
      </c>
      <c r="L43" s="299" t="s">
        <v>2566</v>
      </c>
      <c r="M43" s="300" t="s">
        <v>2548</v>
      </c>
    </row>
    <row r="44" spans="1:30">
      <c r="A44" s="293" t="s">
        <v>210</v>
      </c>
      <c r="B44" s="293" t="s">
        <v>211</v>
      </c>
      <c r="C44" s="294" t="s">
        <v>212</v>
      </c>
      <c r="D44" s="295" t="s">
        <v>1546</v>
      </c>
      <c r="E44" s="296">
        <v>1</v>
      </c>
      <c r="F44" s="296" t="s">
        <v>19</v>
      </c>
      <c r="G44" s="247" t="s">
        <v>143</v>
      </c>
      <c r="H44" s="291"/>
      <c r="I44" s="298"/>
      <c r="J44" s="298"/>
      <c r="K44" s="293"/>
      <c r="L44" s="299"/>
      <c r="M44" s="300"/>
    </row>
    <row r="45" spans="1:30" ht="24">
      <c r="A45" s="293" t="s">
        <v>213</v>
      </c>
      <c r="B45" s="184" t="s">
        <v>214</v>
      </c>
      <c r="C45" s="321" t="s">
        <v>215</v>
      </c>
      <c r="D45" s="295" t="s">
        <v>1570</v>
      </c>
      <c r="E45" s="296">
        <v>1</v>
      </c>
      <c r="F45" s="296" t="s">
        <v>6</v>
      </c>
      <c r="G45" s="291" t="s">
        <v>2580</v>
      </c>
      <c r="H45" s="291" t="s">
        <v>1567</v>
      </c>
      <c r="I45" s="298" t="s">
        <v>1984</v>
      </c>
      <c r="J45" s="298">
        <v>30</v>
      </c>
      <c r="K45" s="175" t="s">
        <v>2569</v>
      </c>
      <c r="L45" s="299" t="s">
        <v>2547</v>
      </c>
      <c r="M45" s="172" t="s">
        <v>2570</v>
      </c>
    </row>
    <row r="46" spans="1:30" s="330" customFormat="1" ht="15">
      <c r="A46" s="322" t="s">
        <v>216</v>
      </c>
      <c r="B46" s="323" t="s">
        <v>217</v>
      </c>
      <c r="C46" s="324" t="s">
        <v>1571</v>
      </c>
      <c r="D46" s="325" t="s">
        <v>1572</v>
      </c>
      <c r="E46" s="322">
        <v>1</v>
      </c>
      <c r="F46" s="326" t="s">
        <v>6</v>
      </c>
      <c r="G46" s="306" t="s">
        <v>14</v>
      </c>
      <c r="H46" s="327"/>
      <c r="I46" s="328"/>
      <c r="J46" s="328"/>
      <c r="K46" s="328"/>
      <c r="L46" s="329"/>
      <c r="M46" s="329"/>
      <c r="N46" s="330" t="s">
        <v>2581</v>
      </c>
    </row>
    <row r="47" spans="1:30">
      <c r="A47" s="293" t="s">
        <v>219</v>
      </c>
      <c r="B47" s="293" t="s">
        <v>220</v>
      </c>
      <c r="C47" s="294" t="s">
        <v>221</v>
      </c>
      <c r="D47" s="295" t="s">
        <v>1574</v>
      </c>
      <c r="E47" s="296">
        <v>1</v>
      </c>
      <c r="F47" s="296" t="s">
        <v>6</v>
      </c>
      <c r="G47" s="247" t="s">
        <v>222</v>
      </c>
      <c r="H47" s="291" t="s">
        <v>1552</v>
      </c>
      <c r="I47" s="298" t="s">
        <v>1568</v>
      </c>
      <c r="J47" s="298">
        <v>30</v>
      </c>
      <c r="K47" s="293" t="s">
        <v>2565</v>
      </c>
      <c r="L47" s="299" t="s">
        <v>2566</v>
      </c>
      <c r="M47" s="300" t="s">
        <v>2539</v>
      </c>
    </row>
    <row r="48" spans="1:30" s="330" customFormat="1" ht="15">
      <c r="A48" s="293">
        <v>192</v>
      </c>
      <c r="B48" s="318" t="s">
        <v>2582</v>
      </c>
      <c r="C48" s="294" t="s">
        <v>2583</v>
      </c>
      <c r="D48" s="319" t="s">
        <v>1581</v>
      </c>
      <c r="E48" s="296">
        <v>1</v>
      </c>
      <c r="F48" s="320" t="s">
        <v>6</v>
      </c>
      <c r="G48" s="298" t="s">
        <v>2584</v>
      </c>
      <c r="H48" s="300" t="s">
        <v>1534</v>
      </c>
      <c r="I48" s="300" t="s">
        <v>1984</v>
      </c>
      <c r="J48" s="298">
        <v>30</v>
      </c>
      <c r="K48" s="175" t="s">
        <v>2585</v>
      </c>
      <c r="L48" s="299" t="s">
        <v>2538</v>
      </c>
      <c r="M48" s="172" t="s">
        <v>2570</v>
      </c>
      <c r="N48" s="331"/>
      <c r="O48" s="331"/>
      <c r="P48" s="331"/>
      <c r="Q48" s="331"/>
      <c r="R48" s="331"/>
      <c r="S48" s="331"/>
      <c r="T48" s="331"/>
      <c r="U48" s="331"/>
      <c r="V48" s="331"/>
      <c r="W48" s="331"/>
      <c r="X48" s="331"/>
      <c r="Y48" s="331"/>
      <c r="Z48" s="331"/>
      <c r="AA48" s="331"/>
      <c r="AB48" s="331"/>
      <c r="AC48" s="331"/>
      <c r="AD48" s="331"/>
    </row>
    <row r="49" spans="1:30" ht="60">
      <c r="A49" s="293" t="s">
        <v>227</v>
      </c>
      <c r="B49" s="293" t="s">
        <v>228</v>
      </c>
      <c r="C49" s="294" t="s">
        <v>229</v>
      </c>
      <c r="D49" s="295" t="s">
        <v>1570</v>
      </c>
      <c r="E49" s="296">
        <v>1</v>
      </c>
      <c r="F49" s="296" t="s">
        <v>8</v>
      </c>
      <c r="G49" s="291" t="s">
        <v>2586</v>
      </c>
      <c r="H49" s="291" t="s">
        <v>1580</v>
      </c>
      <c r="I49" s="298"/>
      <c r="J49" s="298">
        <v>30</v>
      </c>
      <c r="K49" s="293" t="s">
        <v>2543</v>
      </c>
      <c r="L49" s="299" t="s">
        <v>2521</v>
      </c>
      <c r="M49" s="300"/>
    </row>
    <row r="50" spans="1:30">
      <c r="A50" s="293" t="s">
        <v>230</v>
      </c>
      <c r="B50" s="293" t="s">
        <v>231</v>
      </c>
      <c r="C50" s="294" t="s">
        <v>232</v>
      </c>
      <c r="D50" s="295" t="s">
        <v>1581</v>
      </c>
      <c r="E50" s="296">
        <v>1</v>
      </c>
      <c r="F50" s="296" t="s">
        <v>6</v>
      </c>
      <c r="G50" s="209" t="s">
        <v>1582</v>
      </c>
      <c r="H50" s="291" t="s">
        <v>1621</v>
      </c>
      <c r="I50" s="298" t="s">
        <v>1568</v>
      </c>
      <c r="J50" s="298">
        <v>30</v>
      </c>
      <c r="K50" s="175" t="s">
        <v>2546</v>
      </c>
      <c r="L50" s="299" t="s">
        <v>2547</v>
      </c>
      <c r="M50" s="300" t="s">
        <v>2548</v>
      </c>
    </row>
    <row r="51" spans="1:30">
      <c r="A51" s="293" t="s">
        <v>230</v>
      </c>
      <c r="B51" s="293" t="s">
        <v>231</v>
      </c>
      <c r="C51" s="294" t="s">
        <v>232</v>
      </c>
      <c r="D51" s="295" t="s">
        <v>1581</v>
      </c>
      <c r="E51" s="296">
        <v>1</v>
      </c>
      <c r="F51" s="296" t="s">
        <v>8</v>
      </c>
      <c r="G51" s="209" t="s">
        <v>1583</v>
      </c>
      <c r="H51" s="291"/>
      <c r="I51" s="298"/>
      <c r="J51" s="298"/>
      <c r="K51" s="293"/>
      <c r="L51" s="299"/>
      <c r="M51" s="300"/>
    </row>
    <row r="52" spans="1:30">
      <c r="A52" s="293" t="s">
        <v>233</v>
      </c>
      <c r="B52" s="293" t="s">
        <v>234</v>
      </c>
      <c r="C52" s="294" t="s">
        <v>1584</v>
      </c>
      <c r="D52" s="295" t="s">
        <v>1581</v>
      </c>
      <c r="E52" s="296">
        <v>1</v>
      </c>
      <c r="F52" s="296" t="s">
        <v>6</v>
      </c>
      <c r="G52" s="291" t="s">
        <v>1585</v>
      </c>
      <c r="H52" s="291" t="s">
        <v>1569</v>
      </c>
      <c r="I52" s="298" t="s">
        <v>1984</v>
      </c>
      <c r="J52" s="298">
        <v>30</v>
      </c>
      <c r="K52" s="293" t="s">
        <v>2559</v>
      </c>
      <c r="L52" s="299" t="s">
        <v>2551</v>
      </c>
      <c r="M52" s="300" t="s">
        <v>2539</v>
      </c>
    </row>
    <row r="53" spans="1:30">
      <c r="A53" s="293" t="s">
        <v>233</v>
      </c>
      <c r="B53" s="293" t="s">
        <v>234</v>
      </c>
      <c r="C53" s="294" t="s">
        <v>1584</v>
      </c>
      <c r="D53" s="295" t="s">
        <v>1581</v>
      </c>
      <c r="E53" s="296">
        <v>1</v>
      </c>
      <c r="F53" s="296" t="s">
        <v>8</v>
      </c>
      <c r="G53" s="291" t="s">
        <v>1587</v>
      </c>
      <c r="H53" s="291"/>
      <c r="I53" s="298"/>
      <c r="J53" s="298"/>
      <c r="K53" s="293"/>
      <c r="L53" s="299"/>
      <c r="M53" s="300"/>
    </row>
    <row r="54" spans="1:30">
      <c r="A54" s="293" t="s">
        <v>2587</v>
      </c>
      <c r="B54" s="209" t="s">
        <v>2588</v>
      </c>
      <c r="C54" s="332" t="s">
        <v>2589</v>
      </c>
      <c r="D54" s="295" t="s">
        <v>2590</v>
      </c>
      <c r="E54" s="296">
        <v>1</v>
      </c>
      <c r="F54" s="296" t="s">
        <v>6</v>
      </c>
      <c r="G54" s="247" t="s">
        <v>143</v>
      </c>
      <c r="H54" s="298" t="s">
        <v>1578</v>
      </c>
      <c r="I54" s="298" t="s">
        <v>1568</v>
      </c>
      <c r="J54" s="298">
        <v>30</v>
      </c>
      <c r="K54" s="293" t="s">
        <v>2550</v>
      </c>
      <c r="L54" s="299" t="s">
        <v>2551</v>
      </c>
      <c r="M54" s="300" t="s">
        <v>2548</v>
      </c>
    </row>
    <row r="55" spans="1:30" ht="27" customHeight="1">
      <c r="A55" s="304" t="s">
        <v>239</v>
      </c>
      <c r="B55" s="333" t="s">
        <v>240</v>
      </c>
      <c r="C55" s="334" t="s">
        <v>241</v>
      </c>
      <c r="D55" s="315" t="s">
        <v>1520</v>
      </c>
      <c r="E55" s="308">
        <v>1</v>
      </c>
      <c r="F55" s="308" t="s">
        <v>6</v>
      </c>
      <c r="G55" s="309" t="s">
        <v>25</v>
      </c>
      <c r="H55" s="335" t="s">
        <v>2591</v>
      </c>
      <c r="I55" s="336" t="s">
        <v>2592</v>
      </c>
      <c r="J55" s="311">
        <v>30</v>
      </c>
      <c r="K55" s="337" t="s">
        <v>2585</v>
      </c>
      <c r="L55" s="313" t="s">
        <v>2538</v>
      </c>
      <c r="M55" s="338" t="s">
        <v>2570</v>
      </c>
      <c r="N55" s="301" t="s">
        <v>2568</v>
      </c>
      <c r="O55" s="291" t="s">
        <v>1534</v>
      </c>
      <c r="P55" s="298" t="s">
        <v>1568</v>
      </c>
      <c r="Q55" s="292" t="s">
        <v>2593</v>
      </c>
    </row>
    <row r="56" spans="1:30">
      <c r="A56" s="293" t="s">
        <v>242</v>
      </c>
      <c r="B56" s="184" t="s">
        <v>243</v>
      </c>
      <c r="C56" s="321" t="s">
        <v>244</v>
      </c>
      <c r="D56" s="295" t="s">
        <v>1520</v>
      </c>
      <c r="E56" s="296">
        <v>1</v>
      </c>
      <c r="F56" s="296" t="s">
        <v>6</v>
      </c>
      <c r="G56" s="247" t="s">
        <v>193</v>
      </c>
      <c r="H56" s="291" t="s">
        <v>1588</v>
      </c>
      <c r="I56" s="298" t="s">
        <v>1984</v>
      </c>
      <c r="J56" s="298">
        <v>30</v>
      </c>
      <c r="K56" s="175" t="s">
        <v>2594</v>
      </c>
      <c r="L56" s="299" t="s">
        <v>2555</v>
      </c>
      <c r="M56" s="300" t="s">
        <v>2539</v>
      </c>
    </row>
    <row r="57" spans="1:30" s="184" customFormat="1" ht="12">
      <c r="A57" s="333" t="s">
        <v>245</v>
      </c>
      <c r="B57" s="333" t="s">
        <v>246</v>
      </c>
      <c r="C57" s="334" t="s">
        <v>247</v>
      </c>
      <c r="D57" s="339" t="s">
        <v>1590</v>
      </c>
      <c r="E57" s="340">
        <v>1</v>
      </c>
      <c r="F57" s="340" t="s">
        <v>19</v>
      </c>
      <c r="G57" s="333" t="s">
        <v>1397</v>
      </c>
      <c r="H57" s="333"/>
      <c r="I57" s="333"/>
      <c r="J57" s="333"/>
      <c r="K57" s="333"/>
      <c r="L57" s="341"/>
      <c r="M57" s="333"/>
      <c r="N57" s="184" t="s">
        <v>2595</v>
      </c>
      <c r="O57" s="184" t="s">
        <v>2596</v>
      </c>
    </row>
    <row r="58" spans="1:30">
      <c r="A58" s="293">
        <v>596</v>
      </c>
      <c r="B58" s="293" t="s">
        <v>252</v>
      </c>
      <c r="C58" s="294" t="s">
        <v>1591</v>
      </c>
      <c r="D58" s="295">
        <v>1</v>
      </c>
      <c r="E58" s="296">
        <v>1</v>
      </c>
      <c r="F58" s="296" t="s">
        <v>19</v>
      </c>
      <c r="G58" s="247" t="s">
        <v>1397</v>
      </c>
      <c r="H58" s="291"/>
      <c r="I58" s="298"/>
      <c r="J58" s="298"/>
      <c r="K58" s="293"/>
      <c r="L58" s="299"/>
      <c r="M58" s="300"/>
    </row>
    <row r="59" spans="1:30">
      <c r="A59" s="293">
        <v>520</v>
      </c>
      <c r="B59" s="293" t="s">
        <v>255</v>
      </c>
      <c r="C59" s="294" t="s">
        <v>1592</v>
      </c>
      <c r="D59" s="295">
        <v>2</v>
      </c>
      <c r="E59" s="296">
        <v>1</v>
      </c>
      <c r="F59" s="296" t="s">
        <v>19</v>
      </c>
      <c r="G59" s="247" t="s">
        <v>1397</v>
      </c>
      <c r="H59" s="291"/>
      <c r="I59" s="298"/>
      <c r="J59" s="298"/>
      <c r="K59" s="293"/>
      <c r="L59" s="299"/>
      <c r="M59" s="300"/>
    </row>
    <row r="60" spans="1:30">
      <c r="A60" s="293">
        <v>553</v>
      </c>
      <c r="B60" s="293" t="s">
        <v>258</v>
      </c>
      <c r="C60" s="294" t="s">
        <v>259</v>
      </c>
      <c r="D60" s="295">
        <v>10</v>
      </c>
      <c r="E60" s="296">
        <v>1</v>
      </c>
      <c r="F60" s="296" t="s">
        <v>19</v>
      </c>
      <c r="G60" s="247" t="s">
        <v>1397</v>
      </c>
      <c r="H60" s="291"/>
      <c r="I60" s="298"/>
      <c r="J60" s="298"/>
      <c r="K60" s="293"/>
      <c r="L60" s="299"/>
      <c r="M60" s="300"/>
    </row>
    <row r="61" spans="1:30">
      <c r="A61" s="293">
        <v>2101</v>
      </c>
      <c r="B61" s="293" t="s">
        <v>261</v>
      </c>
      <c r="C61" s="294" t="s">
        <v>1593</v>
      </c>
      <c r="D61" s="295">
        <v>5</v>
      </c>
      <c r="E61" s="296">
        <v>1</v>
      </c>
      <c r="F61" s="296" t="s">
        <v>19</v>
      </c>
      <c r="G61" s="247" t="s">
        <v>1397</v>
      </c>
      <c r="H61" s="291"/>
      <c r="I61" s="298"/>
      <c r="J61" s="298"/>
      <c r="K61" s="293"/>
      <c r="L61" s="299"/>
      <c r="M61" s="300"/>
    </row>
    <row r="62" spans="1:30" s="342" customFormat="1">
      <c r="A62" s="293" t="s">
        <v>263</v>
      </c>
      <c r="B62" s="184" t="s">
        <v>264</v>
      </c>
      <c r="C62" s="321" t="s">
        <v>265</v>
      </c>
      <c r="D62" s="295" t="s">
        <v>1594</v>
      </c>
      <c r="E62" s="296">
        <v>1</v>
      </c>
      <c r="F62" s="296" t="s">
        <v>19</v>
      </c>
      <c r="G62" s="247" t="s">
        <v>1397</v>
      </c>
      <c r="H62" s="291"/>
      <c r="I62" s="298"/>
      <c r="J62" s="298"/>
      <c r="K62" s="293"/>
      <c r="L62" s="299"/>
      <c r="M62" s="300"/>
    </row>
    <row r="63" spans="1:30" s="330" customFormat="1" ht="15">
      <c r="A63" s="293">
        <v>858</v>
      </c>
      <c r="B63" s="318" t="s">
        <v>267</v>
      </c>
      <c r="C63" s="294" t="s">
        <v>268</v>
      </c>
      <c r="D63" s="319">
        <v>1</v>
      </c>
      <c r="E63" s="296">
        <v>1</v>
      </c>
      <c r="F63" s="320" t="s">
        <v>19</v>
      </c>
      <c r="G63" s="247" t="s">
        <v>1397</v>
      </c>
      <c r="H63" s="300"/>
      <c r="I63" s="300"/>
      <c r="J63" s="300"/>
      <c r="K63" s="175"/>
      <c r="L63" s="343"/>
      <c r="M63" s="172"/>
      <c r="N63" s="331"/>
      <c r="O63" s="331"/>
      <c r="P63" s="331"/>
      <c r="Q63" s="331"/>
      <c r="R63" s="331"/>
      <c r="S63" s="331"/>
      <c r="T63" s="331"/>
      <c r="U63" s="331"/>
      <c r="V63" s="331"/>
      <c r="W63" s="331"/>
      <c r="X63" s="331"/>
      <c r="Y63" s="331"/>
      <c r="Z63" s="331"/>
      <c r="AA63" s="331"/>
      <c r="AB63" s="331"/>
      <c r="AC63" s="331"/>
      <c r="AD63" s="331"/>
    </row>
    <row r="64" spans="1:30">
      <c r="A64" s="293" t="s">
        <v>269</v>
      </c>
      <c r="B64" s="293" t="s">
        <v>270</v>
      </c>
      <c r="C64" s="294" t="s">
        <v>271</v>
      </c>
      <c r="D64" s="295" t="s">
        <v>1595</v>
      </c>
      <c r="E64" s="296">
        <v>1</v>
      </c>
      <c r="F64" s="296" t="s">
        <v>6</v>
      </c>
      <c r="G64" s="209" t="s">
        <v>2597</v>
      </c>
      <c r="H64" s="292" t="s">
        <v>1597</v>
      </c>
      <c r="I64" s="298" t="s">
        <v>1712</v>
      </c>
      <c r="J64" s="298">
        <v>200</v>
      </c>
      <c r="K64" s="175" t="s">
        <v>2569</v>
      </c>
      <c r="L64" s="299" t="s">
        <v>2521</v>
      </c>
      <c r="M64" s="172"/>
    </row>
    <row r="65" spans="1:19">
      <c r="A65" s="293" t="s">
        <v>269</v>
      </c>
      <c r="B65" s="293" t="s">
        <v>270</v>
      </c>
      <c r="C65" s="294" t="s">
        <v>271</v>
      </c>
      <c r="D65" s="295" t="s">
        <v>1595</v>
      </c>
      <c r="E65" s="296">
        <v>2</v>
      </c>
      <c r="F65" s="296" t="s">
        <v>6</v>
      </c>
      <c r="G65" s="209" t="s">
        <v>2598</v>
      </c>
      <c r="H65" s="292" t="s">
        <v>1746</v>
      </c>
      <c r="I65" s="298" t="s">
        <v>1598</v>
      </c>
      <c r="J65" s="298">
        <v>200</v>
      </c>
      <c r="K65" s="293"/>
      <c r="L65" s="299"/>
      <c r="M65" s="300"/>
    </row>
    <row r="66" spans="1:19">
      <c r="A66" s="293" t="s">
        <v>269</v>
      </c>
      <c r="B66" s="293" t="s">
        <v>270</v>
      </c>
      <c r="C66" s="294" t="s">
        <v>271</v>
      </c>
      <c r="D66" s="295" t="s">
        <v>1595</v>
      </c>
      <c r="E66" s="296">
        <v>1</v>
      </c>
      <c r="F66" s="296" t="s">
        <v>7</v>
      </c>
      <c r="G66" s="291" t="s">
        <v>278</v>
      </c>
      <c r="H66" s="291" t="s">
        <v>1550</v>
      </c>
      <c r="I66" s="298" t="s">
        <v>2599</v>
      </c>
      <c r="J66" s="297">
        <v>70</v>
      </c>
      <c r="K66" s="293"/>
      <c r="L66" s="299"/>
      <c r="M66" s="300"/>
    </row>
    <row r="67" spans="1:19">
      <c r="A67" s="293" t="s">
        <v>269</v>
      </c>
      <c r="B67" s="293" t="s">
        <v>270</v>
      </c>
      <c r="C67" s="294" t="s">
        <v>271</v>
      </c>
      <c r="D67" s="295" t="s">
        <v>1595</v>
      </c>
      <c r="E67" s="296">
        <v>2</v>
      </c>
      <c r="F67" s="296" t="s">
        <v>7</v>
      </c>
      <c r="G67" s="247" t="s">
        <v>276</v>
      </c>
      <c r="H67" s="291" t="s">
        <v>1550</v>
      </c>
      <c r="I67" s="298" t="s">
        <v>1644</v>
      </c>
      <c r="J67" s="297">
        <v>70</v>
      </c>
      <c r="K67" s="293"/>
      <c r="L67" s="299"/>
      <c r="M67" s="300"/>
    </row>
    <row r="68" spans="1:19">
      <c r="A68" s="293" t="s">
        <v>269</v>
      </c>
      <c r="B68" s="293" t="s">
        <v>270</v>
      </c>
      <c r="C68" s="294" t="s">
        <v>271</v>
      </c>
      <c r="D68" s="295" t="s">
        <v>1595</v>
      </c>
      <c r="E68" s="296">
        <v>3</v>
      </c>
      <c r="F68" s="296" t="s">
        <v>7</v>
      </c>
      <c r="G68" s="247" t="s">
        <v>288</v>
      </c>
      <c r="H68" s="291" t="s">
        <v>1550</v>
      </c>
      <c r="I68" s="298" t="s">
        <v>1739</v>
      </c>
      <c r="J68" s="297">
        <v>70</v>
      </c>
      <c r="K68" s="293"/>
      <c r="L68" s="299"/>
      <c r="M68" s="300"/>
    </row>
    <row r="69" spans="1:19">
      <c r="A69" s="293" t="s">
        <v>269</v>
      </c>
      <c r="B69" s="293" t="s">
        <v>270</v>
      </c>
      <c r="C69" s="294" t="s">
        <v>271</v>
      </c>
      <c r="D69" s="295" t="s">
        <v>1595</v>
      </c>
      <c r="E69" s="296">
        <v>4</v>
      </c>
      <c r="F69" s="296" t="s">
        <v>7</v>
      </c>
      <c r="G69" s="247" t="s">
        <v>813</v>
      </c>
      <c r="H69" s="291" t="s">
        <v>1550</v>
      </c>
      <c r="I69" s="298" t="s">
        <v>1730</v>
      </c>
      <c r="J69" s="297">
        <v>70</v>
      </c>
      <c r="K69" s="293"/>
      <c r="L69" s="299"/>
      <c r="M69" s="300"/>
    </row>
    <row r="70" spans="1:19">
      <c r="A70" s="293" t="s">
        <v>269</v>
      </c>
      <c r="B70" s="293" t="s">
        <v>270</v>
      </c>
      <c r="C70" s="294" t="s">
        <v>271</v>
      </c>
      <c r="D70" s="295" t="s">
        <v>1595</v>
      </c>
      <c r="E70" s="296">
        <v>5</v>
      </c>
      <c r="F70" s="296" t="s">
        <v>7</v>
      </c>
      <c r="G70" s="247" t="s">
        <v>2600</v>
      </c>
      <c r="H70" s="291" t="s">
        <v>2601</v>
      </c>
      <c r="I70" s="298" t="s">
        <v>1731</v>
      </c>
      <c r="J70" s="297">
        <v>70</v>
      </c>
      <c r="K70" s="293"/>
      <c r="L70" s="299"/>
      <c r="M70" s="300"/>
    </row>
    <row r="71" spans="1:19">
      <c r="A71" s="293" t="s">
        <v>269</v>
      </c>
      <c r="B71" s="293" t="s">
        <v>270</v>
      </c>
      <c r="C71" s="294" t="s">
        <v>271</v>
      </c>
      <c r="D71" s="295" t="s">
        <v>1595</v>
      </c>
      <c r="E71" s="296">
        <v>6</v>
      </c>
      <c r="F71" s="296" t="s">
        <v>7</v>
      </c>
      <c r="G71" s="247" t="s">
        <v>282</v>
      </c>
      <c r="H71" s="291" t="s">
        <v>1550</v>
      </c>
      <c r="I71" s="298" t="s">
        <v>1775</v>
      </c>
      <c r="J71" s="297">
        <v>70</v>
      </c>
      <c r="K71" s="293"/>
      <c r="L71" s="299"/>
      <c r="M71" s="300"/>
    </row>
    <row r="72" spans="1:19" ht="24">
      <c r="A72" s="293" t="s">
        <v>269</v>
      </c>
      <c r="B72" s="293" t="s">
        <v>270</v>
      </c>
      <c r="C72" s="294" t="s">
        <v>271</v>
      </c>
      <c r="D72" s="295" t="s">
        <v>1595</v>
      </c>
      <c r="E72" s="296">
        <v>1</v>
      </c>
      <c r="F72" s="296" t="s">
        <v>8</v>
      </c>
      <c r="G72" s="291" t="s">
        <v>2602</v>
      </c>
      <c r="H72" s="291" t="s">
        <v>1491</v>
      </c>
      <c r="I72" s="298" t="s">
        <v>2603</v>
      </c>
      <c r="J72" s="298">
        <v>68</v>
      </c>
      <c r="K72" s="293"/>
      <c r="L72" s="299"/>
      <c r="M72" s="300"/>
    </row>
    <row r="73" spans="1:19" ht="40.5" customHeight="1">
      <c r="A73" s="304" t="s">
        <v>269</v>
      </c>
      <c r="B73" s="304" t="s">
        <v>270</v>
      </c>
      <c r="C73" s="314" t="s">
        <v>271</v>
      </c>
      <c r="D73" s="315" t="s">
        <v>1595</v>
      </c>
      <c r="E73" s="308">
        <v>2</v>
      </c>
      <c r="F73" s="308" t="s">
        <v>8</v>
      </c>
      <c r="G73" s="310" t="s">
        <v>2604</v>
      </c>
      <c r="H73" s="310" t="s">
        <v>1664</v>
      </c>
      <c r="I73" s="311" t="s">
        <v>2603</v>
      </c>
      <c r="J73" s="311">
        <v>68</v>
      </c>
      <c r="K73" s="304"/>
      <c r="L73" s="313"/>
      <c r="M73" s="317"/>
      <c r="N73" s="301" t="s">
        <v>2581</v>
      </c>
      <c r="O73" s="291" t="s">
        <v>2605</v>
      </c>
      <c r="P73" s="291" t="s">
        <v>2606</v>
      </c>
      <c r="Q73" s="301" t="s">
        <v>2607</v>
      </c>
    </row>
    <row r="74" spans="1:19" ht="24">
      <c r="A74" s="293" t="s">
        <v>269</v>
      </c>
      <c r="B74" s="293" t="s">
        <v>270</v>
      </c>
      <c r="C74" s="294" t="s">
        <v>271</v>
      </c>
      <c r="D74" s="295" t="s">
        <v>1595</v>
      </c>
      <c r="E74" s="296">
        <v>3</v>
      </c>
      <c r="F74" s="296" t="s">
        <v>8</v>
      </c>
      <c r="G74" s="291" t="s">
        <v>2608</v>
      </c>
      <c r="H74" s="291" t="s">
        <v>1497</v>
      </c>
      <c r="I74" s="298" t="s">
        <v>2603</v>
      </c>
      <c r="J74" s="298">
        <v>68</v>
      </c>
      <c r="K74" s="293"/>
      <c r="L74" s="299"/>
      <c r="M74" s="300"/>
    </row>
    <row r="75" spans="1:19" ht="24">
      <c r="A75" s="293" t="s">
        <v>269</v>
      </c>
      <c r="B75" s="293" t="s">
        <v>270</v>
      </c>
      <c r="C75" s="294" t="s">
        <v>271</v>
      </c>
      <c r="D75" s="295" t="s">
        <v>1595</v>
      </c>
      <c r="E75" s="296">
        <v>4</v>
      </c>
      <c r="F75" s="296" t="s">
        <v>8</v>
      </c>
      <c r="G75" s="291" t="s">
        <v>2609</v>
      </c>
      <c r="H75" s="291" t="s">
        <v>1501</v>
      </c>
      <c r="I75" s="298" t="s">
        <v>2603</v>
      </c>
      <c r="J75" s="298">
        <v>68</v>
      </c>
      <c r="K75" s="293"/>
      <c r="L75" s="299"/>
      <c r="M75" s="300"/>
    </row>
    <row r="76" spans="1:19" ht="36.75" customHeight="1">
      <c r="A76" s="304" t="s">
        <v>269</v>
      </c>
      <c r="B76" s="304" t="s">
        <v>270</v>
      </c>
      <c r="C76" s="314" t="s">
        <v>271</v>
      </c>
      <c r="D76" s="315" t="s">
        <v>1595</v>
      </c>
      <c r="E76" s="308">
        <v>5</v>
      </c>
      <c r="F76" s="308" t="s">
        <v>8</v>
      </c>
      <c r="G76" s="310" t="s">
        <v>2610</v>
      </c>
      <c r="H76" s="310" t="s">
        <v>1605</v>
      </c>
      <c r="I76" s="311" t="s">
        <v>2603</v>
      </c>
      <c r="J76" s="311">
        <v>68</v>
      </c>
      <c r="K76" s="304"/>
      <c r="L76" s="313"/>
      <c r="M76" s="317"/>
      <c r="N76" s="301" t="s">
        <v>2581</v>
      </c>
      <c r="O76" s="291" t="s">
        <v>2611</v>
      </c>
      <c r="P76" s="301" t="s">
        <v>2595</v>
      </c>
      <c r="Q76" s="291" t="s">
        <v>2612</v>
      </c>
      <c r="R76" s="291" t="s">
        <v>2613</v>
      </c>
      <c r="S76" s="301" t="s">
        <v>2607</v>
      </c>
    </row>
    <row r="77" spans="1:19" ht="24">
      <c r="A77" s="304" t="s">
        <v>269</v>
      </c>
      <c r="B77" s="304" t="s">
        <v>270</v>
      </c>
      <c r="C77" s="314" t="s">
        <v>271</v>
      </c>
      <c r="D77" s="315" t="s">
        <v>1595</v>
      </c>
      <c r="E77" s="308">
        <v>6</v>
      </c>
      <c r="F77" s="308" t="s">
        <v>8</v>
      </c>
      <c r="G77" s="310" t="s">
        <v>2614</v>
      </c>
      <c r="H77" s="310" t="s">
        <v>1503</v>
      </c>
      <c r="I77" s="311" t="s">
        <v>2603</v>
      </c>
      <c r="J77" s="311">
        <v>68</v>
      </c>
      <c r="K77" s="304"/>
      <c r="L77" s="313"/>
      <c r="M77" s="317"/>
      <c r="N77" s="301" t="s">
        <v>2595</v>
      </c>
      <c r="O77" s="291" t="s">
        <v>2615</v>
      </c>
    </row>
    <row r="78" spans="1:19">
      <c r="A78" s="293" t="s">
        <v>301</v>
      </c>
      <c r="B78" s="293" t="s">
        <v>302</v>
      </c>
      <c r="C78" s="294" t="s">
        <v>303</v>
      </c>
      <c r="D78" s="295" t="s">
        <v>1520</v>
      </c>
      <c r="E78" s="296">
        <v>1</v>
      </c>
      <c r="F78" s="296" t="s">
        <v>6</v>
      </c>
      <c r="G78" s="209" t="s">
        <v>2616</v>
      </c>
      <c r="H78" s="291" t="s">
        <v>2617</v>
      </c>
      <c r="I78" s="298" t="s">
        <v>1780</v>
      </c>
      <c r="J78" s="298">
        <v>280</v>
      </c>
      <c r="K78" s="293" t="s">
        <v>2618</v>
      </c>
      <c r="L78" s="299" t="s">
        <v>2551</v>
      </c>
      <c r="M78" s="300" t="s">
        <v>2576</v>
      </c>
    </row>
    <row r="79" spans="1:19">
      <c r="A79" s="293" t="s">
        <v>301</v>
      </c>
      <c r="B79" s="293" t="s">
        <v>302</v>
      </c>
      <c r="C79" s="294" t="s">
        <v>303</v>
      </c>
      <c r="D79" s="295" t="s">
        <v>1520</v>
      </c>
      <c r="E79" s="296">
        <v>1</v>
      </c>
      <c r="F79" s="296" t="s">
        <v>7</v>
      </c>
      <c r="G79" s="298" t="s">
        <v>2619</v>
      </c>
      <c r="H79" s="291" t="s">
        <v>2620</v>
      </c>
      <c r="I79" s="298" t="s">
        <v>1602</v>
      </c>
      <c r="J79" s="298">
        <v>100</v>
      </c>
      <c r="K79" s="344"/>
      <c r="L79" s="299"/>
      <c r="M79" s="300"/>
    </row>
    <row r="80" spans="1:19">
      <c r="A80" s="293" t="s">
        <v>301</v>
      </c>
      <c r="B80" s="293" t="s">
        <v>302</v>
      </c>
      <c r="C80" s="294" t="s">
        <v>303</v>
      </c>
      <c r="D80" s="295" t="s">
        <v>1520</v>
      </c>
      <c r="E80" s="296">
        <v>2</v>
      </c>
      <c r="F80" s="296" t="s">
        <v>6</v>
      </c>
      <c r="G80" s="298" t="s">
        <v>2621</v>
      </c>
      <c r="H80" s="291" t="s">
        <v>2617</v>
      </c>
      <c r="I80" s="298" t="s">
        <v>1780</v>
      </c>
      <c r="J80" s="298"/>
      <c r="K80" s="344"/>
      <c r="L80" s="299"/>
      <c r="M80" s="300"/>
    </row>
    <row r="81" spans="1:13">
      <c r="A81" s="293" t="s">
        <v>301</v>
      </c>
      <c r="B81" s="293" t="s">
        <v>302</v>
      </c>
      <c r="C81" s="294" t="s">
        <v>303</v>
      </c>
      <c r="D81" s="295" t="s">
        <v>1520</v>
      </c>
      <c r="E81" s="296">
        <v>2</v>
      </c>
      <c r="F81" s="296" t="s">
        <v>7</v>
      </c>
      <c r="G81" s="298" t="s">
        <v>320</v>
      </c>
      <c r="H81" s="291" t="s">
        <v>2620</v>
      </c>
      <c r="I81" s="298" t="s">
        <v>1604</v>
      </c>
      <c r="J81" s="298">
        <v>100</v>
      </c>
      <c r="K81" s="344"/>
      <c r="L81" s="299"/>
      <c r="M81" s="300"/>
    </row>
    <row r="82" spans="1:13">
      <c r="A82" s="293" t="s">
        <v>301</v>
      </c>
      <c r="B82" s="293" t="s">
        <v>302</v>
      </c>
      <c r="C82" s="294" t="s">
        <v>303</v>
      </c>
      <c r="D82" s="295" t="s">
        <v>1520</v>
      </c>
      <c r="E82" s="296">
        <v>3</v>
      </c>
      <c r="F82" s="296" t="s">
        <v>6</v>
      </c>
      <c r="G82" s="298" t="s">
        <v>2621</v>
      </c>
      <c r="H82" s="291" t="s">
        <v>2617</v>
      </c>
      <c r="I82" s="298" t="s">
        <v>1780</v>
      </c>
      <c r="J82" s="298"/>
      <c r="K82" s="344"/>
      <c r="L82" s="299"/>
      <c r="M82" s="300"/>
    </row>
    <row r="83" spans="1:13">
      <c r="A83" s="293" t="s">
        <v>301</v>
      </c>
      <c r="B83" s="293" t="s">
        <v>302</v>
      </c>
      <c r="C83" s="294" t="s">
        <v>303</v>
      </c>
      <c r="D83" s="295" t="s">
        <v>1520</v>
      </c>
      <c r="E83" s="296">
        <v>3</v>
      </c>
      <c r="F83" s="296" t="s">
        <v>7</v>
      </c>
      <c r="G83" s="292" t="s">
        <v>1358</v>
      </c>
      <c r="H83" s="291" t="s">
        <v>2620</v>
      </c>
      <c r="I83" s="298" t="s">
        <v>1619</v>
      </c>
      <c r="J83" s="298">
        <v>80</v>
      </c>
      <c r="K83" s="344"/>
      <c r="L83" s="299"/>
      <c r="M83" s="300"/>
    </row>
    <row r="84" spans="1:13">
      <c r="A84" s="293" t="s">
        <v>301</v>
      </c>
      <c r="B84" s="293" t="s">
        <v>302</v>
      </c>
      <c r="C84" s="294" t="s">
        <v>303</v>
      </c>
      <c r="D84" s="295" t="s">
        <v>1520</v>
      </c>
      <c r="E84" s="296">
        <v>4</v>
      </c>
      <c r="F84" s="296" t="s">
        <v>6</v>
      </c>
      <c r="G84" s="298" t="s">
        <v>2622</v>
      </c>
      <c r="H84" s="291" t="s">
        <v>2623</v>
      </c>
      <c r="I84" s="298" t="s">
        <v>1780</v>
      </c>
      <c r="J84" s="298">
        <v>280</v>
      </c>
      <c r="K84" s="344"/>
      <c r="L84" s="299"/>
      <c r="M84" s="300"/>
    </row>
    <row r="85" spans="1:13">
      <c r="A85" s="293" t="s">
        <v>301</v>
      </c>
      <c r="B85" s="293" t="s">
        <v>302</v>
      </c>
      <c r="C85" s="294" t="s">
        <v>303</v>
      </c>
      <c r="D85" s="295" t="s">
        <v>1520</v>
      </c>
      <c r="E85" s="296">
        <v>4</v>
      </c>
      <c r="F85" s="296" t="s">
        <v>7</v>
      </c>
      <c r="G85" s="292" t="s">
        <v>315</v>
      </c>
      <c r="H85" s="291" t="s">
        <v>2624</v>
      </c>
      <c r="I85" s="298" t="s">
        <v>1775</v>
      </c>
      <c r="J85" s="298">
        <v>70</v>
      </c>
      <c r="K85" s="344"/>
      <c r="L85" s="299"/>
      <c r="M85" s="300"/>
    </row>
    <row r="86" spans="1:13">
      <c r="A86" s="293" t="s">
        <v>301</v>
      </c>
      <c r="B86" s="293" t="s">
        <v>302</v>
      </c>
      <c r="C86" s="294" t="s">
        <v>303</v>
      </c>
      <c r="D86" s="295" t="s">
        <v>1520</v>
      </c>
      <c r="E86" s="296">
        <v>5</v>
      </c>
      <c r="F86" s="296" t="s">
        <v>6</v>
      </c>
      <c r="G86" s="298" t="s">
        <v>2622</v>
      </c>
      <c r="H86" s="291" t="s">
        <v>2623</v>
      </c>
      <c r="I86" s="298" t="s">
        <v>1780</v>
      </c>
      <c r="J86" s="298"/>
      <c r="K86" s="293"/>
      <c r="L86" s="299"/>
      <c r="M86" s="300"/>
    </row>
    <row r="87" spans="1:13">
      <c r="A87" s="293" t="s">
        <v>301</v>
      </c>
      <c r="B87" s="293" t="s">
        <v>302</v>
      </c>
      <c r="C87" s="294" t="s">
        <v>303</v>
      </c>
      <c r="D87" s="295" t="s">
        <v>1520</v>
      </c>
      <c r="E87" s="296">
        <v>5</v>
      </c>
      <c r="F87" s="296" t="s">
        <v>7</v>
      </c>
      <c r="G87" s="298" t="s">
        <v>311</v>
      </c>
      <c r="H87" s="291" t="s">
        <v>2624</v>
      </c>
      <c r="I87" s="298" t="s">
        <v>1779</v>
      </c>
      <c r="J87" s="298">
        <v>70</v>
      </c>
      <c r="K87" s="293"/>
      <c r="L87" s="299"/>
      <c r="M87" s="300"/>
    </row>
    <row r="88" spans="1:13">
      <c r="A88" s="293" t="s">
        <v>301</v>
      </c>
      <c r="B88" s="293" t="s">
        <v>302</v>
      </c>
      <c r="C88" s="294" t="s">
        <v>303</v>
      </c>
      <c r="D88" s="295" t="s">
        <v>1520</v>
      </c>
      <c r="E88" s="296">
        <v>6</v>
      </c>
      <c r="F88" s="296" t="s">
        <v>6</v>
      </c>
      <c r="G88" s="291" t="s">
        <v>2622</v>
      </c>
      <c r="H88" s="291" t="s">
        <v>2623</v>
      </c>
      <c r="I88" s="298" t="s">
        <v>1780</v>
      </c>
      <c r="J88" s="298"/>
      <c r="K88" s="293"/>
      <c r="L88" s="299"/>
      <c r="M88" s="300"/>
    </row>
    <row r="89" spans="1:13">
      <c r="A89" s="293" t="s">
        <v>301</v>
      </c>
      <c r="B89" s="293" t="s">
        <v>302</v>
      </c>
      <c r="C89" s="294" t="s">
        <v>303</v>
      </c>
      <c r="D89" s="295" t="s">
        <v>1520</v>
      </c>
      <c r="E89" s="296">
        <v>6</v>
      </c>
      <c r="F89" s="296" t="s">
        <v>7</v>
      </c>
      <c r="G89" s="292" t="s">
        <v>322</v>
      </c>
      <c r="H89" s="291" t="s">
        <v>2625</v>
      </c>
      <c r="I89" s="298" t="s">
        <v>1731</v>
      </c>
      <c r="J89" s="298">
        <v>70</v>
      </c>
      <c r="K89" s="293"/>
      <c r="L89" s="299"/>
      <c r="M89" s="300"/>
    </row>
    <row r="90" spans="1:13">
      <c r="A90" s="293" t="s">
        <v>301</v>
      </c>
      <c r="B90" s="293" t="s">
        <v>302</v>
      </c>
      <c r="C90" s="294" t="s">
        <v>303</v>
      </c>
      <c r="D90" s="295" t="s">
        <v>1520</v>
      </c>
      <c r="E90" s="296">
        <v>7</v>
      </c>
      <c r="F90" s="296" t="s">
        <v>6</v>
      </c>
      <c r="G90" s="291" t="s">
        <v>2622</v>
      </c>
      <c r="H90" s="291" t="s">
        <v>2623</v>
      </c>
      <c r="I90" s="298" t="s">
        <v>1780</v>
      </c>
      <c r="J90" s="298"/>
      <c r="K90" s="293"/>
      <c r="L90" s="299"/>
      <c r="M90" s="300"/>
    </row>
    <row r="91" spans="1:13">
      <c r="A91" s="293" t="s">
        <v>301</v>
      </c>
      <c r="B91" s="293" t="s">
        <v>302</v>
      </c>
      <c r="C91" s="294" t="s">
        <v>303</v>
      </c>
      <c r="D91" s="295" t="s">
        <v>1520</v>
      </c>
      <c r="E91" s="296">
        <v>7</v>
      </c>
      <c r="F91" s="296" t="s">
        <v>7</v>
      </c>
      <c r="G91" s="298" t="s">
        <v>320</v>
      </c>
      <c r="H91" s="291" t="s">
        <v>2626</v>
      </c>
      <c r="I91" s="298" t="s">
        <v>1523</v>
      </c>
      <c r="J91" s="298">
        <v>70</v>
      </c>
      <c r="K91" s="293"/>
      <c r="L91" s="299"/>
      <c r="M91" s="300"/>
    </row>
    <row r="92" spans="1:13">
      <c r="A92" s="293" t="s">
        <v>301</v>
      </c>
      <c r="B92" s="293" t="s">
        <v>302</v>
      </c>
      <c r="C92" s="294" t="s">
        <v>303</v>
      </c>
      <c r="D92" s="295" t="s">
        <v>1520</v>
      </c>
      <c r="E92" s="296">
        <v>8</v>
      </c>
      <c r="F92" s="296" t="s">
        <v>6</v>
      </c>
      <c r="G92" s="298" t="s">
        <v>2627</v>
      </c>
      <c r="H92" s="291" t="s">
        <v>1912</v>
      </c>
      <c r="I92" s="298" t="s">
        <v>1780</v>
      </c>
      <c r="J92" s="298">
        <v>280</v>
      </c>
      <c r="K92" s="293"/>
      <c r="L92" s="299"/>
      <c r="M92" s="300"/>
    </row>
    <row r="93" spans="1:13">
      <c r="A93" s="293" t="s">
        <v>301</v>
      </c>
      <c r="B93" s="293" t="s">
        <v>302</v>
      </c>
      <c r="C93" s="294" t="s">
        <v>303</v>
      </c>
      <c r="D93" s="295" t="s">
        <v>1520</v>
      </c>
      <c r="E93" s="296">
        <v>8</v>
      </c>
      <c r="F93" s="296" t="s">
        <v>7</v>
      </c>
      <c r="G93" s="298" t="s">
        <v>313</v>
      </c>
      <c r="H93" s="291" t="s">
        <v>2628</v>
      </c>
      <c r="I93" s="298" t="s">
        <v>1602</v>
      </c>
      <c r="J93" s="298">
        <v>70</v>
      </c>
      <c r="K93" s="293"/>
      <c r="L93" s="299"/>
      <c r="M93" s="300"/>
    </row>
    <row r="94" spans="1:13">
      <c r="A94" s="293" t="s">
        <v>301</v>
      </c>
      <c r="B94" s="293" t="s">
        <v>302</v>
      </c>
      <c r="C94" s="294" t="s">
        <v>303</v>
      </c>
      <c r="D94" s="295" t="s">
        <v>1520</v>
      </c>
      <c r="E94" s="296">
        <v>9</v>
      </c>
      <c r="F94" s="296" t="s">
        <v>6</v>
      </c>
      <c r="G94" s="298" t="s">
        <v>2627</v>
      </c>
      <c r="H94" s="291" t="s">
        <v>1912</v>
      </c>
      <c r="I94" s="298" t="s">
        <v>1780</v>
      </c>
      <c r="J94" s="298"/>
      <c r="K94" s="293"/>
      <c r="L94" s="299"/>
      <c r="M94" s="300"/>
    </row>
    <row r="95" spans="1:13">
      <c r="A95" s="293" t="s">
        <v>301</v>
      </c>
      <c r="B95" s="293" t="s">
        <v>302</v>
      </c>
      <c r="C95" s="294" t="s">
        <v>303</v>
      </c>
      <c r="D95" s="295" t="s">
        <v>1520</v>
      </c>
      <c r="E95" s="296">
        <v>9</v>
      </c>
      <c r="F95" s="296" t="s">
        <v>7</v>
      </c>
      <c r="G95" s="298" t="s">
        <v>306</v>
      </c>
      <c r="H95" s="291" t="s">
        <v>2628</v>
      </c>
      <c r="I95" s="298" t="s">
        <v>1603</v>
      </c>
      <c r="J95" s="298">
        <v>70</v>
      </c>
      <c r="K95" s="293"/>
      <c r="L95" s="299"/>
      <c r="M95" s="300"/>
    </row>
    <row r="96" spans="1:13">
      <c r="A96" s="293" t="s">
        <v>301</v>
      </c>
      <c r="B96" s="293" t="s">
        <v>302</v>
      </c>
      <c r="C96" s="294" t="s">
        <v>303</v>
      </c>
      <c r="D96" s="295" t="s">
        <v>1520</v>
      </c>
      <c r="E96" s="296">
        <v>10</v>
      </c>
      <c r="F96" s="296" t="s">
        <v>6</v>
      </c>
      <c r="G96" s="298" t="s">
        <v>2627</v>
      </c>
      <c r="H96" s="291" t="s">
        <v>1912</v>
      </c>
      <c r="I96" s="298" t="s">
        <v>1780</v>
      </c>
      <c r="J96" s="298"/>
      <c r="K96" s="293"/>
      <c r="L96" s="299"/>
      <c r="M96" s="300"/>
    </row>
    <row r="97" spans="1:30" ht="24">
      <c r="A97" s="293" t="s">
        <v>301</v>
      </c>
      <c r="B97" s="293" t="s">
        <v>302</v>
      </c>
      <c r="C97" s="294" t="s">
        <v>303</v>
      </c>
      <c r="D97" s="295" t="s">
        <v>1520</v>
      </c>
      <c r="E97" s="296">
        <v>10</v>
      </c>
      <c r="F97" s="296" t="s">
        <v>7</v>
      </c>
      <c r="G97" s="292" t="s">
        <v>322</v>
      </c>
      <c r="H97" s="291" t="s">
        <v>2629</v>
      </c>
      <c r="I97" s="291" t="s">
        <v>2630</v>
      </c>
      <c r="J97" s="298">
        <v>70</v>
      </c>
      <c r="K97" s="293"/>
      <c r="L97" s="299"/>
      <c r="M97" s="300"/>
    </row>
    <row r="98" spans="1:30">
      <c r="A98" s="293" t="s">
        <v>301</v>
      </c>
      <c r="B98" s="293" t="s">
        <v>302</v>
      </c>
      <c r="C98" s="294" t="s">
        <v>303</v>
      </c>
      <c r="D98" s="295" t="s">
        <v>1520</v>
      </c>
      <c r="E98" s="296">
        <v>11</v>
      </c>
      <c r="F98" s="296" t="s">
        <v>6</v>
      </c>
      <c r="G98" s="298" t="s">
        <v>2627</v>
      </c>
      <c r="H98" s="291" t="s">
        <v>1912</v>
      </c>
      <c r="I98" s="298" t="s">
        <v>1780</v>
      </c>
      <c r="J98" s="298"/>
      <c r="K98" s="293"/>
      <c r="L98" s="299"/>
      <c r="M98" s="300"/>
    </row>
    <row r="99" spans="1:30">
      <c r="A99" s="293" t="s">
        <v>301</v>
      </c>
      <c r="B99" s="293" t="s">
        <v>302</v>
      </c>
      <c r="C99" s="294" t="s">
        <v>303</v>
      </c>
      <c r="D99" s="295" t="s">
        <v>1520</v>
      </c>
      <c r="E99" s="296">
        <v>11</v>
      </c>
      <c r="F99" s="296" t="s">
        <v>7</v>
      </c>
      <c r="G99" s="292" t="s">
        <v>1358</v>
      </c>
      <c r="H99" s="291" t="s">
        <v>2628</v>
      </c>
      <c r="I99" s="298" t="s">
        <v>1779</v>
      </c>
      <c r="J99" s="298">
        <v>70</v>
      </c>
      <c r="K99" s="293"/>
      <c r="L99" s="299"/>
      <c r="M99" s="300"/>
    </row>
    <row r="100" spans="1:30">
      <c r="A100" s="293" t="s">
        <v>323</v>
      </c>
      <c r="B100" s="293" t="s">
        <v>324</v>
      </c>
      <c r="C100" s="294" t="s">
        <v>1615</v>
      </c>
      <c r="D100" s="295" t="s">
        <v>1616</v>
      </c>
      <c r="E100" s="296">
        <v>1</v>
      </c>
      <c r="F100" s="296" t="s">
        <v>6</v>
      </c>
      <c r="G100" s="247" t="s">
        <v>1063</v>
      </c>
      <c r="H100" s="291" t="s">
        <v>2631</v>
      </c>
      <c r="I100" s="298" t="s">
        <v>1730</v>
      </c>
      <c r="J100" s="298">
        <v>80</v>
      </c>
      <c r="K100" s="293" t="s">
        <v>2632</v>
      </c>
      <c r="L100" s="299" t="s">
        <v>2566</v>
      </c>
      <c r="M100" s="300" t="s">
        <v>2570</v>
      </c>
    </row>
    <row r="101" spans="1:30">
      <c r="A101" s="293" t="s">
        <v>323</v>
      </c>
      <c r="B101" s="293" t="s">
        <v>324</v>
      </c>
      <c r="C101" s="294" t="s">
        <v>1615</v>
      </c>
      <c r="D101" s="295" t="s">
        <v>1616</v>
      </c>
      <c r="E101" s="296">
        <v>2</v>
      </c>
      <c r="F101" s="296" t="s">
        <v>6</v>
      </c>
      <c r="G101" s="247" t="s">
        <v>330</v>
      </c>
      <c r="H101" s="291" t="s">
        <v>2631</v>
      </c>
      <c r="I101" s="298" t="s">
        <v>1619</v>
      </c>
      <c r="J101" s="298">
        <v>80</v>
      </c>
      <c r="K101" s="293"/>
      <c r="L101" s="299"/>
      <c r="M101" s="300"/>
    </row>
    <row r="102" spans="1:30">
      <c r="A102" s="293" t="s">
        <v>323</v>
      </c>
      <c r="B102" s="293" t="s">
        <v>324</v>
      </c>
      <c r="C102" s="294" t="s">
        <v>1615</v>
      </c>
      <c r="D102" s="295" t="s">
        <v>1616</v>
      </c>
      <c r="E102" s="296">
        <v>3</v>
      </c>
      <c r="F102" s="296" t="s">
        <v>6</v>
      </c>
      <c r="G102" s="247" t="s">
        <v>1038</v>
      </c>
      <c r="H102" s="291" t="s">
        <v>2631</v>
      </c>
      <c r="I102" s="298" t="s">
        <v>1775</v>
      </c>
      <c r="J102" s="298">
        <v>80</v>
      </c>
      <c r="K102" s="293"/>
      <c r="L102" s="299"/>
      <c r="M102" s="300"/>
    </row>
    <row r="103" spans="1:30">
      <c r="A103" s="293" t="s">
        <v>323</v>
      </c>
      <c r="B103" s="293" t="s">
        <v>324</v>
      </c>
      <c r="C103" s="294" t="s">
        <v>1615</v>
      </c>
      <c r="D103" s="295" t="s">
        <v>1616</v>
      </c>
      <c r="E103" s="296">
        <v>4</v>
      </c>
      <c r="F103" s="296" t="s">
        <v>6</v>
      </c>
      <c r="G103" s="247" t="s">
        <v>1099</v>
      </c>
      <c r="H103" s="291" t="s">
        <v>2631</v>
      </c>
      <c r="I103" s="298" t="s">
        <v>1731</v>
      </c>
      <c r="J103" s="298">
        <v>80</v>
      </c>
      <c r="K103" s="293"/>
      <c r="L103" s="299"/>
      <c r="M103" s="300"/>
    </row>
    <row r="104" spans="1:30">
      <c r="A104" s="293" t="s">
        <v>323</v>
      </c>
      <c r="B104" s="293" t="s">
        <v>324</v>
      </c>
      <c r="C104" s="294" t="s">
        <v>1615</v>
      </c>
      <c r="D104" s="295" t="s">
        <v>1616</v>
      </c>
      <c r="E104" s="296">
        <v>5</v>
      </c>
      <c r="F104" s="296" t="s">
        <v>6</v>
      </c>
      <c r="G104" s="247" t="s">
        <v>332</v>
      </c>
      <c r="H104" s="291" t="s">
        <v>2631</v>
      </c>
      <c r="I104" s="298" t="s">
        <v>1601</v>
      </c>
      <c r="J104" s="298">
        <v>100</v>
      </c>
      <c r="K104" s="293"/>
      <c r="L104" s="299"/>
      <c r="M104" s="300"/>
    </row>
    <row r="105" spans="1:30" ht="24">
      <c r="A105" s="293" t="s">
        <v>335</v>
      </c>
      <c r="B105" s="209" t="s">
        <v>336</v>
      </c>
      <c r="C105" s="332" t="s">
        <v>337</v>
      </c>
      <c r="D105" s="295" t="s">
        <v>1520</v>
      </c>
      <c r="E105" s="296">
        <v>1</v>
      </c>
      <c r="F105" s="296" t="s">
        <v>6</v>
      </c>
      <c r="G105" s="209" t="s">
        <v>382</v>
      </c>
      <c r="H105" s="298" t="s">
        <v>1552</v>
      </c>
      <c r="I105" s="298" t="s">
        <v>1602</v>
      </c>
      <c r="J105" s="298">
        <v>80</v>
      </c>
      <c r="K105" s="293" t="s">
        <v>2565</v>
      </c>
      <c r="L105" s="299" t="s">
        <v>2566</v>
      </c>
      <c r="M105" s="300" t="s">
        <v>2539</v>
      </c>
    </row>
    <row r="106" spans="1:30">
      <c r="A106" s="304" t="s">
        <v>340</v>
      </c>
      <c r="B106" s="304" t="s">
        <v>341</v>
      </c>
      <c r="C106" s="314" t="s">
        <v>1620</v>
      </c>
      <c r="D106" s="315" t="s">
        <v>1520</v>
      </c>
      <c r="E106" s="308">
        <v>1</v>
      </c>
      <c r="F106" s="308" t="s">
        <v>6</v>
      </c>
      <c r="G106" s="345" t="s">
        <v>346</v>
      </c>
      <c r="H106" s="310" t="s">
        <v>1564</v>
      </c>
      <c r="I106" s="311" t="s">
        <v>1887</v>
      </c>
      <c r="J106" s="311">
        <v>80</v>
      </c>
      <c r="K106" s="304" t="s">
        <v>2633</v>
      </c>
      <c r="L106" s="313" t="s">
        <v>2563</v>
      </c>
      <c r="M106" s="317" t="s">
        <v>2570</v>
      </c>
      <c r="N106" s="301" t="s">
        <v>2634</v>
      </c>
      <c r="O106" s="293" t="s">
        <v>2635</v>
      </c>
    </row>
    <row r="107" spans="1:30">
      <c r="A107" s="293" t="s">
        <v>348</v>
      </c>
      <c r="B107" s="293" t="s">
        <v>349</v>
      </c>
      <c r="C107" s="294" t="s">
        <v>350</v>
      </c>
      <c r="D107" s="295" t="s">
        <v>1546</v>
      </c>
      <c r="E107" s="296">
        <v>1</v>
      </c>
      <c r="F107" s="296" t="s">
        <v>19</v>
      </c>
      <c r="G107" s="209" t="s">
        <v>614</v>
      </c>
      <c r="H107" s="291"/>
      <c r="I107" s="298"/>
      <c r="J107" s="298"/>
      <c r="K107" s="293" t="s">
        <v>2520</v>
      </c>
      <c r="L107" s="299" t="s">
        <v>2521</v>
      </c>
      <c r="M107" s="300"/>
    </row>
    <row r="108" spans="1:30">
      <c r="A108" s="293">
        <v>1808</v>
      </c>
      <c r="B108" s="293" t="s">
        <v>363</v>
      </c>
      <c r="C108" s="294" t="s">
        <v>1624</v>
      </c>
      <c r="D108" s="295" t="s">
        <v>1520</v>
      </c>
      <c r="E108" s="296">
        <v>1</v>
      </c>
      <c r="F108" s="296" t="s">
        <v>6</v>
      </c>
      <c r="G108" s="209" t="s">
        <v>365</v>
      </c>
      <c r="H108" s="291" t="s">
        <v>1534</v>
      </c>
      <c r="I108" s="298" t="s">
        <v>1739</v>
      </c>
      <c r="J108" s="298">
        <v>80</v>
      </c>
      <c r="K108" s="175" t="s">
        <v>2585</v>
      </c>
      <c r="L108" s="299" t="s">
        <v>2538</v>
      </c>
      <c r="M108" s="172" t="s">
        <v>2570</v>
      </c>
    </row>
    <row r="109" spans="1:30">
      <c r="A109" s="293">
        <v>1593</v>
      </c>
      <c r="B109" s="293" t="s">
        <v>1628</v>
      </c>
      <c r="C109" s="294" t="s">
        <v>372</v>
      </c>
      <c r="D109" s="295">
        <v>16</v>
      </c>
      <c r="E109" s="296">
        <v>1</v>
      </c>
      <c r="F109" s="296" t="s">
        <v>19</v>
      </c>
      <c r="G109" s="247" t="s">
        <v>1397</v>
      </c>
      <c r="H109" s="291"/>
      <c r="I109" s="298"/>
      <c r="J109" s="298"/>
      <c r="K109" s="293"/>
      <c r="L109" s="299"/>
      <c r="M109" s="300"/>
    </row>
    <row r="110" spans="1:30">
      <c r="A110" s="293">
        <v>1616</v>
      </c>
      <c r="B110" s="293" t="s">
        <v>1629</v>
      </c>
      <c r="C110" s="294" t="s">
        <v>372</v>
      </c>
      <c r="D110" s="295">
        <v>16</v>
      </c>
      <c r="E110" s="296">
        <v>1</v>
      </c>
      <c r="F110" s="296" t="s">
        <v>19</v>
      </c>
      <c r="G110" s="247" t="s">
        <v>1397</v>
      </c>
      <c r="H110" s="291"/>
      <c r="I110" s="298"/>
      <c r="J110" s="298"/>
      <c r="K110" s="293"/>
      <c r="L110" s="299"/>
      <c r="M110" s="300"/>
    </row>
    <row r="111" spans="1:30">
      <c r="A111" s="293">
        <v>1617</v>
      </c>
      <c r="B111" s="293" t="s">
        <v>1630</v>
      </c>
      <c r="C111" s="294" t="s">
        <v>372</v>
      </c>
      <c r="D111" s="295">
        <v>9</v>
      </c>
      <c r="E111" s="296">
        <v>1</v>
      </c>
      <c r="F111" s="296" t="s">
        <v>19</v>
      </c>
      <c r="G111" s="247" t="s">
        <v>1397</v>
      </c>
      <c r="H111" s="291"/>
      <c r="I111" s="298"/>
      <c r="J111" s="298"/>
      <c r="K111" s="293"/>
      <c r="L111" s="299"/>
      <c r="M111" s="300"/>
    </row>
    <row r="112" spans="1:30" s="330" customFormat="1" ht="15">
      <c r="A112" s="293">
        <v>1619</v>
      </c>
      <c r="B112" s="318" t="s">
        <v>1631</v>
      </c>
      <c r="C112" s="294" t="s">
        <v>372</v>
      </c>
      <c r="D112" s="319">
        <v>9</v>
      </c>
      <c r="E112" s="296">
        <v>1</v>
      </c>
      <c r="F112" s="320" t="s">
        <v>19</v>
      </c>
      <c r="G112" s="247" t="s">
        <v>1397</v>
      </c>
      <c r="H112" s="300"/>
      <c r="I112" s="300"/>
      <c r="J112" s="300"/>
      <c r="K112" s="175"/>
      <c r="L112" s="343"/>
      <c r="M112" s="172"/>
      <c r="N112" s="331"/>
      <c r="O112" s="331"/>
      <c r="P112" s="331"/>
      <c r="Q112" s="331"/>
      <c r="R112" s="331"/>
      <c r="S112" s="331"/>
      <c r="T112" s="331"/>
      <c r="U112" s="331"/>
      <c r="V112" s="331"/>
      <c r="W112" s="331"/>
      <c r="X112" s="331"/>
      <c r="Y112" s="331"/>
      <c r="Z112" s="331"/>
      <c r="AA112" s="331"/>
      <c r="AB112" s="331"/>
      <c r="AC112" s="331"/>
      <c r="AD112" s="331"/>
    </row>
    <row r="113" spans="1:30" s="330" customFormat="1" ht="15">
      <c r="A113" s="293" t="s">
        <v>373</v>
      </c>
      <c r="B113" s="293" t="s">
        <v>374</v>
      </c>
      <c r="C113" s="332" t="s">
        <v>375</v>
      </c>
      <c r="D113" s="295" t="s">
        <v>1520</v>
      </c>
      <c r="E113" s="296">
        <v>1</v>
      </c>
      <c r="F113" s="296" t="s">
        <v>6</v>
      </c>
      <c r="G113" s="293" t="s">
        <v>377</v>
      </c>
      <c r="H113" s="300" t="s">
        <v>1530</v>
      </c>
      <c r="I113" s="300" t="s">
        <v>1627</v>
      </c>
      <c r="J113" s="300">
        <v>80</v>
      </c>
      <c r="K113" s="293" t="s">
        <v>2537</v>
      </c>
      <c r="L113" s="299" t="s">
        <v>2555</v>
      </c>
      <c r="M113" s="300" t="s">
        <v>2548</v>
      </c>
      <c r="N113" s="331"/>
      <c r="O113" s="331"/>
      <c r="P113" s="331"/>
      <c r="Q113" s="331"/>
      <c r="R113" s="331"/>
      <c r="S113" s="331"/>
      <c r="T113" s="331"/>
      <c r="U113" s="331"/>
      <c r="V113" s="331"/>
      <c r="W113" s="331"/>
      <c r="X113" s="331"/>
      <c r="Y113" s="331"/>
      <c r="Z113" s="331"/>
      <c r="AA113" s="331"/>
      <c r="AB113" s="331"/>
      <c r="AC113" s="331"/>
      <c r="AD113" s="331"/>
    </row>
    <row r="114" spans="1:30" s="330" customFormat="1" ht="15">
      <c r="A114" s="304">
        <v>1338</v>
      </c>
      <c r="B114" s="346" t="s">
        <v>2636</v>
      </c>
      <c r="C114" s="314" t="s">
        <v>2637</v>
      </c>
      <c r="D114" s="347" t="s">
        <v>2638</v>
      </c>
      <c r="E114" s="308">
        <v>1</v>
      </c>
      <c r="F114" s="348" t="s">
        <v>6</v>
      </c>
      <c r="G114" s="311" t="s">
        <v>1189</v>
      </c>
      <c r="H114" s="317" t="s">
        <v>2639</v>
      </c>
      <c r="I114" s="317" t="s">
        <v>1603</v>
      </c>
      <c r="J114" s="317">
        <v>80</v>
      </c>
      <c r="K114" s="304" t="s">
        <v>2575</v>
      </c>
      <c r="L114" s="313" t="s">
        <v>2563</v>
      </c>
      <c r="M114" s="317" t="s">
        <v>2570</v>
      </c>
      <c r="N114" s="331" t="s">
        <v>2640</v>
      </c>
      <c r="O114" s="300" t="s">
        <v>1564</v>
      </c>
      <c r="P114" s="331"/>
      <c r="Q114" s="331"/>
      <c r="R114" s="331"/>
      <c r="S114" s="331"/>
      <c r="T114" s="331"/>
      <c r="U114" s="331"/>
      <c r="V114" s="331"/>
      <c r="W114" s="331"/>
      <c r="X114" s="331"/>
      <c r="Y114" s="331"/>
      <c r="Z114" s="331"/>
      <c r="AA114" s="331"/>
      <c r="AB114" s="331"/>
      <c r="AC114" s="331"/>
      <c r="AD114" s="331"/>
    </row>
    <row r="115" spans="1:30">
      <c r="A115" s="293" t="s">
        <v>379</v>
      </c>
      <c r="B115" s="209" t="s">
        <v>380</v>
      </c>
      <c r="C115" s="332" t="s">
        <v>381</v>
      </c>
      <c r="D115" s="295" t="s">
        <v>1520</v>
      </c>
      <c r="E115" s="296">
        <v>1</v>
      </c>
      <c r="F115" s="296" t="s">
        <v>6</v>
      </c>
      <c r="G115" s="209" t="s">
        <v>750</v>
      </c>
      <c r="H115" s="298" t="s">
        <v>1534</v>
      </c>
      <c r="I115" s="298" t="s">
        <v>1730</v>
      </c>
      <c r="J115" s="298">
        <v>80</v>
      </c>
      <c r="K115" s="175" t="s">
        <v>2585</v>
      </c>
      <c r="L115" s="299" t="s">
        <v>2538</v>
      </c>
      <c r="M115" s="172" t="s">
        <v>2570</v>
      </c>
    </row>
    <row r="116" spans="1:30">
      <c r="A116" s="293" t="str">
        <f>VLOOKUP(B116,[1]SIVA!$B$2:$F$1902,2,FALSE)</f>
        <v>499</v>
      </c>
      <c r="B116" s="209" t="s">
        <v>385</v>
      </c>
      <c r="C116" s="349" t="s">
        <v>386</v>
      </c>
      <c r="D116" s="295">
        <f>VLOOKUP(B116,[1]SIVA!$B$2:$F$1902,5,FALSE)</f>
        <v>5</v>
      </c>
      <c r="E116" s="296">
        <v>1</v>
      </c>
      <c r="F116" s="296" t="s">
        <v>19</v>
      </c>
      <c r="G116" s="209" t="s">
        <v>1397</v>
      </c>
      <c r="H116" s="298"/>
      <c r="I116" s="298"/>
      <c r="J116" s="298"/>
      <c r="K116" s="293"/>
      <c r="L116" s="299"/>
      <c r="M116" s="300"/>
    </row>
    <row r="117" spans="1:30" s="342" customFormat="1">
      <c r="A117" s="293" t="s">
        <v>387</v>
      </c>
      <c r="B117" s="184" t="s">
        <v>388</v>
      </c>
      <c r="C117" s="321" t="s">
        <v>389</v>
      </c>
      <c r="D117" s="295" t="s">
        <v>1570</v>
      </c>
      <c r="E117" s="296">
        <v>1</v>
      </c>
      <c r="F117" s="296" t="s">
        <v>19</v>
      </c>
      <c r="G117" s="247" t="s">
        <v>1397</v>
      </c>
      <c r="H117" s="291"/>
      <c r="I117" s="298"/>
      <c r="J117" s="298"/>
      <c r="K117" s="293"/>
      <c r="L117" s="299"/>
      <c r="M117" s="300"/>
    </row>
    <row r="118" spans="1:30" s="342" customFormat="1">
      <c r="A118" s="293" t="s">
        <v>390</v>
      </c>
      <c r="B118" s="184" t="s">
        <v>391</v>
      </c>
      <c r="C118" s="321" t="s">
        <v>392</v>
      </c>
      <c r="D118" s="295" t="s">
        <v>1632</v>
      </c>
      <c r="E118" s="296">
        <v>1</v>
      </c>
      <c r="F118" s="296" t="s">
        <v>19</v>
      </c>
      <c r="G118" s="247" t="s">
        <v>1397</v>
      </c>
      <c r="H118" s="291"/>
      <c r="I118" s="298"/>
      <c r="J118" s="298"/>
      <c r="K118" s="293"/>
      <c r="L118" s="299"/>
      <c r="M118" s="300"/>
    </row>
    <row r="119" spans="1:30" s="342" customFormat="1">
      <c r="A119" s="293" t="s">
        <v>393</v>
      </c>
      <c r="B119" s="184" t="s">
        <v>394</v>
      </c>
      <c r="C119" s="321" t="s">
        <v>395</v>
      </c>
      <c r="D119" s="295" t="s">
        <v>1632</v>
      </c>
      <c r="E119" s="296">
        <v>1</v>
      </c>
      <c r="F119" s="296" t="s">
        <v>19</v>
      </c>
      <c r="G119" s="247" t="s">
        <v>1397</v>
      </c>
      <c r="H119" s="291"/>
      <c r="I119" s="298"/>
      <c r="J119" s="298"/>
      <c r="K119" s="293"/>
      <c r="L119" s="299"/>
      <c r="M119" s="300"/>
    </row>
    <row r="120" spans="1:30" s="342" customFormat="1">
      <c r="A120" s="293" t="s">
        <v>396</v>
      </c>
      <c r="B120" s="293" t="s">
        <v>397</v>
      </c>
      <c r="C120" s="294" t="s">
        <v>398</v>
      </c>
      <c r="D120" s="295" t="s">
        <v>1633</v>
      </c>
      <c r="E120" s="296">
        <v>1</v>
      </c>
      <c r="F120" s="296" t="s">
        <v>19</v>
      </c>
      <c r="G120" s="247" t="s">
        <v>1397</v>
      </c>
      <c r="H120" s="291"/>
      <c r="I120" s="298"/>
      <c r="J120" s="298"/>
      <c r="K120" s="293"/>
      <c r="L120" s="299"/>
      <c r="M120" s="300"/>
    </row>
    <row r="121" spans="1:30" s="342" customFormat="1">
      <c r="A121" s="346" t="s">
        <v>407</v>
      </c>
      <c r="B121" s="346" t="s">
        <v>408</v>
      </c>
      <c r="C121" s="314" t="s">
        <v>406</v>
      </c>
      <c r="D121" s="347">
        <v>16</v>
      </c>
      <c r="E121" s="348">
        <v>1</v>
      </c>
      <c r="F121" s="348" t="s">
        <v>19</v>
      </c>
      <c r="G121" s="346" t="s">
        <v>1397</v>
      </c>
      <c r="H121" s="310"/>
      <c r="I121" s="311"/>
      <c r="J121" s="311"/>
      <c r="K121" s="304"/>
      <c r="L121" s="313"/>
      <c r="M121" s="317"/>
      <c r="N121" s="342" t="s">
        <v>2595</v>
      </c>
      <c r="O121" s="342" t="s">
        <v>2596</v>
      </c>
    </row>
    <row r="122" spans="1:30">
      <c r="A122" s="293" t="s">
        <v>412</v>
      </c>
      <c r="B122" s="293" t="s">
        <v>413</v>
      </c>
      <c r="C122" s="294" t="s">
        <v>406</v>
      </c>
      <c r="D122" s="295">
        <v>16</v>
      </c>
      <c r="E122" s="296">
        <v>1</v>
      </c>
      <c r="F122" s="296" t="s">
        <v>19</v>
      </c>
      <c r="G122" s="247" t="s">
        <v>1397</v>
      </c>
      <c r="H122" s="291"/>
      <c r="I122" s="298"/>
      <c r="J122" s="298"/>
      <c r="K122" s="293"/>
      <c r="L122" s="299"/>
      <c r="M122" s="300"/>
    </row>
    <row r="123" spans="1:30" s="330" customFormat="1" ht="15">
      <c r="A123" s="350" t="s">
        <v>409</v>
      </c>
      <c r="B123" s="323" t="s">
        <v>410</v>
      </c>
      <c r="C123" s="324" t="s">
        <v>411</v>
      </c>
      <c r="D123" s="351">
        <v>4</v>
      </c>
      <c r="E123" s="322">
        <v>1</v>
      </c>
      <c r="F123" s="326" t="s">
        <v>6</v>
      </c>
      <c r="G123" s="352" t="s">
        <v>1397</v>
      </c>
      <c r="H123" s="327"/>
      <c r="I123" s="328"/>
      <c r="J123" s="328"/>
      <c r="K123" s="328"/>
      <c r="L123" s="329"/>
      <c r="M123" s="329"/>
      <c r="N123" s="330" t="s">
        <v>2581</v>
      </c>
    </row>
    <row r="124" spans="1:30">
      <c r="A124" s="293" t="str">
        <f>VLOOKUP(B124,[1]SIVA!$B$2:$F$1902,2,FALSE)</f>
        <v>757</v>
      </c>
      <c r="B124" s="209" t="s">
        <v>415</v>
      </c>
      <c r="C124" s="349" t="s">
        <v>416</v>
      </c>
      <c r="D124" s="295">
        <f>VLOOKUP(B124,[1]SIVA!$B$2:$F$1902,5,FALSE)</f>
        <v>5</v>
      </c>
      <c r="E124" s="296">
        <v>1</v>
      </c>
      <c r="F124" s="296" t="s">
        <v>19</v>
      </c>
      <c r="G124" s="247" t="s">
        <v>1397</v>
      </c>
      <c r="H124" s="298"/>
      <c r="I124" s="298"/>
      <c r="J124" s="298"/>
      <c r="K124" s="293"/>
      <c r="L124" s="299"/>
      <c r="M124" s="300"/>
    </row>
    <row r="125" spans="1:30" s="330" customFormat="1" ht="15">
      <c r="A125" s="322" t="s">
        <v>417</v>
      </c>
      <c r="B125" s="323" t="s">
        <v>418</v>
      </c>
      <c r="C125" s="324" t="s">
        <v>419</v>
      </c>
      <c r="D125" s="351">
        <v>5</v>
      </c>
      <c r="E125" s="322">
        <v>1</v>
      </c>
      <c r="F125" s="326" t="s">
        <v>6</v>
      </c>
      <c r="G125" s="352" t="s">
        <v>1397</v>
      </c>
      <c r="H125" s="327"/>
      <c r="I125" s="328"/>
      <c r="J125" s="328"/>
      <c r="K125" s="328"/>
      <c r="L125" s="329"/>
      <c r="M125" s="329"/>
      <c r="N125" s="330" t="s">
        <v>2581</v>
      </c>
    </row>
    <row r="126" spans="1:30" ht="24">
      <c r="A126" s="293" t="s">
        <v>420</v>
      </c>
      <c r="B126" s="209" t="s">
        <v>421</v>
      </c>
      <c r="C126" s="294" t="s">
        <v>262</v>
      </c>
      <c r="D126" s="295" t="s">
        <v>1574</v>
      </c>
      <c r="E126" s="296">
        <v>1</v>
      </c>
      <c r="F126" s="296" t="s">
        <v>19</v>
      </c>
      <c r="G126" s="247" t="s">
        <v>2641</v>
      </c>
      <c r="H126" s="291"/>
      <c r="I126" s="298"/>
      <c r="J126" s="298"/>
      <c r="K126" s="293"/>
      <c r="L126" s="299"/>
      <c r="M126" s="300"/>
    </row>
    <row r="127" spans="1:30">
      <c r="A127" s="293" t="s">
        <v>424</v>
      </c>
      <c r="B127" s="293" t="s">
        <v>425</v>
      </c>
      <c r="C127" s="294" t="s">
        <v>426</v>
      </c>
      <c r="D127" s="295" t="s">
        <v>1520</v>
      </c>
      <c r="E127" s="296">
        <v>1</v>
      </c>
      <c r="F127" s="296" t="s">
        <v>6</v>
      </c>
      <c r="G127" s="247" t="s">
        <v>365</v>
      </c>
      <c r="H127" s="291" t="s">
        <v>1621</v>
      </c>
      <c r="I127" s="298" t="s">
        <v>1644</v>
      </c>
      <c r="J127" s="298">
        <v>90</v>
      </c>
      <c r="K127" s="175" t="s">
        <v>2546</v>
      </c>
      <c r="L127" s="299" t="s">
        <v>2547</v>
      </c>
      <c r="M127" s="300" t="s">
        <v>2548</v>
      </c>
    </row>
    <row r="128" spans="1:30">
      <c r="A128" s="293" t="s">
        <v>424</v>
      </c>
      <c r="B128" s="293" t="s">
        <v>425</v>
      </c>
      <c r="C128" s="294" t="s">
        <v>426</v>
      </c>
      <c r="D128" s="295" t="s">
        <v>1520</v>
      </c>
      <c r="E128" s="296">
        <v>1</v>
      </c>
      <c r="F128" s="296" t="s">
        <v>7</v>
      </c>
      <c r="G128" s="291" t="s">
        <v>2642</v>
      </c>
      <c r="H128" s="291" t="s">
        <v>1640</v>
      </c>
      <c r="I128" s="298" t="s">
        <v>1644</v>
      </c>
      <c r="J128" s="298"/>
      <c r="K128" s="293"/>
      <c r="L128" s="299"/>
      <c r="M128" s="300"/>
    </row>
    <row r="129" spans="1:15">
      <c r="A129" s="293" t="s">
        <v>427</v>
      </c>
      <c r="B129" s="293" t="s">
        <v>428</v>
      </c>
      <c r="C129" s="294" t="s">
        <v>1636</v>
      </c>
      <c r="D129" s="295" t="s">
        <v>1520</v>
      </c>
      <c r="E129" s="296">
        <v>1</v>
      </c>
      <c r="F129" s="296" t="s">
        <v>6</v>
      </c>
      <c r="G129" s="291" t="s">
        <v>430</v>
      </c>
      <c r="H129" s="291" t="s">
        <v>1548</v>
      </c>
      <c r="I129" s="293" t="s">
        <v>1644</v>
      </c>
      <c r="J129" s="298">
        <v>90</v>
      </c>
      <c r="K129" s="293" t="s">
        <v>2579</v>
      </c>
      <c r="L129" s="299" t="s">
        <v>2566</v>
      </c>
      <c r="M129" s="300" t="s">
        <v>2548</v>
      </c>
    </row>
    <row r="130" spans="1:15" ht="24">
      <c r="A130" s="293" t="s">
        <v>427</v>
      </c>
      <c r="B130" s="293" t="s">
        <v>428</v>
      </c>
      <c r="C130" s="294" t="s">
        <v>1636</v>
      </c>
      <c r="D130" s="295" t="s">
        <v>1520</v>
      </c>
      <c r="E130" s="296">
        <v>1</v>
      </c>
      <c r="F130" s="296" t="s">
        <v>7</v>
      </c>
      <c r="G130" s="209" t="s">
        <v>2643</v>
      </c>
      <c r="H130" s="291" t="s">
        <v>1637</v>
      </c>
      <c r="I130" s="298" t="s">
        <v>1644</v>
      </c>
      <c r="J130" s="298"/>
      <c r="K130" s="293"/>
      <c r="L130" s="299"/>
      <c r="M130" s="300"/>
    </row>
    <row r="131" spans="1:15">
      <c r="A131" s="293" t="s">
        <v>432</v>
      </c>
      <c r="B131" s="293" t="s">
        <v>433</v>
      </c>
      <c r="C131" s="294" t="s">
        <v>1638</v>
      </c>
      <c r="D131" s="295" t="s">
        <v>1520</v>
      </c>
      <c r="E131" s="296">
        <v>1</v>
      </c>
      <c r="F131" s="296" t="s">
        <v>6</v>
      </c>
      <c r="G131" s="209" t="s">
        <v>435</v>
      </c>
      <c r="H131" s="291" t="s">
        <v>1538</v>
      </c>
      <c r="I131" s="298" t="s">
        <v>1644</v>
      </c>
      <c r="J131" s="298">
        <v>90</v>
      </c>
      <c r="K131" s="293" t="s">
        <v>2644</v>
      </c>
      <c r="L131" s="299" t="s">
        <v>2555</v>
      </c>
      <c r="M131" s="300" t="s">
        <v>2570</v>
      </c>
    </row>
    <row r="132" spans="1:15" ht="24">
      <c r="A132" s="293" t="s">
        <v>432</v>
      </c>
      <c r="B132" s="293" t="s">
        <v>433</v>
      </c>
      <c r="C132" s="294" t="s">
        <v>1638</v>
      </c>
      <c r="D132" s="295" t="s">
        <v>1520</v>
      </c>
      <c r="E132" s="296">
        <v>1</v>
      </c>
      <c r="F132" s="296" t="s">
        <v>7</v>
      </c>
      <c r="G132" s="291" t="s">
        <v>2645</v>
      </c>
      <c r="H132" s="291" t="s">
        <v>1554</v>
      </c>
      <c r="I132" s="298" t="s">
        <v>1644</v>
      </c>
      <c r="J132" s="298"/>
      <c r="K132" s="293"/>
      <c r="L132" s="299"/>
      <c r="M132" s="300"/>
    </row>
    <row r="133" spans="1:15">
      <c r="A133" s="293">
        <v>1183</v>
      </c>
      <c r="B133" s="293" t="s">
        <v>438</v>
      </c>
      <c r="C133" s="294" t="s">
        <v>439</v>
      </c>
      <c r="D133" s="295" t="s">
        <v>1520</v>
      </c>
      <c r="E133" s="296">
        <v>1</v>
      </c>
      <c r="F133" s="296" t="s">
        <v>6</v>
      </c>
      <c r="G133" s="209" t="s">
        <v>440</v>
      </c>
      <c r="H133" s="291" t="s">
        <v>1569</v>
      </c>
      <c r="I133" s="298" t="s">
        <v>1644</v>
      </c>
      <c r="J133" s="298">
        <v>90</v>
      </c>
      <c r="K133" s="293" t="s">
        <v>2646</v>
      </c>
      <c r="L133" s="299" t="s">
        <v>2551</v>
      </c>
      <c r="M133" s="300" t="s">
        <v>2570</v>
      </c>
    </row>
    <row r="134" spans="1:15" ht="24">
      <c r="A134" s="293" t="s">
        <v>437</v>
      </c>
      <c r="B134" s="293" t="s">
        <v>438</v>
      </c>
      <c r="C134" s="294" t="s">
        <v>439</v>
      </c>
      <c r="D134" s="295" t="s">
        <v>1520</v>
      </c>
      <c r="E134" s="296">
        <v>1</v>
      </c>
      <c r="F134" s="296" t="s">
        <v>7</v>
      </c>
      <c r="G134" s="291" t="s">
        <v>2647</v>
      </c>
      <c r="H134" s="291" t="s">
        <v>1536</v>
      </c>
      <c r="I134" s="298" t="s">
        <v>1644</v>
      </c>
      <c r="J134" s="298"/>
      <c r="K134" s="293"/>
      <c r="L134" s="299"/>
      <c r="M134" s="300"/>
    </row>
    <row r="135" spans="1:15">
      <c r="A135" s="293" t="s">
        <v>442</v>
      </c>
      <c r="B135" s="293" t="s">
        <v>443</v>
      </c>
      <c r="C135" s="294" t="s">
        <v>184</v>
      </c>
      <c r="D135" s="295" t="s">
        <v>1546</v>
      </c>
      <c r="E135" s="296">
        <v>1</v>
      </c>
      <c r="F135" s="296" t="s">
        <v>19</v>
      </c>
      <c r="G135" s="247" t="s">
        <v>440</v>
      </c>
      <c r="H135" s="291"/>
      <c r="I135" s="298"/>
      <c r="J135" s="298"/>
      <c r="K135" s="293"/>
      <c r="L135" s="299"/>
      <c r="M135" s="300"/>
    </row>
    <row r="136" spans="1:15" ht="240" customHeight="1">
      <c r="A136" s="304" t="s">
        <v>444</v>
      </c>
      <c r="B136" s="304" t="s">
        <v>445</v>
      </c>
      <c r="C136" s="314" t="s">
        <v>446</v>
      </c>
      <c r="D136" s="315" t="s">
        <v>1641</v>
      </c>
      <c r="E136" s="308">
        <v>1</v>
      </c>
      <c r="F136" s="308" t="s">
        <v>8</v>
      </c>
      <c r="G136" s="353" t="s">
        <v>2648</v>
      </c>
      <c r="H136" s="310" t="s">
        <v>1643</v>
      </c>
      <c r="I136" s="311"/>
      <c r="J136" s="311">
        <v>105</v>
      </c>
      <c r="K136" s="304" t="s">
        <v>2543</v>
      </c>
      <c r="L136" s="313" t="s">
        <v>2521</v>
      </c>
      <c r="M136" s="317"/>
      <c r="N136" s="301" t="s">
        <v>2649</v>
      </c>
      <c r="O136" s="354" t="s">
        <v>2650</v>
      </c>
    </row>
    <row r="137" spans="1:15">
      <c r="A137" s="293" t="s">
        <v>506</v>
      </c>
      <c r="B137" s="293" t="s">
        <v>507</v>
      </c>
      <c r="C137" s="294" t="s">
        <v>508</v>
      </c>
      <c r="D137" s="295" t="s">
        <v>1520</v>
      </c>
      <c r="E137" s="296">
        <v>1</v>
      </c>
      <c r="F137" s="296" t="s">
        <v>6</v>
      </c>
      <c r="G137" s="209" t="s">
        <v>2651</v>
      </c>
      <c r="H137" s="291" t="s">
        <v>1569</v>
      </c>
      <c r="I137" s="298" t="s">
        <v>1601</v>
      </c>
      <c r="J137" s="298">
        <v>105</v>
      </c>
      <c r="K137" s="293" t="s">
        <v>2646</v>
      </c>
      <c r="L137" s="299" t="s">
        <v>2551</v>
      </c>
      <c r="M137" s="300" t="s">
        <v>2570</v>
      </c>
    </row>
    <row r="138" spans="1:15">
      <c r="A138" s="293" t="s">
        <v>506</v>
      </c>
      <c r="B138" s="293" t="s">
        <v>507</v>
      </c>
      <c r="C138" s="294" t="s">
        <v>508</v>
      </c>
      <c r="D138" s="295" t="s">
        <v>1520</v>
      </c>
      <c r="E138" s="296">
        <v>1</v>
      </c>
      <c r="F138" s="296" t="s">
        <v>7</v>
      </c>
      <c r="G138" s="291" t="s">
        <v>2652</v>
      </c>
      <c r="H138" s="291" t="s">
        <v>1536</v>
      </c>
      <c r="I138" s="298" t="s">
        <v>1601</v>
      </c>
      <c r="J138" s="298"/>
      <c r="K138" s="293"/>
      <c r="L138" s="299"/>
      <c r="M138" s="300"/>
    </row>
    <row r="139" spans="1:15">
      <c r="A139" s="293" t="s">
        <v>511</v>
      </c>
      <c r="B139" s="293" t="s">
        <v>512</v>
      </c>
      <c r="C139" s="294" t="s">
        <v>513</v>
      </c>
      <c r="D139" s="295" t="s">
        <v>1520</v>
      </c>
      <c r="E139" s="296">
        <v>1</v>
      </c>
      <c r="F139" s="296" t="s">
        <v>6</v>
      </c>
      <c r="G139" s="209" t="s">
        <v>514</v>
      </c>
      <c r="H139" s="291" t="s">
        <v>1621</v>
      </c>
      <c r="I139" s="298" t="s">
        <v>1601</v>
      </c>
      <c r="J139" s="298">
        <v>105</v>
      </c>
      <c r="K139" s="175" t="s">
        <v>2546</v>
      </c>
      <c r="L139" s="299" t="s">
        <v>2547</v>
      </c>
      <c r="M139" s="300" t="s">
        <v>2548</v>
      </c>
    </row>
    <row r="140" spans="1:15" ht="24">
      <c r="A140" s="293" t="s">
        <v>511</v>
      </c>
      <c r="B140" s="293" t="s">
        <v>512</v>
      </c>
      <c r="C140" s="294" t="s">
        <v>513</v>
      </c>
      <c r="D140" s="295" t="s">
        <v>1520</v>
      </c>
      <c r="E140" s="296">
        <v>1</v>
      </c>
      <c r="F140" s="296" t="s">
        <v>7</v>
      </c>
      <c r="G140" s="291" t="s">
        <v>2653</v>
      </c>
      <c r="H140" s="291" t="s">
        <v>1640</v>
      </c>
      <c r="I140" s="298" t="s">
        <v>1601</v>
      </c>
      <c r="J140" s="298"/>
      <c r="K140" s="293"/>
      <c r="L140" s="299"/>
      <c r="M140" s="300"/>
    </row>
    <row r="141" spans="1:15">
      <c r="A141" s="293" t="s">
        <v>1645</v>
      </c>
      <c r="B141" s="293" t="s">
        <v>1646</v>
      </c>
      <c r="C141" s="294" t="s">
        <v>197</v>
      </c>
      <c r="D141" s="295" t="s">
        <v>1546</v>
      </c>
      <c r="E141" s="296">
        <v>1</v>
      </c>
      <c r="F141" s="296" t="s">
        <v>19</v>
      </c>
      <c r="G141" s="247" t="s">
        <v>440</v>
      </c>
      <c r="H141" s="291"/>
      <c r="I141" s="298"/>
      <c r="J141" s="298"/>
      <c r="K141" s="293"/>
      <c r="L141" s="299"/>
      <c r="M141" s="300"/>
    </row>
    <row r="142" spans="1:15">
      <c r="A142" s="293" t="s">
        <v>1647</v>
      </c>
      <c r="B142" s="293" t="s">
        <v>1648</v>
      </c>
      <c r="C142" s="294" t="s">
        <v>197</v>
      </c>
      <c r="D142" s="295" t="s">
        <v>1546</v>
      </c>
      <c r="E142" s="296">
        <v>1</v>
      </c>
      <c r="F142" s="296" t="s">
        <v>19</v>
      </c>
      <c r="G142" s="247" t="s">
        <v>440</v>
      </c>
      <c r="H142" s="291"/>
      <c r="I142" s="298"/>
      <c r="J142" s="298"/>
      <c r="K142" s="293"/>
      <c r="L142" s="299"/>
      <c r="M142" s="300"/>
    </row>
    <row r="143" spans="1:15">
      <c r="A143" s="293" t="s">
        <v>1649</v>
      </c>
      <c r="B143" s="293" t="s">
        <v>1650</v>
      </c>
      <c r="C143" s="294" t="s">
        <v>200</v>
      </c>
      <c r="D143" s="295" t="s">
        <v>1546</v>
      </c>
      <c r="E143" s="296">
        <v>1</v>
      </c>
      <c r="F143" s="296" t="s">
        <v>19</v>
      </c>
      <c r="G143" s="247" t="s">
        <v>440</v>
      </c>
      <c r="H143" s="291"/>
      <c r="I143" s="298"/>
      <c r="J143" s="298"/>
      <c r="K143" s="293"/>
      <c r="L143" s="299"/>
      <c r="M143" s="300"/>
    </row>
    <row r="144" spans="1:15">
      <c r="A144" s="293" t="s">
        <v>1651</v>
      </c>
      <c r="B144" s="293" t="s">
        <v>1652</v>
      </c>
      <c r="C144" s="294" t="s">
        <v>200</v>
      </c>
      <c r="D144" s="295" t="s">
        <v>1546</v>
      </c>
      <c r="E144" s="296">
        <v>1</v>
      </c>
      <c r="F144" s="296" t="s">
        <v>19</v>
      </c>
      <c r="G144" s="247" t="s">
        <v>440</v>
      </c>
      <c r="H144" s="291"/>
      <c r="I144" s="298"/>
      <c r="J144" s="298"/>
      <c r="K144" s="293"/>
      <c r="L144" s="299"/>
      <c r="M144" s="300"/>
    </row>
    <row r="145" spans="1:30">
      <c r="A145" s="293" t="s">
        <v>525</v>
      </c>
      <c r="B145" s="209" t="s">
        <v>526</v>
      </c>
      <c r="C145" s="332" t="s">
        <v>527</v>
      </c>
      <c r="D145" s="295" t="s">
        <v>1654</v>
      </c>
      <c r="E145" s="296">
        <v>1</v>
      </c>
      <c r="F145" s="296" t="s">
        <v>6</v>
      </c>
      <c r="G145" s="247" t="s">
        <v>509</v>
      </c>
      <c r="H145" s="298" t="s">
        <v>1552</v>
      </c>
      <c r="I145" s="298" t="s">
        <v>1644</v>
      </c>
      <c r="J145" s="298">
        <v>50</v>
      </c>
      <c r="K145" s="293" t="s">
        <v>2565</v>
      </c>
      <c r="L145" s="299" t="s">
        <v>2566</v>
      </c>
      <c r="M145" s="300" t="s">
        <v>2539</v>
      </c>
    </row>
    <row r="146" spans="1:30">
      <c r="A146" s="293">
        <v>1204</v>
      </c>
      <c r="B146" s="209" t="s">
        <v>529</v>
      </c>
      <c r="C146" s="332" t="s">
        <v>530</v>
      </c>
      <c r="D146" s="295" t="s">
        <v>1654</v>
      </c>
      <c r="E146" s="296">
        <v>1</v>
      </c>
      <c r="F146" s="296" t="s">
        <v>6</v>
      </c>
      <c r="G146" s="247" t="s">
        <v>440</v>
      </c>
      <c r="H146" s="291" t="s">
        <v>1578</v>
      </c>
      <c r="I146" s="298" t="s">
        <v>1619</v>
      </c>
      <c r="J146" s="298">
        <v>50</v>
      </c>
      <c r="K146" s="293" t="s">
        <v>2550</v>
      </c>
      <c r="L146" s="299" t="s">
        <v>2551</v>
      </c>
      <c r="M146" s="300" t="s">
        <v>2548</v>
      </c>
    </row>
    <row r="147" spans="1:30">
      <c r="A147" s="293" t="s">
        <v>1655</v>
      </c>
      <c r="B147" s="293" t="s">
        <v>532</v>
      </c>
      <c r="C147" s="294" t="s">
        <v>1656</v>
      </c>
      <c r="D147" s="295" t="s">
        <v>1520</v>
      </c>
      <c r="E147" s="296">
        <v>1</v>
      </c>
      <c r="F147" s="296" t="s">
        <v>6</v>
      </c>
      <c r="G147" s="247" t="s">
        <v>534</v>
      </c>
      <c r="H147" s="298" t="s">
        <v>1567</v>
      </c>
      <c r="I147" s="298" t="s">
        <v>1644</v>
      </c>
      <c r="J147" s="298">
        <v>50</v>
      </c>
      <c r="K147" s="175" t="s">
        <v>2569</v>
      </c>
      <c r="L147" s="299" t="s">
        <v>2547</v>
      </c>
      <c r="M147" s="172" t="s">
        <v>2570</v>
      </c>
    </row>
    <row r="148" spans="1:30">
      <c r="A148" s="293" t="s">
        <v>542</v>
      </c>
      <c r="B148" s="293" t="s">
        <v>543</v>
      </c>
      <c r="C148" s="294" t="s">
        <v>1657</v>
      </c>
      <c r="D148" s="295" t="s">
        <v>1520</v>
      </c>
      <c r="E148" s="296">
        <v>1</v>
      </c>
      <c r="F148" s="296" t="s">
        <v>6</v>
      </c>
      <c r="G148" s="247" t="s">
        <v>422</v>
      </c>
      <c r="H148" s="291" t="s">
        <v>1538</v>
      </c>
      <c r="I148" s="298" t="s">
        <v>1619</v>
      </c>
      <c r="J148" s="298">
        <v>50</v>
      </c>
      <c r="K148" s="293" t="s">
        <v>2644</v>
      </c>
      <c r="L148" s="299" t="s">
        <v>2555</v>
      </c>
      <c r="M148" s="300" t="s">
        <v>2570</v>
      </c>
    </row>
    <row r="149" spans="1:30" s="330" customFormat="1" ht="15">
      <c r="A149" s="293">
        <v>1205</v>
      </c>
      <c r="B149" s="318" t="s">
        <v>546</v>
      </c>
      <c r="C149" s="294" t="s">
        <v>1658</v>
      </c>
      <c r="D149" s="319" t="s">
        <v>1520</v>
      </c>
      <c r="E149" s="296">
        <v>1</v>
      </c>
      <c r="F149" s="320" t="s">
        <v>6</v>
      </c>
      <c r="G149" s="247" t="s">
        <v>456</v>
      </c>
      <c r="H149" s="300" t="s">
        <v>1588</v>
      </c>
      <c r="I149" s="300" t="s">
        <v>1644</v>
      </c>
      <c r="J149" s="298">
        <v>50</v>
      </c>
      <c r="K149" s="175" t="s">
        <v>2594</v>
      </c>
      <c r="L149" s="299" t="s">
        <v>2555</v>
      </c>
      <c r="M149" s="300" t="s">
        <v>2539</v>
      </c>
      <c r="N149" s="331"/>
      <c r="O149" s="331"/>
      <c r="P149" s="331"/>
      <c r="Q149" s="331"/>
      <c r="R149" s="331"/>
      <c r="S149" s="331"/>
      <c r="T149" s="331"/>
      <c r="U149" s="331"/>
      <c r="V149" s="331"/>
      <c r="W149" s="331"/>
      <c r="X149" s="331"/>
      <c r="Y149" s="331"/>
      <c r="Z149" s="331"/>
      <c r="AA149" s="331"/>
      <c r="AB149" s="331"/>
      <c r="AC149" s="331"/>
      <c r="AD149" s="331"/>
    </row>
    <row r="150" spans="1:30" s="330" customFormat="1" ht="24">
      <c r="A150" s="293">
        <v>2178</v>
      </c>
      <c r="B150" s="318" t="s">
        <v>2654</v>
      </c>
      <c r="C150" s="294" t="s">
        <v>2655</v>
      </c>
      <c r="D150" s="319" t="s">
        <v>1520</v>
      </c>
      <c r="E150" s="296">
        <v>1</v>
      </c>
      <c r="F150" s="320" t="s">
        <v>6</v>
      </c>
      <c r="G150" s="247" t="s">
        <v>509</v>
      </c>
      <c r="H150" s="300" t="s">
        <v>1548</v>
      </c>
      <c r="I150" s="300" t="s">
        <v>1731</v>
      </c>
      <c r="J150" s="298">
        <v>50</v>
      </c>
      <c r="K150" s="293" t="s">
        <v>2579</v>
      </c>
      <c r="L150" s="299" t="s">
        <v>2566</v>
      </c>
      <c r="M150" s="300" t="s">
        <v>2548</v>
      </c>
      <c r="N150" s="331"/>
      <c r="O150" s="331"/>
      <c r="P150" s="331"/>
      <c r="Q150" s="331"/>
      <c r="R150" s="331"/>
      <c r="S150" s="331"/>
      <c r="T150" s="331"/>
      <c r="U150" s="331"/>
      <c r="V150" s="331"/>
      <c r="W150" s="331"/>
      <c r="X150" s="331"/>
      <c r="Y150" s="331"/>
      <c r="Z150" s="331"/>
      <c r="AA150" s="331"/>
      <c r="AB150" s="331"/>
      <c r="AC150" s="331"/>
      <c r="AD150" s="331"/>
    </row>
    <row r="151" spans="1:30">
      <c r="A151" s="293" t="s">
        <v>548</v>
      </c>
      <c r="B151" s="293" t="s">
        <v>549</v>
      </c>
      <c r="C151" s="294" t="s">
        <v>550</v>
      </c>
      <c r="D151" s="295" t="s">
        <v>1546</v>
      </c>
      <c r="E151" s="296">
        <v>1</v>
      </c>
      <c r="F151" s="296" t="s">
        <v>19</v>
      </c>
      <c r="G151" s="247" t="s">
        <v>440</v>
      </c>
      <c r="H151" s="291"/>
      <c r="I151" s="298"/>
      <c r="J151" s="298"/>
      <c r="K151" s="293"/>
      <c r="L151" s="299"/>
      <c r="M151" s="300"/>
    </row>
    <row r="152" spans="1:30" ht="24">
      <c r="A152" s="293" t="s">
        <v>551</v>
      </c>
      <c r="B152" s="209" t="s">
        <v>552</v>
      </c>
      <c r="C152" s="332" t="s">
        <v>553</v>
      </c>
      <c r="D152" s="295" t="s">
        <v>1570</v>
      </c>
      <c r="E152" s="296">
        <v>1</v>
      </c>
      <c r="F152" s="296" t="s">
        <v>6</v>
      </c>
      <c r="G152" s="247" t="s">
        <v>2656</v>
      </c>
      <c r="H152" s="298" t="s">
        <v>1522</v>
      </c>
      <c r="I152" s="298" t="s">
        <v>1644</v>
      </c>
      <c r="J152" s="298">
        <v>50</v>
      </c>
      <c r="K152" s="293" t="s">
        <v>2562</v>
      </c>
      <c r="L152" s="299" t="s">
        <v>2563</v>
      </c>
      <c r="M152" s="300" t="s">
        <v>2548</v>
      </c>
    </row>
    <row r="153" spans="1:30">
      <c r="A153" s="293" t="s">
        <v>554</v>
      </c>
      <c r="B153" s="293" t="s">
        <v>555</v>
      </c>
      <c r="C153" s="294" t="s">
        <v>556</v>
      </c>
      <c r="D153" s="295" t="s">
        <v>1659</v>
      </c>
      <c r="E153" s="296">
        <v>1</v>
      </c>
      <c r="F153" s="296" t="s">
        <v>6</v>
      </c>
      <c r="G153" s="247" t="s">
        <v>454</v>
      </c>
      <c r="H153" s="291" t="s">
        <v>1530</v>
      </c>
      <c r="I153" s="298" t="s">
        <v>1644</v>
      </c>
      <c r="J153" s="298">
        <v>50</v>
      </c>
      <c r="K153" s="293" t="s">
        <v>2657</v>
      </c>
      <c r="L153" s="299" t="s">
        <v>2555</v>
      </c>
      <c r="M153" s="300" t="s">
        <v>2576</v>
      </c>
    </row>
    <row r="154" spans="1:30" s="330" customFormat="1" ht="15">
      <c r="A154" s="293">
        <v>2080</v>
      </c>
      <c r="B154" s="318" t="s">
        <v>558</v>
      </c>
      <c r="C154" s="294" t="s">
        <v>1660</v>
      </c>
      <c r="D154" s="319" t="s">
        <v>1661</v>
      </c>
      <c r="E154" s="296">
        <v>1</v>
      </c>
      <c r="F154" s="320" t="s">
        <v>6</v>
      </c>
      <c r="G154" s="247" t="s">
        <v>534</v>
      </c>
      <c r="H154" s="298" t="s">
        <v>1522</v>
      </c>
      <c r="I154" s="300" t="s">
        <v>2658</v>
      </c>
      <c r="J154" s="298">
        <v>50</v>
      </c>
      <c r="K154" s="293" t="s">
        <v>2562</v>
      </c>
      <c r="L154" s="299" t="s">
        <v>2563</v>
      </c>
      <c r="M154" s="300" t="s">
        <v>2548</v>
      </c>
      <c r="N154" s="331"/>
      <c r="O154" s="331"/>
      <c r="P154" s="331"/>
      <c r="Q154" s="331"/>
      <c r="R154" s="331"/>
      <c r="S154" s="331"/>
      <c r="T154" s="331"/>
      <c r="U154" s="331"/>
      <c r="V154" s="331"/>
      <c r="W154" s="331"/>
      <c r="X154" s="331"/>
      <c r="Y154" s="331"/>
      <c r="Z154" s="331"/>
      <c r="AA154" s="331"/>
      <c r="AB154" s="331"/>
      <c r="AC154" s="331"/>
      <c r="AD154" s="331"/>
    </row>
    <row r="155" spans="1:30">
      <c r="A155" s="293" t="s">
        <v>560</v>
      </c>
      <c r="B155" s="293" t="s">
        <v>561</v>
      </c>
      <c r="C155" s="294" t="s">
        <v>1662</v>
      </c>
      <c r="D155" s="295" t="s">
        <v>1574</v>
      </c>
      <c r="E155" s="296">
        <v>1</v>
      </c>
      <c r="F155" s="296" t="s">
        <v>6</v>
      </c>
      <c r="G155" s="247" t="s">
        <v>452</v>
      </c>
      <c r="H155" s="291" t="s">
        <v>1548</v>
      </c>
      <c r="I155" s="298" t="s">
        <v>1663</v>
      </c>
      <c r="J155" s="298">
        <v>50</v>
      </c>
      <c r="K155" s="293" t="s">
        <v>2579</v>
      </c>
      <c r="L155" s="299" t="s">
        <v>2566</v>
      </c>
      <c r="M155" s="300" t="s">
        <v>2548</v>
      </c>
    </row>
    <row r="156" spans="1:30">
      <c r="A156" s="293" t="s">
        <v>566</v>
      </c>
      <c r="B156" s="293" t="s">
        <v>567</v>
      </c>
      <c r="C156" s="294" t="s">
        <v>568</v>
      </c>
      <c r="D156" s="295" t="s">
        <v>1581</v>
      </c>
      <c r="E156" s="296">
        <v>1</v>
      </c>
      <c r="F156" s="296" t="s">
        <v>6</v>
      </c>
      <c r="G156" s="247" t="s">
        <v>514</v>
      </c>
      <c r="H156" s="291" t="s">
        <v>1569</v>
      </c>
      <c r="I156" s="298" t="s">
        <v>2658</v>
      </c>
      <c r="J156" s="298">
        <v>50</v>
      </c>
      <c r="K156" s="293" t="s">
        <v>2559</v>
      </c>
      <c r="L156" s="299" t="s">
        <v>2551</v>
      </c>
      <c r="M156" s="300" t="s">
        <v>2539</v>
      </c>
    </row>
    <row r="157" spans="1:30" ht="24">
      <c r="A157" s="304" t="s">
        <v>569</v>
      </c>
      <c r="B157" s="304" t="s">
        <v>570</v>
      </c>
      <c r="C157" s="314" t="s">
        <v>571</v>
      </c>
      <c r="D157" s="315" t="s">
        <v>1489</v>
      </c>
      <c r="E157" s="308">
        <v>1</v>
      </c>
      <c r="F157" s="308" t="s">
        <v>8</v>
      </c>
      <c r="G157" s="345" t="s">
        <v>2659</v>
      </c>
      <c r="H157" s="335" t="s">
        <v>1491</v>
      </c>
      <c r="I157" s="311" t="s">
        <v>2660</v>
      </c>
      <c r="J157" s="311">
        <v>34</v>
      </c>
      <c r="K157" s="304" t="s">
        <v>2661</v>
      </c>
      <c r="L157" s="313" t="s">
        <v>2521</v>
      </c>
      <c r="M157" s="317"/>
      <c r="N157" s="301" t="s">
        <v>2662</v>
      </c>
      <c r="O157" s="209" t="s">
        <v>2663</v>
      </c>
    </row>
    <row r="158" spans="1:30" ht="24">
      <c r="A158" s="304" t="s">
        <v>569</v>
      </c>
      <c r="B158" s="304" t="s">
        <v>570</v>
      </c>
      <c r="C158" s="314" t="s">
        <v>571</v>
      </c>
      <c r="D158" s="315" t="s">
        <v>1489</v>
      </c>
      <c r="E158" s="308">
        <v>2</v>
      </c>
      <c r="F158" s="308" t="s">
        <v>8</v>
      </c>
      <c r="G158" s="310" t="s">
        <v>2664</v>
      </c>
      <c r="H158" s="335" t="s">
        <v>1664</v>
      </c>
      <c r="I158" s="311" t="s">
        <v>2660</v>
      </c>
      <c r="J158" s="311">
        <v>34</v>
      </c>
      <c r="K158" s="355"/>
      <c r="L158" s="313"/>
      <c r="M158" s="317"/>
      <c r="N158" s="301" t="s">
        <v>2662</v>
      </c>
      <c r="O158" s="291" t="s">
        <v>2665</v>
      </c>
    </row>
    <row r="159" spans="1:30" ht="24">
      <c r="A159" s="304" t="s">
        <v>569</v>
      </c>
      <c r="B159" s="304" t="s">
        <v>570</v>
      </c>
      <c r="C159" s="314" t="s">
        <v>571</v>
      </c>
      <c r="D159" s="315" t="s">
        <v>1489</v>
      </c>
      <c r="E159" s="308">
        <v>3</v>
      </c>
      <c r="F159" s="308" t="s">
        <v>8</v>
      </c>
      <c r="G159" s="310" t="s">
        <v>2666</v>
      </c>
      <c r="H159" s="328" t="s">
        <v>1495</v>
      </c>
      <c r="I159" s="311" t="s">
        <v>2660</v>
      </c>
      <c r="J159" s="311">
        <v>34</v>
      </c>
      <c r="K159" s="304"/>
      <c r="L159" s="313"/>
      <c r="M159" s="317"/>
      <c r="N159" s="301" t="s">
        <v>2662</v>
      </c>
      <c r="O159" s="291" t="s">
        <v>2667</v>
      </c>
    </row>
    <row r="160" spans="1:30" ht="24">
      <c r="A160" s="304" t="s">
        <v>569</v>
      </c>
      <c r="B160" s="304" t="s">
        <v>570</v>
      </c>
      <c r="C160" s="314" t="s">
        <v>571</v>
      </c>
      <c r="D160" s="315" t="s">
        <v>1489</v>
      </c>
      <c r="E160" s="308">
        <v>4</v>
      </c>
      <c r="F160" s="308" t="s">
        <v>8</v>
      </c>
      <c r="G160" s="310" t="s">
        <v>2668</v>
      </c>
      <c r="H160" s="335" t="s">
        <v>1497</v>
      </c>
      <c r="I160" s="311" t="s">
        <v>2660</v>
      </c>
      <c r="J160" s="311">
        <v>34</v>
      </c>
      <c r="K160" s="304"/>
      <c r="L160" s="313"/>
      <c r="M160" s="317"/>
      <c r="N160" s="301" t="s">
        <v>2662</v>
      </c>
      <c r="O160" s="291" t="s">
        <v>2669</v>
      </c>
    </row>
    <row r="161" spans="1:15" ht="24">
      <c r="A161" s="304" t="s">
        <v>569</v>
      </c>
      <c r="B161" s="304" t="s">
        <v>570</v>
      </c>
      <c r="C161" s="314" t="s">
        <v>571</v>
      </c>
      <c r="D161" s="315" t="s">
        <v>1489</v>
      </c>
      <c r="E161" s="308">
        <v>5</v>
      </c>
      <c r="F161" s="308" t="s">
        <v>8</v>
      </c>
      <c r="G161" s="310" t="s">
        <v>2670</v>
      </c>
      <c r="H161" s="335" t="s">
        <v>1501</v>
      </c>
      <c r="I161" s="311" t="s">
        <v>2660</v>
      </c>
      <c r="J161" s="311">
        <v>34</v>
      </c>
      <c r="K161" s="304"/>
      <c r="L161" s="313"/>
      <c r="M161" s="317"/>
      <c r="N161" s="301" t="s">
        <v>2662</v>
      </c>
      <c r="O161" s="291" t="s">
        <v>2671</v>
      </c>
    </row>
    <row r="162" spans="1:15" ht="24">
      <c r="A162" s="304" t="s">
        <v>569</v>
      </c>
      <c r="B162" s="304" t="s">
        <v>570</v>
      </c>
      <c r="C162" s="314" t="s">
        <v>571</v>
      </c>
      <c r="D162" s="315" t="s">
        <v>1489</v>
      </c>
      <c r="E162" s="308">
        <v>6</v>
      </c>
      <c r="F162" s="308" t="s">
        <v>8</v>
      </c>
      <c r="G162" s="310" t="s">
        <v>2664</v>
      </c>
      <c r="H162" s="335" t="s">
        <v>1667</v>
      </c>
      <c r="I162" s="311" t="s">
        <v>2660</v>
      </c>
      <c r="J162" s="311">
        <v>34</v>
      </c>
      <c r="K162" s="304"/>
      <c r="L162" s="313"/>
      <c r="M162" s="317"/>
      <c r="N162" s="301" t="s">
        <v>2662</v>
      </c>
      <c r="O162" s="291" t="s">
        <v>2665</v>
      </c>
    </row>
    <row r="163" spans="1:15" ht="24.75">
      <c r="A163" s="304" t="s">
        <v>569</v>
      </c>
      <c r="B163" s="304" t="s">
        <v>570</v>
      </c>
      <c r="C163" s="314" t="s">
        <v>571</v>
      </c>
      <c r="D163" s="315" t="s">
        <v>1489</v>
      </c>
      <c r="E163" s="308">
        <v>7</v>
      </c>
      <c r="F163" s="308" t="s">
        <v>8</v>
      </c>
      <c r="G163" s="356" t="s">
        <v>2672</v>
      </c>
      <c r="H163" s="328" t="s">
        <v>1505</v>
      </c>
      <c r="I163" s="311" t="s">
        <v>2660</v>
      </c>
      <c r="J163" s="311">
        <v>34</v>
      </c>
      <c r="K163" s="304"/>
      <c r="L163" s="313"/>
      <c r="M163" s="317"/>
      <c r="N163" s="301" t="s">
        <v>2662</v>
      </c>
      <c r="O163" s="291" t="s">
        <v>2673</v>
      </c>
    </row>
    <row r="164" spans="1:15" ht="36">
      <c r="A164" s="304" t="s">
        <v>569</v>
      </c>
      <c r="B164" s="304" t="s">
        <v>570</v>
      </c>
      <c r="C164" s="314" t="s">
        <v>571</v>
      </c>
      <c r="D164" s="315" t="s">
        <v>1489</v>
      </c>
      <c r="E164" s="308">
        <v>8</v>
      </c>
      <c r="F164" s="308" t="s">
        <v>8</v>
      </c>
      <c r="G164" s="310" t="s">
        <v>2674</v>
      </c>
      <c r="H164" s="335" t="s">
        <v>1507</v>
      </c>
      <c r="I164" s="311" t="s">
        <v>2660</v>
      </c>
      <c r="J164" s="311">
        <v>34</v>
      </c>
      <c r="K164" s="304"/>
      <c r="L164" s="313"/>
      <c r="M164" s="317"/>
      <c r="N164" s="301" t="s">
        <v>2662</v>
      </c>
      <c r="O164" s="291" t="s">
        <v>2675</v>
      </c>
    </row>
    <row r="165" spans="1:15" ht="24">
      <c r="A165" s="304" t="s">
        <v>569</v>
      </c>
      <c r="B165" s="304" t="s">
        <v>570</v>
      </c>
      <c r="C165" s="314" t="s">
        <v>571</v>
      </c>
      <c r="D165" s="315" t="s">
        <v>1489</v>
      </c>
      <c r="E165" s="308">
        <v>9</v>
      </c>
      <c r="F165" s="308" t="s">
        <v>8</v>
      </c>
      <c r="G165" s="310" t="s">
        <v>2676</v>
      </c>
      <c r="H165" s="335" t="s">
        <v>1511</v>
      </c>
      <c r="I165" s="311" t="s">
        <v>2660</v>
      </c>
      <c r="J165" s="311">
        <v>34</v>
      </c>
      <c r="K165" s="304"/>
      <c r="L165" s="313"/>
      <c r="M165" s="317"/>
      <c r="N165" s="301" t="s">
        <v>2662</v>
      </c>
      <c r="O165" s="291" t="s">
        <v>2677</v>
      </c>
    </row>
    <row r="166" spans="1:15" ht="24">
      <c r="A166" s="304" t="s">
        <v>569</v>
      </c>
      <c r="B166" s="304" t="s">
        <v>570</v>
      </c>
      <c r="C166" s="314" t="s">
        <v>571</v>
      </c>
      <c r="D166" s="315" t="s">
        <v>1489</v>
      </c>
      <c r="E166" s="308">
        <v>10</v>
      </c>
      <c r="F166" s="308" t="s">
        <v>8</v>
      </c>
      <c r="G166" s="310" t="s">
        <v>2678</v>
      </c>
      <c r="H166" s="335" t="s">
        <v>1605</v>
      </c>
      <c r="I166" s="311" t="s">
        <v>2660</v>
      </c>
      <c r="J166" s="311">
        <v>34</v>
      </c>
      <c r="K166" s="304"/>
      <c r="L166" s="313"/>
      <c r="M166" s="317"/>
      <c r="N166" s="301" t="s">
        <v>2662</v>
      </c>
      <c r="O166" s="291" t="s">
        <v>2678</v>
      </c>
    </row>
    <row r="167" spans="1:15" ht="24">
      <c r="A167" s="304" t="s">
        <v>569</v>
      </c>
      <c r="B167" s="304" t="s">
        <v>570</v>
      </c>
      <c r="C167" s="314" t="s">
        <v>571</v>
      </c>
      <c r="D167" s="315" t="s">
        <v>1489</v>
      </c>
      <c r="E167" s="308">
        <v>11</v>
      </c>
      <c r="F167" s="308" t="s">
        <v>8</v>
      </c>
      <c r="G167" s="356" t="s">
        <v>2679</v>
      </c>
      <c r="H167" s="335" t="s">
        <v>1517</v>
      </c>
      <c r="I167" s="311" t="s">
        <v>2660</v>
      </c>
      <c r="J167" s="311">
        <v>34</v>
      </c>
      <c r="K167" s="304"/>
      <c r="L167" s="313"/>
      <c r="M167" s="317"/>
      <c r="N167" s="301" t="s">
        <v>2662</v>
      </c>
      <c r="O167" s="291" t="s">
        <v>2680</v>
      </c>
    </row>
    <row r="168" spans="1:15" ht="24">
      <c r="A168" s="304" t="s">
        <v>569</v>
      </c>
      <c r="B168" s="304" t="s">
        <v>570</v>
      </c>
      <c r="C168" s="314" t="s">
        <v>571</v>
      </c>
      <c r="D168" s="315" t="s">
        <v>1489</v>
      </c>
      <c r="E168" s="308">
        <v>12</v>
      </c>
      <c r="F168" s="308" t="s">
        <v>8</v>
      </c>
      <c r="G168" s="356" t="s">
        <v>2681</v>
      </c>
      <c r="H168" s="335" t="s">
        <v>1519</v>
      </c>
      <c r="I168" s="311" t="s">
        <v>2660</v>
      </c>
      <c r="J168" s="311">
        <v>34</v>
      </c>
      <c r="K168" s="304"/>
      <c r="L168" s="313"/>
      <c r="M168" s="317"/>
      <c r="N168" s="301" t="s">
        <v>2662</v>
      </c>
      <c r="O168" s="291" t="s">
        <v>2682</v>
      </c>
    </row>
    <row r="169" spans="1:15" ht="24">
      <c r="A169" s="304" t="s">
        <v>611</v>
      </c>
      <c r="B169" s="304" t="s">
        <v>612</v>
      </c>
      <c r="C169" s="314" t="s">
        <v>613</v>
      </c>
      <c r="D169" s="315" t="s">
        <v>1520</v>
      </c>
      <c r="E169" s="308">
        <v>1</v>
      </c>
      <c r="F169" s="308" t="s">
        <v>6</v>
      </c>
      <c r="G169" s="310" t="s">
        <v>2683</v>
      </c>
      <c r="H169" s="312" t="s">
        <v>1538</v>
      </c>
      <c r="I169" s="311" t="s">
        <v>2578</v>
      </c>
      <c r="J169" s="311">
        <v>45</v>
      </c>
      <c r="K169" s="304" t="s">
        <v>2537</v>
      </c>
      <c r="L169" s="313" t="s">
        <v>2555</v>
      </c>
      <c r="M169" s="317" t="s">
        <v>2548</v>
      </c>
      <c r="N169" s="301" t="s">
        <v>2684</v>
      </c>
      <c r="O169" s="291" t="s">
        <v>2685</v>
      </c>
    </row>
    <row r="170" spans="1:15" ht="24">
      <c r="A170" s="304" t="s">
        <v>611</v>
      </c>
      <c r="B170" s="304" t="s">
        <v>612</v>
      </c>
      <c r="C170" s="314" t="s">
        <v>613</v>
      </c>
      <c r="D170" s="315" t="s">
        <v>1520</v>
      </c>
      <c r="E170" s="308">
        <v>1</v>
      </c>
      <c r="F170" s="308" t="s">
        <v>7</v>
      </c>
      <c r="G170" s="310" t="s">
        <v>2683</v>
      </c>
      <c r="H170" s="312" t="s">
        <v>1749</v>
      </c>
      <c r="I170" s="311" t="s">
        <v>2578</v>
      </c>
      <c r="J170" s="311"/>
      <c r="K170" s="304"/>
      <c r="L170" s="313"/>
      <c r="M170" s="317"/>
      <c r="N170" s="301" t="s">
        <v>2684</v>
      </c>
      <c r="O170" s="291" t="s">
        <v>2685</v>
      </c>
    </row>
    <row r="171" spans="1:15" ht="72">
      <c r="A171" s="304" t="s">
        <v>616</v>
      </c>
      <c r="B171" s="304" t="s">
        <v>617</v>
      </c>
      <c r="C171" s="314" t="s">
        <v>1675</v>
      </c>
      <c r="D171" s="315" t="s">
        <v>1641</v>
      </c>
      <c r="E171" s="308">
        <v>1</v>
      </c>
      <c r="F171" s="308" t="s">
        <v>8</v>
      </c>
      <c r="G171" s="310" t="s">
        <v>2686</v>
      </c>
      <c r="H171" s="310" t="s">
        <v>1677</v>
      </c>
      <c r="I171" s="311" t="s">
        <v>2660</v>
      </c>
      <c r="J171" s="311">
        <v>45</v>
      </c>
      <c r="K171" s="304" t="s">
        <v>2687</v>
      </c>
      <c r="L171" s="313" t="s">
        <v>2521</v>
      </c>
      <c r="M171" s="317"/>
      <c r="N171" s="301" t="s">
        <v>2688</v>
      </c>
      <c r="O171" s="291" t="s">
        <v>2689</v>
      </c>
    </row>
    <row r="172" spans="1:15" ht="24">
      <c r="A172" s="293" t="s">
        <v>636</v>
      </c>
      <c r="B172" s="293" t="s">
        <v>637</v>
      </c>
      <c r="C172" s="294" t="s">
        <v>638</v>
      </c>
      <c r="D172" s="295" t="s">
        <v>1520</v>
      </c>
      <c r="E172" s="296">
        <v>1</v>
      </c>
      <c r="F172" s="296" t="s">
        <v>6</v>
      </c>
      <c r="G172" s="291" t="s">
        <v>2690</v>
      </c>
      <c r="H172" s="291" t="s">
        <v>1621</v>
      </c>
      <c r="I172" s="298" t="s">
        <v>2578</v>
      </c>
      <c r="J172" s="298">
        <v>45</v>
      </c>
      <c r="K172" s="175" t="s">
        <v>2546</v>
      </c>
      <c r="L172" s="299" t="s">
        <v>2547</v>
      </c>
      <c r="M172" s="300" t="s">
        <v>2548</v>
      </c>
    </row>
    <row r="173" spans="1:15" ht="24">
      <c r="A173" s="293" t="s">
        <v>636</v>
      </c>
      <c r="B173" s="293" t="s">
        <v>637</v>
      </c>
      <c r="C173" s="294" t="s">
        <v>638</v>
      </c>
      <c r="D173" s="295" t="s">
        <v>1520</v>
      </c>
      <c r="E173" s="296">
        <v>1</v>
      </c>
      <c r="F173" s="296" t="s">
        <v>7</v>
      </c>
      <c r="G173" s="291" t="s">
        <v>2691</v>
      </c>
      <c r="H173" s="291" t="s">
        <v>1550</v>
      </c>
      <c r="I173" s="298" t="s">
        <v>2578</v>
      </c>
      <c r="J173" s="298"/>
      <c r="K173" s="293"/>
      <c r="L173" s="299"/>
      <c r="M173" s="300"/>
    </row>
    <row r="174" spans="1:15" ht="24">
      <c r="A174" s="293" t="s">
        <v>639</v>
      </c>
      <c r="B174" s="293" t="s">
        <v>640</v>
      </c>
      <c r="C174" s="294" t="s">
        <v>641</v>
      </c>
      <c r="D174" s="295" t="s">
        <v>1520</v>
      </c>
      <c r="E174" s="296">
        <v>1</v>
      </c>
      <c r="F174" s="296" t="s">
        <v>6</v>
      </c>
      <c r="G174" s="291" t="s">
        <v>1680</v>
      </c>
      <c r="H174" s="291" t="s">
        <v>1578</v>
      </c>
      <c r="I174" s="298" t="s">
        <v>2578</v>
      </c>
      <c r="J174" s="298">
        <v>45</v>
      </c>
      <c r="K174" s="293" t="s">
        <v>2550</v>
      </c>
      <c r="L174" s="299" t="s">
        <v>2551</v>
      </c>
      <c r="M174" s="300" t="s">
        <v>2548</v>
      </c>
    </row>
    <row r="175" spans="1:15" ht="24">
      <c r="A175" s="293" t="s">
        <v>639</v>
      </c>
      <c r="B175" s="293" t="s">
        <v>640</v>
      </c>
      <c r="C175" s="294" t="s">
        <v>641</v>
      </c>
      <c r="D175" s="295" t="s">
        <v>1520</v>
      </c>
      <c r="E175" s="296">
        <v>1</v>
      </c>
      <c r="F175" s="296" t="s">
        <v>7</v>
      </c>
      <c r="G175" s="291" t="s">
        <v>1681</v>
      </c>
      <c r="H175" s="301" t="s">
        <v>1752</v>
      </c>
      <c r="I175" s="298" t="s">
        <v>2578</v>
      </c>
      <c r="J175" s="298"/>
      <c r="K175" s="293"/>
      <c r="L175" s="299"/>
      <c r="M175" s="300"/>
    </row>
    <row r="176" spans="1:15">
      <c r="A176" s="293" t="s">
        <v>642</v>
      </c>
      <c r="B176" s="293" t="s">
        <v>643</v>
      </c>
      <c r="C176" s="294" t="s">
        <v>184</v>
      </c>
      <c r="D176" s="295" t="s">
        <v>1683</v>
      </c>
      <c r="E176" s="296">
        <v>1</v>
      </c>
      <c r="F176" s="296" t="s">
        <v>19</v>
      </c>
      <c r="G176" s="209" t="s">
        <v>588</v>
      </c>
      <c r="H176" s="291"/>
      <c r="I176" s="298"/>
      <c r="J176" s="298"/>
      <c r="K176" s="293"/>
      <c r="L176" s="299"/>
      <c r="M176" s="300"/>
    </row>
    <row r="177" spans="1:30" ht="24">
      <c r="A177" s="293" t="s">
        <v>644</v>
      </c>
      <c r="B177" s="293" t="s">
        <v>645</v>
      </c>
      <c r="C177" s="294" t="s">
        <v>1684</v>
      </c>
      <c r="D177" s="295" t="s">
        <v>1520</v>
      </c>
      <c r="E177" s="296">
        <v>1</v>
      </c>
      <c r="F177" s="296" t="s">
        <v>6</v>
      </c>
      <c r="G177" s="209" t="s">
        <v>2692</v>
      </c>
      <c r="H177" s="291" t="s">
        <v>1548</v>
      </c>
      <c r="I177" s="293" t="s">
        <v>1523</v>
      </c>
      <c r="J177" s="298">
        <v>30</v>
      </c>
      <c r="K177" s="293" t="s">
        <v>2579</v>
      </c>
      <c r="L177" s="299" t="s">
        <v>2566</v>
      </c>
      <c r="M177" s="300" t="s">
        <v>2548</v>
      </c>
    </row>
    <row r="178" spans="1:30">
      <c r="A178" s="293" t="s">
        <v>649</v>
      </c>
      <c r="B178" s="293" t="s">
        <v>650</v>
      </c>
      <c r="C178" s="294" t="s">
        <v>651</v>
      </c>
      <c r="D178" s="295" t="s">
        <v>1520</v>
      </c>
      <c r="E178" s="296">
        <v>1</v>
      </c>
      <c r="F178" s="296" t="s">
        <v>6</v>
      </c>
      <c r="G178" s="291" t="s">
        <v>1686</v>
      </c>
      <c r="H178" s="291" t="s">
        <v>1534</v>
      </c>
      <c r="I178" s="298" t="s">
        <v>2578</v>
      </c>
      <c r="J178" s="298">
        <v>30</v>
      </c>
      <c r="K178" s="175" t="s">
        <v>2585</v>
      </c>
      <c r="L178" s="299" t="s">
        <v>2538</v>
      </c>
      <c r="M178" s="172" t="s">
        <v>2570</v>
      </c>
    </row>
    <row r="179" spans="1:30" ht="36">
      <c r="A179" s="293" t="s">
        <v>655</v>
      </c>
      <c r="B179" s="293" t="s">
        <v>656</v>
      </c>
      <c r="C179" s="294" t="s">
        <v>657</v>
      </c>
      <c r="D179" s="295" t="s">
        <v>1688</v>
      </c>
      <c r="E179" s="296">
        <v>1</v>
      </c>
      <c r="F179" s="296" t="s">
        <v>6</v>
      </c>
      <c r="G179" s="291" t="s">
        <v>2693</v>
      </c>
      <c r="H179" s="291" t="s">
        <v>2694</v>
      </c>
      <c r="I179" s="298" t="s">
        <v>2578</v>
      </c>
      <c r="J179" s="298">
        <v>45</v>
      </c>
      <c r="K179" s="293" t="s">
        <v>2543</v>
      </c>
      <c r="L179" s="299"/>
      <c r="M179" s="300"/>
    </row>
    <row r="180" spans="1:30" ht="48">
      <c r="A180" s="304" t="s">
        <v>655</v>
      </c>
      <c r="B180" s="304" t="s">
        <v>656</v>
      </c>
      <c r="C180" s="314" t="s">
        <v>657</v>
      </c>
      <c r="D180" s="315" t="s">
        <v>1688</v>
      </c>
      <c r="E180" s="308">
        <v>1</v>
      </c>
      <c r="F180" s="308" t="s">
        <v>8</v>
      </c>
      <c r="G180" s="310" t="s">
        <v>2695</v>
      </c>
      <c r="H180" s="310" t="s">
        <v>1643</v>
      </c>
      <c r="I180" s="311" t="s">
        <v>2660</v>
      </c>
      <c r="J180" s="311"/>
      <c r="K180" s="304"/>
      <c r="L180" s="313"/>
      <c r="M180" s="317"/>
      <c r="N180" s="301" t="s">
        <v>2688</v>
      </c>
      <c r="O180" s="291" t="s">
        <v>2696</v>
      </c>
    </row>
    <row r="181" spans="1:30">
      <c r="A181" s="293" t="s">
        <v>675</v>
      </c>
      <c r="B181" s="293" t="s">
        <v>676</v>
      </c>
      <c r="C181" s="294" t="s">
        <v>677</v>
      </c>
      <c r="D181" s="295" t="s">
        <v>1520</v>
      </c>
      <c r="E181" s="296">
        <v>1</v>
      </c>
      <c r="F181" s="296" t="s">
        <v>6</v>
      </c>
      <c r="G181" s="291" t="s">
        <v>1691</v>
      </c>
      <c r="H181" s="291" t="s">
        <v>1552</v>
      </c>
      <c r="I181" s="298" t="s">
        <v>1672</v>
      </c>
      <c r="J181" s="298">
        <v>45</v>
      </c>
      <c r="K181" s="293" t="s">
        <v>2565</v>
      </c>
      <c r="L181" s="299" t="s">
        <v>2563</v>
      </c>
      <c r="M181" s="300" t="s">
        <v>2539</v>
      </c>
    </row>
    <row r="182" spans="1:30">
      <c r="A182" s="293" t="s">
        <v>675</v>
      </c>
      <c r="B182" s="293" t="s">
        <v>676</v>
      </c>
      <c r="C182" s="294" t="s">
        <v>677</v>
      </c>
      <c r="D182" s="295" t="s">
        <v>1520</v>
      </c>
      <c r="E182" s="296">
        <v>1</v>
      </c>
      <c r="F182" s="296" t="s">
        <v>7</v>
      </c>
      <c r="G182" s="291" t="s">
        <v>1692</v>
      </c>
      <c r="H182" s="291" t="s">
        <v>1639</v>
      </c>
      <c r="I182" s="298" t="s">
        <v>1672</v>
      </c>
      <c r="J182" s="298"/>
      <c r="K182" s="293"/>
      <c r="L182" s="299"/>
      <c r="M182" s="300"/>
    </row>
    <row r="183" spans="1:30" ht="24">
      <c r="A183" s="304" t="s">
        <v>678</v>
      </c>
      <c r="B183" s="304" t="s">
        <v>679</v>
      </c>
      <c r="C183" s="314" t="s">
        <v>680</v>
      </c>
      <c r="D183" s="315" t="s">
        <v>1520</v>
      </c>
      <c r="E183" s="308">
        <v>1</v>
      </c>
      <c r="F183" s="308" t="s">
        <v>6</v>
      </c>
      <c r="G183" s="310" t="s">
        <v>1693</v>
      </c>
      <c r="H183" s="310" t="s">
        <v>1530</v>
      </c>
      <c r="I183" s="311" t="s">
        <v>1523</v>
      </c>
      <c r="J183" s="311">
        <v>45</v>
      </c>
      <c r="K183" s="304" t="s">
        <v>2697</v>
      </c>
      <c r="L183" s="313" t="s">
        <v>2538</v>
      </c>
      <c r="M183" s="317" t="s">
        <v>2576</v>
      </c>
      <c r="N183" s="301" t="s">
        <v>2684</v>
      </c>
      <c r="O183" s="291" t="s">
        <v>2698</v>
      </c>
    </row>
    <row r="184" spans="1:30" ht="24">
      <c r="A184" s="304" t="s">
        <v>678</v>
      </c>
      <c r="B184" s="304" t="s">
        <v>679</v>
      </c>
      <c r="C184" s="314" t="s">
        <v>680</v>
      </c>
      <c r="D184" s="315" t="s">
        <v>1520</v>
      </c>
      <c r="E184" s="308">
        <v>1</v>
      </c>
      <c r="F184" s="308" t="s">
        <v>7</v>
      </c>
      <c r="G184" s="310" t="s">
        <v>1694</v>
      </c>
      <c r="H184" s="310" t="s">
        <v>1525</v>
      </c>
      <c r="I184" s="311" t="s">
        <v>1523</v>
      </c>
      <c r="J184" s="311"/>
      <c r="K184" s="304"/>
      <c r="L184" s="313"/>
      <c r="M184" s="317"/>
      <c r="N184" s="301" t="s">
        <v>2684</v>
      </c>
      <c r="O184" s="291" t="s">
        <v>2698</v>
      </c>
    </row>
    <row r="185" spans="1:30">
      <c r="A185" s="293" t="s">
        <v>1696</v>
      </c>
      <c r="B185" s="293" t="s">
        <v>1697</v>
      </c>
      <c r="C185" s="294" t="s">
        <v>197</v>
      </c>
      <c r="D185" s="295" t="s">
        <v>1683</v>
      </c>
      <c r="E185" s="296">
        <v>1</v>
      </c>
      <c r="F185" s="296" t="s">
        <v>19</v>
      </c>
      <c r="G185" s="247" t="s">
        <v>588</v>
      </c>
      <c r="H185" s="291"/>
      <c r="I185" s="298"/>
      <c r="J185" s="298"/>
      <c r="K185" s="293"/>
      <c r="L185" s="299"/>
      <c r="M185" s="300"/>
    </row>
    <row r="186" spans="1:30" s="330" customFormat="1" ht="15">
      <c r="A186" s="293">
        <v>1739</v>
      </c>
      <c r="B186" s="318" t="s">
        <v>1698</v>
      </c>
      <c r="C186" s="294" t="s">
        <v>197</v>
      </c>
      <c r="D186" s="319">
        <v>3</v>
      </c>
      <c r="E186" s="296">
        <v>1</v>
      </c>
      <c r="F186" s="320" t="s">
        <v>19</v>
      </c>
      <c r="G186" s="247" t="s">
        <v>588</v>
      </c>
      <c r="H186" s="300"/>
      <c r="I186" s="300"/>
      <c r="J186" s="300"/>
      <c r="K186" s="175"/>
      <c r="L186" s="343"/>
      <c r="M186" s="172"/>
      <c r="N186" s="331"/>
      <c r="O186" s="331"/>
      <c r="P186" s="331"/>
      <c r="Q186" s="331"/>
      <c r="R186" s="331"/>
      <c r="S186" s="331"/>
      <c r="T186" s="331"/>
      <c r="U186" s="331"/>
      <c r="V186" s="331"/>
      <c r="W186" s="331"/>
      <c r="X186" s="331"/>
      <c r="Y186" s="331"/>
      <c r="Z186" s="331"/>
      <c r="AA186" s="331"/>
      <c r="AB186" s="331"/>
      <c r="AC186" s="331"/>
      <c r="AD186" s="331"/>
    </row>
    <row r="187" spans="1:30">
      <c r="A187" s="293" t="s">
        <v>1699</v>
      </c>
      <c r="B187" s="293" t="s">
        <v>1700</v>
      </c>
      <c r="C187" s="294" t="s">
        <v>200</v>
      </c>
      <c r="D187" s="295" t="s">
        <v>1546</v>
      </c>
      <c r="E187" s="296">
        <v>1</v>
      </c>
      <c r="F187" s="296" t="s">
        <v>19</v>
      </c>
      <c r="G187" s="247" t="s">
        <v>574</v>
      </c>
      <c r="H187" s="291"/>
      <c r="I187" s="298"/>
      <c r="J187" s="298"/>
      <c r="K187" s="293"/>
      <c r="L187" s="299"/>
      <c r="M187" s="300"/>
    </row>
    <row r="188" spans="1:30">
      <c r="A188" s="293" t="s">
        <v>1701</v>
      </c>
      <c r="B188" s="293" t="s">
        <v>1702</v>
      </c>
      <c r="C188" s="294" t="s">
        <v>200</v>
      </c>
      <c r="D188" s="295" t="s">
        <v>1546</v>
      </c>
      <c r="E188" s="296">
        <v>1</v>
      </c>
      <c r="F188" s="296" t="s">
        <v>19</v>
      </c>
      <c r="G188" s="247" t="s">
        <v>574</v>
      </c>
      <c r="H188" s="291"/>
      <c r="I188" s="298"/>
      <c r="J188" s="298"/>
      <c r="K188" s="293"/>
      <c r="L188" s="299"/>
      <c r="M188" s="300"/>
    </row>
    <row r="189" spans="1:30">
      <c r="A189" s="293" t="s">
        <v>685</v>
      </c>
      <c r="B189" s="293" t="s">
        <v>686</v>
      </c>
      <c r="C189" s="294" t="s">
        <v>212</v>
      </c>
      <c r="D189" s="295" t="s">
        <v>1546</v>
      </c>
      <c r="E189" s="296">
        <v>1</v>
      </c>
      <c r="F189" s="296" t="s">
        <v>19</v>
      </c>
      <c r="G189" s="247" t="s">
        <v>574</v>
      </c>
      <c r="H189" s="291"/>
      <c r="I189" s="298"/>
      <c r="J189" s="298"/>
      <c r="K189" s="293"/>
      <c r="L189" s="299"/>
      <c r="M189" s="300"/>
    </row>
    <row r="190" spans="1:30" s="330" customFormat="1" ht="15">
      <c r="A190" s="357" t="s">
        <v>2699</v>
      </c>
      <c r="B190" s="323" t="s">
        <v>2700</v>
      </c>
      <c r="C190" s="324" t="s">
        <v>2701</v>
      </c>
      <c r="D190" s="325">
        <v>5</v>
      </c>
      <c r="E190" s="322">
        <v>1</v>
      </c>
      <c r="F190" s="326" t="s">
        <v>6</v>
      </c>
      <c r="G190" s="306" t="s">
        <v>2702</v>
      </c>
      <c r="H190" s="327"/>
      <c r="I190" s="328"/>
      <c r="J190" s="328"/>
      <c r="K190" s="328"/>
      <c r="L190" s="329"/>
      <c r="M190" s="329"/>
      <c r="N190" s="330" t="s">
        <v>2581</v>
      </c>
    </row>
    <row r="191" spans="1:30" s="330" customFormat="1" ht="15">
      <c r="A191" s="322" t="s">
        <v>2703</v>
      </c>
      <c r="B191" s="323" t="s">
        <v>2704</v>
      </c>
      <c r="C191" s="324" t="s">
        <v>2705</v>
      </c>
      <c r="D191" s="325">
        <v>5</v>
      </c>
      <c r="E191" s="322">
        <v>1</v>
      </c>
      <c r="F191" s="326" t="s">
        <v>6</v>
      </c>
      <c r="G191" s="306" t="s">
        <v>574</v>
      </c>
      <c r="H191" s="327"/>
      <c r="I191" s="328"/>
      <c r="J191" s="328"/>
      <c r="K191" s="328"/>
      <c r="L191" s="329"/>
      <c r="M191" s="329"/>
      <c r="N191" s="330" t="s">
        <v>2581</v>
      </c>
    </row>
    <row r="192" spans="1:30" s="330" customFormat="1" ht="24">
      <c r="A192" s="322" t="s">
        <v>2706</v>
      </c>
      <c r="B192" s="323" t="s">
        <v>2707</v>
      </c>
      <c r="C192" s="324" t="s">
        <v>2708</v>
      </c>
      <c r="D192" s="325">
        <v>5</v>
      </c>
      <c r="E192" s="322">
        <v>1</v>
      </c>
      <c r="F192" s="326" t="s">
        <v>6</v>
      </c>
      <c r="G192" s="306" t="s">
        <v>2709</v>
      </c>
      <c r="H192" s="327"/>
      <c r="I192" s="328"/>
      <c r="J192" s="328"/>
      <c r="K192" s="328"/>
      <c r="L192" s="329"/>
      <c r="M192" s="329"/>
      <c r="N192" s="330" t="s">
        <v>2581</v>
      </c>
    </row>
    <row r="193" spans="1:14" s="330" customFormat="1" ht="15">
      <c r="A193" s="322" t="s">
        <v>2710</v>
      </c>
      <c r="B193" s="323" t="s">
        <v>2711</v>
      </c>
      <c r="C193" s="324" t="s">
        <v>2712</v>
      </c>
      <c r="D193" s="325">
        <v>5</v>
      </c>
      <c r="E193" s="322">
        <v>1</v>
      </c>
      <c r="F193" s="326" t="s">
        <v>6</v>
      </c>
      <c r="G193" s="306" t="s">
        <v>580</v>
      </c>
      <c r="H193" s="327"/>
      <c r="I193" s="328"/>
      <c r="J193" s="328"/>
      <c r="K193" s="328"/>
      <c r="L193" s="329"/>
      <c r="M193" s="329"/>
      <c r="N193" s="330" t="s">
        <v>2581</v>
      </c>
    </row>
    <row r="194" spans="1:14" s="330" customFormat="1" ht="24">
      <c r="A194" s="322" t="s">
        <v>2713</v>
      </c>
      <c r="B194" s="323" t="s">
        <v>2714</v>
      </c>
      <c r="C194" s="324" t="s">
        <v>2715</v>
      </c>
      <c r="D194" s="325">
        <v>5</v>
      </c>
      <c r="E194" s="322">
        <v>1</v>
      </c>
      <c r="F194" s="326" t="s">
        <v>6</v>
      </c>
      <c r="G194" s="306" t="s">
        <v>2716</v>
      </c>
      <c r="H194" s="327"/>
      <c r="I194" s="328"/>
      <c r="J194" s="328"/>
      <c r="K194" s="328"/>
      <c r="L194" s="329"/>
      <c r="M194" s="329"/>
      <c r="N194" s="330" t="s">
        <v>2581</v>
      </c>
    </row>
    <row r="195" spans="1:14" s="330" customFormat="1" ht="15">
      <c r="A195" s="322">
        <v>2038</v>
      </c>
      <c r="B195" s="323" t="s">
        <v>2717</v>
      </c>
      <c r="C195" s="324" t="s">
        <v>2718</v>
      </c>
      <c r="D195" s="325">
        <v>4</v>
      </c>
      <c r="E195" s="322">
        <v>1</v>
      </c>
      <c r="F195" s="326" t="s">
        <v>6</v>
      </c>
      <c r="G195" s="306" t="s">
        <v>2719</v>
      </c>
      <c r="H195" s="327"/>
      <c r="I195" s="328"/>
      <c r="J195" s="328"/>
      <c r="K195" s="328"/>
      <c r="L195" s="329"/>
      <c r="M195" s="329"/>
      <c r="N195" s="330" t="s">
        <v>2581</v>
      </c>
    </row>
    <row r="196" spans="1:14" s="330" customFormat="1" ht="15">
      <c r="A196" s="322" t="s">
        <v>2720</v>
      </c>
      <c r="B196" s="323" t="s">
        <v>2721</v>
      </c>
      <c r="C196" s="324" t="s">
        <v>2722</v>
      </c>
      <c r="D196" s="325">
        <v>5</v>
      </c>
      <c r="E196" s="322">
        <v>1</v>
      </c>
      <c r="F196" s="326" t="s">
        <v>6</v>
      </c>
      <c r="G196" s="306" t="s">
        <v>2723</v>
      </c>
      <c r="H196" s="327"/>
      <c r="I196" s="328"/>
      <c r="J196" s="328"/>
      <c r="K196" s="328"/>
      <c r="L196" s="329"/>
      <c r="M196" s="329"/>
      <c r="N196" s="330" t="s">
        <v>2581</v>
      </c>
    </row>
    <row r="197" spans="1:14">
      <c r="A197" s="293" t="s">
        <v>687</v>
      </c>
      <c r="B197" s="293" t="s">
        <v>688</v>
      </c>
      <c r="C197" s="294" t="s">
        <v>689</v>
      </c>
      <c r="D197" s="295" t="s">
        <v>1572</v>
      </c>
      <c r="E197" s="296">
        <v>1</v>
      </c>
      <c r="F197" s="296" t="s">
        <v>6</v>
      </c>
      <c r="G197" s="247" t="s">
        <v>402</v>
      </c>
      <c r="H197" s="291" t="s">
        <v>1621</v>
      </c>
      <c r="I197" s="298" t="s">
        <v>1780</v>
      </c>
      <c r="J197" s="298">
        <v>280</v>
      </c>
      <c r="K197" s="293" t="s">
        <v>2724</v>
      </c>
      <c r="L197" s="299" t="s">
        <v>2563</v>
      </c>
      <c r="M197" s="300" t="s">
        <v>2576</v>
      </c>
    </row>
    <row r="198" spans="1:14">
      <c r="A198" s="293" t="s">
        <v>687</v>
      </c>
      <c r="B198" s="293" t="s">
        <v>688</v>
      </c>
      <c r="C198" s="294" t="s">
        <v>689</v>
      </c>
      <c r="D198" s="295" t="s">
        <v>1572</v>
      </c>
      <c r="E198" s="296">
        <v>2</v>
      </c>
      <c r="F198" s="296" t="s">
        <v>6</v>
      </c>
      <c r="G198" s="209" t="s">
        <v>403</v>
      </c>
      <c r="H198" s="291" t="s">
        <v>1588</v>
      </c>
      <c r="I198" s="298" t="s">
        <v>1780</v>
      </c>
      <c r="J198" s="298">
        <v>280</v>
      </c>
      <c r="K198" s="293"/>
      <c r="L198" s="299"/>
      <c r="M198" s="300"/>
    </row>
    <row r="199" spans="1:14">
      <c r="A199" s="293" t="s">
        <v>687</v>
      </c>
      <c r="B199" s="293" t="s">
        <v>688</v>
      </c>
      <c r="C199" s="294" t="s">
        <v>689</v>
      </c>
      <c r="D199" s="295" t="s">
        <v>1572</v>
      </c>
      <c r="E199" s="296">
        <v>3</v>
      </c>
      <c r="F199" s="296" t="s">
        <v>6</v>
      </c>
      <c r="G199" s="209" t="s">
        <v>403</v>
      </c>
      <c r="H199" s="291" t="s">
        <v>1569</v>
      </c>
      <c r="I199" s="298" t="s">
        <v>1780</v>
      </c>
      <c r="J199" s="298">
        <v>280</v>
      </c>
      <c r="K199" s="293"/>
      <c r="L199" s="299"/>
      <c r="M199" s="300"/>
    </row>
    <row r="200" spans="1:14">
      <c r="A200" s="293" t="s">
        <v>687</v>
      </c>
      <c r="B200" s="293" t="s">
        <v>688</v>
      </c>
      <c r="C200" s="294" t="s">
        <v>689</v>
      </c>
      <c r="D200" s="295" t="s">
        <v>1572</v>
      </c>
      <c r="E200" s="296">
        <v>1</v>
      </c>
      <c r="F200" s="296" t="s">
        <v>8</v>
      </c>
      <c r="G200" s="291" t="s">
        <v>695</v>
      </c>
      <c r="H200" s="291" t="s">
        <v>1916</v>
      </c>
      <c r="I200" s="298" t="s">
        <v>2603</v>
      </c>
      <c r="J200" s="298">
        <v>70</v>
      </c>
      <c r="K200" s="293"/>
      <c r="L200" s="299"/>
      <c r="M200" s="300"/>
    </row>
    <row r="201" spans="1:14">
      <c r="A201" s="293" t="s">
        <v>687</v>
      </c>
      <c r="B201" s="293" t="s">
        <v>688</v>
      </c>
      <c r="C201" s="294" t="s">
        <v>689</v>
      </c>
      <c r="D201" s="295" t="s">
        <v>1572</v>
      </c>
      <c r="E201" s="296">
        <v>2</v>
      </c>
      <c r="F201" s="296" t="s">
        <v>8</v>
      </c>
      <c r="G201" s="247" t="s">
        <v>2725</v>
      </c>
      <c r="H201" s="291" t="s">
        <v>1916</v>
      </c>
      <c r="I201" s="298" t="s">
        <v>2603</v>
      </c>
      <c r="J201" s="298">
        <v>70</v>
      </c>
      <c r="K201" s="293"/>
      <c r="L201" s="299"/>
      <c r="M201" s="300"/>
    </row>
    <row r="202" spans="1:14">
      <c r="A202" s="293" t="s">
        <v>687</v>
      </c>
      <c r="B202" s="293" t="s">
        <v>688</v>
      </c>
      <c r="C202" s="294" t="s">
        <v>689</v>
      </c>
      <c r="D202" s="295" t="s">
        <v>1572</v>
      </c>
      <c r="E202" s="296">
        <v>3</v>
      </c>
      <c r="F202" s="296" t="s">
        <v>8</v>
      </c>
      <c r="G202" s="291" t="s">
        <v>2726</v>
      </c>
      <c r="H202" s="291" t="s">
        <v>1916</v>
      </c>
      <c r="I202" s="298" t="s">
        <v>2603</v>
      </c>
      <c r="J202" s="298">
        <v>70</v>
      </c>
      <c r="K202" s="293"/>
      <c r="L202" s="299"/>
      <c r="M202" s="300"/>
    </row>
    <row r="203" spans="1:14">
      <c r="A203" s="293" t="s">
        <v>687</v>
      </c>
      <c r="B203" s="293" t="s">
        <v>688</v>
      </c>
      <c r="C203" s="294" t="s">
        <v>689</v>
      </c>
      <c r="D203" s="295" t="s">
        <v>1572</v>
      </c>
      <c r="E203" s="296">
        <v>4</v>
      </c>
      <c r="F203" s="296" t="s">
        <v>8</v>
      </c>
      <c r="G203" s="247" t="s">
        <v>781</v>
      </c>
      <c r="H203" s="291" t="s">
        <v>1920</v>
      </c>
      <c r="I203" s="298" t="s">
        <v>2603</v>
      </c>
      <c r="J203" s="298">
        <v>70</v>
      </c>
      <c r="K203" s="293"/>
      <c r="L203" s="299"/>
      <c r="M203" s="300"/>
    </row>
    <row r="204" spans="1:14">
      <c r="A204" s="293" t="s">
        <v>687</v>
      </c>
      <c r="B204" s="293" t="s">
        <v>688</v>
      </c>
      <c r="C204" s="294" t="s">
        <v>689</v>
      </c>
      <c r="D204" s="295" t="s">
        <v>1572</v>
      </c>
      <c r="E204" s="296">
        <v>5</v>
      </c>
      <c r="F204" s="296" t="s">
        <v>8</v>
      </c>
      <c r="G204" s="291" t="s">
        <v>2727</v>
      </c>
      <c r="H204" s="291" t="s">
        <v>1920</v>
      </c>
      <c r="I204" s="298" t="s">
        <v>2603</v>
      </c>
      <c r="J204" s="298">
        <v>70</v>
      </c>
      <c r="K204" s="293"/>
      <c r="L204" s="299"/>
      <c r="M204" s="300"/>
    </row>
    <row r="205" spans="1:14">
      <c r="A205" s="293" t="s">
        <v>687</v>
      </c>
      <c r="B205" s="293" t="s">
        <v>688</v>
      </c>
      <c r="C205" s="294" t="s">
        <v>689</v>
      </c>
      <c r="D205" s="295" t="s">
        <v>1572</v>
      </c>
      <c r="E205" s="296">
        <v>6</v>
      </c>
      <c r="F205" s="296" t="s">
        <v>8</v>
      </c>
      <c r="G205" s="247" t="s">
        <v>703</v>
      </c>
      <c r="H205" s="291" t="s">
        <v>1920</v>
      </c>
      <c r="I205" s="298" t="s">
        <v>2603</v>
      </c>
      <c r="J205" s="298">
        <v>70</v>
      </c>
      <c r="K205" s="293"/>
      <c r="L205" s="299"/>
      <c r="M205" s="300"/>
    </row>
    <row r="206" spans="1:14">
      <c r="A206" s="293" t="s">
        <v>687</v>
      </c>
      <c r="B206" s="293" t="s">
        <v>688</v>
      </c>
      <c r="C206" s="294" t="s">
        <v>689</v>
      </c>
      <c r="D206" s="295" t="s">
        <v>1572</v>
      </c>
      <c r="E206" s="296">
        <v>7</v>
      </c>
      <c r="F206" s="296" t="s">
        <v>8</v>
      </c>
      <c r="G206" s="291" t="s">
        <v>2726</v>
      </c>
      <c r="H206" s="291" t="s">
        <v>1921</v>
      </c>
      <c r="I206" s="298" t="s">
        <v>2603</v>
      </c>
      <c r="J206" s="298">
        <v>70</v>
      </c>
      <c r="K206" s="293"/>
      <c r="L206" s="299"/>
      <c r="M206" s="300"/>
    </row>
    <row r="207" spans="1:14">
      <c r="A207" s="293" t="s">
        <v>687</v>
      </c>
      <c r="B207" s="293" t="s">
        <v>688</v>
      </c>
      <c r="C207" s="294" t="s">
        <v>689</v>
      </c>
      <c r="D207" s="295" t="s">
        <v>1572</v>
      </c>
      <c r="E207" s="296">
        <v>8</v>
      </c>
      <c r="F207" s="296" t="s">
        <v>8</v>
      </c>
      <c r="G207" s="247" t="s">
        <v>2725</v>
      </c>
      <c r="H207" s="291" t="s">
        <v>1921</v>
      </c>
      <c r="I207" s="298" t="s">
        <v>2603</v>
      </c>
      <c r="J207" s="298">
        <v>70</v>
      </c>
      <c r="K207" s="293"/>
      <c r="L207" s="299"/>
      <c r="M207" s="300"/>
    </row>
    <row r="208" spans="1:14">
      <c r="A208" s="293" t="s">
        <v>687</v>
      </c>
      <c r="B208" s="293" t="s">
        <v>688</v>
      </c>
      <c r="C208" s="294" t="s">
        <v>689</v>
      </c>
      <c r="D208" s="295" t="s">
        <v>1572</v>
      </c>
      <c r="E208" s="296">
        <v>9</v>
      </c>
      <c r="F208" s="296" t="s">
        <v>8</v>
      </c>
      <c r="G208" s="291" t="s">
        <v>695</v>
      </c>
      <c r="H208" s="291" t="s">
        <v>1921</v>
      </c>
      <c r="I208" s="298" t="s">
        <v>2603</v>
      </c>
      <c r="J208" s="298">
        <v>70</v>
      </c>
      <c r="K208" s="293"/>
      <c r="L208" s="299"/>
      <c r="M208" s="300"/>
    </row>
    <row r="209" spans="1:17">
      <c r="A209" s="293" t="s">
        <v>687</v>
      </c>
      <c r="B209" s="293" t="s">
        <v>688</v>
      </c>
      <c r="C209" s="294" t="s">
        <v>689</v>
      </c>
      <c r="D209" s="295" t="s">
        <v>1572</v>
      </c>
      <c r="E209" s="296">
        <v>10</v>
      </c>
      <c r="F209" s="296" t="s">
        <v>8</v>
      </c>
      <c r="G209" s="247" t="s">
        <v>703</v>
      </c>
      <c r="H209" s="291" t="s">
        <v>1917</v>
      </c>
      <c r="I209" s="298" t="s">
        <v>2603</v>
      </c>
      <c r="J209" s="298">
        <v>70</v>
      </c>
      <c r="K209" s="293"/>
      <c r="L209" s="299"/>
      <c r="M209" s="300"/>
    </row>
    <row r="210" spans="1:17">
      <c r="A210" s="293" t="s">
        <v>687</v>
      </c>
      <c r="B210" s="293" t="s">
        <v>688</v>
      </c>
      <c r="C210" s="294" t="s">
        <v>689</v>
      </c>
      <c r="D210" s="295" t="s">
        <v>1572</v>
      </c>
      <c r="E210" s="296">
        <v>11</v>
      </c>
      <c r="F210" s="296" t="s">
        <v>8</v>
      </c>
      <c r="G210" s="291" t="s">
        <v>2727</v>
      </c>
      <c r="H210" s="291" t="s">
        <v>1917</v>
      </c>
      <c r="I210" s="298" t="s">
        <v>2603</v>
      </c>
      <c r="J210" s="298">
        <v>70</v>
      </c>
      <c r="K210" s="293"/>
      <c r="L210" s="299"/>
      <c r="M210" s="300"/>
    </row>
    <row r="211" spans="1:17">
      <c r="A211" s="293" t="s">
        <v>687</v>
      </c>
      <c r="B211" s="293" t="s">
        <v>688</v>
      </c>
      <c r="C211" s="294" t="s">
        <v>689</v>
      </c>
      <c r="D211" s="295" t="s">
        <v>1572</v>
      </c>
      <c r="E211" s="296">
        <v>12</v>
      </c>
      <c r="F211" s="296" t="s">
        <v>8</v>
      </c>
      <c r="G211" s="247" t="s">
        <v>781</v>
      </c>
      <c r="H211" s="291" t="s">
        <v>1917</v>
      </c>
      <c r="I211" s="298" t="s">
        <v>2603</v>
      </c>
      <c r="J211" s="298">
        <v>70</v>
      </c>
      <c r="K211" s="293"/>
      <c r="L211" s="299"/>
      <c r="M211" s="300"/>
    </row>
    <row r="212" spans="1:17">
      <c r="A212" s="293" t="s">
        <v>704</v>
      </c>
      <c r="B212" s="293" t="s">
        <v>705</v>
      </c>
      <c r="C212" s="294" t="s">
        <v>1707</v>
      </c>
      <c r="D212" s="295" t="s">
        <v>1572</v>
      </c>
      <c r="E212" s="296">
        <v>1</v>
      </c>
      <c r="F212" s="296" t="s">
        <v>6</v>
      </c>
      <c r="G212" s="247" t="s">
        <v>709</v>
      </c>
      <c r="H212" s="291" t="s">
        <v>1578</v>
      </c>
      <c r="I212" s="298" t="s">
        <v>1712</v>
      </c>
      <c r="J212" s="298">
        <v>170</v>
      </c>
      <c r="K212" s="293" t="s">
        <v>2550</v>
      </c>
      <c r="L212" s="299" t="s">
        <v>2551</v>
      </c>
      <c r="M212" s="300" t="s">
        <v>2548</v>
      </c>
    </row>
    <row r="213" spans="1:17">
      <c r="A213" s="293" t="s">
        <v>704</v>
      </c>
      <c r="B213" s="293" t="s">
        <v>705</v>
      </c>
      <c r="C213" s="294" t="s">
        <v>1707</v>
      </c>
      <c r="D213" s="295" t="s">
        <v>1572</v>
      </c>
      <c r="E213" s="296">
        <v>1</v>
      </c>
      <c r="F213" s="296" t="s">
        <v>8</v>
      </c>
      <c r="G213" s="291" t="s">
        <v>710</v>
      </c>
      <c r="H213" s="291" t="s">
        <v>1517</v>
      </c>
      <c r="I213" s="298" t="s">
        <v>2603</v>
      </c>
      <c r="J213" s="298"/>
      <c r="K213" s="293"/>
      <c r="L213" s="299"/>
      <c r="M213" s="300"/>
    </row>
    <row r="214" spans="1:17">
      <c r="A214" s="293" t="s">
        <v>711</v>
      </c>
      <c r="B214" s="293" t="s">
        <v>712</v>
      </c>
      <c r="C214" s="294" t="s">
        <v>713</v>
      </c>
      <c r="D214" s="295" t="s">
        <v>1572</v>
      </c>
      <c r="E214" s="296">
        <v>1</v>
      </c>
      <c r="F214" s="296" t="s">
        <v>6</v>
      </c>
      <c r="G214" s="209" t="s">
        <v>692</v>
      </c>
      <c r="H214" s="291" t="s">
        <v>1621</v>
      </c>
      <c r="I214" s="298" t="s">
        <v>1712</v>
      </c>
      <c r="J214" s="298">
        <v>155</v>
      </c>
      <c r="K214" s="175" t="s">
        <v>2546</v>
      </c>
      <c r="L214" s="299" t="s">
        <v>2547</v>
      </c>
      <c r="M214" s="300" t="s">
        <v>2548</v>
      </c>
    </row>
    <row r="215" spans="1:17">
      <c r="A215" s="293" t="s">
        <v>711</v>
      </c>
      <c r="B215" s="293" t="s">
        <v>712</v>
      </c>
      <c r="C215" s="294" t="s">
        <v>713</v>
      </c>
      <c r="D215" s="295" t="s">
        <v>1572</v>
      </c>
      <c r="E215" s="296">
        <v>1</v>
      </c>
      <c r="F215" s="296" t="s">
        <v>8</v>
      </c>
      <c r="G215" s="291" t="s">
        <v>383</v>
      </c>
      <c r="H215" s="291" t="s">
        <v>1505</v>
      </c>
      <c r="I215" s="298" t="s">
        <v>2603</v>
      </c>
      <c r="J215" s="298"/>
      <c r="K215" s="293"/>
      <c r="L215" s="299"/>
      <c r="M215" s="300"/>
    </row>
    <row r="216" spans="1:17">
      <c r="A216" s="293" t="s">
        <v>1709</v>
      </c>
      <c r="B216" s="293" t="s">
        <v>1710</v>
      </c>
      <c r="C216" s="294" t="s">
        <v>1711</v>
      </c>
      <c r="D216" s="295" t="s">
        <v>1572</v>
      </c>
      <c r="E216" s="296">
        <v>1</v>
      </c>
      <c r="F216" s="296" t="s">
        <v>6</v>
      </c>
      <c r="G216" s="247" t="s">
        <v>722</v>
      </c>
      <c r="H216" s="291" t="s">
        <v>1637</v>
      </c>
      <c r="I216" s="298" t="s">
        <v>1712</v>
      </c>
      <c r="J216" s="298">
        <v>155</v>
      </c>
      <c r="K216" s="293" t="s">
        <v>2728</v>
      </c>
      <c r="L216" s="299" t="s">
        <v>2566</v>
      </c>
      <c r="M216" s="300" t="s">
        <v>2576</v>
      </c>
    </row>
    <row r="217" spans="1:17">
      <c r="A217" s="293" t="s">
        <v>1709</v>
      </c>
      <c r="B217" s="293" t="s">
        <v>1710</v>
      </c>
      <c r="C217" s="294" t="s">
        <v>1711</v>
      </c>
      <c r="D217" s="295" t="s">
        <v>1572</v>
      </c>
      <c r="E217" s="296">
        <v>1</v>
      </c>
      <c r="F217" s="296" t="s">
        <v>7</v>
      </c>
      <c r="G217" s="291" t="s">
        <v>723</v>
      </c>
      <c r="H217" s="291" t="s">
        <v>1704</v>
      </c>
      <c r="I217" s="298" t="s">
        <v>1712</v>
      </c>
      <c r="J217" s="298">
        <v>100</v>
      </c>
      <c r="K217" s="293"/>
      <c r="L217" s="299"/>
      <c r="M217" s="300"/>
    </row>
    <row r="218" spans="1:17">
      <c r="A218" s="293" t="s">
        <v>1709</v>
      </c>
      <c r="B218" s="293" t="s">
        <v>1710</v>
      </c>
      <c r="C218" s="294" t="s">
        <v>1711</v>
      </c>
      <c r="D218" s="295" t="s">
        <v>1572</v>
      </c>
      <c r="E218" s="296">
        <v>2</v>
      </c>
      <c r="F218" s="296" t="s">
        <v>7</v>
      </c>
      <c r="G218" s="247" t="s">
        <v>725</v>
      </c>
      <c r="H218" s="291" t="s">
        <v>1704</v>
      </c>
      <c r="I218" s="298" t="s">
        <v>1598</v>
      </c>
      <c r="J218" s="298">
        <v>100</v>
      </c>
      <c r="K218" s="293"/>
      <c r="L218" s="299"/>
      <c r="M218" s="300"/>
    </row>
    <row r="219" spans="1:17">
      <c r="A219" s="293" t="s">
        <v>1709</v>
      </c>
      <c r="B219" s="293" t="s">
        <v>1710</v>
      </c>
      <c r="C219" s="294" t="s">
        <v>1711</v>
      </c>
      <c r="D219" s="295" t="s">
        <v>1572</v>
      </c>
      <c r="E219" s="296">
        <v>3</v>
      </c>
      <c r="F219" s="296" t="s">
        <v>7</v>
      </c>
      <c r="G219" s="247" t="s">
        <v>2729</v>
      </c>
      <c r="H219" s="291" t="s">
        <v>1704</v>
      </c>
      <c r="I219" s="298" t="s">
        <v>1604</v>
      </c>
      <c r="J219" s="298">
        <v>100</v>
      </c>
      <c r="K219" s="293"/>
      <c r="L219" s="299"/>
      <c r="M219" s="300"/>
    </row>
    <row r="220" spans="1:17">
      <c r="A220" s="293" t="s">
        <v>1709</v>
      </c>
      <c r="B220" s="293" t="s">
        <v>1710</v>
      </c>
      <c r="C220" s="294" t="s">
        <v>1711</v>
      </c>
      <c r="D220" s="295" t="s">
        <v>1572</v>
      </c>
      <c r="E220" s="296">
        <v>4</v>
      </c>
      <c r="F220" s="296" t="s">
        <v>7</v>
      </c>
      <c r="G220" s="291" t="s">
        <v>2730</v>
      </c>
      <c r="H220" s="291" t="s">
        <v>1704</v>
      </c>
      <c r="I220" s="298" t="s">
        <v>1603</v>
      </c>
      <c r="J220" s="298">
        <v>100</v>
      </c>
      <c r="K220" s="293"/>
      <c r="L220" s="299"/>
      <c r="M220" s="300"/>
    </row>
    <row r="221" spans="1:17" ht="44.25" customHeight="1">
      <c r="A221" s="304" t="s">
        <v>1709</v>
      </c>
      <c r="B221" s="304" t="s">
        <v>1710</v>
      </c>
      <c r="C221" s="314" t="s">
        <v>1711</v>
      </c>
      <c r="D221" s="315" t="s">
        <v>1572</v>
      </c>
      <c r="E221" s="308">
        <v>1</v>
      </c>
      <c r="F221" s="308" t="s">
        <v>8</v>
      </c>
      <c r="G221" s="310" t="s">
        <v>2731</v>
      </c>
      <c r="H221" s="310" t="s">
        <v>1493</v>
      </c>
      <c r="I221" s="311" t="s">
        <v>2603</v>
      </c>
      <c r="J221" s="304"/>
      <c r="K221" s="317"/>
      <c r="L221" s="313"/>
      <c r="M221" s="312"/>
      <c r="N221" s="301" t="s">
        <v>2688</v>
      </c>
      <c r="O221" s="291" t="s">
        <v>2732</v>
      </c>
      <c r="P221" s="301" t="s">
        <v>2733</v>
      </c>
      <c r="Q221" s="291" t="s">
        <v>2734</v>
      </c>
    </row>
    <row r="222" spans="1:17" ht="47.25" customHeight="1">
      <c r="A222" s="304" t="s">
        <v>1709</v>
      </c>
      <c r="B222" s="304" t="s">
        <v>1710</v>
      </c>
      <c r="C222" s="314" t="s">
        <v>1711</v>
      </c>
      <c r="D222" s="315" t="s">
        <v>1572</v>
      </c>
      <c r="E222" s="308">
        <v>2</v>
      </c>
      <c r="F222" s="308" t="s">
        <v>8</v>
      </c>
      <c r="G222" s="310" t="s">
        <v>2735</v>
      </c>
      <c r="H222" s="310" t="s">
        <v>1499</v>
      </c>
      <c r="I222" s="311" t="s">
        <v>2603</v>
      </c>
      <c r="J222" s="304"/>
      <c r="K222" s="317"/>
      <c r="L222" s="313"/>
      <c r="M222" s="312"/>
      <c r="N222" s="301" t="s">
        <v>2688</v>
      </c>
      <c r="O222" s="291" t="s">
        <v>2736</v>
      </c>
      <c r="P222" s="301" t="s">
        <v>2733</v>
      </c>
      <c r="Q222" s="291" t="s">
        <v>2737</v>
      </c>
    </row>
    <row r="223" spans="1:17" ht="36">
      <c r="A223" s="293" t="s">
        <v>1709</v>
      </c>
      <c r="B223" s="293" t="s">
        <v>1710</v>
      </c>
      <c r="C223" s="294" t="s">
        <v>1711</v>
      </c>
      <c r="D223" s="295" t="s">
        <v>1572</v>
      </c>
      <c r="E223" s="296">
        <v>3</v>
      </c>
      <c r="F223" s="296" t="s">
        <v>8</v>
      </c>
      <c r="G223" s="291" t="s">
        <v>2738</v>
      </c>
      <c r="H223" s="291" t="s">
        <v>1509</v>
      </c>
      <c r="I223" s="298" t="s">
        <v>2603</v>
      </c>
      <c r="J223" s="298"/>
      <c r="K223" s="293"/>
      <c r="L223" s="299"/>
      <c r="M223" s="300"/>
    </row>
    <row r="224" spans="1:17" s="297" customFormat="1" ht="60">
      <c r="A224" s="304" t="s">
        <v>1709</v>
      </c>
      <c r="B224" s="304" t="s">
        <v>1710</v>
      </c>
      <c r="C224" s="314" t="s">
        <v>1711</v>
      </c>
      <c r="D224" s="315" t="s">
        <v>1572</v>
      </c>
      <c r="E224" s="308">
        <v>1</v>
      </c>
      <c r="F224" s="308" t="s">
        <v>2739</v>
      </c>
      <c r="G224" s="310" t="s">
        <v>2740</v>
      </c>
      <c r="H224" s="310" t="s">
        <v>2741</v>
      </c>
      <c r="I224" s="310" t="s">
        <v>2742</v>
      </c>
      <c r="J224" s="310"/>
      <c r="K224" s="304"/>
      <c r="L224" s="358"/>
      <c r="M224" s="311"/>
      <c r="N224" s="297" t="s">
        <v>2568</v>
      </c>
    </row>
    <row r="225" spans="1:22">
      <c r="A225" s="293" t="s">
        <v>736</v>
      </c>
      <c r="B225" s="293" t="s">
        <v>737</v>
      </c>
      <c r="C225" s="294" t="s">
        <v>184</v>
      </c>
      <c r="D225" s="295" t="s">
        <v>1546</v>
      </c>
      <c r="E225" s="296">
        <v>1</v>
      </c>
      <c r="F225" s="296" t="s">
        <v>19</v>
      </c>
      <c r="G225" s="209" t="s">
        <v>750</v>
      </c>
      <c r="H225" s="291"/>
      <c r="I225" s="298"/>
      <c r="J225" s="298"/>
      <c r="K225" s="293"/>
      <c r="L225" s="299"/>
      <c r="M225" s="300"/>
    </row>
    <row r="226" spans="1:22">
      <c r="A226" s="293" t="s">
        <v>738</v>
      </c>
      <c r="B226" s="293" t="s">
        <v>739</v>
      </c>
      <c r="C226" s="294" t="s">
        <v>740</v>
      </c>
      <c r="D226" s="295" t="s">
        <v>1572</v>
      </c>
      <c r="E226" s="296">
        <v>1</v>
      </c>
      <c r="F226" s="296" t="s">
        <v>6</v>
      </c>
      <c r="G226" s="209" t="s">
        <v>2743</v>
      </c>
      <c r="H226" s="298" t="s">
        <v>1522</v>
      </c>
      <c r="I226" s="298" t="s">
        <v>1598</v>
      </c>
      <c r="J226" s="298">
        <v>160</v>
      </c>
      <c r="K226" s="293" t="s">
        <v>2562</v>
      </c>
      <c r="L226" s="299" t="s">
        <v>2563</v>
      </c>
      <c r="M226" s="300" t="s">
        <v>2548</v>
      </c>
    </row>
    <row r="227" spans="1:22">
      <c r="A227" s="293" t="s">
        <v>738</v>
      </c>
      <c r="B227" s="293" t="s">
        <v>739</v>
      </c>
      <c r="C227" s="294" t="s">
        <v>740</v>
      </c>
      <c r="D227" s="295" t="s">
        <v>1572</v>
      </c>
      <c r="E227" s="296">
        <v>1</v>
      </c>
      <c r="F227" s="296" t="s">
        <v>8</v>
      </c>
      <c r="G227" s="291" t="s">
        <v>2744</v>
      </c>
      <c r="H227" s="291" t="s">
        <v>1955</v>
      </c>
      <c r="I227" s="298" t="s">
        <v>2603</v>
      </c>
      <c r="J227" s="298"/>
      <c r="K227" s="293"/>
      <c r="L227" s="299"/>
      <c r="M227" s="300"/>
    </row>
    <row r="228" spans="1:22" ht="24">
      <c r="A228" s="304">
        <v>1321</v>
      </c>
      <c r="B228" s="304" t="s">
        <v>744</v>
      </c>
      <c r="C228" s="314" t="s">
        <v>745</v>
      </c>
      <c r="D228" s="315" t="s">
        <v>1714</v>
      </c>
      <c r="E228" s="308">
        <v>1</v>
      </c>
      <c r="F228" s="308" t="s">
        <v>6</v>
      </c>
      <c r="G228" s="310" t="s">
        <v>741</v>
      </c>
      <c r="H228" s="335" t="s">
        <v>2745</v>
      </c>
      <c r="I228" s="316" t="s">
        <v>1627</v>
      </c>
      <c r="J228" s="311">
        <v>40</v>
      </c>
      <c r="K228" s="304" t="s">
        <v>2559</v>
      </c>
      <c r="L228" s="313" t="s">
        <v>2551</v>
      </c>
      <c r="M228" s="317" t="s">
        <v>2539</v>
      </c>
      <c r="N228" s="301" t="s">
        <v>2746</v>
      </c>
      <c r="O228" s="291" t="s">
        <v>2747</v>
      </c>
      <c r="P228" s="298" t="s">
        <v>2658</v>
      </c>
      <c r="Q228" s="293" t="s">
        <v>2748</v>
      </c>
      <c r="R228" s="300" t="s">
        <v>2538</v>
      </c>
      <c r="S228" s="300" t="s">
        <v>2548</v>
      </c>
      <c r="T228" s="292" t="s">
        <v>2749</v>
      </c>
      <c r="U228" s="298" t="s">
        <v>1663</v>
      </c>
      <c r="V228" s="301" t="s">
        <v>2733</v>
      </c>
    </row>
    <row r="229" spans="1:22" s="331" customFormat="1" ht="15">
      <c r="A229" s="304">
        <v>1317</v>
      </c>
      <c r="B229" s="346" t="s">
        <v>755</v>
      </c>
      <c r="C229" s="314" t="s">
        <v>1717</v>
      </c>
      <c r="D229" s="347" t="s">
        <v>1572</v>
      </c>
      <c r="E229" s="308">
        <v>1</v>
      </c>
      <c r="F229" s="348" t="s">
        <v>6</v>
      </c>
      <c r="G229" s="311" t="s">
        <v>2750</v>
      </c>
      <c r="H229" s="317" t="s">
        <v>1534</v>
      </c>
      <c r="I229" s="317" t="s">
        <v>2751</v>
      </c>
      <c r="J229" s="317">
        <v>50</v>
      </c>
      <c r="K229" s="337" t="s">
        <v>2752</v>
      </c>
      <c r="L229" s="313" t="s">
        <v>2538</v>
      </c>
      <c r="M229" s="317" t="s">
        <v>2576</v>
      </c>
      <c r="N229" s="301" t="s">
        <v>2733</v>
      </c>
      <c r="O229" s="298" t="s">
        <v>903</v>
      </c>
    </row>
    <row r="230" spans="1:22" s="331" customFormat="1" ht="15">
      <c r="A230" s="304">
        <v>1317</v>
      </c>
      <c r="B230" s="346" t="s">
        <v>755</v>
      </c>
      <c r="C230" s="314" t="s">
        <v>1717</v>
      </c>
      <c r="D230" s="347" t="s">
        <v>1572</v>
      </c>
      <c r="E230" s="308">
        <v>1</v>
      </c>
      <c r="F230" s="348" t="s">
        <v>8</v>
      </c>
      <c r="G230" s="311" t="s">
        <v>2753</v>
      </c>
      <c r="H230" s="317" t="s">
        <v>1499</v>
      </c>
      <c r="I230" s="317" t="s">
        <v>1712</v>
      </c>
      <c r="J230" s="317"/>
      <c r="K230" s="337"/>
      <c r="L230" s="313"/>
      <c r="M230" s="338"/>
      <c r="N230" s="301" t="s">
        <v>2733</v>
      </c>
      <c r="O230" s="298" t="s">
        <v>2754</v>
      </c>
      <c r="P230" s="300"/>
      <c r="Q230" s="300"/>
    </row>
    <row r="231" spans="1:22" s="331" customFormat="1" ht="15">
      <c r="A231" s="304">
        <v>1317</v>
      </c>
      <c r="B231" s="346" t="s">
        <v>755</v>
      </c>
      <c r="C231" s="314" t="s">
        <v>1717</v>
      </c>
      <c r="D231" s="347" t="s">
        <v>1572</v>
      </c>
      <c r="E231" s="308">
        <v>2</v>
      </c>
      <c r="F231" s="348" t="s">
        <v>8</v>
      </c>
      <c r="G231" s="311" t="s">
        <v>2753</v>
      </c>
      <c r="H231" s="317" t="s">
        <v>1509</v>
      </c>
      <c r="I231" s="317" t="s">
        <v>1712</v>
      </c>
      <c r="J231" s="317"/>
      <c r="K231" s="337"/>
      <c r="L231" s="359"/>
      <c r="M231" s="338"/>
      <c r="N231" s="301" t="s">
        <v>2733</v>
      </c>
      <c r="O231" s="298" t="s">
        <v>2754</v>
      </c>
      <c r="P231" s="300"/>
      <c r="Q231" s="300"/>
    </row>
    <row r="232" spans="1:22" ht="60">
      <c r="A232" s="304" t="s">
        <v>760</v>
      </c>
      <c r="B232" s="304" t="s">
        <v>761</v>
      </c>
      <c r="C232" s="314" t="s">
        <v>762</v>
      </c>
      <c r="D232" s="315" t="s">
        <v>1714</v>
      </c>
      <c r="E232" s="308">
        <v>1</v>
      </c>
      <c r="F232" s="308" t="s">
        <v>6</v>
      </c>
      <c r="G232" s="345" t="s">
        <v>700</v>
      </c>
      <c r="H232" s="305" t="s">
        <v>2755</v>
      </c>
      <c r="I232" s="311" t="s">
        <v>2751</v>
      </c>
      <c r="J232" s="311">
        <v>160</v>
      </c>
      <c r="K232" s="304" t="s">
        <v>2635</v>
      </c>
      <c r="L232" s="313" t="s">
        <v>2542</v>
      </c>
      <c r="M232" s="317" t="s">
        <v>2576</v>
      </c>
      <c r="N232" s="301" t="s">
        <v>2733</v>
      </c>
      <c r="O232" s="291" t="s">
        <v>2756</v>
      </c>
    </row>
    <row r="233" spans="1:22">
      <c r="A233" s="293" t="s">
        <v>760</v>
      </c>
      <c r="B233" s="293" t="s">
        <v>761</v>
      </c>
      <c r="C233" s="294" t="s">
        <v>762</v>
      </c>
      <c r="D233" s="295" t="s">
        <v>1714</v>
      </c>
      <c r="E233" s="296">
        <v>1</v>
      </c>
      <c r="F233" s="296" t="s">
        <v>7</v>
      </c>
      <c r="G233" s="291" t="s">
        <v>2757</v>
      </c>
      <c r="H233" s="291" t="s">
        <v>1525</v>
      </c>
      <c r="I233" s="298" t="s">
        <v>1712</v>
      </c>
      <c r="J233" s="298"/>
      <c r="K233" s="293"/>
      <c r="L233" s="299"/>
      <c r="M233" s="300"/>
    </row>
    <row r="234" spans="1:22">
      <c r="A234" s="293" t="s">
        <v>765</v>
      </c>
      <c r="B234" s="293" t="s">
        <v>766</v>
      </c>
      <c r="C234" s="294" t="s">
        <v>1719</v>
      </c>
      <c r="D234" s="295" t="s">
        <v>1520</v>
      </c>
      <c r="E234" s="296">
        <v>1</v>
      </c>
      <c r="F234" s="296" t="s">
        <v>6</v>
      </c>
      <c r="G234" s="209" t="s">
        <v>249</v>
      </c>
      <c r="H234" s="291" t="s">
        <v>2758</v>
      </c>
      <c r="I234" s="298" t="s">
        <v>1598</v>
      </c>
      <c r="J234" s="298">
        <v>160</v>
      </c>
      <c r="K234" s="293" t="s">
        <v>2537</v>
      </c>
      <c r="L234" s="299" t="s">
        <v>2555</v>
      </c>
      <c r="M234" s="300" t="s">
        <v>2548</v>
      </c>
    </row>
    <row r="235" spans="1:22">
      <c r="A235" s="293" t="s">
        <v>1720</v>
      </c>
      <c r="B235" s="293" t="s">
        <v>1721</v>
      </c>
      <c r="C235" s="294" t="s">
        <v>197</v>
      </c>
      <c r="D235" s="295" t="s">
        <v>1546</v>
      </c>
      <c r="E235" s="296">
        <v>1</v>
      </c>
      <c r="F235" s="296" t="s">
        <v>19</v>
      </c>
      <c r="G235" s="209" t="s">
        <v>750</v>
      </c>
      <c r="H235" s="291"/>
      <c r="I235" s="298"/>
      <c r="J235" s="298"/>
      <c r="K235" s="293"/>
      <c r="L235" s="299"/>
      <c r="M235" s="300"/>
    </row>
    <row r="236" spans="1:22">
      <c r="A236" s="293" t="s">
        <v>1722</v>
      </c>
      <c r="B236" s="293" t="s">
        <v>1723</v>
      </c>
      <c r="C236" s="294" t="s">
        <v>197</v>
      </c>
      <c r="D236" s="295" t="s">
        <v>1546</v>
      </c>
      <c r="E236" s="296">
        <v>1</v>
      </c>
      <c r="F236" s="296" t="s">
        <v>19</v>
      </c>
      <c r="G236" s="209" t="s">
        <v>750</v>
      </c>
      <c r="H236" s="291"/>
      <c r="I236" s="298"/>
      <c r="J236" s="298"/>
      <c r="K236" s="293"/>
      <c r="L236" s="299"/>
      <c r="M236" s="300"/>
    </row>
    <row r="237" spans="1:22">
      <c r="A237" s="293" t="s">
        <v>1724</v>
      </c>
      <c r="B237" s="293" t="s">
        <v>1725</v>
      </c>
      <c r="C237" s="294" t="s">
        <v>200</v>
      </c>
      <c r="D237" s="295" t="s">
        <v>1546</v>
      </c>
      <c r="E237" s="296">
        <v>1</v>
      </c>
      <c r="F237" s="296" t="s">
        <v>19</v>
      </c>
      <c r="G237" s="209" t="s">
        <v>750</v>
      </c>
      <c r="H237" s="291"/>
      <c r="I237" s="298"/>
      <c r="J237" s="298"/>
      <c r="K237" s="293"/>
      <c r="L237" s="299"/>
      <c r="M237" s="300"/>
    </row>
    <row r="238" spans="1:22">
      <c r="A238" s="293" t="s">
        <v>1726</v>
      </c>
      <c r="B238" s="293" t="s">
        <v>1727</v>
      </c>
      <c r="C238" s="294" t="s">
        <v>200</v>
      </c>
      <c r="D238" s="295" t="s">
        <v>1546</v>
      </c>
      <c r="E238" s="296">
        <v>1</v>
      </c>
      <c r="F238" s="296" t="s">
        <v>19</v>
      </c>
      <c r="G238" s="209" t="s">
        <v>750</v>
      </c>
      <c r="H238" s="291"/>
      <c r="I238" s="298"/>
      <c r="J238" s="298"/>
      <c r="K238" s="293"/>
      <c r="L238" s="299"/>
      <c r="M238" s="300"/>
    </row>
    <row r="239" spans="1:22">
      <c r="A239" s="293" t="s">
        <v>772</v>
      </c>
      <c r="B239" s="293" t="s">
        <v>773</v>
      </c>
      <c r="C239" s="294" t="s">
        <v>1130</v>
      </c>
      <c r="D239" s="295" t="s">
        <v>1520</v>
      </c>
      <c r="E239" s="296">
        <v>1</v>
      </c>
      <c r="F239" s="296" t="s">
        <v>6</v>
      </c>
      <c r="G239" s="247" t="s">
        <v>775</v>
      </c>
      <c r="H239" s="291" t="s">
        <v>1578</v>
      </c>
      <c r="I239" s="298" t="s">
        <v>1598</v>
      </c>
      <c r="J239" s="298">
        <v>80</v>
      </c>
      <c r="K239" s="293" t="s">
        <v>2550</v>
      </c>
      <c r="L239" s="299" t="s">
        <v>2551</v>
      </c>
      <c r="M239" s="300" t="s">
        <v>2548</v>
      </c>
    </row>
    <row r="240" spans="1:22">
      <c r="A240" s="293" t="s">
        <v>2759</v>
      </c>
      <c r="B240" s="293" t="s">
        <v>2760</v>
      </c>
      <c r="C240" s="294" t="s">
        <v>2761</v>
      </c>
      <c r="D240" s="295" t="s">
        <v>1520</v>
      </c>
      <c r="E240" s="296">
        <v>1</v>
      </c>
      <c r="F240" s="296" t="s">
        <v>6</v>
      </c>
      <c r="G240" s="247" t="s">
        <v>2762</v>
      </c>
      <c r="H240" s="291" t="s">
        <v>1548</v>
      </c>
      <c r="I240" s="298" t="s">
        <v>1619</v>
      </c>
      <c r="J240" s="298">
        <v>80</v>
      </c>
      <c r="K240" s="293" t="s">
        <v>2579</v>
      </c>
      <c r="L240" s="299" t="s">
        <v>2566</v>
      </c>
      <c r="M240" s="300" t="s">
        <v>2548</v>
      </c>
    </row>
    <row r="241" spans="1:30" s="330" customFormat="1" ht="15">
      <c r="A241" s="293">
        <v>1322</v>
      </c>
      <c r="B241" s="318" t="s">
        <v>778</v>
      </c>
      <c r="C241" s="294" t="s">
        <v>779</v>
      </c>
      <c r="D241" s="319" t="s">
        <v>1520</v>
      </c>
      <c r="E241" s="296">
        <v>1</v>
      </c>
      <c r="F241" s="320" t="s">
        <v>6</v>
      </c>
      <c r="G241" s="247" t="s">
        <v>2763</v>
      </c>
      <c r="H241" s="300" t="s">
        <v>1567</v>
      </c>
      <c r="I241" s="300" t="s">
        <v>1602</v>
      </c>
      <c r="J241" s="300">
        <v>80</v>
      </c>
      <c r="K241" s="175" t="s">
        <v>2569</v>
      </c>
      <c r="L241" s="299" t="s">
        <v>2547</v>
      </c>
      <c r="M241" s="172" t="s">
        <v>2570</v>
      </c>
      <c r="N241" s="331"/>
      <c r="O241" s="331"/>
      <c r="P241" s="331"/>
      <c r="Q241" s="331"/>
      <c r="R241" s="331"/>
      <c r="S241" s="331"/>
      <c r="T241" s="331"/>
      <c r="U241" s="331"/>
      <c r="V241" s="331"/>
      <c r="W241" s="331"/>
      <c r="X241" s="331"/>
      <c r="Y241" s="331"/>
      <c r="Z241" s="331"/>
      <c r="AA241" s="331"/>
      <c r="AB241" s="331"/>
      <c r="AC241" s="331"/>
      <c r="AD241" s="331"/>
    </row>
    <row r="242" spans="1:30">
      <c r="A242" s="304" t="s">
        <v>2764</v>
      </c>
      <c r="B242" s="345" t="s">
        <v>2765</v>
      </c>
      <c r="C242" s="360" t="s">
        <v>2766</v>
      </c>
      <c r="D242" s="315" t="s">
        <v>1520</v>
      </c>
      <c r="E242" s="308">
        <v>1</v>
      </c>
      <c r="F242" s="308" t="s">
        <v>6</v>
      </c>
      <c r="G242" s="309" t="s">
        <v>249</v>
      </c>
      <c r="H242" s="335" t="s">
        <v>1578</v>
      </c>
      <c r="I242" s="311" t="s">
        <v>1775</v>
      </c>
      <c r="J242" s="311">
        <v>80</v>
      </c>
      <c r="K242" s="304" t="s">
        <v>2550</v>
      </c>
      <c r="L242" s="313" t="s">
        <v>2551</v>
      </c>
      <c r="M242" s="317" t="s">
        <v>2548</v>
      </c>
      <c r="N242" s="301" t="s">
        <v>2733</v>
      </c>
      <c r="O242" s="298" t="s">
        <v>1569</v>
      </c>
      <c r="P242" s="298" t="s">
        <v>1730</v>
      </c>
      <c r="Q242" s="293" t="s">
        <v>2646</v>
      </c>
      <c r="R242" s="300" t="s">
        <v>2551</v>
      </c>
      <c r="S242" s="300" t="s">
        <v>2570</v>
      </c>
    </row>
    <row r="243" spans="1:30">
      <c r="A243" s="304">
        <v>1324</v>
      </c>
      <c r="B243" s="304" t="s">
        <v>783</v>
      </c>
      <c r="C243" s="314" t="s">
        <v>1729</v>
      </c>
      <c r="D243" s="315" t="s">
        <v>1572</v>
      </c>
      <c r="E243" s="308">
        <v>1</v>
      </c>
      <c r="F243" s="308" t="s">
        <v>6</v>
      </c>
      <c r="G243" s="309" t="s">
        <v>2767</v>
      </c>
      <c r="H243" s="310" t="s">
        <v>1552</v>
      </c>
      <c r="I243" s="311" t="s">
        <v>1730</v>
      </c>
      <c r="J243" s="311">
        <v>40</v>
      </c>
      <c r="K243" s="304" t="s">
        <v>2632</v>
      </c>
      <c r="L243" s="313" t="s">
        <v>2566</v>
      </c>
      <c r="M243" s="317" t="s">
        <v>2570</v>
      </c>
      <c r="N243" s="301" t="s">
        <v>2733</v>
      </c>
      <c r="O243" s="247" t="s">
        <v>698</v>
      </c>
    </row>
    <row r="244" spans="1:30">
      <c r="A244" s="293">
        <v>1857</v>
      </c>
      <c r="B244" s="209" t="s">
        <v>2768</v>
      </c>
      <c r="C244" s="332" t="s">
        <v>2769</v>
      </c>
      <c r="D244" s="295" t="s">
        <v>1520</v>
      </c>
      <c r="E244" s="296">
        <v>1</v>
      </c>
      <c r="F244" s="296" t="s">
        <v>6</v>
      </c>
      <c r="G244" s="247" t="s">
        <v>707</v>
      </c>
      <c r="H244" s="298" t="s">
        <v>1538</v>
      </c>
      <c r="I244" s="298" t="s">
        <v>1730</v>
      </c>
      <c r="J244" s="298">
        <v>60</v>
      </c>
      <c r="K244" s="293" t="s">
        <v>2644</v>
      </c>
      <c r="L244" s="299" t="s">
        <v>2555</v>
      </c>
      <c r="M244" s="300" t="s">
        <v>2570</v>
      </c>
    </row>
    <row r="245" spans="1:30">
      <c r="A245" s="293" t="s">
        <v>791</v>
      </c>
      <c r="B245" s="293" t="s">
        <v>792</v>
      </c>
      <c r="C245" s="294" t="s">
        <v>212</v>
      </c>
      <c r="D245" s="295" t="s">
        <v>1546</v>
      </c>
      <c r="E245" s="296">
        <v>1</v>
      </c>
      <c r="F245" s="296" t="s">
        <v>19</v>
      </c>
      <c r="G245" s="209" t="s">
        <v>750</v>
      </c>
      <c r="H245" s="291"/>
      <c r="I245" s="298"/>
      <c r="J245" s="298"/>
      <c r="K245" s="293"/>
      <c r="L245" s="299"/>
      <c r="M245" s="300"/>
    </row>
    <row r="246" spans="1:30">
      <c r="A246" s="293">
        <v>507</v>
      </c>
      <c r="B246" s="293" t="s">
        <v>794</v>
      </c>
      <c r="C246" s="294" t="s">
        <v>795</v>
      </c>
      <c r="D246" s="295">
        <v>4</v>
      </c>
      <c r="E246" s="296">
        <v>1</v>
      </c>
      <c r="F246" s="296" t="s">
        <v>6</v>
      </c>
      <c r="G246" s="247" t="s">
        <v>796</v>
      </c>
      <c r="H246" s="291" t="s">
        <v>1522</v>
      </c>
      <c r="I246" s="298" t="s">
        <v>1663</v>
      </c>
      <c r="J246" s="298">
        <v>30</v>
      </c>
      <c r="K246" s="293" t="s">
        <v>2562</v>
      </c>
      <c r="L246" s="299" t="s">
        <v>2563</v>
      </c>
      <c r="M246" s="300" t="s">
        <v>2548</v>
      </c>
    </row>
    <row r="247" spans="1:30">
      <c r="A247" s="304" t="s">
        <v>798</v>
      </c>
      <c r="B247" s="304" t="s">
        <v>799</v>
      </c>
      <c r="C247" s="314" t="s">
        <v>1729</v>
      </c>
      <c r="D247" s="315" t="s">
        <v>1581</v>
      </c>
      <c r="E247" s="308">
        <v>1</v>
      </c>
      <c r="F247" s="308" t="s">
        <v>6</v>
      </c>
      <c r="G247" s="309" t="s">
        <v>2767</v>
      </c>
      <c r="H247" s="310" t="s">
        <v>1552</v>
      </c>
      <c r="I247" s="311" t="s">
        <v>1730</v>
      </c>
      <c r="J247" s="311">
        <v>20</v>
      </c>
      <c r="K247" s="304" t="s">
        <v>2632</v>
      </c>
      <c r="L247" s="313" t="s">
        <v>2566</v>
      </c>
      <c r="M247" s="317" t="s">
        <v>2570</v>
      </c>
      <c r="N247" s="301" t="s">
        <v>2733</v>
      </c>
      <c r="O247" s="247" t="s">
        <v>698</v>
      </c>
    </row>
    <row r="248" spans="1:30">
      <c r="A248" s="293" t="s">
        <v>800</v>
      </c>
      <c r="B248" s="293" t="s">
        <v>801</v>
      </c>
      <c r="C248" s="294" t="s">
        <v>1736</v>
      </c>
      <c r="D248" s="295" t="s">
        <v>1581</v>
      </c>
      <c r="E248" s="296">
        <v>1</v>
      </c>
      <c r="F248" s="296" t="s">
        <v>6</v>
      </c>
      <c r="G248" s="247" t="s">
        <v>694</v>
      </c>
      <c r="H248" s="291" t="s">
        <v>1621</v>
      </c>
      <c r="I248" s="298" t="s">
        <v>1731</v>
      </c>
      <c r="J248" s="298">
        <v>30</v>
      </c>
      <c r="K248" s="175" t="s">
        <v>2546</v>
      </c>
      <c r="L248" s="299" t="s">
        <v>2547</v>
      </c>
      <c r="M248" s="300" t="s">
        <v>2548</v>
      </c>
    </row>
    <row r="249" spans="1:30">
      <c r="A249" s="293" t="s">
        <v>809</v>
      </c>
      <c r="B249" s="209" t="s">
        <v>810</v>
      </c>
      <c r="C249" s="332" t="s">
        <v>811</v>
      </c>
      <c r="D249" s="295" t="s">
        <v>1570</v>
      </c>
      <c r="E249" s="296">
        <v>1</v>
      </c>
      <c r="F249" s="296" t="s">
        <v>6</v>
      </c>
      <c r="G249" s="247" t="s">
        <v>812</v>
      </c>
      <c r="H249" s="298" t="s">
        <v>1552</v>
      </c>
      <c r="I249" s="298" t="s">
        <v>1663</v>
      </c>
      <c r="J249" s="298">
        <v>40</v>
      </c>
      <c r="K249" s="293" t="s">
        <v>2632</v>
      </c>
      <c r="L249" s="299" t="s">
        <v>2566</v>
      </c>
      <c r="M249" s="300" t="s">
        <v>2570</v>
      </c>
    </row>
    <row r="250" spans="1:30" ht="24">
      <c r="A250" s="293" t="s">
        <v>819</v>
      </c>
      <c r="B250" s="293" t="s">
        <v>820</v>
      </c>
      <c r="C250" s="294" t="s">
        <v>821</v>
      </c>
      <c r="D250" s="295" t="s">
        <v>1520</v>
      </c>
      <c r="E250" s="296">
        <v>1</v>
      </c>
      <c r="F250" s="296" t="s">
        <v>6</v>
      </c>
      <c r="G250" s="247" t="s">
        <v>2770</v>
      </c>
      <c r="H250" s="291" t="s">
        <v>1552</v>
      </c>
      <c r="I250" s="298" t="s">
        <v>1608</v>
      </c>
      <c r="J250" s="298">
        <v>400</v>
      </c>
      <c r="K250" s="293" t="s">
        <v>2771</v>
      </c>
      <c r="L250" s="299" t="s">
        <v>2538</v>
      </c>
      <c r="M250" s="300" t="s">
        <v>2548</v>
      </c>
    </row>
    <row r="251" spans="1:30" ht="24">
      <c r="A251" s="293" t="s">
        <v>819</v>
      </c>
      <c r="B251" s="293" t="s">
        <v>820</v>
      </c>
      <c r="C251" s="294" t="s">
        <v>821</v>
      </c>
      <c r="D251" s="295" t="s">
        <v>1520</v>
      </c>
      <c r="E251" s="296">
        <v>1</v>
      </c>
      <c r="F251" s="296" t="s">
        <v>7</v>
      </c>
      <c r="G251" s="291" t="s">
        <v>2772</v>
      </c>
      <c r="H251" s="291" t="s">
        <v>1639</v>
      </c>
      <c r="I251" s="298" t="s">
        <v>1608</v>
      </c>
      <c r="J251" s="298"/>
      <c r="K251" s="293"/>
      <c r="L251" s="299"/>
      <c r="M251" s="300"/>
    </row>
    <row r="252" spans="1:30" ht="24">
      <c r="A252" s="293" t="s">
        <v>819</v>
      </c>
      <c r="B252" s="293" t="s">
        <v>820</v>
      </c>
      <c r="C252" s="294" t="s">
        <v>821</v>
      </c>
      <c r="D252" s="295" t="s">
        <v>1520</v>
      </c>
      <c r="E252" s="296">
        <v>2</v>
      </c>
      <c r="F252" s="296" t="s">
        <v>6</v>
      </c>
      <c r="G252" s="291" t="s">
        <v>2772</v>
      </c>
      <c r="H252" s="291" t="s">
        <v>1548</v>
      </c>
      <c r="I252" s="293" t="s">
        <v>1608</v>
      </c>
      <c r="J252" s="298"/>
      <c r="K252" s="293"/>
      <c r="L252" s="299"/>
      <c r="M252" s="300"/>
    </row>
    <row r="253" spans="1:30" ht="24">
      <c r="A253" s="293" t="s">
        <v>819</v>
      </c>
      <c r="B253" s="293" t="s">
        <v>820</v>
      </c>
      <c r="C253" s="294" t="s">
        <v>821</v>
      </c>
      <c r="D253" s="295" t="s">
        <v>1520</v>
      </c>
      <c r="E253" s="296">
        <v>2</v>
      </c>
      <c r="F253" s="296" t="s">
        <v>7</v>
      </c>
      <c r="G253" s="291" t="s">
        <v>2772</v>
      </c>
      <c r="H253" s="291" t="s">
        <v>1743</v>
      </c>
      <c r="I253" s="298" t="s">
        <v>1608</v>
      </c>
      <c r="J253" s="298"/>
      <c r="K253" s="293"/>
      <c r="L253" s="299"/>
      <c r="M253" s="300"/>
    </row>
    <row r="254" spans="1:30" ht="38.25">
      <c r="A254" s="304">
        <v>1120</v>
      </c>
      <c r="B254" s="304" t="s">
        <v>830</v>
      </c>
      <c r="C254" s="314" t="s">
        <v>831</v>
      </c>
      <c r="D254" s="315" t="s">
        <v>1520</v>
      </c>
      <c r="E254" s="308">
        <v>1</v>
      </c>
      <c r="F254" s="308" t="s">
        <v>6</v>
      </c>
      <c r="G254" s="309" t="s">
        <v>2773</v>
      </c>
      <c r="H254" s="335" t="s">
        <v>2774</v>
      </c>
      <c r="I254" s="311" t="s">
        <v>1604</v>
      </c>
      <c r="J254" s="311">
        <v>100</v>
      </c>
      <c r="K254" s="337" t="s">
        <v>2585</v>
      </c>
      <c r="L254" s="313" t="s">
        <v>2538</v>
      </c>
      <c r="M254" s="338" t="s">
        <v>2570</v>
      </c>
      <c r="N254" s="301" t="s">
        <v>2775</v>
      </c>
      <c r="O254" s="247" t="s">
        <v>2773</v>
      </c>
      <c r="P254" s="291" t="s">
        <v>2776</v>
      </c>
    </row>
    <row r="255" spans="1:30">
      <c r="A255" s="293" t="s">
        <v>836</v>
      </c>
      <c r="B255" s="293" t="s">
        <v>837</v>
      </c>
      <c r="C255" s="294" t="s">
        <v>838</v>
      </c>
      <c r="D255" s="295" t="s">
        <v>1520</v>
      </c>
      <c r="E255" s="296">
        <v>1</v>
      </c>
      <c r="F255" s="296" t="s">
        <v>6</v>
      </c>
      <c r="G255" s="247" t="s">
        <v>839</v>
      </c>
      <c r="H255" s="291" t="s">
        <v>2777</v>
      </c>
      <c r="I255" s="298" t="s">
        <v>1739</v>
      </c>
      <c r="J255" s="298">
        <v>45</v>
      </c>
      <c r="K255" s="293" t="s">
        <v>2579</v>
      </c>
      <c r="L255" s="299" t="s">
        <v>2566</v>
      </c>
      <c r="M255" s="300" t="s">
        <v>2548</v>
      </c>
    </row>
    <row r="256" spans="1:30">
      <c r="A256" s="293" t="s">
        <v>836</v>
      </c>
      <c r="B256" s="293" t="s">
        <v>837</v>
      </c>
      <c r="C256" s="294" t="s">
        <v>838</v>
      </c>
      <c r="D256" s="295" t="s">
        <v>1520</v>
      </c>
      <c r="E256" s="296">
        <v>1</v>
      </c>
      <c r="F256" s="296" t="s">
        <v>7</v>
      </c>
      <c r="G256" s="209" t="s">
        <v>840</v>
      </c>
      <c r="H256" s="291" t="s">
        <v>1752</v>
      </c>
      <c r="I256" s="298" t="s">
        <v>2599</v>
      </c>
      <c r="J256" s="298"/>
      <c r="K256" s="293"/>
      <c r="L256" s="299"/>
      <c r="M256" s="300"/>
    </row>
    <row r="257" spans="1:15">
      <c r="A257" s="293" t="s">
        <v>841</v>
      </c>
      <c r="B257" s="293" t="s">
        <v>842</v>
      </c>
      <c r="C257" s="294" t="s">
        <v>843</v>
      </c>
      <c r="D257" s="295" t="s">
        <v>1520</v>
      </c>
      <c r="E257" s="296">
        <v>1</v>
      </c>
      <c r="F257" s="296" t="s">
        <v>6</v>
      </c>
      <c r="G257" s="209" t="s">
        <v>823</v>
      </c>
      <c r="H257" s="291" t="s">
        <v>1530</v>
      </c>
      <c r="I257" s="298" t="s">
        <v>1672</v>
      </c>
      <c r="J257" s="298">
        <v>45</v>
      </c>
      <c r="K257" s="293" t="s">
        <v>2537</v>
      </c>
      <c r="L257" s="299" t="s">
        <v>2555</v>
      </c>
      <c r="M257" s="300" t="s">
        <v>2548</v>
      </c>
    </row>
    <row r="258" spans="1:15">
      <c r="A258" s="293" t="s">
        <v>841</v>
      </c>
      <c r="B258" s="293" t="s">
        <v>842</v>
      </c>
      <c r="C258" s="294" t="s">
        <v>843</v>
      </c>
      <c r="D258" s="295" t="s">
        <v>1520</v>
      </c>
      <c r="E258" s="296">
        <v>1</v>
      </c>
      <c r="F258" s="296" t="s">
        <v>7</v>
      </c>
      <c r="G258" s="209" t="s">
        <v>824</v>
      </c>
      <c r="H258" s="291" t="s">
        <v>1637</v>
      </c>
      <c r="I258" s="298" t="s">
        <v>1672</v>
      </c>
      <c r="J258" s="298"/>
      <c r="K258" s="293"/>
      <c r="L258" s="299"/>
      <c r="M258" s="300"/>
    </row>
    <row r="259" spans="1:15">
      <c r="A259" s="293" t="s">
        <v>844</v>
      </c>
      <c r="B259" s="293" t="s">
        <v>845</v>
      </c>
      <c r="C259" s="294" t="s">
        <v>846</v>
      </c>
      <c r="D259" s="295" t="s">
        <v>1520</v>
      </c>
      <c r="E259" s="296">
        <v>1</v>
      </c>
      <c r="F259" s="296" t="s">
        <v>6</v>
      </c>
      <c r="G259" s="247" t="s">
        <v>827</v>
      </c>
      <c r="H259" s="291" t="s">
        <v>1578</v>
      </c>
      <c r="I259" s="298" t="s">
        <v>1739</v>
      </c>
      <c r="J259" s="298">
        <v>45</v>
      </c>
      <c r="K259" s="293" t="s">
        <v>2550</v>
      </c>
      <c r="L259" s="299" t="s">
        <v>2551</v>
      </c>
      <c r="M259" s="300" t="s">
        <v>2548</v>
      </c>
    </row>
    <row r="260" spans="1:15">
      <c r="A260" s="293" t="s">
        <v>844</v>
      </c>
      <c r="B260" s="293" t="s">
        <v>845</v>
      </c>
      <c r="C260" s="294" t="s">
        <v>846</v>
      </c>
      <c r="D260" s="295" t="s">
        <v>1520</v>
      </c>
      <c r="E260" s="296">
        <v>1</v>
      </c>
      <c r="F260" s="296" t="s">
        <v>7</v>
      </c>
      <c r="G260" s="209" t="s">
        <v>828</v>
      </c>
      <c r="H260" s="291" t="s">
        <v>1682</v>
      </c>
      <c r="I260" s="298" t="s">
        <v>2599</v>
      </c>
      <c r="J260" s="298"/>
      <c r="K260" s="293"/>
      <c r="L260" s="299"/>
      <c r="M260" s="300"/>
    </row>
    <row r="261" spans="1:15">
      <c r="A261" s="293" t="s">
        <v>847</v>
      </c>
      <c r="B261" s="293" t="s">
        <v>848</v>
      </c>
      <c r="C261" s="294" t="s">
        <v>849</v>
      </c>
      <c r="D261" s="295" t="s">
        <v>1520</v>
      </c>
      <c r="E261" s="296">
        <v>1</v>
      </c>
      <c r="F261" s="296" t="s">
        <v>6</v>
      </c>
      <c r="G261" s="247" t="s">
        <v>850</v>
      </c>
      <c r="H261" s="298" t="s">
        <v>1569</v>
      </c>
      <c r="I261" s="298" t="s">
        <v>1739</v>
      </c>
      <c r="J261" s="298">
        <v>45</v>
      </c>
      <c r="K261" s="293" t="s">
        <v>2559</v>
      </c>
      <c r="L261" s="299" t="s">
        <v>2563</v>
      </c>
      <c r="M261" s="300" t="s">
        <v>2570</v>
      </c>
    </row>
    <row r="262" spans="1:15">
      <c r="A262" s="293" t="s">
        <v>847</v>
      </c>
      <c r="B262" s="293" t="s">
        <v>848</v>
      </c>
      <c r="C262" s="294" t="s">
        <v>849</v>
      </c>
      <c r="D262" s="295" t="s">
        <v>1520</v>
      </c>
      <c r="E262" s="296">
        <v>1</v>
      </c>
      <c r="F262" s="296" t="s">
        <v>7</v>
      </c>
      <c r="G262" s="209" t="s">
        <v>851</v>
      </c>
      <c r="H262" s="298" t="s">
        <v>1554</v>
      </c>
      <c r="I262" s="298" t="s">
        <v>1739</v>
      </c>
      <c r="J262" s="298"/>
      <c r="K262" s="293"/>
      <c r="L262" s="299"/>
      <c r="M262" s="300"/>
    </row>
    <row r="263" spans="1:15">
      <c r="A263" s="293" t="s">
        <v>852</v>
      </c>
      <c r="B263" s="293" t="s">
        <v>853</v>
      </c>
      <c r="C263" s="294" t="s">
        <v>184</v>
      </c>
      <c r="D263" s="295" t="s">
        <v>1546</v>
      </c>
      <c r="E263" s="296">
        <v>1</v>
      </c>
      <c r="F263" s="296" t="s">
        <v>19</v>
      </c>
      <c r="G263" s="247" t="s">
        <v>839</v>
      </c>
      <c r="H263" s="291"/>
      <c r="I263" s="298"/>
      <c r="J263" s="298"/>
      <c r="K263" s="293"/>
      <c r="L263" s="299"/>
      <c r="M263" s="300"/>
    </row>
    <row r="264" spans="1:15" ht="24">
      <c r="A264" s="293">
        <v>1542</v>
      </c>
      <c r="B264" s="251" t="s">
        <v>1753</v>
      </c>
      <c r="C264" s="361" t="s">
        <v>858</v>
      </c>
      <c r="D264" s="362" t="s">
        <v>1520</v>
      </c>
      <c r="E264" s="363">
        <v>1</v>
      </c>
      <c r="F264" s="363" t="s">
        <v>6</v>
      </c>
      <c r="G264" s="364" t="s">
        <v>1754</v>
      </c>
      <c r="H264" s="291" t="s">
        <v>1567</v>
      </c>
      <c r="I264" s="298" t="s">
        <v>1598</v>
      </c>
      <c r="J264" s="298">
        <v>40</v>
      </c>
      <c r="K264" s="175" t="s">
        <v>2569</v>
      </c>
      <c r="L264" s="299" t="s">
        <v>2547</v>
      </c>
      <c r="M264" s="172" t="s">
        <v>2570</v>
      </c>
    </row>
    <row r="265" spans="1:15" ht="24">
      <c r="A265" s="293" t="s">
        <v>861</v>
      </c>
      <c r="B265" s="293" t="s">
        <v>862</v>
      </c>
      <c r="C265" s="294" t="s">
        <v>863</v>
      </c>
      <c r="D265" s="295" t="s">
        <v>1520</v>
      </c>
      <c r="E265" s="296">
        <v>1</v>
      </c>
      <c r="F265" s="296" t="s">
        <v>6</v>
      </c>
      <c r="G265" s="247" t="s">
        <v>870</v>
      </c>
      <c r="H265" s="298" t="s">
        <v>1530</v>
      </c>
      <c r="I265" s="298" t="s">
        <v>1739</v>
      </c>
      <c r="J265" s="298">
        <v>48</v>
      </c>
      <c r="K265" s="293" t="s">
        <v>2537</v>
      </c>
      <c r="L265" s="299" t="s">
        <v>2555</v>
      </c>
      <c r="M265" s="300" t="s">
        <v>2548</v>
      </c>
    </row>
    <row r="266" spans="1:15" ht="24">
      <c r="A266" s="293" t="s">
        <v>861</v>
      </c>
      <c r="B266" s="293" t="s">
        <v>862</v>
      </c>
      <c r="C266" s="294" t="s">
        <v>863</v>
      </c>
      <c r="D266" s="295" t="s">
        <v>1520</v>
      </c>
      <c r="E266" s="296">
        <v>1</v>
      </c>
      <c r="F266" s="296" t="s">
        <v>7</v>
      </c>
      <c r="G266" s="209" t="s">
        <v>871</v>
      </c>
      <c r="H266" s="298" t="s">
        <v>1525</v>
      </c>
      <c r="I266" s="298" t="s">
        <v>1739</v>
      </c>
      <c r="J266" s="298"/>
      <c r="K266" s="293"/>
      <c r="L266" s="299"/>
      <c r="M266" s="300"/>
    </row>
    <row r="267" spans="1:15">
      <c r="A267" s="304" t="s">
        <v>864</v>
      </c>
      <c r="B267" s="304" t="s">
        <v>865</v>
      </c>
      <c r="C267" s="314" t="s">
        <v>866</v>
      </c>
      <c r="D267" s="315" t="s">
        <v>1520</v>
      </c>
      <c r="E267" s="308">
        <v>1</v>
      </c>
      <c r="F267" s="308" t="s">
        <v>6</v>
      </c>
      <c r="G267" s="309" t="s">
        <v>2778</v>
      </c>
      <c r="H267" s="310" t="s">
        <v>1588</v>
      </c>
      <c r="I267" s="311" t="s">
        <v>1739</v>
      </c>
      <c r="J267" s="311">
        <v>48</v>
      </c>
      <c r="K267" s="337" t="s">
        <v>2594</v>
      </c>
      <c r="L267" s="313" t="s">
        <v>2538</v>
      </c>
      <c r="M267" s="317" t="s">
        <v>2548</v>
      </c>
      <c r="N267" s="301" t="s">
        <v>2688</v>
      </c>
      <c r="O267" s="247" t="s">
        <v>839</v>
      </c>
    </row>
    <row r="268" spans="1:15">
      <c r="A268" s="304" t="s">
        <v>864</v>
      </c>
      <c r="B268" s="304" t="s">
        <v>865</v>
      </c>
      <c r="C268" s="314" t="s">
        <v>866</v>
      </c>
      <c r="D268" s="315" t="s">
        <v>1520</v>
      </c>
      <c r="E268" s="308">
        <v>1</v>
      </c>
      <c r="F268" s="308" t="s">
        <v>7</v>
      </c>
      <c r="G268" s="345" t="s">
        <v>2779</v>
      </c>
      <c r="H268" s="310" t="s">
        <v>1540</v>
      </c>
      <c r="I268" s="311" t="s">
        <v>1739</v>
      </c>
      <c r="J268" s="311"/>
      <c r="K268" s="304"/>
      <c r="L268" s="313"/>
      <c r="M268" s="317"/>
      <c r="N268" s="301" t="s">
        <v>2688</v>
      </c>
      <c r="O268" s="209" t="s">
        <v>840</v>
      </c>
    </row>
    <row r="269" spans="1:15">
      <c r="A269" s="293" t="s">
        <v>867</v>
      </c>
      <c r="B269" s="293" t="s">
        <v>868</v>
      </c>
      <c r="C269" s="294" t="s">
        <v>869</v>
      </c>
      <c r="D269" s="295" t="s">
        <v>1520</v>
      </c>
      <c r="E269" s="296">
        <v>1</v>
      </c>
      <c r="F269" s="296" t="s">
        <v>6</v>
      </c>
      <c r="G269" s="247" t="s">
        <v>870</v>
      </c>
      <c r="H269" s="291" t="s">
        <v>1522</v>
      </c>
      <c r="I269" s="298" t="s">
        <v>1739</v>
      </c>
      <c r="J269" s="298">
        <v>48</v>
      </c>
      <c r="K269" s="293" t="s">
        <v>2562</v>
      </c>
      <c r="L269" s="299" t="s">
        <v>2563</v>
      </c>
      <c r="M269" s="300" t="s">
        <v>2548</v>
      </c>
    </row>
    <row r="270" spans="1:15">
      <c r="A270" s="293" t="s">
        <v>867</v>
      </c>
      <c r="B270" s="293" t="s">
        <v>868</v>
      </c>
      <c r="C270" s="294" t="s">
        <v>869</v>
      </c>
      <c r="D270" s="295" t="s">
        <v>1520</v>
      </c>
      <c r="E270" s="296">
        <v>1</v>
      </c>
      <c r="F270" s="296" t="s">
        <v>7</v>
      </c>
      <c r="G270" s="209" t="s">
        <v>871</v>
      </c>
      <c r="H270" s="291" t="s">
        <v>1743</v>
      </c>
      <c r="I270" s="298" t="s">
        <v>1739</v>
      </c>
      <c r="J270" s="298"/>
      <c r="K270" s="293"/>
      <c r="L270" s="299"/>
      <c r="M270" s="300"/>
    </row>
    <row r="271" spans="1:15" ht="25.5">
      <c r="A271" s="293" t="s">
        <v>1755</v>
      </c>
      <c r="B271" s="250" t="s">
        <v>1756</v>
      </c>
      <c r="C271" s="365" t="s">
        <v>874</v>
      </c>
      <c r="D271" s="362" t="s">
        <v>1520</v>
      </c>
      <c r="E271" s="363">
        <v>1</v>
      </c>
      <c r="F271" s="363" t="s">
        <v>6</v>
      </c>
      <c r="G271" s="364" t="s">
        <v>2780</v>
      </c>
      <c r="H271" s="291" t="s">
        <v>1552</v>
      </c>
      <c r="I271" s="298" t="s">
        <v>1598</v>
      </c>
      <c r="J271" s="298">
        <v>80</v>
      </c>
      <c r="K271" s="293" t="s">
        <v>2565</v>
      </c>
      <c r="L271" s="299" t="s">
        <v>2566</v>
      </c>
      <c r="M271" s="300" t="s">
        <v>2539</v>
      </c>
    </row>
    <row r="272" spans="1:15">
      <c r="A272" s="293" t="s">
        <v>1759</v>
      </c>
      <c r="B272" s="293" t="s">
        <v>1760</v>
      </c>
      <c r="C272" s="294" t="s">
        <v>197</v>
      </c>
      <c r="D272" s="295" t="s">
        <v>1546</v>
      </c>
      <c r="E272" s="296">
        <v>1</v>
      </c>
      <c r="F272" s="296" t="s">
        <v>19</v>
      </c>
      <c r="G272" s="247" t="s">
        <v>839</v>
      </c>
      <c r="H272" s="291"/>
      <c r="I272" s="298"/>
      <c r="J272" s="298"/>
      <c r="K272" s="293"/>
      <c r="L272" s="299"/>
      <c r="M272" s="300"/>
    </row>
    <row r="273" spans="1:30" s="330" customFormat="1" ht="15">
      <c r="A273" s="293">
        <v>1741</v>
      </c>
      <c r="B273" s="318" t="s">
        <v>1761</v>
      </c>
      <c r="C273" s="294" t="s">
        <v>197</v>
      </c>
      <c r="D273" s="319">
        <v>3</v>
      </c>
      <c r="E273" s="296">
        <v>1</v>
      </c>
      <c r="F273" s="320" t="s">
        <v>19</v>
      </c>
      <c r="G273" s="247" t="s">
        <v>839</v>
      </c>
      <c r="H273" s="300"/>
      <c r="I273" s="300"/>
      <c r="J273" s="300"/>
      <c r="K273" s="175"/>
      <c r="L273" s="343"/>
      <c r="M273" s="172"/>
      <c r="N273" s="331"/>
      <c r="O273" s="331"/>
      <c r="P273" s="331"/>
      <c r="Q273" s="331"/>
      <c r="R273" s="331"/>
      <c r="S273" s="331"/>
      <c r="T273" s="331"/>
      <c r="U273" s="331"/>
      <c r="V273" s="331"/>
      <c r="W273" s="331"/>
      <c r="X273" s="331"/>
      <c r="Y273" s="331"/>
      <c r="Z273" s="331"/>
      <c r="AA273" s="331"/>
      <c r="AB273" s="331"/>
      <c r="AC273" s="331"/>
      <c r="AD273" s="331"/>
    </row>
    <row r="274" spans="1:30">
      <c r="A274" s="293" t="s">
        <v>1762</v>
      </c>
      <c r="B274" s="293" t="s">
        <v>1763</v>
      </c>
      <c r="C274" s="294" t="s">
        <v>200</v>
      </c>
      <c r="D274" s="295" t="s">
        <v>1546</v>
      </c>
      <c r="E274" s="296">
        <v>1</v>
      </c>
      <c r="F274" s="296" t="s">
        <v>19</v>
      </c>
      <c r="G274" s="247" t="s">
        <v>839</v>
      </c>
      <c r="H274" s="291"/>
      <c r="I274" s="298"/>
      <c r="J274" s="298"/>
      <c r="K274" s="293"/>
      <c r="L274" s="299"/>
      <c r="M274" s="300"/>
    </row>
    <row r="275" spans="1:30">
      <c r="A275" s="293" t="s">
        <v>1764</v>
      </c>
      <c r="B275" s="293" t="s">
        <v>1765</v>
      </c>
      <c r="C275" s="294" t="s">
        <v>200</v>
      </c>
      <c r="D275" s="295" t="s">
        <v>1546</v>
      </c>
      <c r="E275" s="296">
        <v>1</v>
      </c>
      <c r="F275" s="296" t="s">
        <v>19</v>
      </c>
      <c r="G275" s="247" t="s">
        <v>839</v>
      </c>
      <c r="H275" s="291"/>
      <c r="I275" s="298"/>
      <c r="J275" s="298"/>
      <c r="K275" s="293"/>
      <c r="L275" s="299"/>
      <c r="M275" s="300"/>
    </row>
    <row r="276" spans="1:30">
      <c r="A276" s="293">
        <v>1875</v>
      </c>
      <c r="B276" s="209" t="s">
        <v>892</v>
      </c>
      <c r="C276" s="332" t="s">
        <v>893</v>
      </c>
      <c r="D276" s="295" t="s">
        <v>1520</v>
      </c>
      <c r="E276" s="296">
        <v>1</v>
      </c>
      <c r="F276" s="296" t="s">
        <v>6</v>
      </c>
      <c r="G276" s="247" t="s">
        <v>2781</v>
      </c>
      <c r="H276" s="298" t="s">
        <v>1534</v>
      </c>
      <c r="I276" s="298" t="s">
        <v>1775</v>
      </c>
      <c r="J276" s="298">
        <v>80</v>
      </c>
      <c r="K276" s="175" t="s">
        <v>2585</v>
      </c>
      <c r="L276" s="299" t="s">
        <v>2538</v>
      </c>
      <c r="M276" s="172" t="s">
        <v>2570</v>
      </c>
    </row>
    <row r="277" spans="1:30">
      <c r="A277" s="293" t="s">
        <v>898</v>
      </c>
      <c r="B277" s="293" t="s">
        <v>899</v>
      </c>
      <c r="C277" s="294" t="s">
        <v>900</v>
      </c>
      <c r="D277" s="295" t="s">
        <v>1520</v>
      </c>
      <c r="E277" s="296">
        <v>1</v>
      </c>
      <c r="F277" s="296" t="s">
        <v>6</v>
      </c>
      <c r="G277" s="247" t="s">
        <v>909</v>
      </c>
      <c r="H277" s="291" t="s">
        <v>1578</v>
      </c>
      <c r="I277" s="298" t="s">
        <v>1608</v>
      </c>
      <c r="J277" s="298">
        <v>840</v>
      </c>
      <c r="K277" s="293" t="s">
        <v>2657</v>
      </c>
      <c r="L277" s="299" t="s">
        <v>2555</v>
      </c>
      <c r="M277" s="300" t="s">
        <v>2576</v>
      </c>
    </row>
    <row r="278" spans="1:30">
      <c r="A278" s="293" t="s">
        <v>898</v>
      </c>
      <c r="B278" s="293" t="s">
        <v>899</v>
      </c>
      <c r="C278" s="294" t="s">
        <v>900</v>
      </c>
      <c r="D278" s="295" t="s">
        <v>1520</v>
      </c>
      <c r="E278" s="296">
        <v>1</v>
      </c>
      <c r="F278" s="296" t="s">
        <v>7</v>
      </c>
      <c r="G278" s="209" t="s">
        <v>910</v>
      </c>
      <c r="H278" s="291" t="s">
        <v>1639</v>
      </c>
      <c r="I278" s="298" t="s">
        <v>1780</v>
      </c>
      <c r="J278" s="298"/>
      <c r="K278" s="293"/>
      <c r="L278" s="299"/>
      <c r="M278" s="300"/>
    </row>
    <row r="279" spans="1:30">
      <c r="A279" s="293" t="s">
        <v>898</v>
      </c>
      <c r="B279" s="293" t="s">
        <v>899</v>
      </c>
      <c r="C279" s="294" t="s">
        <v>900</v>
      </c>
      <c r="D279" s="295" t="s">
        <v>1520</v>
      </c>
      <c r="E279" s="296">
        <v>2</v>
      </c>
      <c r="F279" s="296" t="s">
        <v>6</v>
      </c>
      <c r="G279" s="247" t="s">
        <v>2782</v>
      </c>
      <c r="H279" s="291" t="s">
        <v>1621</v>
      </c>
      <c r="I279" s="298" t="s">
        <v>1608</v>
      </c>
      <c r="J279" s="298">
        <v>120</v>
      </c>
      <c r="K279" s="293"/>
      <c r="L279" s="299"/>
      <c r="M279" s="300"/>
    </row>
    <row r="280" spans="1:30">
      <c r="A280" s="304" t="s">
        <v>898</v>
      </c>
      <c r="B280" s="304" t="s">
        <v>899</v>
      </c>
      <c r="C280" s="314" t="s">
        <v>900</v>
      </c>
      <c r="D280" s="315" t="s">
        <v>1520</v>
      </c>
      <c r="E280" s="308">
        <v>2</v>
      </c>
      <c r="F280" s="308" t="s">
        <v>7</v>
      </c>
      <c r="G280" s="345" t="s">
        <v>2783</v>
      </c>
      <c r="H280" s="310" t="s">
        <v>1639</v>
      </c>
      <c r="I280" s="311" t="s">
        <v>1598</v>
      </c>
      <c r="J280" s="311"/>
      <c r="K280" s="304"/>
      <c r="L280" s="313"/>
      <c r="M280" s="317"/>
      <c r="N280" s="301" t="s">
        <v>2784</v>
      </c>
      <c r="O280" s="209" t="s">
        <v>2782</v>
      </c>
    </row>
    <row r="281" spans="1:30">
      <c r="A281" s="304" t="s">
        <v>898</v>
      </c>
      <c r="B281" s="304" t="s">
        <v>899</v>
      </c>
      <c r="C281" s="314" t="s">
        <v>900</v>
      </c>
      <c r="D281" s="315" t="s">
        <v>1520</v>
      </c>
      <c r="E281" s="308">
        <v>3</v>
      </c>
      <c r="F281" s="308" t="s">
        <v>6</v>
      </c>
      <c r="G281" s="345" t="s">
        <v>906</v>
      </c>
      <c r="H281" s="310" t="s">
        <v>1588</v>
      </c>
      <c r="I281" s="311" t="s">
        <v>1603</v>
      </c>
      <c r="J281" s="311">
        <v>120</v>
      </c>
      <c r="K281" s="304"/>
      <c r="L281" s="313"/>
      <c r="M281" s="317"/>
      <c r="N281" s="301" t="s">
        <v>2733</v>
      </c>
      <c r="O281" s="247" t="s">
        <v>2785</v>
      </c>
      <c r="P281" s="366"/>
    </row>
    <row r="282" spans="1:30">
      <c r="A282" s="304" t="s">
        <v>898</v>
      </c>
      <c r="B282" s="304" t="s">
        <v>899</v>
      </c>
      <c r="C282" s="314" t="s">
        <v>900</v>
      </c>
      <c r="D282" s="315" t="s">
        <v>1520</v>
      </c>
      <c r="E282" s="308">
        <v>3</v>
      </c>
      <c r="F282" s="308" t="s">
        <v>7</v>
      </c>
      <c r="G282" s="345" t="s">
        <v>906</v>
      </c>
      <c r="H282" s="310" t="s">
        <v>1639</v>
      </c>
      <c r="I282" s="311" t="s">
        <v>1603</v>
      </c>
      <c r="J282" s="311"/>
      <c r="K282" s="304"/>
      <c r="L282" s="313"/>
      <c r="M282" s="317"/>
      <c r="N282" s="301" t="s">
        <v>2733</v>
      </c>
      <c r="O282" s="209" t="s">
        <v>2785</v>
      </c>
      <c r="P282" s="366"/>
    </row>
    <row r="283" spans="1:30" ht="24">
      <c r="A283" s="304" t="s">
        <v>898</v>
      </c>
      <c r="B283" s="304" t="s">
        <v>899</v>
      </c>
      <c r="C283" s="314" t="s">
        <v>900</v>
      </c>
      <c r="D283" s="315" t="s">
        <v>1520</v>
      </c>
      <c r="E283" s="308">
        <v>4</v>
      </c>
      <c r="F283" s="308" t="s">
        <v>6</v>
      </c>
      <c r="G283" s="335" t="s">
        <v>904</v>
      </c>
      <c r="H283" s="310" t="s">
        <v>1530</v>
      </c>
      <c r="I283" s="316" t="s">
        <v>1779</v>
      </c>
      <c r="J283" s="311">
        <v>120</v>
      </c>
      <c r="K283" s="304"/>
      <c r="L283" s="313"/>
      <c r="M283" s="317"/>
      <c r="N283" s="301" t="s">
        <v>2595</v>
      </c>
      <c r="O283" s="298" t="s">
        <v>1602</v>
      </c>
      <c r="P283" s="209" t="s">
        <v>906</v>
      </c>
      <c r="Q283" s="301" t="s">
        <v>2733</v>
      </c>
    </row>
    <row r="284" spans="1:30" ht="24">
      <c r="A284" s="304" t="s">
        <v>898</v>
      </c>
      <c r="B284" s="304" t="s">
        <v>899</v>
      </c>
      <c r="C284" s="314" t="s">
        <v>900</v>
      </c>
      <c r="D284" s="315" t="s">
        <v>1520</v>
      </c>
      <c r="E284" s="308">
        <v>4</v>
      </c>
      <c r="F284" s="308" t="s">
        <v>7</v>
      </c>
      <c r="G284" s="335" t="s">
        <v>904</v>
      </c>
      <c r="H284" s="310" t="s">
        <v>1639</v>
      </c>
      <c r="I284" s="316" t="s">
        <v>1779</v>
      </c>
      <c r="J284" s="311"/>
      <c r="K284" s="304"/>
      <c r="L284" s="313"/>
      <c r="M284" s="317"/>
      <c r="N284" s="301" t="s">
        <v>2595</v>
      </c>
      <c r="O284" s="298" t="s">
        <v>1602</v>
      </c>
      <c r="P284" s="209" t="s">
        <v>906</v>
      </c>
      <c r="Q284" s="301" t="s">
        <v>2733</v>
      </c>
    </row>
    <row r="285" spans="1:30">
      <c r="A285" s="293" t="s">
        <v>898</v>
      </c>
      <c r="B285" s="293" t="s">
        <v>899</v>
      </c>
      <c r="C285" s="294" t="s">
        <v>900</v>
      </c>
      <c r="D285" s="295" t="s">
        <v>1520</v>
      </c>
      <c r="E285" s="296">
        <v>5</v>
      </c>
      <c r="F285" s="296" t="s">
        <v>6</v>
      </c>
      <c r="G285" s="247" t="s">
        <v>902</v>
      </c>
      <c r="H285" s="291" t="s">
        <v>1548</v>
      </c>
      <c r="I285" s="293" t="s">
        <v>1601</v>
      </c>
      <c r="J285" s="298">
        <v>120</v>
      </c>
      <c r="K285" s="293"/>
      <c r="L285" s="299"/>
      <c r="M285" s="300"/>
    </row>
    <row r="286" spans="1:30">
      <c r="A286" s="293" t="s">
        <v>898</v>
      </c>
      <c r="B286" s="293" t="s">
        <v>899</v>
      </c>
      <c r="C286" s="294" t="s">
        <v>900</v>
      </c>
      <c r="D286" s="295" t="s">
        <v>1520</v>
      </c>
      <c r="E286" s="296">
        <v>5</v>
      </c>
      <c r="F286" s="296" t="s">
        <v>7</v>
      </c>
      <c r="G286" s="209" t="s">
        <v>902</v>
      </c>
      <c r="H286" s="291" t="s">
        <v>1639</v>
      </c>
      <c r="I286" s="298" t="s">
        <v>1601</v>
      </c>
      <c r="J286" s="298"/>
      <c r="K286" s="293"/>
      <c r="L286" s="299"/>
      <c r="M286" s="300"/>
    </row>
    <row r="287" spans="1:30">
      <c r="A287" s="304" t="s">
        <v>898</v>
      </c>
      <c r="B287" s="304" t="s">
        <v>899</v>
      </c>
      <c r="C287" s="314" t="s">
        <v>900</v>
      </c>
      <c r="D287" s="315" t="s">
        <v>1520</v>
      </c>
      <c r="E287" s="308">
        <v>6</v>
      </c>
      <c r="F287" s="308" t="s">
        <v>6</v>
      </c>
      <c r="G287" s="310" t="s">
        <v>2786</v>
      </c>
      <c r="H287" s="310" t="s">
        <v>1534</v>
      </c>
      <c r="I287" s="311" t="s">
        <v>1598</v>
      </c>
      <c r="J287" s="311">
        <v>120</v>
      </c>
      <c r="K287" s="304"/>
      <c r="L287" s="313"/>
      <c r="M287" s="317"/>
      <c r="N287" s="301" t="s">
        <v>2784</v>
      </c>
      <c r="O287" s="291" t="s">
        <v>727</v>
      </c>
    </row>
    <row r="288" spans="1:30">
      <c r="A288" s="304" t="s">
        <v>898</v>
      </c>
      <c r="B288" s="304" t="s">
        <v>899</v>
      </c>
      <c r="C288" s="314" t="s">
        <v>900</v>
      </c>
      <c r="D288" s="315" t="s">
        <v>1520</v>
      </c>
      <c r="E288" s="308">
        <v>6</v>
      </c>
      <c r="F288" s="308" t="s">
        <v>7</v>
      </c>
      <c r="G288" s="345" t="s">
        <v>2786</v>
      </c>
      <c r="H288" s="310" t="s">
        <v>1674</v>
      </c>
      <c r="I288" s="311" t="s">
        <v>1598</v>
      </c>
      <c r="J288" s="311"/>
      <c r="K288" s="304"/>
      <c r="L288" s="313"/>
      <c r="M288" s="317"/>
      <c r="N288" s="301" t="s">
        <v>2784</v>
      </c>
      <c r="O288" s="209" t="s">
        <v>727</v>
      </c>
    </row>
    <row r="289" spans="1:18">
      <c r="A289" s="293" t="s">
        <v>1783</v>
      </c>
      <c r="B289" s="293" t="s">
        <v>1784</v>
      </c>
      <c r="C289" s="294" t="s">
        <v>1711</v>
      </c>
      <c r="D289" s="295" t="s">
        <v>1572</v>
      </c>
      <c r="E289" s="296">
        <v>1</v>
      </c>
      <c r="F289" s="296" t="s">
        <v>6</v>
      </c>
      <c r="G289" s="247" t="s">
        <v>722</v>
      </c>
      <c r="H289" s="291" t="s">
        <v>1637</v>
      </c>
      <c r="I289" s="298" t="s">
        <v>1712</v>
      </c>
      <c r="J289" s="298">
        <v>126</v>
      </c>
      <c r="K289" s="293" t="s">
        <v>2728</v>
      </c>
      <c r="L289" s="299" t="s">
        <v>2566</v>
      </c>
      <c r="M289" s="300" t="s">
        <v>2576</v>
      </c>
    </row>
    <row r="290" spans="1:18">
      <c r="A290" s="293">
        <v>1238</v>
      </c>
      <c r="B290" s="293" t="s">
        <v>1784</v>
      </c>
      <c r="C290" s="294" t="s">
        <v>1711</v>
      </c>
      <c r="D290" s="295" t="s">
        <v>1572</v>
      </c>
      <c r="E290" s="296">
        <v>1</v>
      </c>
      <c r="F290" s="296" t="s">
        <v>7</v>
      </c>
      <c r="G290" s="291" t="s">
        <v>723</v>
      </c>
      <c r="H290" s="291" t="s">
        <v>1704</v>
      </c>
      <c r="I290" s="298" t="s">
        <v>1712</v>
      </c>
      <c r="J290" s="298">
        <v>32</v>
      </c>
      <c r="K290" s="293"/>
      <c r="L290" s="299"/>
      <c r="M290" s="300"/>
    </row>
    <row r="291" spans="1:18">
      <c r="A291" s="293">
        <v>1238</v>
      </c>
      <c r="B291" s="293" t="s">
        <v>1784</v>
      </c>
      <c r="C291" s="294" t="s">
        <v>1711</v>
      </c>
      <c r="D291" s="295" t="s">
        <v>1572</v>
      </c>
      <c r="E291" s="296">
        <v>2</v>
      </c>
      <c r="F291" s="296" t="s">
        <v>7</v>
      </c>
      <c r="G291" s="247" t="s">
        <v>725</v>
      </c>
      <c r="H291" s="291" t="s">
        <v>1704</v>
      </c>
      <c r="I291" s="298" t="s">
        <v>1598</v>
      </c>
      <c r="J291" s="298">
        <v>32</v>
      </c>
      <c r="K291" s="293"/>
      <c r="L291" s="299"/>
      <c r="M291" s="300"/>
    </row>
    <row r="292" spans="1:18">
      <c r="A292" s="293">
        <v>1238</v>
      </c>
      <c r="B292" s="293" t="s">
        <v>1784</v>
      </c>
      <c r="C292" s="294" t="s">
        <v>1711</v>
      </c>
      <c r="D292" s="295" t="s">
        <v>1572</v>
      </c>
      <c r="E292" s="296">
        <v>3</v>
      </c>
      <c r="F292" s="296" t="s">
        <v>7</v>
      </c>
      <c r="G292" s="247" t="s">
        <v>2729</v>
      </c>
      <c r="H292" s="291" t="s">
        <v>1704</v>
      </c>
      <c r="I292" s="298" t="s">
        <v>1604</v>
      </c>
      <c r="J292" s="298">
        <v>32</v>
      </c>
      <c r="K292" s="293"/>
      <c r="L292" s="299"/>
      <c r="M292" s="300"/>
    </row>
    <row r="293" spans="1:18">
      <c r="A293" s="293">
        <v>1238</v>
      </c>
      <c r="B293" s="293" t="s">
        <v>1784</v>
      </c>
      <c r="C293" s="294" t="s">
        <v>1711</v>
      </c>
      <c r="D293" s="295" t="s">
        <v>1572</v>
      </c>
      <c r="E293" s="296">
        <v>4</v>
      </c>
      <c r="F293" s="296" t="s">
        <v>7</v>
      </c>
      <c r="G293" s="291" t="s">
        <v>2730</v>
      </c>
      <c r="H293" s="291" t="s">
        <v>1704</v>
      </c>
      <c r="I293" s="298" t="s">
        <v>1603</v>
      </c>
      <c r="J293" s="298">
        <v>32</v>
      </c>
      <c r="K293" s="293"/>
      <c r="L293" s="299"/>
      <c r="M293" s="300"/>
    </row>
    <row r="294" spans="1:18" ht="40.5" customHeight="1">
      <c r="A294" s="304" t="s">
        <v>1783</v>
      </c>
      <c r="B294" s="304" t="s">
        <v>1784</v>
      </c>
      <c r="C294" s="314" t="s">
        <v>1711</v>
      </c>
      <c r="D294" s="315" t="s">
        <v>1572</v>
      </c>
      <c r="E294" s="308">
        <v>1</v>
      </c>
      <c r="F294" s="308" t="s">
        <v>8</v>
      </c>
      <c r="G294" s="310" t="s">
        <v>2731</v>
      </c>
      <c r="H294" s="310" t="s">
        <v>1493</v>
      </c>
      <c r="I294" s="311" t="s">
        <v>2603</v>
      </c>
      <c r="J294" s="311"/>
      <c r="K294" s="304"/>
      <c r="L294" s="313"/>
      <c r="M294" s="317"/>
      <c r="N294" s="301" t="s">
        <v>2688</v>
      </c>
      <c r="O294" s="291" t="s">
        <v>2731</v>
      </c>
      <c r="Q294" s="301" t="s">
        <v>2733</v>
      </c>
      <c r="R294" s="291" t="s">
        <v>2734</v>
      </c>
    </row>
    <row r="295" spans="1:18" ht="42.75" customHeight="1">
      <c r="A295" s="304">
        <v>1238</v>
      </c>
      <c r="B295" s="304" t="s">
        <v>1784</v>
      </c>
      <c r="C295" s="314" t="s">
        <v>1711</v>
      </c>
      <c r="D295" s="315" t="s">
        <v>1572</v>
      </c>
      <c r="E295" s="308">
        <v>2</v>
      </c>
      <c r="F295" s="308" t="s">
        <v>8</v>
      </c>
      <c r="G295" s="310" t="s">
        <v>2735</v>
      </c>
      <c r="H295" s="310" t="s">
        <v>1499</v>
      </c>
      <c r="I295" s="311" t="s">
        <v>2603</v>
      </c>
      <c r="J295" s="311"/>
      <c r="K295" s="304"/>
      <c r="L295" s="313"/>
      <c r="M295" s="317"/>
      <c r="N295" s="301" t="s">
        <v>2688</v>
      </c>
      <c r="O295" s="291" t="s">
        <v>2735</v>
      </c>
      <c r="Q295" s="301" t="s">
        <v>2733</v>
      </c>
      <c r="R295" s="291" t="s">
        <v>2737</v>
      </c>
    </row>
    <row r="296" spans="1:18" ht="36">
      <c r="A296" s="293">
        <v>1238</v>
      </c>
      <c r="B296" s="293" t="s">
        <v>1784</v>
      </c>
      <c r="C296" s="294" t="s">
        <v>1711</v>
      </c>
      <c r="D296" s="295" t="s">
        <v>1572</v>
      </c>
      <c r="E296" s="296">
        <v>3</v>
      </c>
      <c r="F296" s="296" t="s">
        <v>8</v>
      </c>
      <c r="G296" s="291" t="s">
        <v>2738</v>
      </c>
      <c r="H296" s="291" t="s">
        <v>1509</v>
      </c>
      <c r="I296" s="298" t="s">
        <v>2603</v>
      </c>
      <c r="J296" s="298"/>
      <c r="K296" s="293"/>
      <c r="L296" s="299"/>
      <c r="M296" s="300"/>
    </row>
    <row r="297" spans="1:18" ht="60">
      <c r="A297" s="304" t="s">
        <v>1783</v>
      </c>
      <c r="B297" s="304" t="s">
        <v>1784</v>
      </c>
      <c r="C297" s="314" t="s">
        <v>1711</v>
      </c>
      <c r="D297" s="315" t="s">
        <v>1572</v>
      </c>
      <c r="E297" s="308">
        <v>1</v>
      </c>
      <c r="F297" s="308" t="s">
        <v>2739</v>
      </c>
      <c r="G297" s="310" t="s">
        <v>2740</v>
      </c>
      <c r="H297" s="310" t="s">
        <v>2741</v>
      </c>
      <c r="I297" s="310" t="s">
        <v>2742</v>
      </c>
      <c r="J297" s="310"/>
      <c r="K297" s="304"/>
      <c r="L297" s="313"/>
      <c r="M297" s="317"/>
      <c r="N297" s="301" t="s">
        <v>2568</v>
      </c>
    </row>
    <row r="298" spans="1:18">
      <c r="A298" s="293" t="s">
        <v>1785</v>
      </c>
      <c r="B298" s="293" t="s">
        <v>1786</v>
      </c>
      <c r="C298" s="294" t="s">
        <v>915</v>
      </c>
      <c r="D298" s="295" t="s">
        <v>1520</v>
      </c>
      <c r="E298" s="296">
        <v>1</v>
      </c>
      <c r="F298" s="296" t="s">
        <v>6</v>
      </c>
      <c r="G298" s="247" t="s">
        <v>916</v>
      </c>
      <c r="H298" s="291" t="s">
        <v>1538</v>
      </c>
      <c r="I298" s="298" t="s">
        <v>1598</v>
      </c>
      <c r="J298" s="298">
        <v>126</v>
      </c>
      <c r="K298" s="293" t="s">
        <v>2644</v>
      </c>
      <c r="L298" s="299" t="s">
        <v>2555</v>
      </c>
      <c r="M298" s="300" t="s">
        <v>2570</v>
      </c>
    </row>
    <row r="299" spans="1:18">
      <c r="A299" s="293" t="s">
        <v>1785</v>
      </c>
      <c r="B299" s="293" t="s">
        <v>1786</v>
      </c>
      <c r="C299" s="294" t="s">
        <v>915</v>
      </c>
      <c r="D299" s="295" t="s">
        <v>1520</v>
      </c>
      <c r="E299" s="296">
        <v>1</v>
      </c>
      <c r="F299" s="296" t="s">
        <v>7</v>
      </c>
      <c r="G299" s="247" t="s">
        <v>917</v>
      </c>
      <c r="H299" s="291" t="s">
        <v>1554</v>
      </c>
      <c r="I299" s="298" t="s">
        <v>1598</v>
      </c>
      <c r="J299" s="298">
        <v>63</v>
      </c>
      <c r="K299" s="293"/>
      <c r="L299" s="299"/>
      <c r="M299" s="300"/>
    </row>
    <row r="300" spans="1:18">
      <c r="A300" s="293" t="s">
        <v>1785</v>
      </c>
      <c r="B300" s="293" t="s">
        <v>1786</v>
      </c>
      <c r="C300" s="294" t="s">
        <v>915</v>
      </c>
      <c r="D300" s="295" t="s">
        <v>1520</v>
      </c>
      <c r="E300" s="296">
        <v>2</v>
      </c>
      <c r="F300" s="296" t="s">
        <v>7</v>
      </c>
      <c r="G300" s="247" t="s">
        <v>919</v>
      </c>
      <c r="H300" s="291" t="s">
        <v>1554</v>
      </c>
      <c r="I300" s="300" t="s">
        <v>1608</v>
      </c>
      <c r="J300" s="300">
        <v>63</v>
      </c>
      <c r="K300" s="293"/>
      <c r="L300" s="299"/>
      <c r="M300" s="300"/>
    </row>
    <row r="301" spans="1:18">
      <c r="A301" s="304" t="s">
        <v>1787</v>
      </c>
      <c r="B301" s="304" t="s">
        <v>1788</v>
      </c>
      <c r="C301" s="314" t="s">
        <v>922</v>
      </c>
      <c r="D301" s="315" t="s">
        <v>1520</v>
      </c>
      <c r="E301" s="308">
        <v>1</v>
      </c>
      <c r="F301" s="308" t="s">
        <v>6</v>
      </c>
      <c r="G301" s="309" t="s">
        <v>2787</v>
      </c>
      <c r="H301" s="310" t="s">
        <v>1621</v>
      </c>
      <c r="I301" s="311" t="s">
        <v>1598</v>
      </c>
      <c r="J301" s="311">
        <v>126</v>
      </c>
      <c r="K301" s="337" t="s">
        <v>2546</v>
      </c>
      <c r="L301" s="313" t="s">
        <v>2547</v>
      </c>
      <c r="M301" s="317" t="s">
        <v>2548</v>
      </c>
      <c r="N301" s="301" t="s">
        <v>2688</v>
      </c>
      <c r="O301" s="247" t="s">
        <v>934</v>
      </c>
    </row>
    <row r="302" spans="1:18">
      <c r="A302" s="293" t="s">
        <v>1787</v>
      </c>
      <c r="B302" s="293" t="s">
        <v>1788</v>
      </c>
      <c r="C302" s="294" t="s">
        <v>922</v>
      </c>
      <c r="D302" s="295" t="s">
        <v>1520</v>
      </c>
      <c r="E302" s="296">
        <v>1</v>
      </c>
      <c r="F302" s="296" t="s">
        <v>7</v>
      </c>
      <c r="G302" s="209" t="s">
        <v>935</v>
      </c>
      <c r="H302" s="291" t="s">
        <v>1640</v>
      </c>
      <c r="I302" s="298" t="s">
        <v>1598</v>
      </c>
      <c r="J302" s="298">
        <v>63</v>
      </c>
      <c r="K302" s="293"/>
      <c r="L302" s="299"/>
      <c r="M302" s="300"/>
    </row>
    <row r="303" spans="1:18">
      <c r="A303" s="304" t="s">
        <v>1787</v>
      </c>
      <c r="B303" s="304" t="s">
        <v>1788</v>
      </c>
      <c r="C303" s="314" t="s">
        <v>922</v>
      </c>
      <c r="D303" s="315" t="s">
        <v>1520</v>
      </c>
      <c r="E303" s="308">
        <v>2</v>
      </c>
      <c r="F303" s="308" t="s">
        <v>7</v>
      </c>
      <c r="G303" s="345" t="s">
        <v>2788</v>
      </c>
      <c r="H303" s="310" t="s">
        <v>1640</v>
      </c>
      <c r="I303" s="311" t="s">
        <v>1608</v>
      </c>
      <c r="J303" s="311"/>
      <c r="K303" s="304"/>
      <c r="L303" s="313"/>
      <c r="M303" s="317"/>
      <c r="N303" s="301" t="s">
        <v>2688</v>
      </c>
      <c r="O303" s="209" t="s">
        <v>935</v>
      </c>
    </row>
    <row r="304" spans="1:18">
      <c r="A304" s="293" t="s">
        <v>1789</v>
      </c>
      <c r="B304" s="293" t="s">
        <v>1790</v>
      </c>
      <c r="C304" s="294" t="s">
        <v>927</v>
      </c>
      <c r="D304" s="295" t="s">
        <v>1520</v>
      </c>
      <c r="E304" s="296">
        <v>1</v>
      </c>
      <c r="F304" s="296" t="s">
        <v>6</v>
      </c>
      <c r="G304" s="298" t="s">
        <v>1778</v>
      </c>
      <c r="H304" s="291" t="s">
        <v>1569</v>
      </c>
      <c r="I304" s="298" t="s">
        <v>1598</v>
      </c>
      <c r="J304" s="298">
        <v>126</v>
      </c>
      <c r="K304" s="293" t="s">
        <v>2646</v>
      </c>
      <c r="L304" s="299" t="s">
        <v>2551</v>
      </c>
      <c r="M304" s="300" t="s">
        <v>2570</v>
      </c>
    </row>
    <row r="305" spans="1:19">
      <c r="A305" s="293" t="s">
        <v>1789</v>
      </c>
      <c r="B305" s="293" t="s">
        <v>1790</v>
      </c>
      <c r="C305" s="294" t="s">
        <v>927</v>
      </c>
      <c r="D305" s="295" t="s">
        <v>1520</v>
      </c>
      <c r="E305" s="296">
        <v>1</v>
      </c>
      <c r="F305" s="296" t="s">
        <v>7</v>
      </c>
      <c r="G305" s="247" t="s">
        <v>929</v>
      </c>
      <c r="H305" s="291" t="s">
        <v>1536</v>
      </c>
      <c r="I305" s="298" t="s">
        <v>1598</v>
      </c>
      <c r="J305" s="298">
        <v>63</v>
      </c>
      <c r="K305" s="293"/>
      <c r="L305" s="299"/>
      <c r="M305" s="300"/>
    </row>
    <row r="306" spans="1:19">
      <c r="A306" s="304" t="s">
        <v>1789</v>
      </c>
      <c r="B306" s="304" t="s">
        <v>1790</v>
      </c>
      <c r="C306" s="314" t="s">
        <v>927</v>
      </c>
      <c r="D306" s="315" t="s">
        <v>1520</v>
      </c>
      <c r="E306" s="308">
        <v>2</v>
      </c>
      <c r="F306" s="308" t="s">
        <v>7</v>
      </c>
      <c r="G306" s="310" t="s">
        <v>933</v>
      </c>
      <c r="H306" s="310" t="s">
        <v>1540</v>
      </c>
      <c r="I306" s="316" t="s">
        <v>1598</v>
      </c>
      <c r="J306" s="311">
        <v>63</v>
      </c>
      <c r="K306" s="304"/>
      <c r="L306" s="313"/>
      <c r="M306" s="317"/>
      <c r="N306" s="301" t="s">
        <v>2746</v>
      </c>
      <c r="O306" s="298" t="s">
        <v>1602</v>
      </c>
    </row>
    <row r="307" spans="1:19">
      <c r="A307" s="293" t="s">
        <v>1791</v>
      </c>
      <c r="B307" s="293" t="s">
        <v>1792</v>
      </c>
      <c r="C307" s="294" t="s">
        <v>184</v>
      </c>
      <c r="D307" s="295" t="s">
        <v>1546</v>
      </c>
      <c r="E307" s="296">
        <v>1</v>
      </c>
      <c r="F307" s="296" t="s">
        <v>19</v>
      </c>
      <c r="G307" s="293" t="s">
        <v>377</v>
      </c>
      <c r="H307" s="291"/>
      <c r="I307" s="298"/>
      <c r="J307" s="298"/>
      <c r="K307" s="293"/>
      <c r="L307" s="299"/>
      <c r="M307" s="300"/>
    </row>
    <row r="308" spans="1:19">
      <c r="A308" s="293" t="s">
        <v>938</v>
      </c>
      <c r="B308" s="293" t="s">
        <v>939</v>
      </c>
      <c r="C308" s="294" t="s">
        <v>940</v>
      </c>
      <c r="D308" s="295" t="s">
        <v>1520</v>
      </c>
      <c r="E308" s="296">
        <v>1</v>
      </c>
      <c r="F308" s="296" t="s">
        <v>6</v>
      </c>
      <c r="G308" s="247" t="s">
        <v>941</v>
      </c>
      <c r="H308" s="291" t="s">
        <v>2789</v>
      </c>
      <c r="I308" s="298" t="s">
        <v>1712</v>
      </c>
      <c r="J308" s="298">
        <v>138</v>
      </c>
      <c r="K308" s="293" t="s">
        <v>2644</v>
      </c>
      <c r="L308" s="299" t="s">
        <v>2555</v>
      </c>
      <c r="M308" s="300" t="s">
        <v>2570</v>
      </c>
    </row>
    <row r="309" spans="1:19">
      <c r="A309" s="293" t="s">
        <v>938</v>
      </c>
      <c r="B309" s="293" t="s">
        <v>939</v>
      </c>
      <c r="C309" s="294" t="s">
        <v>940</v>
      </c>
      <c r="D309" s="295" t="s">
        <v>1520</v>
      </c>
      <c r="E309" s="296">
        <v>1</v>
      </c>
      <c r="F309" s="296" t="s">
        <v>7</v>
      </c>
      <c r="G309" s="209" t="s">
        <v>942</v>
      </c>
      <c r="H309" s="291" t="s">
        <v>1554</v>
      </c>
      <c r="I309" s="298" t="s">
        <v>1712</v>
      </c>
      <c r="J309" s="298"/>
      <c r="K309" s="293"/>
      <c r="L309" s="299"/>
      <c r="M309" s="300"/>
    </row>
    <row r="310" spans="1:19">
      <c r="A310" s="293" t="s">
        <v>1793</v>
      </c>
      <c r="B310" s="293" t="s">
        <v>1794</v>
      </c>
      <c r="C310" s="294" t="s">
        <v>945</v>
      </c>
      <c r="D310" s="295" t="s">
        <v>1572</v>
      </c>
      <c r="E310" s="296">
        <v>1</v>
      </c>
      <c r="F310" s="296" t="s">
        <v>6</v>
      </c>
      <c r="G310" s="247" t="s">
        <v>717</v>
      </c>
      <c r="H310" s="291" t="s">
        <v>1569</v>
      </c>
      <c r="I310" s="298" t="s">
        <v>1712</v>
      </c>
      <c r="J310" s="298">
        <v>138</v>
      </c>
      <c r="K310" s="293" t="s">
        <v>2646</v>
      </c>
      <c r="L310" s="299" t="s">
        <v>2551</v>
      </c>
      <c r="M310" s="300" t="s">
        <v>2570</v>
      </c>
    </row>
    <row r="311" spans="1:19">
      <c r="A311" s="293" t="s">
        <v>1793</v>
      </c>
      <c r="B311" s="293" t="s">
        <v>1794</v>
      </c>
      <c r="C311" s="294" t="s">
        <v>945</v>
      </c>
      <c r="D311" s="295" t="s">
        <v>1572</v>
      </c>
      <c r="E311" s="296">
        <v>1</v>
      </c>
      <c r="F311" s="296" t="s">
        <v>7</v>
      </c>
      <c r="G311" s="209" t="s">
        <v>718</v>
      </c>
      <c r="H311" s="291" t="s">
        <v>1536</v>
      </c>
      <c r="I311" s="298" t="s">
        <v>1712</v>
      </c>
      <c r="J311" s="298">
        <v>75</v>
      </c>
      <c r="K311" s="293"/>
      <c r="L311" s="299"/>
      <c r="M311" s="300"/>
    </row>
    <row r="312" spans="1:19">
      <c r="A312" s="293" t="s">
        <v>1793</v>
      </c>
      <c r="B312" s="293" t="s">
        <v>1794</v>
      </c>
      <c r="C312" s="294" t="s">
        <v>945</v>
      </c>
      <c r="D312" s="295" t="s">
        <v>1572</v>
      </c>
      <c r="E312" s="296">
        <v>2</v>
      </c>
      <c r="F312" s="296" t="s">
        <v>7</v>
      </c>
      <c r="G312" s="247" t="s">
        <v>2782</v>
      </c>
      <c r="H312" s="291" t="s">
        <v>1536</v>
      </c>
      <c r="I312" s="298" t="s">
        <v>1604</v>
      </c>
      <c r="J312" s="298">
        <v>65</v>
      </c>
      <c r="K312" s="293"/>
      <c r="L312" s="299"/>
      <c r="M312" s="300"/>
    </row>
    <row r="313" spans="1:19" ht="42" customHeight="1">
      <c r="A313" s="304" t="s">
        <v>1793</v>
      </c>
      <c r="B313" s="304" t="s">
        <v>1794</v>
      </c>
      <c r="C313" s="314" t="s">
        <v>945</v>
      </c>
      <c r="D313" s="315" t="s">
        <v>1572</v>
      </c>
      <c r="E313" s="308">
        <v>1</v>
      </c>
      <c r="F313" s="308" t="s">
        <v>8</v>
      </c>
      <c r="G313" s="310" t="s">
        <v>2790</v>
      </c>
      <c r="H313" s="310" t="s">
        <v>2791</v>
      </c>
      <c r="I313" s="311"/>
      <c r="J313" s="311"/>
      <c r="K313" s="304"/>
      <c r="L313" s="313"/>
      <c r="M313" s="317"/>
      <c r="N313" s="301" t="s">
        <v>2784</v>
      </c>
      <c r="P313" s="301" t="s">
        <v>2688</v>
      </c>
      <c r="Q313" s="291" t="s">
        <v>2792</v>
      </c>
    </row>
    <row r="314" spans="1:19" ht="24">
      <c r="A314" s="293" t="s">
        <v>1793</v>
      </c>
      <c r="B314" s="293" t="s">
        <v>1794</v>
      </c>
      <c r="C314" s="294" t="s">
        <v>945</v>
      </c>
      <c r="D314" s="295" t="s">
        <v>1572</v>
      </c>
      <c r="E314" s="296">
        <v>2</v>
      </c>
      <c r="F314" s="296" t="s">
        <v>8</v>
      </c>
      <c r="G314" s="291" t="s">
        <v>2793</v>
      </c>
      <c r="H314" s="291" t="s">
        <v>1970</v>
      </c>
      <c r="I314" s="298"/>
      <c r="J314" s="298"/>
      <c r="K314" s="293"/>
      <c r="L314" s="299"/>
      <c r="M314" s="300"/>
    </row>
    <row r="315" spans="1:19" ht="37.5" customHeight="1">
      <c r="A315" s="304" t="s">
        <v>1793</v>
      </c>
      <c r="B315" s="304" t="s">
        <v>1794</v>
      </c>
      <c r="C315" s="314" t="s">
        <v>945</v>
      </c>
      <c r="D315" s="315" t="s">
        <v>1572</v>
      </c>
      <c r="E315" s="308">
        <v>3</v>
      </c>
      <c r="F315" s="308" t="s">
        <v>8</v>
      </c>
      <c r="G315" s="310" t="s">
        <v>2794</v>
      </c>
      <c r="H315" s="310" t="s">
        <v>2795</v>
      </c>
      <c r="I315" s="311"/>
      <c r="J315" s="311"/>
      <c r="K315" s="304"/>
      <c r="L315" s="313"/>
      <c r="M315" s="317"/>
      <c r="N315" s="301" t="s">
        <v>2784</v>
      </c>
      <c r="P315" s="301" t="s">
        <v>2733</v>
      </c>
      <c r="Q315" s="291" t="s">
        <v>2796</v>
      </c>
      <c r="R315" s="301" t="s">
        <v>2688</v>
      </c>
      <c r="S315" s="291" t="s">
        <v>2797</v>
      </c>
    </row>
    <row r="316" spans="1:19" ht="36">
      <c r="A316" s="304" t="s">
        <v>1793</v>
      </c>
      <c r="B316" s="304" t="s">
        <v>1794</v>
      </c>
      <c r="C316" s="314" t="s">
        <v>945</v>
      </c>
      <c r="D316" s="315" t="s">
        <v>1572</v>
      </c>
      <c r="E316" s="308">
        <v>4</v>
      </c>
      <c r="F316" s="308" t="s">
        <v>8</v>
      </c>
      <c r="G316" s="310" t="s">
        <v>2798</v>
      </c>
      <c r="H316" s="310" t="s">
        <v>1972</v>
      </c>
      <c r="I316" s="311"/>
      <c r="J316" s="311"/>
      <c r="K316" s="304"/>
      <c r="L316" s="313"/>
      <c r="M316" s="317"/>
      <c r="N316" s="301" t="s">
        <v>2688</v>
      </c>
      <c r="O316" s="291" t="s">
        <v>2799</v>
      </c>
    </row>
    <row r="317" spans="1:19" ht="24">
      <c r="A317" s="304" t="s">
        <v>1795</v>
      </c>
      <c r="B317" s="304" t="s">
        <v>1796</v>
      </c>
      <c r="C317" s="314" t="s">
        <v>959</v>
      </c>
      <c r="D317" s="315" t="s">
        <v>1572</v>
      </c>
      <c r="E317" s="308">
        <v>1</v>
      </c>
      <c r="F317" s="308" t="s">
        <v>6</v>
      </c>
      <c r="G317" s="309" t="s">
        <v>2800</v>
      </c>
      <c r="H317" s="310" t="s">
        <v>1522</v>
      </c>
      <c r="I317" s="311" t="s">
        <v>1712</v>
      </c>
      <c r="J317" s="311">
        <v>138</v>
      </c>
      <c r="K317" s="304" t="s">
        <v>2562</v>
      </c>
      <c r="L317" s="313" t="s">
        <v>2563</v>
      </c>
      <c r="M317" s="317" t="s">
        <v>2548</v>
      </c>
      <c r="N317" s="301" t="s">
        <v>2688</v>
      </c>
      <c r="O317" s="247" t="s">
        <v>941</v>
      </c>
    </row>
    <row r="318" spans="1:19" ht="24">
      <c r="A318" s="304" t="s">
        <v>1795</v>
      </c>
      <c r="B318" s="304" t="s">
        <v>1796</v>
      </c>
      <c r="C318" s="314" t="s">
        <v>959</v>
      </c>
      <c r="D318" s="315" t="s">
        <v>1572</v>
      </c>
      <c r="E318" s="308">
        <v>1</v>
      </c>
      <c r="F318" s="308" t="s">
        <v>8</v>
      </c>
      <c r="G318" s="310" t="s">
        <v>2801</v>
      </c>
      <c r="H318" s="310" t="s">
        <v>2791</v>
      </c>
      <c r="I318" s="311"/>
      <c r="J318" s="311"/>
      <c r="K318" s="304"/>
      <c r="L318" s="313"/>
      <c r="M318" s="317"/>
      <c r="N318" s="301" t="s">
        <v>2688</v>
      </c>
      <c r="O318" s="291" t="s">
        <v>2802</v>
      </c>
    </row>
    <row r="319" spans="1:19" ht="24">
      <c r="A319" s="304" t="s">
        <v>1795</v>
      </c>
      <c r="B319" s="304" t="s">
        <v>1796</v>
      </c>
      <c r="C319" s="314" t="s">
        <v>959</v>
      </c>
      <c r="D319" s="315" t="s">
        <v>1572</v>
      </c>
      <c r="E319" s="308">
        <v>2</v>
      </c>
      <c r="F319" s="308" t="s">
        <v>8</v>
      </c>
      <c r="G319" s="310" t="s">
        <v>2803</v>
      </c>
      <c r="H319" s="310" t="s">
        <v>1970</v>
      </c>
      <c r="I319" s="311"/>
      <c r="J319" s="311"/>
      <c r="K319" s="304"/>
      <c r="L319" s="313"/>
      <c r="M319" s="317"/>
      <c r="N319" s="301" t="s">
        <v>2688</v>
      </c>
      <c r="O319" s="291" t="s">
        <v>2804</v>
      </c>
    </row>
    <row r="320" spans="1:19" ht="24">
      <c r="A320" s="304" t="s">
        <v>1795</v>
      </c>
      <c r="B320" s="304" t="s">
        <v>1796</v>
      </c>
      <c r="C320" s="314" t="s">
        <v>959</v>
      </c>
      <c r="D320" s="315" t="s">
        <v>1572</v>
      </c>
      <c r="E320" s="308">
        <v>3</v>
      </c>
      <c r="F320" s="308" t="s">
        <v>8</v>
      </c>
      <c r="G320" s="310" t="s">
        <v>2805</v>
      </c>
      <c r="H320" s="310" t="s">
        <v>2795</v>
      </c>
      <c r="I320" s="311"/>
      <c r="J320" s="311"/>
      <c r="K320" s="304"/>
      <c r="L320" s="313"/>
      <c r="M320" s="317"/>
      <c r="N320" s="301" t="s">
        <v>2688</v>
      </c>
      <c r="O320" s="291" t="s">
        <v>2806</v>
      </c>
    </row>
    <row r="321" spans="1:15" ht="24">
      <c r="A321" s="304" t="s">
        <v>1795</v>
      </c>
      <c r="B321" s="304" t="s">
        <v>1796</v>
      </c>
      <c r="C321" s="314" t="s">
        <v>959</v>
      </c>
      <c r="D321" s="315" t="s">
        <v>1572</v>
      </c>
      <c r="E321" s="308">
        <v>4</v>
      </c>
      <c r="F321" s="308" t="s">
        <v>8</v>
      </c>
      <c r="G321" s="310" t="s">
        <v>2803</v>
      </c>
      <c r="H321" s="310" t="s">
        <v>1972</v>
      </c>
      <c r="I321" s="311"/>
      <c r="J321" s="311"/>
      <c r="K321" s="304"/>
      <c r="L321" s="313"/>
      <c r="M321" s="317"/>
      <c r="N321" s="301" t="s">
        <v>2688</v>
      </c>
      <c r="O321" s="291" t="s">
        <v>2804</v>
      </c>
    </row>
    <row r="322" spans="1:15" ht="36">
      <c r="A322" s="304" t="s">
        <v>1795</v>
      </c>
      <c r="B322" s="304" t="s">
        <v>1796</v>
      </c>
      <c r="C322" s="314" t="s">
        <v>959</v>
      </c>
      <c r="D322" s="315" t="s">
        <v>1572</v>
      </c>
      <c r="E322" s="308">
        <v>5</v>
      </c>
      <c r="F322" s="308" t="s">
        <v>8</v>
      </c>
      <c r="G322" s="310" t="s">
        <v>2807</v>
      </c>
      <c r="H322" s="310" t="s">
        <v>2808</v>
      </c>
      <c r="I322" s="311"/>
      <c r="J322" s="311"/>
      <c r="K322" s="304"/>
      <c r="L322" s="313"/>
      <c r="M322" s="317"/>
      <c r="N322" s="301" t="s">
        <v>2688</v>
      </c>
      <c r="O322" s="291" t="s">
        <v>2809</v>
      </c>
    </row>
    <row r="323" spans="1:15">
      <c r="A323" s="293" t="s">
        <v>1798</v>
      </c>
      <c r="B323" s="293" t="s">
        <v>1799</v>
      </c>
      <c r="C323" s="294" t="s">
        <v>1800</v>
      </c>
      <c r="D323" s="295" t="s">
        <v>1616</v>
      </c>
      <c r="E323" s="296">
        <v>1</v>
      </c>
      <c r="F323" s="296" t="s">
        <v>6</v>
      </c>
      <c r="G323" s="364" t="s">
        <v>726</v>
      </c>
      <c r="H323" s="291" t="s">
        <v>2810</v>
      </c>
      <c r="I323" s="298" t="s">
        <v>1627</v>
      </c>
      <c r="J323" s="298">
        <v>60</v>
      </c>
      <c r="K323" s="175" t="s">
        <v>2594</v>
      </c>
      <c r="L323" s="299" t="s">
        <v>2555</v>
      </c>
      <c r="M323" s="300" t="s">
        <v>2539</v>
      </c>
    </row>
    <row r="324" spans="1:15">
      <c r="A324" s="293" t="s">
        <v>1801</v>
      </c>
      <c r="B324" s="293" t="s">
        <v>1802</v>
      </c>
      <c r="C324" s="294" t="s">
        <v>197</v>
      </c>
      <c r="D324" s="295" t="s">
        <v>1546</v>
      </c>
      <c r="E324" s="296">
        <v>1</v>
      </c>
      <c r="F324" s="296" t="s">
        <v>19</v>
      </c>
      <c r="G324" s="293" t="s">
        <v>377</v>
      </c>
      <c r="H324" s="291"/>
      <c r="I324" s="298"/>
      <c r="J324" s="298"/>
      <c r="K324" s="293"/>
      <c r="L324" s="299"/>
      <c r="M324" s="300"/>
    </row>
    <row r="325" spans="1:15">
      <c r="A325" s="293" t="s">
        <v>1803</v>
      </c>
      <c r="B325" s="293" t="s">
        <v>1804</v>
      </c>
      <c r="C325" s="294" t="s">
        <v>197</v>
      </c>
      <c r="D325" s="295" t="s">
        <v>1546</v>
      </c>
      <c r="E325" s="296">
        <v>1</v>
      </c>
      <c r="F325" s="296" t="s">
        <v>19</v>
      </c>
      <c r="G325" s="293" t="s">
        <v>377</v>
      </c>
      <c r="H325" s="291"/>
      <c r="I325" s="298"/>
      <c r="J325" s="298"/>
      <c r="K325" s="293"/>
      <c r="L325" s="299"/>
      <c r="M325" s="300"/>
    </row>
    <row r="326" spans="1:15">
      <c r="A326" s="293" t="s">
        <v>1805</v>
      </c>
      <c r="B326" s="293" t="s">
        <v>1806</v>
      </c>
      <c r="C326" s="294" t="s">
        <v>200</v>
      </c>
      <c r="D326" s="295" t="s">
        <v>1546</v>
      </c>
      <c r="E326" s="296">
        <v>1</v>
      </c>
      <c r="F326" s="296" t="s">
        <v>19</v>
      </c>
      <c r="G326" s="293" t="s">
        <v>377</v>
      </c>
      <c r="H326" s="291"/>
      <c r="I326" s="298"/>
      <c r="J326" s="298"/>
      <c r="K326" s="293"/>
      <c r="L326" s="299"/>
      <c r="M326" s="300"/>
    </row>
    <row r="327" spans="1:15">
      <c r="A327" s="293" t="s">
        <v>1807</v>
      </c>
      <c r="B327" s="293" t="s">
        <v>1808</v>
      </c>
      <c r="C327" s="294" t="s">
        <v>200</v>
      </c>
      <c r="D327" s="295" t="s">
        <v>1546</v>
      </c>
      <c r="E327" s="296">
        <v>1</v>
      </c>
      <c r="F327" s="296" t="s">
        <v>19</v>
      </c>
      <c r="G327" s="293" t="s">
        <v>377</v>
      </c>
      <c r="H327" s="291"/>
      <c r="I327" s="298"/>
      <c r="J327" s="298"/>
      <c r="K327" s="293"/>
      <c r="L327" s="299"/>
      <c r="M327" s="300"/>
    </row>
    <row r="328" spans="1:15">
      <c r="A328" s="304" t="s">
        <v>2811</v>
      </c>
      <c r="B328" s="304" t="s">
        <v>2812</v>
      </c>
      <c r="C328" s="314" t="s">
        <v>2813</v>
      </c>
      <c r="D328" s="315" t="s">
        <v>1520</v>
      </c>
      <c r="E328" s="308">
        <v>1</v>
      </c>
      <c r="F328" s="308" t="s">
        <v>6</v>
      </c>
      <c r="G328" s="309" t="s">
        <v>1740</v>
      </c>
      <c r="H328" s="310" t="s">
        <v>1548</v>
      </c>
      <c r="I328" s="304" t="s">
        <v>1602</v>
      </c>
      <c r="J328" s="311">
        <v>40</v>
      </c>
      <c r="K328" s="304" t="s">
        <v>2579</v>
      </c>
      <c r="L328" s="313" t="s">
        <v>2566</v>
      </c>
      <c r="M328" s="317" t="s">
        <v>2548</v>
      </c>
      <c r="N328" s="301" t="s">
        <v>2688</v>
      </c>
      <c r="O328" s="247" t="s">
        <v>817</v>
      </c>
    </row>
    <row r="329" spans="1:15">
      <c r="A329" s="293" t="s">
        <v>980</v>
      </c>
      <c r="B329" s="293" t="s">
        <v>981</v>
      </c>
      <c r="C329" s="294" t="s">
        <v>1809</v>
      </c>
      <c r="D329" s="295" t="s">
        <v>1520</v>
      </c>
      <c r="E329" s="296">
        <v>1</v>
      </c>
      <c r="F329" s="296" t="s">
        <v>6</v>
      </c>
      <c r="G329" s="247" t="s">
        <v>923</v>
      </c>
      <c r="H329" s="291" t="s">
        <v>2574</v>
      </c>
      <c r="I329" s="298" t="s">
        <v>1604</v>
      </c>
      <c r="J329" s="298">
        <v>80</v>
      </c>
      <c r="K329" s="175" t="s">
        <v>2748</v>
      </c>
      <c r="L329" s="299" t="s">
        <v>2538</v>
      </c>
      <c r="M329" s="300" t="s">
        <v>2548</v>
      </c>
    </row>
    <row r="330" spans="1:15">
      <c r="A330" s="293" t="s">
        <v>2814</v>
      </c>
      <c r="B330" s="293" t="s">
        <v>2815</v>
      </c>
      <c r="C330" s="294" t="s">
        <v>2816</v>
      </c>
      <c r="D330" s="295" t="s">
        <v>1520</v>
      </c>
      <c r="E330" s="296">
        <v>1</v>
      </c>
      <c r="F330" s="296" t="s">
        <v>6</v>
      </c>
      <c r="G330" s="247" t="s">
        <v>2817</v>
      </c>
      <c r="H330" s="291" t="s">
        <v>1530</v>
      </c>
      <c r="I330" s="298" t="s">
        <v>1731</v>
      </c>
      <c r="J330" s="298">
        <v>40</v>
      </c>
      <c r="K330" s="293" t="s">
        <v>2537</v>
      </c>
      <c r="L330" s="299" t="s">
        <v>2555</v>
      </c>
      <c r="M330" s="300" t="s">
        <v>2548</v>
      </c>
    </row>
    <row r="331" spans="1:15" ht="24">
      <c r="A331" s="293" t="s">
        <v>983</v>
      </c>
      <c r="B331" s="209" t="s">
        <v>984</v>
      </c>
      <c r="C331" s="332" t="s">
        <v>985</v>
      </c>
      <c r="D331" s="295" t="s">
        <v>1654</v>
      </c>
      <c r="E331" s="296">
        <v>1</v>
      </c>
      <c r="F331" s="296" t="s">
        <v>6</v>
      </c>
      <c r="G331" s="247" t="s">
        <v>905</v>
      </c>
      <c r="H331" s="298" t="s">
        <v>2818</v>
      </c>
      <c r="I331" s="298" t="s">
        <v>1731</v>
      </c>
      <c r="J331" s="298">
        <v>80</v>
      </c>
      <c r="K331" s="175" t="s">
        <v>2585</v>
      </c>
      <c r="L331" s="299" t="s">
        <v>2538</v>
      </c>
      <c r="M331" s="172" t="s">
        <v>2570</v>
      </c>
    </row>
    <row r="332" spans="1:15">
      <c r="A332" s="293" t="s">
        <v>986</v>
      </c>
      <c r="B332" s="293" t="s">
        <v>987</v>
      </c>
      <c r="C332" s="294" t="s">
        <v>1810</v>
      </c>
      <c r="D332" s="295" t="s">
        <v>1572</v>
      </c>
      <c r="E332" s="296">
        <v>1</v>
      </c>
      <c r="F332" s="296" t="s">
        <v>6</v>
      </c>
      <c r="G332" s="247" t="s">
        <v>901</v>
      </c>
      <c r="H332" s="291" t="s">
        <v>1567</v>
      </c>
      <c r="I332" s="298" t="s">
        <v>1730</v>
      </c>
      <c r="J332" s="298">
        <v>80</v>
      </c>
      <c r="K332" s="175" t="s">
        <v>2569</v>
      </c>
      <c r="L332" s="299" t="s">
        <v>2547</v>
      </c>
      <c r="M332" s="172" t="s">
        <v>2570</v>
      </c>
    </row>
    <row r="333" spans="1:15" ht="24">
      <c r="A333" s="304" t="s">
        <v>986</v>
      </c>
      <c r="B333" s="304" t="s">
        <v>987</v>
      </c>
      <c r="C333" s="314" t="s">
        <v>1810</v>
      </c>
      <c r="D333" s="315" t="s">
        <v>1520</v>
      </c>
      <c r="E333" s="308">
        <v>1</v>
      </c>
      <c r="F333" s="308" t="s">
        <v>8</v>
      </c>
      <c r="G333" s="345" t="s">
        <v>2819</v>
      </c>
      <c r="H333" s="310"/>
      <c r="I333" s="311"/>
      <c r="J333" s="311"/>
      <c r="K333" s="304"/>
      <c r="L333" s="313"/>
      <c r="M333" s="317"/>
      <c r="N333" s="301" t="s">
        <v>2688</v>
      </c>
      <c r="O333" s="209" t="s">
        <v>2820</v>
      </c>
    </row>
    <row r="334" spans="1:15">
      <c r="A334" s="293" t="s">
        <v>2821</v>
      </c>
      <c r="B334" s="293" t="s">
        <v>2822</v>
      </c>
      <c r="C334" s="294" t="s">
        <v>2823</v>
      </c>
      <c r="D334" s="295" t="s">
        <v>1520</v>
      </c>
      <c r="E334" s="296">
        <v>1</v>
      </c>
      <c r="F334" s="296" t="s">
        <v>6</v>
      </c>
      <c r="G334" s="247" t="s">
        <v>2824</v>
      </c>
      <c r="H334" s="291" t="s">
        <v>1621</v>
      </c>
      <c r="I334" s="298" t="s">
        <v>1730</v>
      </c>
      <c r="J334" s="298">
        <v>80</v>
      </c>
      <c r="K334" s="175" t="s">
        <v>2546</v>
      </c>
      <c r="L334" s="299" t="s">
        <v>2547</v>
      </c>
      <c r="M334" s="300" t="s">
        <v>2548</v>
      </c>
    </row>
    <row r="335" spans="1:15">
      <c r="A335" s="293">
        <v>1854</v>
      </c>
      <c r="B335" s="293" t="s">
        <v>1811</v>
      </c>
      <c r="C335" s="294" t="s">
        <v>994</v>
      </c>
      <c r="D335" s="295" t="s">
        <v>1520</v>
      </c>
      <c r="E335" s="296">
        <v>1</v>
      </c>
      <c r="F335" s="296" t="s">
        <v>6</v>
      </c>
      <c r="G335" s="364" t="s">
        <v>377</v>
      </c>
      <c r="H335" s="291" t="s">
        <v>1578</v>
      </c>
      <c r="I335" s="298" t="s">
        <v>1730</v>
      </c>
      <c r="J335" s="298">
        <v>40</v>
      </c>
      <c r="K335" s="293" t="s">
        <v>2550</v>
      </c>
      <c r="L335" s="299" t="s">
        <v>2551</v>
      </c>
      <c r="M335" s="300" t="s">
        <v>2548</v>
      </c>
    </row>
    <row r="336" spans="1:15" ht="21" customHeight="1">
      <c r="A336" s="293" t="s">
        <v>1812</v>
      </c>
      <c r="B336" s="293" t="s">
        <v>1813</v>
      </c>
      <c r="C336" s="294" t="s">
        <v>212</v>
      </c>
      <c r="D336" s="295" t="s">
        <v>1546</v>
      </c>
      <c r="E336" s="296">
        <v>1</v>
      </c>
      <c r="F336" s="296" t="s">
        <v>19</v>
      </c>
      <c r="G336" s="293" t="s">
        <v>377</v>
      </c>
      <c r="H336" s="291"/>
      <c r="I336" s="298"/>
      <c r="J336" s="298"/>
      <c r="K336" s="293"/>
      <c r="L336" s="299"/>
      <c r="M336" s="300"/>
    </row>
    <row r="337" spans="1:30">
      <c r="A337" s="304" t="str">
        <f>VLOOKUP(B337,[1]SIVA!$B$2:$F$1902,2,FALSE)</f>
        <v>324</v>
      </c>
      <c r="B337" s="345" t="s">
        <v>2825</v>
      </c>
      <c r="C337" s="367" t="s">
        <v>2826</v>
      </c>
      <c r="D337" s="315" t="str">
        <f>VLOOKUP(B337,[1]SIVA!$B$2:$F$1902,5,FALSE)</f>
        <v>3 1 4</v>
      </c>
      <c r="E337" s="308">
        <v>1</v>
      </c>
      <c r="F337" s="308" t="s">
        <v>6</v>
      </c>
      <c r="G337" s="309" t="s">
        <v>2827</v>
      </c>
      <c r="H337" s="311" t="s">
        <v>2828</v>
      </c>
      <c r="I337" s="311" t="s">
        <v>1663</v>
      </c>
      <c r="J337" s="311">
        <v>40</v>
      </c>
      <c r="K337" s="337" t="s">
        <v>2594</v>
      </c>
      <c r="L337" s="313" t="s">
        <v>2555</v>
      </c>
      <c r="M337" s="317" t="s">
        <v>2539</v>
      </c>
      <c r="N337" s="301" t="s">
        <v>2829</v>
      </c>
      <c r="O337" s="298" t="s">
        <v>1588</v>
      </c>
    </row>
    <row r="338" spans="1:30">
      <c r="A338" s="293" t="str">
        <f>VLOOKUP(B338,[1]SIVA!$B$2:$F$1902,2,FALSE)</f>
        <v>324</v>
      </c>
      <c r="B338" s="209" t="s">
        <v>2825</v>
      </c>
      <c r="C338" s="349" t="s">
        <v>2826</v>
      </c>
      <c r="D338" s="295" t="str">
        <f>VLOOKUP(B338,[1]SIVA!$B$2:$F$1902,5,FALSE)</f>
        <v>3 1 4</v>
      </c>
      <c r="E338" s="296">
        <v>1</v>
      </c>
      <c r="F338" s="296" t="s">
        <v>8</v>
      </c>
      <c r="G338" s="209" t="s">
        <v>2729</v>
      </c>
      <c r="H338" s="298"/>
      <c r="I338" s="298"/>
      <c r="J338" s="298"/>
      <c r="K338" s="293"/>
      <c r="L338" s="299"/>
      <c r="M338" s="300"/>
    </row>
    <row r="339" spans="1:30">
      <c r="A339" s="293" t="s">
        <v>999</v>
      </c>
      <c r="B339" s="293" t="s">
        <v>1000</v>
      </c>
      <c r="C339" s="294" t="s">
        <v>1814</v>
      </c>
      <c r="D339" s="295" t="s">
        <v>1633</v>
      </c>
      <c r="E339" s="296">
        <v>1</v>
      </c>
      <c r="F339" s="296" t="s">
        <v>6</v>
      </c>
      <c r="G339" s="247" t="s">
        <v>722</v>
      </c>
      <c r="H339" s="300" t="s">
        <v>1530</v>
      </c>
      <c r="I339" s="298" t="s">
        <v>2599</v>
      </c>
      <c r="J339" s="298">
        <v>30</v>
      </c>
      <c r="K339" s="293" t="s">
        <v>2657</v>
      </c>
      <c r="L339" s="299" t="s">
        <v>2555</v>
      </c>
      <c r="M339" s="300" t="s">
        <v>2576</v>
      </c>
    </row>
    <row r="340" spans="1:30" ht="25.5">
      <c r="A340" s="293">
        <v>1539</v>
      </c>
      <c r="B340" s="250" t="s">
        <v>1815</v>
      </c>
      <c r="C340" s="365" t="s">
        <v>874</v>
      </c>
      <c r="D340" s="362" t="s">
        <v>1520</v>
      </c>
      <c r="E340" s="363">
        <v>1</v>
      </c>
      <c r="F340" s="363" t="s">
        <v>6</v>
      </c>
      <c r="G340" s="364" t="s">
        <v>2780</v>
      </c>
      <c r="H340" s="300" t="s">
        <v>1552</v>
      </c>
      <c r="I340" s="298" t="s">
        <v>1598</v>
      </c>
      <c r="J340" s="298"/>
      <c r="K340" s="293" t="s">
        <v>2565</v>
      </c>
      <c r="L340" s="299" t="s">
        <v>2566</v>
      </c>
      <c r="M340" s="300" t="s">
        <v>2539</v>
      </c>
    </row>
    <row r="341" spans="1:30" ht="24">
      <c r="A341" s="293">
        <v>1542</v>
      </c>
      <c r="B341" s="251" t="s">
        <v>1818</v>
      </c>
      <c r="C341" s="361" t="s">
        <v>858</v>
      </c>
      <c r="D341" s="362" t="s">
        <v>1520</v>
      </c>
      <c r="E341" s="363">
        <v>1</v>
      </c>
      <c r="F341" s="363" t="s">
        <v>6</v>
      </c>
      <c r="G341" s="364" t="s">
        <v>1754</v>
      </c>
      <c r="H341" s="300" t="s">
        <v>1567</v>
      </c>
      <c r="I341" s="298" t="s">
        <v>1598</v>
      </c>
      <c r="J341" s="298">
        <v>40</v>
      </c>
      <c r="K341" s="175" t="s">
        <v>2569</v>
      </c>
      <c r="L341" s="299" t="s">
        <v>2547</v>
      </c>
      <c r="M341" s="172" t="s">
        <v>2570</v>
      </c>
    </row>
    <row r="342" spans="1:30" ht="24">
      <c r="A342" s="304">
        <v>1942</v>
      </c>
      <c r="B342" s="368" t="s">
        <v>2830</v>
      </c>
      <c r="C342" s="368" t="s">
        <v>2831</v>
      </c>
      <c r="D342" s="369" t="s">
        <v>1520</v>
      </c>
      <c r="E342" s="308">
        <v>1</v>
      </c>
      <c r="F342" s="308" t="s">
        <v>6</v>
      </c>
      <c r="G342" s="368" t="s">
        <v>850</v>
      </c>
      <c r="H342" s="317" t="s">
        <v>2832</v>
      </c>
      <c r="I342" s="311" t="s">
        <v>2751</v>
      </c>
      <c r="J342" s="311">
        <v>80</v>
      </c>
      <c r="K342" s="304" t="s">
        <v>2541</v>
      </c>
      <c r="L342" s="313" t="s">
        <v>2542</v>
      </c>
      <c r="M342" s="317" t="s">
        <v>2539</v>
      </c>
      <c r="N342" s="301" t="s">
        <v>2833</v>
      </c>
      <c r="O342" s="300" t="s">
        <v>2542</v>
      </c>
      <c r="P342" s="300" t="s">
        <v>2539</v>
      </c>
      <c r="Q342" s="300" t="s">
        <v>2834</v>
      </c>
      <c r="R342" s="300" t="s">
        <v>2576</v>
      </c>
    </row>
    <row r="343" spans="1:30">
      <c r="A343" s="293" t="s">
        <v>1006</v>
      </c>
      <c r="B343" s="293" t="s">
        <v>1007</v>
      </c>
      <c r="C343" s="294" t="s">
        <v>1819</v>
      </c>
      <c r="D343" s="295" t="s">
        <v>1520</v>
      </c>
      <c r="E343" s="296">
        <v>1</v>
      </c>
      <c r="F343" s="296" t="s">
        <v>6</v>
      </c>
      <c r="G343" s="247" t="s">
        <v>1009</v>
      </c>
      <c r="H343" s="291" t="s">
        <v>1522</v>
      </c>
      <c r="I343" s="298" t="s">
        <v>1601</v>
      </c>
      <c r="J343" s="298">
        <v>80</v>
      </c>
      <c r="K343" s="293" t="s">
        <v>2562</v>
      </c>
      <c r="L343" s="299" t="s">
        <v>2563</v>
      </c>
      <c r="M343" s="300" t="s">
        <v>2548</v>
      </c>
    </row>
    <row r="344" spans="1:30">
      <c r="A344" s="293" t="s">
        <v>1029</v>
      </c>
      <c r="B344" s="293" t="s">
        <v>1030</v>
      </c>
      <c r="C344" s="294" t="s">
        <v>1031</v>
      </c>
      <c r="D344" s="295" t="s">
        <v>1520</v>
      </c>
      <c r="E344" s="296">
        <v>1</v>
      </c>
      <c r="F344" s="296" t="s">
        <v>6</v>
      </c>
      <c r="G344" s="247" t="s">
        <v>1032</v>
      </c>
      <c r="H344" s="291" t="s">
        <v>1567</v>
      </c>
      <c r="I344" s="298" t="s">
        <v>1603</v>
      </c>
      <c r="J344" s="298">
        <v>80</v>
      </c>
      <c r="K344" s="175" t="s">
        <v>2569</v>
      </c>
      <c r="L344" s="299" t="s">
        <v>2547</v>
      </c>
      <c r="M344" s="172" t="s">
        <v>2570</v>
      </c>
    </row>
    <row r="345" spans="1:30" s="342" customFormat="1">
      <c r="A345" s="293" t="s">
        <v>1042</v>
      </c>
      <c r="B345" s="184" t="s">
        <v>1043</v>
      </c>
      <c r="C345" s="321" t="s">
        <v>1044</v>
      </c>
      <c r="D345" s="295" t="s">
        <v>1520</v>
      </c>
      <c r="E345" s="296">
        <v>1</v>
      </c>
      <c r="F345" s="296" t="s">
        <v>6</v>
      </c>
      <c r="G345" s="247" t="s">
        <v>2835</v>
      </c>
      <c r="H345" s="291" t="s">
        <v>1534</v>
      </c>
      <c r="I345" s="298" t="s">
        <v>1523</v>
      </c>
      <c r="J345" s="298">
        <v>80</v>
      </c>
      <c r="K345" s="175" t="s">
        <v>2585</v>
      </c>
      <c r="L345" s="299" t="s">
        <v>2538</v>
      </c>
      <c r="M345" s="172" t="s">
        <v>2570</v>
      </c>
    </row>
    <row r="346" spans="1:30" s="330" customFormat="1" ht="24.75">
      <c r="A346" s="304">
        <v>1137</v>
      </c>
      <c r="B346" s="346" t="s">
        <v>1048</v>
      </c>
      <c r="C346" s="314" t="s">
        <v>1822</v>
      </c>
      <c r="D346" s="347" t="s">
        <v>1654</v>
      </c>
      <c r="E346" s="308">
        <v>1</v>
      </c>
      <c r="F346" s="348" t="s">
        <v>6</v>
      </c>
      <c r="G346" s="309" t="s">
        <v>1050</v>
      </c>
      <c r="H346" s="311" t="s">
        <v>1530</v>
      </c>
      <c r="I346" s="311" t="s">
        <v>1598</v>
      </c>
      <c r="J346" s="317">
        <v>80</v>
      </c>
      <c r="K346" s="304" t="s">
        <v>2537</v>
      </c>
      <c r="L346" s="313" t="s">
        <v>2538</v>
      </c>
      <c r="M346" s="338" t="s">
        <v>2539</v>
      </c>
      <c r="N346" s="331" t="s">
        <v>2544</v>
      </c>
      <c r="O346" s="300" t="s">
        <v>1534</v>
      </c>
      <c r="P346" s="300" t="s">
        <v>2599</v>
      </c>
      <c r="Q346" s="175" t="s">
        <v>2585</v>
      </c>
      <c r="R346" s="300" t="s">
        <v>2538</v>
      </c>
      <c r="S346" s="172" t="s">
        <v>2570</v>
      </c>
      <c r="T346" s="331"/>
      <c r="U346" s="331"/>
      <c r="V346" s="331"/>
      <c r="W346" s="331"/>
      <c r="X346" s="331"/>
      <c r="Y346" s="331"/>
      <c r="Z346" s="331"/>
      <c r="AA346" s="331"/>
      <c r="AB346" s="331"/>
      <c r="AC346" s="331"/>
      <c r="AD346" s="331"/>
    </row>
    <row r="347" spans="1:30" ht="24">
      <c r="A347" s="304" t="s">
        <v>1060</v>
      </c>
      <c r="B347" s="345" t="s">
        <v>1061</v>
      </c>
      <c r="C347" s="360" t="s">
        <v>1062</v>
      </c>
      <c r="D347" s="315" t="s">
        <v>1714</v>
      </c>
      <c r="E347" s="308">
        <v>1</v>
      </c>
      <c r="F347" s="308" t="s">
        <v>6</v>
      </c>
      <c r="G347" s="309" t="s">
        <v>1050</v>
      </c>
      <c r="H347" s="311" t="s">
        <v>1522</v>
      </c>
      <c r="I347" s="311" t="s">
        <v>1775</v>
      </c>
      <c r="J347" s="311">
        <v>70</v>
      </c>
      <c r="K347" s="304" t="s">
        <v>2562</v>
      </c>
      <c r="L347" s="313" t="s">
        <v>2563</v>
      </c>
      <c r="M347" s="317" t="s">
        <v>2548</v>
      </c>
      <c r="N347" s="301" t="s">
        <v>2836</v>
      </c>
      <c r="O347" s="298" t="s">
        <v>1588</v>
      </c>
      <c r="P347" s="298" t="s">
        <v>1601</v>
      </c>
      <c r="Q347" s="175" t="s">
        <v>2594</v>
      </c>
      <c r="R347" s="300" t="s">
        <v>2555</v>
      </c>
      <c r="S347" s="300" t="s">
        <v>2539</v>
      </c>
    </row>
    <row r="348" spans="1:30" s="330" customFormat="1" ht="15">
      <c r="A348" s="293">
        <v>1602</v>
      </c>
      <c r="B348" s="318" t="s">
        <v>2837</v>
      </c>
      <c r="C348" s="294" t="s">
        <v>2838</v>
      </c>
      <c r="D348" s="319" t="s">
        <v>1520</v>
      </c>
      <c r="E348" s="296">
        <v>1</v>
      </c>
      <c r="F348" s="320" t="s">
        <v>6</v>
      </c>
      <c r="G348" s="247" t="s">
        <v>327</v>
      </c>
      <c r="H348" s="300" t="s">
        <v>1530</v>
      </c>
      <c r="I348" s="300" t="s">
        <v>1619</v>
      </c>
      <c r="J348" s="300">
        <v>70</v>
      </c>
      <c r="K348" s="293" t="s">
        <v>2537</v>
      </c>
      <c r="L348" s="299" t="s">
        <v>2555</v>
      </c>
      <c r="M348" s="300" t="s">
        <v>2548</v>
      </c>
      <c r="N348" s="331"/>
      <c r="O348" s="331"/>
      <c r="P348" s="331"/>
      <c r="Q348" s="331"/>
      <c r="R348" s="331"/>
      <c r="S348" s="331"/>
      <c r="T348" s="331"/>
      <c r="U348" s="331"/>
      <c r="V348" s="331"/>
      <c r="W348" s="331"/>
      <c r="X348" s="331"/>
      <c r="Y348" s="331"/>
      <c r="Z348" s="331"/>
      <c r="AA348" s="331"/>
      <c r="AB348" s="331"/>
      <c r="AC348" s="331"/>
      <c r="AD348" s="331"/>
    </row>
    <row r="349" spans="1:30" s="330" customFormat="1" ht="15">
      <c r="A349" s="293">
        <v>1150</v>
      </c>
      <c r="B349" s="318" t="s">
        <v>2839</v>
      </c>
      <c r="C349" s="294" t="s">
        <v>2840</v>
      </c>
      <c r="D349" s="319" t="s">
        <v>1520</v>
      </c>
      <c r="E349" s="296">
        <v>1</v>
      </c>
      <c r="F349" s="320" t="s">
        <v>6</v>
      </c>
      <c r="G349" s="247" t="s">
        <v>329</v>
      </c>
      <c r="H349" s="300" t="s">
        <v>1522</v>
      </c>
      <c r="I349" s="344" t="s">
        <v>1731</v>
      </c>
      <c r="J349" s="300">
        <v>70</v>
      </c>
      <c r="K349" s="293" t="s">
        <v>2724</v>
      </c>
      <c r="L349" s="299" t="s">
        <v>2563</v>
      </c>
      <c r="M349" s="300" t="s">
        <v>2576</v>
      </c>
      <c r="N349" s="331"/>
      <c r="O349" s="331"/>
      <c r="P349" s="331"/>
      <c r="Q349" s="331"/>
      <c r="R349" s="331"/>
      <c r="S349" s="331"/>
      <c r="T349" s="331"/>
      <c r="U349" s="331"/>
      <c r="V349" s="331"/>
      <c r="W349" s="331"/>
      <c r="X349" s="331"/>
      <c r="Y349" s="331"/>
      <c r="Z349" s="331"/>
      <c r="AA349" s="331"/>
      <c r="AB349" s="331"/>
      <c r="AC349" s="331"/>
      <c r="AD349" s="331"/>
    </row>
    <row r="350" spans="1:30" s="330" customFormat="1" ht="15">
      <c r="A350" s="293">
        <v>1152</v>
      </c>
      <c r="B350" s="318" t="s">
        <v>1066</v>
      </c>
      <c r="C350" s="294" t="s">
        <v>1825</v>
      </c>
      <c r="D350" s="319" t="s">
        <v>1520</v>
      </c>
      <c r="E350" s="296">
        <v>1</v>
      </c>
      <c r="F350" s="320" t="s">
        <v>6</v>
      </c>
      <c r="G350" s="247" t="s">
        <v>327</v>
      </c>
      <c r="H350" s="300" t="s">
        <v>2841</v>
      </c>
      <c r="I350" s="300" t="s">
        <v>2751</v>
      </c>
      <c r="J350" s="300">
        <v>60</v>
      </c>
      <c r="K350" s="293" t="s">
        <v>2632</v>
      </c>
      <c r="L350" s="299" t="s">
        <v>2566</v>
      </c>
      <c r="M350" s="300" t="s">
        <v>2570</v>
      </c>
      <c r="N350" s="331"/>
      <c r="O350" s="331"/>
      <c r="P350" s="331"/>
      <c r="Q350" s="331"/>
      <c r="R350" s="331"/>
      <c r="S350" s="331"/>
      <c r="T350" s="331"/>
      <c r="U350" s="331"/>
      <c r="V350" s="331"/>
      <c r="W350" s="331"/>
      <c r="X350" s="331"/>
      <c r="Y350" s="331"/>
      <c r="Z350" s="331"/>
      <c r="AA350" s="331"/>
      <c r="AB350" s="331"/>
      <c r="AC350" s="331"/>
      <c r="AD350" s="331"/>
    </row>
    <row r="351" spans="1:30">
      <c r="A351" s="293" t="s">
        <v>1071</v>
      </c>
      <c r="B351" s="293" t="s">
        <v>1072</v>
      </c>
      <c r="C351" s="294" t="s">
        <v>1827</v>
      </c>
      <c r="D351" s="295" t="s">
        <v>1520</v>
      </c>
      <c r="E351" s="296">
        <v>1</v>
      </c>
      <c r="F351" s="296" t="s">
        <v>6</v>
      </c>
      <c r="G351" s="247" t="s">
        <v>2835</v>
      </c>
      <c r="H351" s="291" t="s">
        <v>1530</v>
      </c>
      <c r="I351" s="298" t="s">
        <v>1601</v>
      </c>
      <c r="J351" s="298">
        <v>70</v>
      </c>
      <c r="K351" s="293" t="s">
        <v>2537</v>
      </c>
      <c r="L351" s="299" t="s">
        <v>2555</v>
      </c>
      <c r="M351" s="300" t="s">
        <v>2548</v>
      </c>
    </row>
    <row r="352" spans="1:30">
      <c r="A352" s="293" t="s">
        <v>1074</v>
      </c>
      <c r="B352" s="293" t="s">
        <v>1075</v>
      </c>
      <c r="C352" s="294" t="s">
        <v>1828</v>
      </c>
      <c r="D352" s="295" t="s">
        <v>1520</v>
      </c>
      <c r="E352" s="296">
        <v>1</v>
      </c>
      <c r="F352" s="296" t="s">
        <v>6</v>
      </c>
      <c r="G352" s="247" t="s">
        <v>1077</v>
      </c>
      <c r="H352" s="291" t="s">
        <v>1567</v>
      </c>
      <c r="I352" s="298" t="s">
        <v>1601</v>
      </c>
      <c r="J352" s="298">
        <v>80</v>
      </c>
      <c r="K352" s="175" t="s">
        <v>2569</v>
      </c>
      <c r="L352" s="299" t="s">
        <v>2547</v>
      </c>
      <c r="M352" s="172" t="s">
        <v>2570</v>
      </c>
    </row>
    <row r="353" spans="1:30">
      <c r="A353" s="293" t="s">
        <v>1079</v>
      </c>
      <c r="B353" s="293" t="s">
        <v>1080</v>
      </c>
      <c r="C353" s="294" t="s">
        <v>184</v>
      </c>
      <c r="D353" s="295" t="s">
        <v>1546</v>
      </c>
      <c r="E353" s="296">
        <v>1</v>
      </c>
      <c r="F353" s="296" t="s">
        <v>19</v>
      </c>
      <c r="G353" s="247" t="s">
        <v>1077</v>
      </c>
      <c r="H353" s="291"/>
      <c r="I353" s="298"/>
      <c r="J353" s="298"/>
      <c r="K353" s="293"/>
      <c r="L353" s="299"/>
      <c r="M353" s="300"/>
    </row>
    <row r="354" spans="1:30" s="330" customFormat="1" ht="24">
      <c r="A354" s="293">
        <v>1588</v>
      </c>
      <c r="B354" s="293" t="s">
        <v>1082</v>
      </c>
      <c r="C354" s="294" t="s">
        <v>1083</v>
      </c>
      <c r="D354" s="370" t="s">
        <v>1520</v>
      </c>
      <c r="E354" s="296">
        <v>1</v>
      </c>
      <c r="F354" s="296" t="s">
        <v>6</v>
      </c>
      <c r="G354" s="364" t="s">
        <v>1032</v>
      </c>
      <c r="H354" s="215" t="s">
        <v>1548</v>
      </c>
      <c r="I354" s="215" t="s">
        <v>1603</v>
      </c>
      <c r="J354" s="216">
        <v>70</v>
      </c>
      <c r="K354" s="293" t="s">
        <v>2579</v>
      </c>
      <c r="L354" s="299" t="s">
        <v>2566</v>
      </c>
      <c r="M354" s="300" t="s">
        <v>2548</v>
      </c>
      <c r="N354" s="331"/>
      <c r="O354" s="331"/>
      <c r="P354" s="331"/>
      <c r="Q354" s="331"/>
      <c r="R354" s="331"/>
      <c r="S354" s="331"/>
      <c r="T354" s="331"/>
      <c r="U354" s="331"/>
      <c r="V354" s="331"/>
      <c r="W354" s="331"/>
      <c r="X354" s="331"/>
      <c r="Y354" s="331"/>
      <c r="Z354" s="331"/>
      <c r="AA354" s="331"/>
      <c r="AB354" s="331"/>
      <c r="AC354" s="331"/>
      <c r="AD354" s="331"/>
    </row>
    <row r="355" spans="1:30" s="330" customFormat="1" ht="15">
      <c r="A355" s="304">
        <v>1601</v>
      </c>
      <c r="B355" s="304" t="s">
        <v>2842</v>
      </c>
      <c r="C355" s="314" t="s">
        <v>2843</v>
      </c>
      <c r="D355" s="347">
        <v>3</v>
      </c>
      <c r="E355" s="308">
        <v>1</v>
      </c>
      <c r="F355" s="348" t="s">
        <v>6</v>
      </c>
      <c r="G355" s="309" t="s">
        <v>331</v>
      </c>
      <c r="H355" s="317" t="s">
        <v>1522</v>
      </c>
      <c r="I355" s="328" t="s">
        <v>1608</v>
      </c>
      <c r="J355" s="317">
        <v>80</v>
      </c>
      <c r="K355" s="304" t="s">
        <v>2562</v>
      </c>
      <c r="L355" s="313" t="s">
        <v>2563</v>
      </c>
      <c r="M355" s="317" t="s">
        <v>2548</v>
      </c>
      <c r="N355" s="331" t="s">
        <v>2746</v>
      </c>
      <c r="O355" s="300" t="s">
        <v>1730</v>
      </c>
      <c r="P355" s="331"/>
      <c r="Q355" s="331"/>
      <c r="R355" s="331"/>
      <c r="S355" s="331"/>
      <c r="T355" s="331"/>
      <c r="U355" s="331"/>
      <c r="V355" s="331"/>
      <c r="W355" s="331"/>
      <c r="X355" s="331"/>
      <c r="Y355" s="331"/>
      <c r="Z355" s="331"/>
      <c r="AA355" s="331"/>
      <c r="AB355" s="331"/>
      <c r="AC355" s="331"/>
      <c r="AD355" s="331"/>
    </row>
    <row r="356" spans="1:30">
      <c r="A356" s="293" t="s">
        <v>1092</v>
      </c>
      <c r="B356" s="293" t="s">
        <v>1093</v>
      </c>
      <c r="C356" s="294" t="s">
        <v>1831</v>
      </c>
      <c r="D356" s="295" t="s">
        <v>1520</v>
      </c>
      <c r="E356" s="296">
        <v>1</v>
      </c>
      <c r="F356" s="296" t="s">
        <v>6</v>
      </c>
      <c r="G356" s="247" t="s">
        <v>1037</v>
      </c>
      <c r="H356" s="291" t="s">
        <v>1530</v>
      </c>
      <c r="I356" s="298" t="s">
        <v>1730</v>
      </c>
      <c r="J356" s="298">
        <v>70</v>
      </c>
      <c r="K356" s="293" t="s">
        <v>2537</v>
      </c>
      <c r="L356" s="299" t="s">
        <v>2555</v>
      </c>
      <c r="M356" s="300" t="s">
        <v>2548</v>
      </c>
    </row>
    <row r="357" spans="1:30" s="330" customFormat="1" ht="15">
      <c r="A357" s="293">
        <v>1832</v>
      </c>
      <c r="B357" s="293" t="s">
        <v>1096</v>
      </c>
      <c r="C357" s="294" t="s">
        <v>1097</v>
      </c>
      <c r="D357" s="370" t="s">
        <v>1520</v>
      </c>
      <c r="E357" s="371">
        <v>1</v>
      </c>
      <c r="F357" s="371" t="s">
        <v>6</v>
      </c>
      <c r="G357" s="364" t="s">
        <v>1098</v>
      </c>
      <c r="H357" s="215" t="s">
        <v>1522</v>
      </c>
      <c r="I357" s="215" t="s">
        <v>2599</v>
      </c>
      <c r="J357" s="216">
        <v>70</v>
      </c>
      <c r="K357" s="293" t="s">
        <v>2562</v>
      </c>
      <c r="L357" s="299" t="s">
        <v>2563</v>
      </c>
      <c r="M357" s="300" t="s">
        <v>2548</v>
      </c>
      <c r="N357" s="331"/>
      <c r="O357" s="372"/>
      <c r="P357" s="331"/>
      <c r="Q357" s="331"/>
      <c r="R357" s="331"/>
      <c r="S357" s="331"/>
      <c r="T357" s="331"/>
      <c r="U357" s="331"/>
      <c r="V357" s="331"/>
      <c r="W357" s="331"/>
      <c r="X357" s="331"/>
      <c r="Y357" s="331"/>
      <c r="Z357" s="331"/>
      <c r="AA357" s="331"/>
      <c r="AB357" s="331"/>
      <c r="AC357" s="331"/>
      <c r="AD357" s="331"/>
    </row>
    <row r="358" spans="1:30" s="330" customFormat="1" ht="24">
      <c r="A358" s="304">
        <v>1834</v>
      </c>
      <c r="B358" s="304" t="s">
        <v>1101</v>
      </c>
      <c r="C358" s="314" t="s">
        <v>1102</v>
      </c>
      <c r="D358" s="347" t="s">
        <v>1520</v>
      </c>
      <c r="E358" s="373">
        <v>1</v>
      </c>
      <c r="F358" s="373" t="s">
        <v>6</v>
      </c>
      <c r="G358" s="328" t="s">
        <v>333</v>
      </c>
      <c r="H358" s="328" t="s">
        <v>1621</v>
      </c>
      <c r="I358" s="328" t="s">
        <v>2658</v>
      </c>
      <c r="J358" s="328"/>
      <c r="K358" s="304" t="s">
        <v>2618</v>
      </c>
      <c r="L358" s="374" t="s">
        <v>2844</v>
      </c>
      <c r="M358" s="375" t="s">
        <v>2576</v>
      </c>
      <c r="N358" s="330" t="s">
        <v>2649</v>
      </c>
      <c r="O358" s="376" t="s">
        <v>2596</v>
      </c>
      <c r="P358" s="331" t="s">
        <v>2640</v>
      </c>
    </row>
    <row r="359" spans="1:30">
      <c r="A359" s="293" t="s">
        <v>1103</v>
      </c>
      <c r="B359" s="293" t="s">
        <v>1104</v>
      </c>
      <c r="C359" s="294" t="s">
        <v>1833</v>
      </c>
      <c r="D359" s="295" t="s">
        <v>1520</v>
      </c>
      <c r="E359" s="296">
        <v>1</v>
      </c>
      <c r="F359" s="296" t="s">
        <v>6</v>
      </c>
      <c r="G359" s="247" t="s">
        <v>1077</v>
      </c>
      <c r="H359" s="291" t="s">
        <v>1552</v>
      </c>
      <c r="I359" s="298" t="s">
        <v>1601</v>
      </c>
      <c r="J359" s="298">
        <v>80</v>
      </c>
      <c r="K359" s="293" t="s">
        <v>2632</v>
      </c>
      <c r="L359" s="299" t="s">
        <v>2566</v>
      </c>
      <c r="M359" s="300" t="s">
        <v>2570</v>
      </c>
      <c r="O359" s="376"/>
    </row>
    <row r="360" spans="1:30" s="276" customFormat="1" ht="24">
      <c r="A360" s="293">
        <v>1830</v>
      </c>
      <c r="B360" s="293" t="s">
        <v>1107</v>
      </c>
      <c r="C360" s="294" t="s">
        <v>1108</v>
      </c>
      <c r="D360" s="295" t="s">
        <v>1520</v>
      </c>
      <c r="E360" s="296">
        <v>1</v>
      </c>
      <c r="F360" s="296" t="s">
        <v>6</v>
      </c>
      <c r="G360" s="247" t="s">
        <v>1077</v>
      </c>
      <c r="H360" s="291" t="s">
        <v>1534</v>
      </c>
      <c r="I360" s="298" t="s">
        <v>2845</v>
      </c>
      <c r="J360" s="298">
        <v>80</v>
      </c>
      <c r="K360" s="175" t="s">
        <v>2585</v>
      </c>
      <c r="L360" s="299" t="s">
        <v>2538</v>
      </c>
      <c r="M360" s="172" t="s">
        <v>2570</v>
      </c>
      <c r="N360" s="301"/>
      <c r="O360" s="376"/>
      <c r="P360" s="301"/>
      <c r="Q360" s="301"/>
      <c r="R360" s="301"/>
      <c r="S360" s="301"/>
      <c r="T360" s="301"/>
      <c r="U360" s="301"/>
      <c r="V360" s="301"/>
      <c r="W360" s="301"/>
      <c r="X360" s="301"/>
      <c r="Y360" s="301"/>
      <c r="Z360" s="301"/>
      <c r="AA360" s="301"/>
      <c r="AB360" s="301"/>
      <c r="AC360" s="301"/>
      <c r="AD360" s="301"/>
    </row>
    <row r="361" spans="1:30" s="276" customFormat="1">
      <c r="A361" s="304">
        <v>1828</v>
      </c>
      <c r="B361" s="304" t="s">
        <v>1110</v>
      </c>
      <c r="C361" s="314" t="s">
        <v>1834</v>
      </c>
      <c r="D361" s="315" t="s">
        <v>1520</v>
      </c>
      <c r="E361" s="308">
        <v>1</v>
      </c>
      <c r="F361" s="308" t="s">
        <v>6</v>
      </c>
      <c r="G361" s="304" t="s">
        <v>1063</v>
      </c>
      <c r="H361" s="310" t="s">
        <v>1534</v>
      </c>
      <c r="I361" s="311" t="s">
        <v>1619</v>
      </c>
      <c r="J361" s="311">
        <v>70</v>
      </c>
      <c r="K361" s="337" t="s">
        <v>2752</v>
      </c>
      <c r="L361" s="313" t="s">
        <v>2538</v>
      </c>
      <c r="M361" s="338" t="s">
        <v>2570</v>
      </c>
      <c r="N361" s="301" t="s">
        <v>2733</v>
      </c>
      <c r="O361" s="376" t="s">
        <v>2596</v>
      </c>
      <c r="P361" s="301"/>
      <c r="Q361" s="301"/>
      <c r="R361" s="301"/>
      <c r="S361" s="301"/>
      <c r="T361" s="301"/>
      <c r="U361" s="301"/>
      <c r="V361" s="301"/>
      <c r="W361" s="301"/>
      <c r="X361" s="301"/>
      <c r="Y361" s="301"/>
      <c r="Z361" s="301"/>
      <c r="AA361" s="301"/>
      <c r="AB361" s="301"/>
      <c r="AC361" s="301"/>
      <c r="AD361" s="301"/>
    </row>
    <row r="362" spans="1:30" s="330" customFormat="1" ht="15">
      <c r="A362" s="293">
        <v>1906</v>
      </c>
      <c r="B362" s="318" t="s">
        <v>2846</v>
      </c>
      <c r="C362" s="294" t="s">
        <v>2847</v>
      </c>
      <c r="D362" s="319" t="s">
        <v>1520</v>
      </c>
      <c r="E362" s="296">
        <v>1</v>
      </c>
      <c r="F362" s="320" t="s">
        <v>6</v>
      </c>
      <c r="G362" s="247" t="s">
        <v>1063</v>
      </c>
      <c r="H362" s="300" t="s">
        <v>1588</v>
      </c>
      <c r="I362" s="300" t="s">
        <v>1730</v>
      </c>
      <c r="J362" s="300">
        <v>70</v>
      </c>
      <c r="K362" s="175" t="s">
        <v>2594</v>
      </c>
      <c r="L362" s="299" t="s">
        <v>2555</v>
      </c>
      <c r="M362" s="300" t="s">
        <v>2539</v>
      </c>
      <c r="N362" s="331"/>
      <c r="O362" s="331"/>
      <c r="P362" s="331"/>
      <c r="Q362" s="331"/>
      <c r="R362" s="331"/>
      <c r="S362" s="331"/>
      <c r="T362" s="331"/>
      <c r="U362" s="331"/>
      <c r="V362" s="331"/>
      <c r="W362" s="331"/>
      <c r="X362" s="331"/>
      <c r="Y362" s="331"/>
      <c r="Z362" s="331"/>
      <c r="AA362" s="331"/>
      <c r="AB362" s="331"/>
      <c r="AC362" s="331"/>
      <c r="AD362" s="331"/>
    </row>
    <row r="363" spans="1:30">
      <c r="A363" s="293" t="s">
        <v>1836</v>
      </c>
      <c r="B363" s="293" t="s">
        <v>1837</v>
      </c>
      <c r="C363" s="294" t="s">
        <v>1711</v>
      </c>
      <c r="D363" s="295" t="s">
        <v>1572</v>
      </c>
      <c r="E363" s="296">
        <v>1</v>
      </c>
      <c r="F363" s="296" t="s">
        <v>6</v>
      </c>
      <c r="G363" s="247" t="s">
        <v>722</v>
      </c>
      <c r="H363" s="291" t="s">
        <v>1637</v>
      </c>
      <c r="I363" s="298" t="s">
        <v>1712</v>
      </c>
      <c r="J363" s="298">
        <v>121</v>
      </c>
      <c r="K363" s="293" t="s">
        <v>2728</v>
      </c>
      <c r="L363" s="299" t="s">
        <v>2566</v>
      </c>
      <c r="M363" s="300" t="s">
        <v>2576</v>
      </c>
    </row>
    <row r="364" spans="1:30">
      <c r="A364" s="293" t="s">
        <v>1836</v>
      </c>
      <c r="B364" s="293" t="s">
        <v>1837</v>
      </c>
      <c r="C364" s="294" t="s">
        <v>1711</v>
      </c>
      <c r="D364" s="295" t="s">
        <v>1572</v>
      </c>
      <c r="E364" s="296">
        <v>1</v>
      </c>
      <c r="F364" s="296" t="s">
        <v>7</v>
      </c>
      <c r="G364" s="291" t="s">
        <v>723</v>
      </c>
      <c r="H364" s="291" t="s">
        <v>1704</v>
      </c>
      <c r="I364" s="298" t="s">
        <v>1712</v>
      </c>
      <c r="J364" s="298">
        <v>100</v>
      </c>
      <c r="K364" s="293"/>
      <c r="L364" s="299"/>
      <c r="M364" s="300"/>
    </row>
    <row r="365" spans="1:30">
      <c r="A365" s="293" t="s">
        <v>1836</v>
      </c>
      <c r="B365" s="293" t="s">
        <v>1837</v>
      </c>
      <c r="C365" s="294" t="s">
        <v>1711</v>
      </c>
      <c r="D365" s="295" t="s">
        <v>1572</v>
      </c>
      <c r="E365" s="296">
        <v>2</v>
      </c>
      <c r="F365" s="296" t="s">
        <v>7</v>
      </c>
      <c r="G365" s="247" t="s">
        <v>725</v>
      </c>
      <c r="H365" s="291" t="s">
        <v>1704</v>
      </c>
      <c r="I365" s="298" t="s">
        <v>1598</v>
      </c>
      <c r="J365" s="298">
        <v>100</v>
      </c>
      <c r="K365" s="293"/>
      <c r="L365" s="299"/>
      <c r="M365" s="300"/>
    </row>
    <row r="366" spans="1:30">
      <c r="A366" s="293" t="s">
        <v>1836</v>
      </c>
      <c r="B366" s="293" t="s">
        <v>1837</v>
      </c>
      <c r="C366" s="294" t="s">
        <v>1711</v>
      </c>
      <c r="D366" s="295" t="s">
        <v>1572</v>
      </c>
      <c r="E366" s="296">
        <v>3</v>
      </c>
      <c r="F366" s="296" t="s">
        <v>7</v>
      </c>
      <c r="G366" s="247" t="s">
        <v>2729</v>
      </c>
      <c r="H366" s="291" t="s">
        <v>1704</v>
      </c>
      <c r="I366" s="298" t="s">
        <v>1604</v>
      </c>
      <c r="J366" s="298">
        <v>100</v>
      </c>
      <c r="K366" s="293"/>
      <c r="L366" s="299"/>
      <c r="M366" s="300"/>
    </row>
    <row r="367" spans="1:30">
      <c r="A367" s="293" t="s">
        <v>1836</v>
      </c>
      <c r="B367" s="293" t="s">
        <v>1837</v>
      </c>
      <c r="C367" s="294" t="s">
        <v>1711</v>
      </c>
      <c r="D367" s="295" t="s">
        <v>1572</v>
      </c>
      <c r="E367" s="296">
        <v>4</v>
      </c>
      <c r="F367" s="296" t="s">
        <v>7</v>
      </c>
      <c r="G367" s="291" t="s">
        <v>2730</v>
      </c>
      <c r="H367" s="291" t="s">
        <v>1704</v>
      </c>
      <c r="I367" s="298" t="s">
        <v>1603</v>
      </c>
      <c r="J367" s="298">
        <v>100</v>
      </c>
      <c r="K367" s="293"/>
      <c r="L367" s="299"/>
      <c r="M367" s="300"/>
    </row>
    <row r="368" spans="1:30" ht="47.25" customHeight="1">
      <c r="A368" s="304" t="s">
        <v>1836</v>
      </c>
      <c r="B368" s="304" t="s">
        <v>1837</v>
      </c>
      <c r="C368" s="314" t="s">
        <v>1711</v>
      </c>
      <c r="D368" s="315" t="s">
        <v>1572</v>
      </c>
      <c r="E368" s="308">
        <v>1</v>
      </c>
      <c r="F368" s="308" t="s">
        <v>8</v>
      </c>
      <c r="G368" s="310" t="s">
        <v>2731</v>
      </c>
      <c r="H368" s="310" t="s">
        <v>1493</v>
      </c>
      <c r="I368" s="311" t="s">
        <v>2603</v>
      </c>
      <c r="J368" s="304"/>
      <c r="K368" s="317"/>
      <c r="L368" s="313"/>
      <c r="M368" s="312"/>
      <c r="N368" s="301" t="s">
        <v>2688</v>
      </c>
      <c r="O368" s="291" t="s">
        <v>2731</v>
      </c>
      <c r="P368" s="301" t="s">
        <v>2733</v>
      </c>
      <c r="Q368" s="291" t="s">
        <v>2734</v>
      </c>
    </row>
    <row r="369" spans="1:17" ht="42.75" customHeight="1">
      <c r="A369" s="304" t="s">
        <v>1836</v>
      </c>
      <c r="B369" s="304" t="s">
        <v>1837</v>
      </c>
      <c r="C369" s="314" t="s">
        <v>1711</v>
      </c>
      <c r="D369" s="315" t="s">
        <v>1572</v>
      </c>
      <c r="E369" s="308">
        <v>2</v>
      </c>
      <c r="F369" s="308" t="s">
        <v>8</v>
      </c>
      <c r="G369" s="310" t="s">
        <v>2735</v>
      </c>
      <c r="H369" s="310" t="s">
        <v>1499</v>
      </c>
      <c r="I369" s="311" t="s">
        <v>2603</v>
      </c>
      <c r="J369" s="304"/>
      <c r="K369" s="317"/>
      <c r="L369" s="313"/>
      <c r="M369" s="312"/>
      <c r="N369" s="301" t="s">
        <v>2688</v>
      </c>
      <c r="O369" s="291" t="s">
        <v>2735</v>
      </c>
      <c r="P369" s="301" t="s">
        <v>2733</v>
      </c>
      <c r="Q369" s="291" t="s">
        <v>2737</v>
      </c>
    </row>
    <row r="370" spans="1:17" ht="36">
      <c r="A370" s="293" t="s">
        <v>1836</v>
      </c>
      <c r="B370" s="293" t="s">
        <v>1837</v>
      </c>
      <c r="C370" s="294" t="s">
        <v>1711</v>
      </c>
      <c r="D370" s="295" t="s">
        <v>1572</v>
      </c>
      <c r="E370" s="296">
        <v>3</v>
      </c>
      <c r="F370" s="296" t="s">
        <v>8</v>
      </c>
      <c r="G370" s="291" t="s">
        <v>2738</v>
      </c>
      <c r="H370" s="291" t="s">
        <v>1509</v>
      </c>
      <c r="I370" s="298" t="s">
        <v>2603</v>
      </c>
      <c r="J370" s="298"/>
      <c r="K370" s="293"/>
      <c r="L370" s="299"/>
      <c r="M370" s="300"/>
    </row>
    <row r="371" spans="1:17" s="297" customFormat="1" ht="60">
      <c r="A371" s="304" t="s">
        <v>1836</v>
      </c>
      <c r="B371" s="304" t="s">
        <v>1837</v>
      </c>
      <c r="C371" s="314" t="s">
        <v>1711</v>
      </c>
      <c r="D371" s="315" t="s">
        <v>1572</v>
      </c>
      <c r="E371" s="308">
        <v>1</v>
      </c>
      <c r="F371" s="308" t="s">
        <v>2739</v>
      </c>
      <c r="G371" s="310" t="s">
        <v>2740</v>
      </c>
      <c r="H371" s="310" t="s">
        <v>2741</v>
      </c>
      <c r="I371" s="310" t="s">
        <v>2742</v>
      </c>
      <c r="J371" s="310"/>
      <c r="K371" s="304"/>
      <c r="L371" s="358"/>
      <c r="M371" s="311"/>
      <c r="N371" s="297" t="s">
        <v>2568</v>
      </c>
    </row>
    <row r="372" spans="1:17">
      <c r="A372" s="293" t="s">
        <v>1838</v>
      </c>
      <c r="B372" s="293" t="s">
        <v>1839</v>
      </c>
      <c r="C372" s="294" t="s">
        <v>915</v>
      </c>
      <c r="D372" s="295" t="s">
        <v>1520</v>
      </c>
      <c r="E372" s="296">
        <v>1</v>
      </c>
      <c r="F372" s="296" t="s">
        <v>6</v>
      </c>
      <c r="G372" s="247" t="s">
        <v>916</v>
      </c>
      <c r="H372" s="291" t="s">
        <v>1538</v>
      </c>
      <c r="I372" s="298" t="s">
        <v>1598</v>
      </c>
      <c r="J372" s="298">
        <v>126</v>
      </c>
      <c r="K372" s="293" t="s">
        <v>2644</v>
      </c>
      <c r="L372" s="299" t="s">
        <v>2555</v>
      </c>
      <c r="M372" s="300" t="s">
        <v>2570</v>
      </c>
    </row>
    <row r="373" spans="1:17">
      <c r="A373" s="293" t="s">
        <v>1838</v>
      </c>
      <c r="B373" s="293" t="s">
        <v>1839</v>
      </c>
      <c r="C373" s="294" t="s">
        <v>915</v>
      </c>
      <c r="D373" s="295" t="s">
        <v>1520</v>
      </c>
      <c r="E373" s="296">
        <v>1</v>
      </c>
      <c r="F373" s="296" t="s">
        <v>7</v>
      </c>
      <c r="G373" s="247" t="s">
        <v>917</v>
      </c>
      <c r="H373" s="291" t="s">
        <v>1554</v>
      </c>
      <c r="I373" s="298" t="s">
        <v>1598</v>
      </c>
      <c r="J373" s="298">
        <v>63</v>
      </c>
      <c r="K373" s="293"/>
      <c r="L373" s="299"/>
      <c r="M373" s="300"/>
    </row>
    <row r="374" spans="1:17">
      <c r="A374" s="293" t="s">
        <v>1838</v>
      </c>
      <c r="B374" s="293" t="s">
        <v>1839</v>
      </c>
      <c r="C374" s="294" t="s">
        <v>915</v>
      </c>
      <c r="D374" s="295" t="s">
        <v>1520</v>
      </c>
      <c r="E374" s="296">
        <v>2</v>
      </c>
      <c r="F374" s="296" t="s">
        <v>7</v>
      </c>
      <c r="G374" s="247" t="s">
        <v>919</v>
      </c>
      <c r="H374" s="291" t="s">
        <v>1554</v>
      </c>
      <c r="I374" s="300" t="s">
        <v>1608</v>
      </c>
      <c r="J374" s="300">
        <v>63</v>
      </c>
      <c r="K374" s="293"/>
      <c r="L374" s="299"/>
      <c r="M374" s="300"/>
    </row>
    <row r="375" spans="1:17" ht="36" customHeight="1">
      <c r="A375" s="304" t="s">
        <v>1840</v>
      </c>
      <c r="B375" s="304" t="s">
        <v>1841</v>
      </c>
      <c r="C375" s="314" t="s">
        <v>922</v>
      </c>
      <c r="D375" s="315" t="s">
        <v>1520</v>
      </c>
      <c r="E375" s="308">
        <v>1</v>
      </c>
      <c r="F375" s="308" t="s">
        <v>6</v>
      </c>
      <c r="G375" s="309" t="s">
        <v>2787</v>
      </c>
      <c r="H375" s="310" t="s">
        <v>1621</v>
      </c>
      <c r="I375" s="311" t="s">
        <v>1598</v>
      </c>
      <c r="J375" s="337" t="s">
        <v>2546</v>
      </c>
      <c r="K375" s="317" t="s">
        <v>2547</v>
      </c>
      <c r="L375" s="313" t="s">
        <v>2548</v>
      </c>
      <c r="M375" s="312"/>
      <c r="N375" s="301" t="s">
        <v>2688</v>
      </c>
      <c r="O375" s="247" t="s">
        <v>934</v>
      </c>
    </row>
    <row r="376" spans="1:17">
      <c r="A376" s="293" t="s">
        <v>1840</v>
      </c>
      <c r="B376" s="293" t="s">
        <v>1841</v>
      </c>
      <c r="C376" s="294" t="s">
        <v>922</v>
      </c>
      <c r="D376" s="295" t="s">
        <v>1520</v>
      </c>
      <c r="E376" s="296">
        <v>1</v>
      </c>
      <c r="F376" s="296" t="s">
        <v>7</v>
      </c>
      <c r="G376" s="209" t="s">
        <v>935</v>
      </c>
      <c r="H376" s="291" t="s">
        <v>1640</v>
      </c>
      <c r="I376" s="298" t="s">
        <v>1598</v>
      </c>
      <c r="J376" s="298"/>
      <c r="K376" s="293"/>
      <c r="L376" s="299"/>
      <c r="M376" s="300"/>
    </row>
    <row r="377" spans="1:17">
      <c r="A377" s="304" t="s">
        <v>1840</v>
      </c>
      <c r="B377" s="304" t="s">
        <v>1841</v>
      </c>
      <c r="C377" s="314" t="s">
        <v>922</v>
      </c>
      <c r="D377" s="315" t="s">
        <v>1520</v>
      </c>
      <c r="E377" s="308">
        <v>2</v>
      </c>
      <c r="F377" s="308" t="s">
        <v>7</v>
      </c>
      <c r="G377" s="345" t="s">
        <v>2788</v>
      </c>
      <c r="H377" s="310" t="s">
        <v>1640</v>
      </c>
      <c r="I377" s="311" t="s">
        <v>1608</v>
      </c>
      <c r="J377" s="304"/>
      <c r="K377" s="317"/>
      <c r="L377" s="313"/>
      <c r="M377" s="312"/>
      <c r="N377" s="301" t="s">
        <v>2688</v>
      </c>
      <c r="O377" s="209" t="s">
        <v>935</v>
      </c>
    </row>
    <row r="378" spans="1:17">
      <c r="A378" s="293" t="s">
        <v>1842</v>
      </c>
      <c r="B378" s="293" t="s">
        <v>1843</v>
      </c>
      <c r="C378" s="294" t="s">
        <v>927</v>
      </c>
      <c r="D378" s="295" t="s">
        <v>1520</v>
      </c>
      <c r="E378" s="296">
        <v>1</v>
      </c>
      <c r="F378" s="296" t="s">
        <v>6</v>
      </c>
      <c r="G378" s="298" t="s">
        <v>1778</v>
      </c>
      <c r="H378" s="291" t="s">
        <v>1569</v>
      </c>
      <c r="I378" s="298" t="s">
        <v>1598</v>
      </c>
      <c r="J378" s="298">
        <v>121</v>
      </c>
      <c r="K378" s="293" t="s">
        <v>2646</v>
      </c>
      <c r="L378" s="299" t="s">
        <v>2551</v>
      </c>
      <c r="M378" s="300" t="s">
        <v>2570</v>
      </c>
    </row>
    <row r="379" spans="1:17">
      <c r="A379" s="293" t="s">
        <v>1842</v>
      </c>
      <c r="B379" s="293" t="s">
        <v>1843</v>
      </c>
      <c r="C379" s="294" t="s">
        <v>927</v>
      </c>
      <c r="D379" s="295" t="s">
        <v>1520</v>
      </c>
      <c r="E379" s="296">
        <v>1</v>
      </c>
      <c r="F379" s="296" t="s">
        <v>7</v>
      </c>
      <c r="G379" s="247" t="s">
        <v>929</v>
      </c>
      <c r="H379" s="291" t="s">
        <v>1536</v>
      </c>
      <c r="I379" s="298" t="s">
        <v>1598</v>
      </c>
      <c r="J379" s="298"/>
      <c r="K379" s="293"/>
      <c r="L379" s="299"/>
      <c r="M379" s="300"/>
    </row>
    <row r="380" spans="1:17">
      <c r="A380" s="304" t="s">
        <v>1842</v>
      </c>
      <c r="B380" s="304" t="s">
        <v>1843</v>
      </c>
      <c r="C380" s="314" t="s">
        <v>927</v>
      </c>
      <c r="D380" s="315" t="s">
        <v>1520</v>
      </c>
      <c r="E380" s="308">
        <v>2</v>
      </c>
      <c r="F380" s="308" t="s">
        <v>7</v>
      </c>
      <c r="G380" s="310" t="s">
        <v>933</v>
      </c>
      <c r="H380" s="310" t="s">
        <v>1540</v>
      </c>
      <c r="I380" s="316" t="s">
        <v>1598</v>
      </c>
      <c r="J380" s="311"/>
      <c r="K380" s="304"/>
      <c r="L380" s="313"/>
      <c r="M380" s="317"/>
      <c r="N380" s="301" t="s">
        <v>2746</v>
      </c>
      <c r="O380" s="298" t="s">
        <v>1602</v>
      </c>
    </row>
    <row r="381" spans="1:17">
      <c r="A381" s="293" t="s">
        <v>1844</v>
      </c>
      <c r="B381" s="293" t="s">
        <v>1845</v>
      </c>
      <c r="C381" s="294" t="s">
        <v>184</v>
      </c>
      <c r="D381" s="295" t="s">
        <v>1546</v>
      </c>
      <c r="E381" s="296">
        <v>1</v>
      </c>
      <c r="F381" s="296" t="s">
        <v>19</v>
      </c>
      <c r="G381" s="293" t="s">
        <v>377</v>
      </c>
      <c r="H381" s="291"/>
      <c r="I381" s="298"/>
      <c r="J381" s="298"/>
      <c r="K381" s="293"/>
      <c r="L381" s="299"/>
      <c r="M381" s="300"/>
    </row>
    <row r="382" spans="1:17">
      <c r="A382" s="293" t="s">
        <v>1846</v>
      </c>
      <c r="B382" s="293" t="s">
        <v>1847</v>
      </c>
      <c r="C382" s="294" t="s">
        <v>945</v>
      </c>
      <c r="D382" s="295" t="s">
        <v>1572</v>
      </c>
      <c r="E382" s="296">
        <v>1</v>
      </c>
      <c r="F382" s="296" t="s">
        <v>6</v>
      </c>
      <c r="G382" s="247" t="s">
        <v>717</v>
      </c>
      <c r="H382" s="291" t="s">
        <v>1569</v>
      </c>
      <c r="I382" s="298" t="s">
        <v>1712</v>
      </c>
      <c r="J382" s="298">
        <v>120</v>
      </c>
      <c r="K382" s="293" t="s">
        <v>2646</v>
      </c>
      <c r="L382" s="299" t="s">
        <v>2551</v>
      </c>
      <c r="M382" s="300" t="s">
        <v>2570</v>
      </c>
    </row>
    <row r="383" spans="1:17">
      <c r="A383" s="293" t="s">
        <v>1846</v>
      </c>
      <c r="B383" s="293" t="s">
        <v>1847</v>
      </c>
      <c r="C383" s="294" t="s">
        <v>945</v>
      </c>
      <c r="D383" s="295" t="s">
        <v>1572</v>
      </c>
      <c r="E383" s="296">
        <v>1</v>
      </c>
      <c r="F383" s="296" t="s">
        <v>7</v>
      </c>
      <c r="G383" s="209" t="s">
        <v>718</v>
      </c>
      <c r="H383" s="291" t="s">
        <v>1536</v>
      </c>
      <c r="I383" s="298" t="s">
        <v>1712</v>
      </c>
      <c r="J383" s="298">
        <v>65</v>
      </c>
      <c r="K383" s="293"/>
      <c r="L383" s="299"/>
      <c r="M383" s="300"/>
    </row>
    <row r="384" spans="1:17">
      <c r="A384" s="293" t="s">
        <v>1846</v>
      </c>
      <c r="B384" s="293" t="s">
        <v>1847</v>
      </c>
      <c r="C384" s="294" t="s">
        <v>945</v>
      </c>
      <c r="D384" s="295" t="s">
        <v>1572</v>
      </c>
      <c r="E384" s="296">
        <v>2</v>
      </c>
      <c r="F384" s="296" t="s">
        <v>7</v>
      </c>
      <c r="G384" s="247" t="s">
        <v>2782</v>
      </c>
      <c r="H384" s="291" t="s">
        <v>1536</v>
      </c>
      <c r="I384" s="298" t="s">
        <v>1604</v>
      </c>
      <c r="J384" s="298">
        <v>55</v>
      </c>
      <c r="K384" s="293"/>
      <c r="L384" s="299"/>
      <c r="M384" s="300"/>
    </row>
    <row r="385" spans="1:20" ht="41.25" customHeight="1">
      <c r="A385" s="304" t="s">
        <v>1846</v>
      </c>
      <c r="B385" s="304" t="s">
        <v>1847</v>
      </c>
      <c r="C385" s="314" t="s">
        <v>945</v>
      </c>
      <c r="D385" s="315" t="s">
        <v>1572</v>
      </c>
      <c r="E385" s="308">
        <v>1</v>
      </c>
      <c r="F385" s="308" t="s">
        <v>8</v>
      </c>
      <c r="G385" s="310" t="s">
        <v>2790</v>
      </c>
      <c r="H385" s="310" t="s">
        <v>2791</v>
      </c>
      <c r="I385" s="311"/>
      <c r="J385" s="311"/>
      <c r="K385" s="304"/>
      <c r="L385" s="313"/>
      <c r="M385" s="317"/>
      <c r="N385" s="301" t="s">
        <v>2784</v>
      </c>
      <c r="P385" s="301" t="s">
        <v>2688</v>
      </c>
      <c r="Q385" s="291" t="s">
        <v>2792</v>
      </c>
    </row>
    <row r="386" spans="1:20" ht="24">
      <c r="A386" s="293" t="s">
        <v>1846</v>
      </c>
      <c r="B386" s="293" t="s">
        <v>1847</v>
      </c>
      <c r="C386" s="294" t="s">
        <v>945</v>
      </c>
      <c r="D386" s="295" t="s">
        <v>1572</v>
      </c>
      <c r="E386" s="296">
        <v>2</v>
      </c>
      <c r="F386" s="296" t="s">
        <v>8</v>
      </c>
      <c r="G386" s="291" t="s">
        <v>2793</v>
      </c>
      <c r="H386" s="291" t="s">
        <v>1970</v>
      </c>
      <c r="I386" s="298"/>
      <c r="J386" s="298"/>
      <c r="K386" s="293"/>
      <c r="L386" s="299"/>
      <c r="M386" s="300"/>
    </row>
    <row r="387" spans="1:20" ht="40.5" customHeight="1">
      <c r="A387" s="304" t="s">
        <v>1846</v>
      </c>
      <c r="B387" s="304" t="s">
        <v>1847</v>
      </c>
      <c r="C387" s="314" t="s">
        <v>945</v>
      </c>
      <c r="D387" s="315" t="s">
        <v>1572</v>
      </c>
      <c r="E387" s="308">
        <v>3</v>
      </c>
      <c r="F387" s="308" t="s">
        <v>8</v>
      </c>
      <c r="G387" s="310" t="s">
        <v>2794</v>
      </c>
      <c r="H387" s="310" t="s">
        <v>2795</v>
      </c>
      <c r="I387" s="311"/>
      <c r="J387" s="304"/>
      <c r="K387" s="317"/>
      <c r="L387" s="313"/>
      <c r="M387" s="312"/>
      <c r="N387" s="301" t="s">
        <v>2784</v>
      </c>
      <c r="P387" s="301" t="s">
        <v>2688</v>
      </c>
      <c r="Q387" s="291" t="s">
        <v>2797</v>
      </c>
      <c r="R387" s="301" t="s">
        <v>2733</v>
      </c>
      <c r="S387" s="291" t="s">
        <v>2796</v>
      </c>
      <c r="T387" s="291" t="s">
        <v>2794</v>
      </c>
    </row>
    <row r="388" spans="1:20" ht="36" customHeight="1">
      <c r="A388" s="304" t="s">
        <v>1846</v>
      </c>
      <c r="B388" s="304" t="s">
        <v>1847</v>
      </c>
      <c r="C388" s="314" t="s">
        <v>945</v>
      </c>
      <c r="D388" s="315" t="s">
        <v>1572</v>
      </c>
      <c r="E388" s="308">
        <v>4</v>
      </c>
      <c r="F388" s="308" t="s">
        <v>8</v>
      </c>
      <c r="G388" s="310" t="s">
        <v>2798</v>
      </c>
      <c r="H388" s="310" t="s">
        <v>1972</v>
      </c>
      <c r="I388" s="311"/>
      <c r="J388" s="304"/>
      <c r="K388" s="317"/>
      <c r="L388" s="313"/>
      <c r="M388" s="312"/>
      <c r="N388" s="301" t="s">
        <v>2688</v>
      </c>
      <c r="O388" s="291" t="s">
        <v>2799</v>
      </c>
    </row>
    <row r="389" spans="1:20" ht="24">
      <c r="A389" s="304" t="s">
        <v>1848</v>
      </c>
      <c r="B389" s="304" t="s">
        <v>1849</v>
      </c>
      <c r="C389" s="314" t="s">
        <v>959</v>
      </c>
      <c r="D389" s="315" t="s">
        <v>1572</v>
      </c>
      <c r="E389" s="308">
        <v>1</v>
      </c>
      <c r="F389" s="308" t="s">
        <v>6</v>
      </c>
      <c r="G389" s="309" t="s">
        <v>2800</v>
      </c>
      <c r="H389" s="310" t="s">
        <v>1522</v>
      </c>
      <c r="I389" s="311" t="s">
        <v>1712</v>
      </c>
      <c r="J389" s="311">
        <v>138</v>
      </c>
      <c r="K389" s="304" t="s">
        <v>2562</v>
      </c>
      <c r="L389" s="313" t="s">
        <v>2563</v>
      </c>
      <c r="M389" s="317" t="s">
        <v>2548</v>
      </c>
      <c r="N389" s="301" t="s">
        <v>2688</v>
      </c>
      <c r="O389" s="247" t="s">
        <v>941</v>
      </c>
    </row>
    <row r="390" spans="1:20" ht="27" customHeight="1">
      <c r="A390" s="304" t="s">
        <v>1848</v>
      </c>
      <c r="B390" s="304" t="s">
        <v>1849</v>
      </c>
      <c r="C390" s="314" t="s">
        <v>959</v>
      </c>
      <c r="D390" s="315" t="s">
        <v>1572</v>
      </c>
      <c r="E390" s="308">
        <v>1</v>
      </c>
      <c r="F390" s="308" t="s">
        <v>8</v>
      </c>
      <c r="G390" s="310" t="s">
        <v>2801</v>
      </c>
      <c r="H390" s="310" t="s">
        <v>2791</v>
      </c>
      <c r="I390" s="311"/>
      <c r="J390" s="304"/>
      <c r="K390" s="317"/>
      <c r="L390" s="313"/>
      <c r="M390" s="312"/>
      <c r="N390" s="301" t="s">
        <v>2688</v>
      </c>
      <c r="O390" s="291" t="s">
        <v>2802</v>
      </c>
    </row>
    <row r="391" spans="1:20" ht="24">
      <c r="A391" s="304" t="s">
        <v>1848</v>
      </c>
      <c r="B391" s="304" t="s">
        <v>1849</v>
      </c>
      <c r="C391" s="314" t="s">
        <v>959</v>
      </c>
      <c r="D391" s="315" t="s">
        <v>1572</v>
      </c>
      <c r="E391" s="308">
        <v>2</v>
      </c>
      <c r="F391" s="308" t="s">
        <v>8</v>
      </c>
      <c r="G391" s="310" t="s">
        <v>2803</v>
      </c>
      <c r="H391" s="310" t="s">
        <v>1970</v>
      </c>
      <c r="I391" s="311"/>
      <c r="J391" s="311"/>
      <c r="K391" s="304"/>
      <c r="L391" s="313"/>
      <c r="M391" s="317"/>
      <c r="N391" s="301" t="s">
        <v>2688</v>
      </c>
      <c r="O391" s="291" t="s">
        <v>2804</v>
      </c>
    </row>
    <row r="392" spans="1:20" ht="30.75" customHeight="1">
      <c r="A392" s="304" t="s">
        <v>1848</v>
      </c>
      <c r="B392" s="304" t="s">
        <v>1849</v>
      </c>
      <c r="C392" s="314" t="s">
        <v>959</v>
      </c>
      <c r="D392" s="315" t="s">
        <v>1572</v>
      </c>
      <c r="E392" s="308">
        <v>3</v>
      </c>
      <c r="F392" s="308" t="s">
        <v>8</v>
      </c>
      <c r="G392" s="310" t="s">
        <v>2805</v>
      </c>
      <c r="H392" s="310" t="s">
        <v>2795</v>
      </c>
      <c r="I392" s="311"/>
      <c r="J392" s="304"/>
      <c r="K392" s="317"/>
      <c r="L392" s="313"/>
      <c r="M392" s="312"/>
      <c r="N392" s="301" t="s">
        <v>2688</v>
      </c>
      <c r="O392" s="291" t="s">
        <v>2806</v>
      </c>
    </row>
    <row r="393" spans="1:20" ht="24">
      <c r="A393" s="304" t="s">
        <v>1848</v>
      </c>
      <c r="B393" s="304" t="s">
        <v>1849</v>
      </c>
      <c r="C393" s="314" t="s">
        <v>959</v>
      </c>
      <c r="D393" s="315" t="s">
        <v>1572</v>
      </c>
      <c r="E393" s="308">
        <v>4</v>
      </c>
      <c r="F393" s="308" t="s">
        <v>8</v>
      </c>
      <c r="G393" s="310" t="s">
        <v>2803</v>
      </c>
      <c r="H393" s="310" t="s">
        <v>1972</v>
      </c>
      <c r="I393" s="311"/>
      <c r="J393" s="311"/>
      <c r="K393" s="304"/>
      <c r="L393" s="313"/>
      <c r="M393" s="317"/>
      <c r="N393" s="301" t="s">
        <v>2688</v>
      </c>
      <c r="O393" s="291" t="s">
        <v>2804</v>
      </c>
    </row>
    <row r="394" spans="1:20" ht="36" customHeight="1">
      <c r="A394" s="304" t="s">
        <v>1848</v>
      </c>
      <c r="B394" s="304" t="s">
        <v>1849</v>
      </c>
      <c r="C394" s="314" t="s">
        <v>959</v>
      </c>
      <c r="D394" s="315" t="s">
        <v>1572</v>
      </c>
      <c r="E394" s="308">
        <v>5</v>
      </c>
      <c r="F394" s="308" t="s">
        <v>8</v>
      </c>
      <c r="G394" s="310" t="s">
        <v>2807</v>
      </c>
      <c r="H394" s="310" t="s">
        <v>2808</v>
      </c>
      <c r="I394" s="311"/>
      <c r="J394" s="304"/>
      <c r="K394" s="317"/>
      <c r="L394" s="313"/>
      <c r="M394" s="312"/>
      <c r="N394" s="301" t="s">
        <v>2688</v>
      </c>
      <c r="O394" s="291" t="s">
        <v>2809</v>
      </c>
    </row>
    <row r="395" spans="1:20">
      <c r="A395" s="293" t="s">
        <v>1117</v>
      </c>
      <c r="B395" s="293" t="s">
        <v>1118</v>
      </c>
      <c r="C395" s="294" t="s">
        <v>1119</v>
      </c>
      <c r="D395" s="295" t="s">
        <v>1520</v>
      </c>
      <c r="E395" s="296">
        <v>1</v>
      </c>
      <c r="F395" s="296" t="s">
        <v>6</v>
      </c>
      <c r="G395" s="247" t="s">
        <v>907</v>
      </c>
      <c r="H395" s="291" t="s">
        <v>2789</v>
      </c>
      <c r="I395" s="291" t="s">
        <v>2848</v>
      </c>
      <c r="J395" s="298">
        <v>120</v>
      </c>
      <c r="K395" s="293" t="s">
        <v>2644</v>
      </c>
      <c r="L395" s="299" t="s">
        <v>2555</v>
      </c>
      <c r="M395" s="300" t="s">
        <v>2570</v>
      </c>
    </row>
    <row r="396" spans="1:20">
      <c r="A396" s="293" t="s">
        <v>1117</v>
      </c>
      <c r="B396" s="293" t="s">
        <v>1118</v>
      </c>
      <c r="C396" s="294" t="s">
        <v>1119</v>
      </c>
      <c r="D396" s="295" t="s">
        <v>1520</v>
      </c>
      <c r="E396" s="296">
        <v>1</v>
      </c>
      <c r="F396" s="296" t="s">
        <v>7</v>
      </c>
      <c r="G396" s="209" t="s">
        <v>908</v>
      </c>
      <c r="H396" s="291" t="s">
        <v>1554</v>
      </c>
      <c r="I396" s="298" t="s">
        <v>1604</v>
      </c>
      <c r="J396" s="298"/>
      <c r="K396" s="293"/>
      <c r="L396" s="299"/>
      <c r="M396" s="300"/>
    </row>
    <row r="397" spans="1:20">
      <c r="A397" s="293" t="s">
        <v>1850</v>
      </c>
      <c r="B397" s="293" t="s">
        <v>1851</v>
      </c>
      <c r="C397" s="294" t="s">
        <v>197</v>
      </c>
      <c r="D397" s="295" t="s">
        <v>1546</v>
      </c>
      <c r="E397" s="296">
        <v>1</v>
      </c>
      <c r="F397" s="296" t="s">
        <v>19</v>
      </c>
      <c r="G397" s="293" t="s">
        <v>377</v>
      </c>
      <c r="H397" s="291"/>
      <c r="I397" s="298"/>
      <c r="J397" s="298"/>
      <c r="K397" s="293"/>
      <c r="L397" s="299"/>
      <c r="M397" s="300"/>
    </row>
    <row r="398" spans="1:20">
      <c r="A398" s="293">
        <v>1745</v>
      </c>
      <c r="B398" s="293" t="s">
        <v>1852</v>
      </c>
      <c r="C398" s="294" t="s">
        <v>197</v>
      </c>
      <c r="D398" s="295" t="s">
        <v>1546</v>
      </c>
      <c r="E398" s="296">
        <v>1</v>
      </c>
      <c r="F398" s="296" t="s">
        <v>19</v>
      </c>
      <c r="G398" s="293" t="s">
        <v>377</v>
      </c>
      <c r="H398" s="291"/>
      <c r="I398" s="298"/>
      <c r="J398" s="298"/>
      <c r="K398" s="293"/>
      <c r="L398" s="299"/>
      <c r="M398" s="300"/>
    </row>
    <row r="399" spans="1:20">
      <c r="A399" s="293" t="s">
        <v>1853</v>
      </c>
      <c r="B399" s="293" t="s">
        <v>1854</v>
      </c>
      <c r="C399" s="294" t="s">
        <v>200</v>
      </c>
      <c r="D399" s="295" t="s">
        <v>1546</v>
      </c>
      <c r="E399" s="296">
        <v>1</v>
      </c>
      <c r="F399" s="296" t="s">
        <v>19</v>
      </c>
      <c r="G399" s="293" t="s">
        <v>377</v>
      </c>
      <c r="H399" s="291"/>
      <c r="I399" s="298"/>
      <c r="J399" s="298"/>
      <c r="K399" s="293"/>
      <c r="L399" s="299"/>
      <c r="M399" s="300"/>
    </row>
    <row r="400" spans="1:20">
      <c r="A400" s="293">
        <v>1761</v>
      </c>
      <c r="B400" s="293" t="s">
        <v>1855</v>
      </c>
      <c r="C400" s="294" t="s">
        <v>200</v>
      </c>
      <c r="D400" s="295" t="s">
        <v>1546</v>
      </c>
      <c r="E400" s="296">
        <v>1</v>
      </c>
      <c r="F400" s="296" t="s">
        <v>19</v>
      </c>
      <c r="G400" s="293" t="s">
        <v>377</v>
      </c>
      <c r="H400" s="291"/>
      <c r="I400" s="298"/>
      <c r="J400" s="298"/>
      <c r="K400" s="293"/>
      <c r="L400" s="299"/>
      <c r="M400" s="300"/>
    </row>
    <row r="401" spans="1:30">
      <c r="A401" s="304" t="s">
        <v>2849</v>
      </c>
      <c r="B401" s="304" t="s">
        <v>2850</v>
      </c>
      <c r="C401" s="314" t="s">
        <v>2813</v>
      </c>
      <c r="D401" s="315" t="s">
        <v>1520</v>
      </c>
      <c r="E401" s="308">
        <v>1</v>
      </c>
      <c r="F401" s="308" t="s">
        <v>6</v>
      </c>
      <c r="G401" s="309" t="s">
        <v>1740</v>
      </c>
      <c r="H401" s="310" t="s">
        <v>1548</v>
      </c>
      <c r="I401" s="304" t="s">
        <v>1602</v>
      </c>
      <c r="J401" s="311">
        <v>40</v>
      </c>
      <c r="K401" s="304" t="s">
        <v>2579</v>
      </c>
      <c r="L401" s="313" t="s">
        <v>2566</v>
      </c>
      <c r="M401" s="317" t="s">
        <v>2548</v>
      </c>
      <c r="N401" s="301" t="s">
        <v>2688</v>
      </c>
      <c r="O401" s="247" t="s">
        <v>817</v>
      </c>
    </row>
    <row r="402" spans="1:30">
      <c r="A402" s="293" t="s">
        <v>2851</v>
      </c>
      <c r="B402" s="293" t="s">
        <v>2852</v>
      </c>
      <c r="C402" s="294" t="s">
        <v>2816</v>
      </c>
      <c r="D402" s="295" t="s">
        <v>1520</v>
      </c>
      <c r="E402" s="296">
        <v>1</v>
      </c>
      <c r="F402" s="296" t="s">
        <v>6</v>
      </c>
      <c r="G402" s="247" t="s">
        <v>2817</v>
      </c>
      <c r="H402" s="291" t="s">
        <v>1530</v>
      </c>
      <c r="I402" s="298" t="s">
        <v>1731</v>
      </c>
      <c r="J402" s="298">
        <v>40</v>
      </c>
      <c r="K402" s="293" t="s">
        <v>2537</v>
      </c>
      <c r="L402" s="299" t="s">
        <v>2555</v>
      </c>
      <c r="M402" s="300" t="s">
        <v>2548</v>
      </c>
    </row>
    <row r="403" spans="1:30">
      <c r="A403" s="293">
        <v>1856</v>
      </c>
      <c r="B403" s="318" t="s">
        <v>1856</v>
      </c>
      <c r="C403" s="294" t="s">
        <v>994</v>
      </c>
      <c r="D403" s="319" t="s">
        <v>1520</v>
      </c>
      <c r="E403" s="320">
        <v>1</v>
      </c>
      <c r="F403" s="320" t="s">
        <v>6</v>
      </c>
      <c r="G403" s="318" t="s">
        <v>377</v>
      </c>
      <c r="H403" s="291" t="s">
        <v>1578</v>
      </c>
      <c r="I403" s="298" t="s">
        <v>1730</v>
      </c>
      <c r="J403" s="298">
        <v>40</v>
      </c>
      <c r="K403" s="293" t="s">
        <v>2550</v>
      </c>
      <c r="L403" s="299" t="s">
        <v>2551</v>
      </c>
      <c r="M403" s="300" t="s">
        <v>2548</v>
      </c>
    </row>
    <row r="404" spans="1:30" s="330" customFormat="1" ht="15">
      <c r="A404" s="293">
        <v>1719</v>
      </c>
      <c r="B404" s="318" t="s">
        <v>1857</v>
      </c>
      <c r="C404" s="294" t="s">
        <v>212</v>
      </c>
      <c r="D404" s="319">
        <v>3</v>
      </c>
      <c r="E404" s="296">
        <v>1</v>
      </c>
      <c r="F404" s="320" t="s">
        <v>19</v>
      </c>
      <c r="G404" s="293" t="s">
        <v>377</v>
      </c>
      <c r="H404" s="300"/>
      <c r="I404" s="300"/>
      <c r="J404" s="300"/>
      <c r="K404" s="175"/>
      <c r="L404" s="343"/>
      <c r="M404" s="172"/>
      <c r="N404" s="331"/>
      <c r="O404" s="331"/>
      <c r="P404" s="331"/>
      <c r="Q404" s="331"/>
      <c r="R404" s="331"/>
      <c r="S404" s="331"/>
      <c r="T404" s="331"/>
      <c r="U404" s="331"/>
      <c r="V404" s="331"/>
      <c r="W404" s="331"/>
      <c r="X404" s="331"/>
      <c r="Y404" s="331"/>
      <c r="Z404" s="331"/>
      <c r="AA404" s="331"/>
      <c r="AB404" s="331"/>
      <c r="AC404" s="331"/>
      <c r="AD404" s="331"/>
    </row>
    <row r="405" spans="1:30" s="330" customFormat="1" ht="15">
      <c r="A405" s="293">
        <v>1331</v>
      </c>
      <c r="B405" s="318" t="s">
        <v>1858</v>
      </c>
      <c r="C405" s="294" t="s">
        <v>1859</v>
      </c>
      <c r="D405" s="319" t="s">
        <v>1520</v>
      </c>
      <c r="E405" s="296">
        <v>1</v>
      </c>
      <c r="F405" s="320" t="s">
        <v>6</v>
      </c>
      <c r="G405" s="247" t="s">
        <v>2853</v>
      </c>
      <c r="H405" s="300" t="s">
        <v>1548</v>
      </c>
      <c r="I405" s="344" t="s">
        <v>1730</v>
      </c>
      <c r="J405" s="300">
        <v>70</v>
      </c>
      <c r="K405" s="293" t="s">
        <v>2579</v>
      </c>
      <c r="L405" s="299" t="s">
        <v>2566</v>
      </c>
      <c r="M405" s="300" t="s">
        <v>2548</v>
      </c>
      <c r="N405" s="331"/>
      <c r="O405" s="331"/>
      <c r="P405" s="331"/>
      <c r="Q405" s="331"/>
      <c r="R405" s="331"/>
      <c r="S405" s="331"/>
      <c r="T405" s="331"/>
      <c r="U405" s="331"/>
      <c r="V405" s="331"/>
      <c r="W405" s="331"/>
      <c r="X405" s="331"/>
      <c r="Y405" s="331"/>
      <c r="Z405" s="331"/>
      <c r="AA405" s="331"/>
      <c r="AB405" s="331"/>
      <c r="AC405" s="331"/>
      <c r="AD405" s="331"/>
    </row>
    <row r="406" spans="1:30">
      <c r="A406" s="293" t="s">
        <v>1131</v>
      </c>
      <c r="B406" s="293" t="s">
        <v>1132</v>
      </c>
      <c r="C406" s="294" t="s">
        <v>1133</v>
      </c>
      <c r="D406" s="295" t="s">
        <v>1520</v>
      </c>
      <c r="E406" s="296">
        <v>1</v>
      </c>
      <c r="F406" s="296" t="s">
        <v>6</v>
      </c>
      <c r="G406" s="247" t="s">
        <v>1138</v>
      </c>
      <c r="H406" s="291" t="s">
        <v>1522</v>
      </c>
      <c r="I406" s="298" t="s">
        <v>1603</v>
      </c>
      <c r="J406" s="298">
        <v>110</v>
      </c>
      <c r="K406" s="293" t="s">
        <v>2575</v>
      </c>
      <c r="L406" s="299" t="s">
        <v>2538</v>
      </c>
      <c r="M406" s="300" t="s">
        <v>2576</v>
      </c>
    </row>
    <row r="407" spans="1:30">
      <c r="A407" s="293" t="s">
        <v>1131</v>
      </c>
      <c r="B407" s="293" t="s">
        <v>1132</v>
      </c>
      <c r="C407" s="294" t="s">
        <v>1133</v>
      </c>
      <c r="D407" s="295" t="s">
        <v>1520</v>
      </c>
      <c r="E407" s="296">
        <v>1</v>
      </c>
      <c r="F407" s="296" t="s">
        <v>7</v>
      </c>
      <c r="G407" s="247" t="s">
        <v>1138</v>
      </c>
      <c r="H407" s="291" t="s">
        <v>1536</v>
      </c>
      <c r="I407" s="298" t="s">
        <v>1603</v>
      </c>
      <c r="J407" s="298">
        <v>110</v>
      </c>
      <c r="K407" s="293"/>
      <c r="L407" s="299"/>
      <c r="M407" s="300"/>
    </row>
    <row r="408" spans="1:30">
      <c r="A408" s="293" t="s">
        <v>1131</v>
      </c>
      <c r="B408" s="293" t="s">
        <v>1132</v>
      </c>
      <c r="C408" s="294" t="s">
        <v>1133</v>
      </c>
      <c r="D408" s="295" t="s">
        <v>1520</v>
      </c>
      <c r="E408" s="296">
        <v>2</v>
      </c>
      <c r="F408" s="296" t="s">
        <v>6</v>
      </c>
      <c r="G408" s="247" t="s">
        <v>1150</v>
      </c>
      <c r="H408" s="291" t="s">
        <v>1578</v>
      </c>
      <c r="I408" s="298" t="s">
        <v>1604</v>
      </c>
      <c r="J408" s="298">
        <v>110</v>
      </c>
      <c r="K408" s="293"/>
      <c r="L408" s="299"/>
      <c r="M408" s="300"/>
    </row>
    <row r="409" spans="1:30">
      <c r="A409" s="293" t="s">
        <v>1131</v>
      </c>
      <c r="B409" s="293" t="s">
        <v>1132</v>
      </c>
      <c r="C409" s="294" t="s">
        <v>1133</v>
      </c>
      <c r="D409" s="295" t="s">
        <v>1520</v>
      </c>
      <c r="E409" s="296">
        <v>2</v>
      </c>
      <c r="F409" s="296" t="s">
        <v>7</v>
      </c>
      <c r="G409" s="247" t="s">
        <v>1150</v>
      </c>
      <c r="H409" s="291" t="s">
        <v>2601</v>
      </c>
      <c r="I409" s="298" t="s">
        <v>1604</v>
      </c>
      <c r="J409" s="298">
        <v>110</v>
      </c>
      <c r="K409" s="293"/>
      <c r="L409" s="299"/>
      <c r="M409" s="300"/>
    </row>
    <row r="410" spans="1:30">
      <c r="A410" s="293" t="s">
        <v>1131</v>
      </c>
      <c r="B410" s="293" t="s">
        <v>1132</v>
      </c>
      <c r="C410" s="294" t="s">
        <v>1133</v>
      </c>
      <c r="D410" s="295" t="s">
        <v>1520</v>
      </c>
      <c r="E410" s="296">
        <v>3</v>
      </c>
      <c r="F410" s="296" t="s">
        <v>6</v>
      </c>
      <c r="G410" s="247" t="s">
        <v>1145</v>
      </c>
      <c r="H410" s="291" t="s">
        <v>1552</v>
      </c>
      <c r="I410" s="298" t="s">
        <v>1603</v>
      </c>
      <c r="J410" s="298">
        <v>110</v>
      </c>
      <c r="K410" s="293"/>
      <c r="L410" s="299"/>
      <c r="M410" s="300"/>
    </row>
    <row r="411" spans="1:30">
      <c r="A411" s="293" t="s">
        <v>1131</v>
      </c>
      <c r="B411" s="293" t="s">
        <v>1132</v>
      </c>
      <c r="C411" s="294" t="s">
        <v>1133</v>
      </c>
      <c r="D411" s="295" t="s">
        <v>1520</v>
      </c>
      <c r="E411" s="296">
        <v>3</v>
      </c>
      <c r="F411" s="296" t="s">
        <v>7</v>
      </c>
      <c r="G411" s="209" t="s">
        <v>1146</v>
      </c>
      <c r="H411" s="291" t="s">
        <v>1637</v>
      </c>
      <c r="I411" s="298" t="s">
        <v>1603</v>
      </c>
      <c r="J411" s="298">
        <v>110</v>
      </c>
      <c r="K411" s="293"/>
      <c r="L411" s="299"/>
      <c r="M411" s="300"/>
    </row>
    <row r="412" spans="1:30">
      <c r="A412" s="293" t="s">
        <v>1131</v>
      </c>
      <c r="B412" s="293" t="s">
        <v>1132</v>
      </c>
      <c r="C412" s="294" t="s">
        <v>1133</v>
      </c>
      <c r="D412" s="295" t="s">
        <v>1520</v>
      </c>
      <c r="E412" s="296">
        <v>4</v>
      </c>
      <c r="F412" s="296" t="s">
        <v>6</v>
      </c>
      <c r="G412" s="247" t="s">
        <v>1152</v>
      </c>
      <c r="H412" s="291" t="s">
        <v>1530</v>
      </c>
      <c r="I412" s="298" t="s">
        <v>1603</v>
      </c>
      <c r="J412" s="298">
        <v>110</v>
      </c>
      <c r="K412" s="293"/>
      <c r="L412" s="299"/>
      <c r="M412" s="300"/>
    </row>
    <row r="413" spans="1:30">
      <c r="A413" s="293" t="s">
        <v>1131</v>
      </c>
      <c r="B413" s="293" t="s">
        <v>1132</v>
      </c>
      <c r="C413" s="294" t="s">
        <v>1133</v>
      </c>
      <c r="D413" s="295" t="s">
        <v>1520</v>
      </c>
      <c r="E413" s="296">
        <v>4</v>
      </c>
      <c r="F413" s="296" t="s">
        <v>7</v>
      </c>
      <c r="G413" s="247" t="s">
        <v>1152</v>
      </c>
      <c r="H413" s="291" t="s">
        <v>1637</v>
      </c>
      <c r="I413" s="291" t="s">
        <v>1602</v>
      </c>
      <c r="J413" s="298">
        <v>110</v>
      </c>
      <c r="K413" s="293"/>
      <c r="L413" s="299"/>
      <c r="M413" s="300"/>
    </row>
    <row r="414" spans="1:30">
      <c r="A414" s="293" t="s">
        <v>1131</v>
      </c>
      <c r="B414" s="293" t="s">
        <v>1132</v>
      </c>
      <c r="C414" s="294" t="s">
        <v>1133</v>
      </c>
      <c r="D414" s="295" t="s">
        <v>1520</v>
      </c>
      <c r="E414" s="296">
        <v>5</v>
      </c>
      <c r="F414" s="296" t="s">
        <v>6</v>
      </c>
      <c r="G414" s="247" t="s">
        <v>1148</v>
      </c>
      <c r="H414" s="291" t="s">
        <v>1530</v>
      </c>
      <c r="I414" s="291" t="s">
        <v>1604</v>
      </c>
      <c r="J414" s="298">
        <v>110</v>
      </c>
      <c r="K414" s="293"/>
      <c r="L414" s="299"/>
      <c r="M414" s="300"/>
    </row>
    <row r="415" spans="1:30">
      <c r="A415" s="293" t="s">
        <v>1131</v>
      </c>
      <c r="B415" s="293" t="s">
        <v>1132</v>
      </c>
      <c r="C415" s="294" t="s">
        <v>1133</v>
      </c>
      <c r="D415" s="295" t="s">
        <v>1520</v>
      </c>
      <c r="E415" s="296">
        <v>5</v>
      </c>
      <c r="F415" s="296" t="s">
        <v>7</v>
      </c>
      <c r="G415" s="247" t="s">
        <v>1148</v>
      </c>
      <c r="H415" s="291" t="s">
        <v>1637</v>
      </c>
      <c r="I415" s="298" t="s">
        <v>1604</v>
      </c>
      <c r="J415" s="298">
        <v>110</v>
      </c>
      <c r="K415" s="293"/>
      <c r="L415" s="299"/>
      <c r="M415" s="300"/>
    </row>
    <row r="416" spans="1:30">
      <c r="A416" s="293" t="s">
        <v>1131</v>
      </c>
      <c r="B416" s="293" t="s">
        <v>1132</v>
      </c>
      <c r="C416" s="294" t="s">
        <v>1133</v>
      </c>
      <c r="D416" s="295" t="s">
        <v>1520</v>
      </c>
      <c r="E416" s="296">
        <v>6</v>
      </c>
      <c r="F416" s="296" t="s">
        <v>6</v>
      </c>
      <c r="G416" s="247" t="s">
        <v>1144</v>
      </c>
      <c r="H416" s="291" t="s">
        <v>1548</v>
      </c>
      <c r="I416" s="293" t="s">
        <v>1604</v>
      </c>
      <c r="J416" s="298">
        <v>110</v>
      </c>
      <c r="K416" s="293"/>
      <c r="L416" s="299"/>
      <c r="M416" s="300"/>
    </row>
    <row r="417" spans="1:15">
      <c r="A417" s="293" t="s">
        <v>1131</v>
      </c>
      <c r="B417" s="293" t="s">
        <v>1132</v>
      </c>
      <c r="C417" s="294" t="s">
        <v>1133</v>
      </c>
      <c r="D417" s="295" t="s">
        <v>1520</v>
      </c>
      <c r="E417" s="296">
        <v>6</v>
      </c>
      <c r="F417" s="296" t="s">
        <v>7</v>
      </c>
      <c r="G417" s="247" t="s">
        <v>1144</v>
      </c>
      <c r="H417" s="291" t="s">
        <v>1550</v>
      </c>
      <c r="I417" s="298" t="s">
        <v>1604</v>
      </c>
      <c r="J417" s="298">
        <v>110</v>
      </c>
      <c r="K417" s="293"/>
      <c r="L417" s="299"/>
      <c r="M417" s="300"/>
    </row>
    <row r="418" spans="1:15">
      <c r="A418" s="293" t="s">
        <v>1131</v>
      </c>
      <c r="B418" s="293" t="s">
        <v>1132</v>
      </c>
      <c r="C418" s="294" t="s">
        <v>1133</v>
      </c>
      <c r="D418" s="295" t="s">
        <v>1520</v>
      </c>
      <c r="E418" s="296">
        <v>7</v>
      </c>
      <c r="F418" s="296" t="s">
        <v>6</v>
      </c>
      <c r="G418" s="247" t="s">
        <v>1140</v>
      </c>
      <c r="H418" s="291" t="s">
        <v>1538</v>
      </c>
      <c r="I418" s="298" t="s">
        <v>1603</v>
      </c>
      <c r="J418" s="298">
        <v>110</v>
      </c>
      <c r="K418" s="293"/>
      <c r="L418" s="299"/>
      <c r="M418" s="300"/>
    </row>
    <row r="419" spans="1:15">
      <c r="A419" s="293" t="s">
        <v>1131</v>
      </c>
      <c r="B419" s="293" t="s">
        <v>1132</v>
      </c>
      <c r="C419" s="294" t="s">
        <v>1133</v>
      </c>
      <c r="D419" s="295" t="s">
        <v>1520</v>
      </c>
      <c r="E419" s="296">
        <v>7</v>
      </c>
      <c r="F419" s="296" t="s">
        <v>7</v>
      </c>
      <c r="G419" s="247" t="s">
        <v>1140</v>
      </c>
      <c r="H419" s="291" t="s">
        <v>1637</v>
      </c>
      <c r="I419" s="298" t="s">
        <v>1601</v>
      </c>
      <c r="J419" s="298">
        <v>110</v>
      </c>
      <c r="K419" s="293"/>
      <c r="L419" s="299"/>
      <c r="M419" s="300"/>
    </row>
    <row r="420" spans="1:15">
      <c r="A420" s="293" t="s">
        <v>1131</v>
      </c>
      <c r="B420" s="293" t="s">
        <v>1132</v>
      </c>
      <c r="C420" s="294" t="s">
        <v>1133</v>
      </c>
      <c r="D420" s="295" t="s">
        <v>1520</v>
      </c>
      <c r="E420" s="296">
        <v>8</v>
      </c>
      <c r="F420" s="296" t="s">
        <v>6</v>
      </c>
      <c r="G420" s="247" t="s">
        <v>2854</v>
      </c>
      <c r="H420" s="291" t="s">
        <v>1569</v>
      </c>
      <c r="I420" s="298" t="s">
        <v>1604</v>
      </c>
      <c r="J420" s="298">
        <v>110</v>
      </c>
      <c r="K420" s="293"/>
      <c r="L420" s="299"/>
      <c r="M420" s="300"/>
    </row>
    <row r="421" spans="1:15">
      <c r="A421" s="293" t="s">
        <v>1131</v>
      </c>
      <c r="B421" s="293" t="s">
        <v>1132</v>
      </c>
      <c r="C421" s="294" t="s">
        <v>1133</v>
      </c>
      <c r="D421" s="295" t="s">
        <v>1520</v>
      </c>
      <c r="E421" s="296">
        <v>8</v>
      </c>
      <c r="F421" s="296" t="s">
        <v>7</v>
      </c>
      <c r="G421" s="247" t="s">
        <v>2854</v>
      </c>
      <c r="H421" s="291" t="s">
        <v>1536</v>
      </c>
      <c r="I421" s="298" t="s">
        <v>1779</v>
      </c>
      <c r="J421" s="298">
        <v>110</v>
      </c>
      <c r="K421" s="293"/>
      <c r="L421" s="299"/>
      <c r="M421" s="300"/>
    </row>
    <row r="422" spans="1:15">
      <c r="A422" s="304" t="s">
        <v>1180</v>
      </c>
      <c r="B422" s="304" t="s">
        <v>1181</v>
      </c>
      <c r="C422" s="314" t="s">
        <v>1182</v>
      </c>
      <c r="D422" s="315" t="s">
        <v>1520</v>
      </c>
      <c r="E422" s="308">
        <v>1</v>
      </c>
      <c r="F422" s="308" t="s">
        <v>6</v>
      </c>
      <c r="G422" s="345" t="s">
        <v>2855</v>
      </c>
      <c r="H422" s="335" t="s">
        <v>2856</v>
      </c>
      <c r="I422" s="311" t="s">
        <v>1608</v>
      </c>
      <c r="J422" s="311">
        <v>200</v>
      </c>
      <c r="K422" s="304" t="s">
        <v>2728</v>
      </c>
      <c r="L422" s="313" t="s">
        <v>2566</v>
      </c>
      <c r="M422" s="317" t="s">
        <v>2576</v>
      </c>
      <c r="N422" s="301" t="s">
        <v>2733</v>
      </c>
      <c r="O422" s="209" t="s">
        <v>2857</v>
      </c>
    </row>
    <row r="423" spans="1:15">
      <c r="A423" s="304" t="s">
        <v>1180</v>
      </c>
      <c r="B423" s="304" t="s">
        <v>1181</v>
      </c>
      <c r="C423" s="314" t="s">
        <v>1182</v>
      </c>
      <c r="D423" s="315" t="s">
        <v>1520</v>
      </c>
      <c r="E423" s="308">
        <v>1</v>
      </c>
      <c r="F423" s="308" t="s">
        <v>7</v>
      </c>
      <c r="G423" s="309" t="s">
        <v>1188</v>
      </c>
      <c r="H423" s="310" t="s">
        <v>1554</v>
      </c>
      <c r="I423" s="311" t="s">
        <v>1884</v>
      </c>
      <c r="J423" s="311">
        <v>75</v>
      </c>
      <c r="K423" s="304"/>
      <c r="L423" s="313"/>
      <c r="M423" s="317"/>
      <c r="N423" s="301" t="s">
        <v>2733</v>
      </c>
      <c r="O423" s="291" t="s">
        <v>1136</v>
      </c>
    </row>
    <row r="424" spans="1:15">
      <c r="A424" s="293" t="s">
        <v>1180</v>
      </c>
      <c r="B424" s="293" t="s">
        <v>1181</v>
      </c>
      <c r="C424" s="294" t="s">
        <v>1182</v>
      </c>
      <c r="D424" s="295" t="s">
        <v>1520</v>
      </c>
      <c r="E424" s="296">
        <v>2</v>
      </c>
      <c r="F424" s="296" t="s">
        <v>7</v>
      </c>
      <c r="G424" s="247" t="s">
        <v>1192</v>
      </c>
      <c r="H424" s="291" t="s">
        <v>1525</v>
      </c>
      <c r="I424" s="298" t="s">
        <v>1672</v>
      </c>
      <c r="J424" s="298">
        <v>75</v>
      </c>
      <c r="K424" s="293"/>
      <c r="L424" s="299"/>
      <c r="M424" s="300"/>
    </row>
    <row r="425" spans="1:15" ht="24">
      <c r="A425" s="293" t="s">
        <v>1180</v>
      </c>
      <c r="B425" s="293" t="s">
        <v>1181</v>
      </c>
      <c r="C425" s="294" t="s">
        <v>1182</v>
      </c>
      <c r="D425" s="295" t="s">
        <v>1520</v>
      </c>
      <c r="E425" s="296">
        <v>3</v>
      </c>
      <c r="F425" s="296" t="s">
        <v>7</v>
      </c>
      <c r="G425" s="247" t="s">
        <v>2858</v>
      </c>
      <c r="H425" s="291" t="s">
        <v>1525</v>
      </c>
      <c r="I425" s="298" t="s">
        <v>1568</v>
      </c>
      <c r="J425" s="298">
        <v>50</v>
      </c>
      <c r="K425" s="293"/>
      <c r="L425" s="299"/>
      <c r="M425" s="300"/>
    </row>
    <row r="426" spans="1:15" ht="24">
      <c r="A426" s="304" t="s">
        <v>1180</v>
      </c>
      <c r="B426" s="304" t="s">
        <v>1181</v>
      </c>
      <c r="C426" s="314" t="s">
        <v>1182</v>
      </c>
      <c r="D426" s="315" t="s">
        <v>1520</v>
      </c>
      <c r="E426" s="308">
        <v>2</v>
      </c>
      <c r="F426" s="308" t="s">
        <v>6</v>
      </c>
      <c r="G426" s="310" t="s">
        <v>2859</v>
      </c>
      <c r="H426" s="310" t="s">
        <v>2860</v>
      </c>
      <c r="I426" s="311" t="s">
        <v>1780</v>
      </c>
      <c r="J426" s="311">
        <v>200</v>
      </c>
      <c r="K426" s="304"/>
      <c r="L426" s="313"/>
      <c r="M426" s="317"/>
      <c r="N426" s="301" t="s">
        <v>2733</v>
      </c>
      <c r="O426" s="291" t="s">
        <v>2861</v>
      </c>
    </row>
    <row r="427" spans="1:15">
      <c r="A427" s="293" t="s">
        <v>1180</v>
      </c>
      <c r="B427" s="293" t="s">
        <v>1181</v>
      </c>
      <c r="C427" s="294" t="s">
        <v>1182</v>
      </c>
      <c r="D427" s="295" t="s">
        <v>1520</v>
      </c>
      <c r="E427" s="296">
        <v>4</v>
      </c>
      <c r="F427" s="296" t="s">
        <v>7</v>
      </c>
      <c r="G427" s="247" t="s">
        <v>1184</v>
      </c>
      <c r="H427" s="291" t="s">
        <v>1554</v>
      </c>
      <c r="I427" s="298" t="s">
        <v>1627</v>
      </c>
      <c r="J427" s="298">
        <v>75</v>
      </c>
      <c r="K427" s="293"/>
      <c r="L427" s="299"/>
      <c r="M427" s="300"/>
    </row>
    <row r="428" spans="1:15">
      <c r="A428" s="304" t="s">
        <v>1180</v>
      </c>
      <c r="B428" s="304" t="s">
        <v>1181</v>
      </c>
      <c r="C428" s="314" t="s">
        <v>1182</v>
      </c>
      <c r="D428" s="315" t="s">
        <v>1520</v>
      </c>
      <c r="E428" s="308">
        <v>5</v>
      </c>
      <c r="F428" s="308" t="s">
        <v>7</v>
      </c>
      <c r="G428" s="310" t="s">
        <v>1136</v>
      </c>
      <c r="H428" s="310" t="s">
        <v>1525</v>
      </c>
      <c r="I428" s="311" t="s">
        <v>2599</v>
      </c>
      <c r="J428" s="311">
        <v>75</v>
      </c>
      <c r="K428" s="304"/>
      <c r="L428" s="313"/>
      <c r="M428" s="317"/>
      <c r="N428" s="301" t="s">
        <v>2733</v>
      </c>
      <c r="O428" s="247" t="s">
        <v>1188</v>
      </c>
    </row>
    <row r="429" spans="1:15" ht="24">
      <c r="A429" s="293" t="s">
        <v>1180</v>
      </c>
      <c r="B429" s="293" t="s">
        <v>1181</v>
      </c>
      <c r="C429" s="294" t="s">
        <v>1182</v>
      </c>
      <c r="D429" s="295" t="s">
        <v>1520</v>
      </c>
      <c r="E429" s="296">
        <v>6</v>
      </c>
      <c r="F429" s="296" t="s">
        <v>7</v>
      </c>
      <c r="G429" s="247" t="s">
        <v>2862</v>
      </c>
      <c r="H429" s="291" t="s">
        <v>1554</v>
      </c>
      <c r="I429" s="298" t="s">
        <v>1568</v>
      </c>
      <c r="J429" s="298">
        <v>50</v>
      </c>
      <c r="K429" s="293"/>
      <c r="L429" s="299"/>
      <c r="M429" s="300"/>
    </row>
    <row r="430" spans="1:15">
      <c r="A430" s="304" t="s">
        <v>1214</v>
      </c>
      <c r="B430" s="304" t="s">
        <v>1215</v>
      </c>
      <c r="C430" s="314" t="s">
        <v>1216</v>
      </c>
      <c r="D430" s="315" t="s">
        <v>1520</v>
      </c>
      <c r="E430" s="308">
        <v>1</v>
      </c>
      <c r="F430" s="308" t="s">
        <v>6</v>
      </c>
      <c r="G430" s="309" t="s">
        <v>1149</v>
      </c>
      <c r="H430" s="310" t="s">
        <v>2863</v>
      </c>
      <c r="I430" s="304" t="s">
        <v>2432</v>
      </c>
      <c r="J430" s="311">
        <v>45</v>
      </c>
      <c r="K430" s="304" t="s">
        <v>2579</v>
      </c>
      <c r="L430" s="313" t="s">
        <v>2566</v>
      </c>
      <c r="M430" s="317" t="s">
        <v>2548</v>
      </c>
      <c r="N430" s="301" t="s">
        <v>2733</v>
      </c>
      <c r="O430" s="301" t="s">
        <v>2864</v>
      </c>
    </row>
    <row r="431" spans="1:15">
      <c r="A431" s="304" t="s">
        <v>1214</v>
      </c>
      <c r="B431" s="304" t="s">
        <v>1215</v>
      </c>
      <c r="C431" s="314" t="s">
        <v>1216</v>
      </c>
      <c r="D431" s="315" t="s">
        <v>1520</v>
      </c>
      <c r="E431" s="308">
        <v>1</v>
      </c>
      <c r="F431" s="308" t="s">
        <v>7</v>
      </c>
      <c r="G431" s="345" t="s">
        <v>1150</v>
      </c>
      <c r="H431" s="310" t="s">
        <v>1550</v>
      </c>
      <c r="I431" s="304" t="s">
        <v>2432</v>
      </c>
      <c r="J431" s="311"/>
      <c r="K431" s="304"/>
      <c r="L431" s="313"/>
      <c r="M431" s="317"/>
      <c r="N431" s="301" t="s">
        <v>2733</v>
      </c>
      <c r="O431" s="301" t="s">
        <v>2864</v>
      </c>
    </row>
    <row r="432" spans="1:15">
      <c r="A432" s="304" t="s">
        <v>1217</v>
      </c>
      <c r="B432" s="304" t="s">
        <v>1218</v>
      </c>
      <c r="C432" s="314" t="s">
        <v>1219</v>
      </c>
      <c r="D432" s="315" t="s">
        <v>1520</v>
      </c>
      <c r="E432" s="308">
        <v>1</v>
      </c>
      <c r="F432" s="308" t="s">
        <v>6</v>
      </c>
      <c r="G432" s="309" t="s">
        <v>1185</v>
      </c>
      <c r="H432" s="310" t="s">
        <v>1578</v>
      </c>
      <c r="I432" s="316" t="s">
        <v>1603</v>
      </c>
      <c r="J432" s="311">
        <v>45</v>
      </c>
      <c r="K432" s="304" t="s">
        <v>2550</v>
      </c>
      <c r="L432" s="313" t="s">
        <v>2551</v>
      </c>
      <c r="M432" s="317" t="s">
        <v>2548</v>
      </c>
      <c r="N432" s="301" t="s">
        <v>2865</v>
      </c>
      <c r="O432" s="298" t="s">
        <v>1627</v>
      </c>
    </row>
    <row r="433" spans="1:30">
      <c r="A433" s="304" t="s">
        <v>1217</v>
      </c>
      <c r="B433" s="304" t="s">
        <v>1218</v>
      </c>
      <c r="C433" s="314" t="s">
        <v>1219</v>
      </c>
      <c r="D433" s="315" t="s">
        <v>1520</v>
      </c>
      <c r="E433" s="308">
        <v>1</v>
      </c>
      <c r="F433" s="308" t="s">
        <v>7</v>
      </c>
      <c r="G433" s="345" t="s">
        <v>1186</v>
      </c>
      <c r="H433" s="310" t="s">
        <v>1674</v>
      </c>
      <c r="I433" s="316" t="s">
        <v>1603</v>
      </c>
      <c r="J433" s="311"/>
      <c r="K433" s="304"/>
      <c r="L433" s="313"/>
      <c r="M433" s="317"/>
      <c r="N433" s="301" t="s">
        <v>2865</v>
      </c>
      <c r="O433" s="293" t="s">
        <v>2432</v>
      </c>
    </row>
    <row r="434" spans="1:30">
      <c r="A434" s="304" t="s">
        <v>1220</v>
      </c>
      <c r="B434" s="304" t="s">
        <v>1221</v>
      </c>
      <c r="C434" s="314" t="s">
        <v>1222</v>
      </c>
      <c r="D434" s="315" t="s">
        <v>1520</v>
      </c>
      <c r="E434" s="308">
        <v>1</v>
      </c>
      <c r="F434" s="308" t="s">
        <v>6</v>
      </c>
      <c r="G434" s="309" t="s">
        <v>1151</v>
      </c>
      <c r="H434" s="310" t="s">
        <v>1538</v>
      </c>
      <c r="I434" s="316" t="s">
        <v>1779</v>
      </c>
      <c r="J434" s="311">
        <v>45</v>
      </c>
      <c r="K434" s="304" t="s">
        <v>2644</v>
      </c>
      <c r="L434" s="313" t="s">
        <v>2555</v>
      </c>
      <c r="M434" s="317" t="s">
        <v>2570</v>
      </c>
      <c r="N434" s="301" t="s">
        <v>2865</v>
      </c>
      <c r="O434" s="293" t="s">
        <v>2432</v>
      </c>
      <c r="P434" s="301" t="s">
        <v>2733</v>
      </c>
    </row>
    <row r="435" spans="1:30">
      <c r="A435" s="304" t="s">
        <v>1220</v>
      </c>
      <c r="B435" s="304" t="s">
        <v>1221</v>
      </c>
      <c r="C435" s="314" t="s">
        <v>1222</v>
      </c>
      <c r="D435" s="315" t="s">
        <v>1520</v>
      </c>
      <c r="E435" s="308">
        <v>1</v>
      </c>
      <c r="F435" s="308" t="s">
        <v>7</v>
      </c>
      <c r="G435" s="345" t="s">
        <v>1152</v>
      </c>
      <c r="H435" s="310" t="s">
        <v>1554</v>
      </c>
      <c r="I435" s="316" t="s">
        <v>1672</v>
      </c>
      <c r="J435" s="311"/>
      <c r="K435" s="304"/>
      <c r="L435" s="313"/>
      <c r="M435" s="317"/>
      <c r="N435" s="301" t="s">
        <v>2865</v>
      </c>
      <c r="O435" s="293" t="s">
        <v>2432</v>
      </c>
      <c r="P435" s="301" t="s">
        <v>2733</v>
      </c>
    </row>
    <row r="436" spans="1:30">
      <c r="A436" s="293" t="s">
        <v>1223</v>
      </c>
      <c r="B436" s="293" t="s">
        <v>1224</v>
      </c>
      <c r="C436" s="294" t="s">
        <v>1225</v>
      </c>
      <c r="D436" s="295" t="s">
        <v>1520</v>
      </c>
      <c r="E436" s="296">
        <v>1</v>
      </c>
      <c r="F436" s="296" t="s">
        <v>6</v>
      </c>
      <c r="G436" s="247" t="s">
        <v>1187</v>
      </c>
      <c r="H436" s="291" t="s">
        <v>1621</v>
      </c>
      <c r="I436" s="298" t="s">
        <v>1627</v>
      </c>
      <c r="J436" s="298">
        <v>45</v>
      </c>
      <c r="K436" s="175" t="s">
        <v>2546</v>
      </c>
      <c r="L436" s="299" t="s">
        <v>2547</v>
      </c>
      <c r="M436" s="300" t="s">
        <v>2548</v>
      </c>
    </row>
    <row r="437" spans="1:30">
      <c r="A437" s="293" t="s">
        <v>1223</v>
      </c>
      <c r="B437" s="293" t="s">
        <v>1224</v>
      </c>
      <c r="C437" s="294" t="s">
        <v>1225</v>
      </c>
      <c r="D437" s="295" t="s">
        <v>1520</v>
      </c>
      <c r="E437" s="296">
        <v>1</v>
      </c>
      <c r="F437" s="296" t="s">
        <v>7</v>
      </c>
      <c r="G437" s="209" t="s">
        <v>1188</v>
      </c>
      <c r="H437" s="291" t="s">
        <v>1637</v>
      </c>
      <c r="I437" s="298" t="s">
        <v>1627</v>
      </c>
      <c r="J437" s="298"/>
      <c r="K437" s="293"/>
      <c r="L437" s="299"/>
      <c r="M437" s="300"/>
    </row>
    <row r="438" spans="1:30">
      <c r="A438" s="293" t="s">
        <v>1226</v>
      </c>
      <c r="B438" s="293" t="s">
        <v>1227</v>
      </c>
      <c r="C438" s="294" t="s">
        <v>184</v>
      </c>
      <c r="D438" s="295" t="s">
        <v>1546</v>
      </c>
      <c r="E438" s="296">
        <v>1</v>
      </c>
      <c r="F438" s="296" t="s">
        <v>19</v>
      </c>
      <c r="G438" s="247" t="s">
        <v>1228</v>
      </c>
      <c r="H438" s="291"/>
      <c r="I438" s="298"/>
      <c r="J438" s="298"/>
      <c r="K438" s="293"/>
      <c r="L438" s="299"/>
      <c r="M438" s="300"/>
    </row>
    <row r="439" spans="1:30" ht="24">
      <c r="A439" s="304">
        <v>1471</v>
      </c>
      <c r="B439" s="345" t="s">
        <v>1231</v>
      </c>
      <c r="C439" s="360" t="s">
        <v>1232</v>
      </c>
      <c r="D439" s="315" t="s">
        <v>1546</v>
      </c>
      <c r="E439" s="308">
        <v>1</v>
      </c>
      <c r="F439" s="308" t="s">
        <v>6</v>
      </c>
      <c r="G439" s="309" t="s">
        <v>1137</v>
      </c>
      <c r="H439" s="310" t="s">
        <v>1530</v>
      </c>
      <c r="I439" s="316" t="s">
        <v>1887</v>
      </c>
      <c r="J439" s="311">
        <v>80</v>
      </c>
      <c r="K439" s="304" t="s">
        <v>2657</v>
      </c>
      <c r="L439" s="313" t="s">
        <v>2555</v>
      </c>
      <c r="M439" s="317" t="s">
        <v>2576</v>
      </c>
      <c r="N439" s="301" t="s">
        <v>2544</v>
      </c>
      <c r="O439" s="291" t="s">
        <v>1567</v>
      </c>
      <c r="P439" s="298" t="s">
        <v>1627</v>
      </c>
      <c r="Q439" s="175" t="s">
        <v>2569</v>
      </c>
      <c r="R439" s="300" t="s">
        <v>2547</v>
      </c>
      <c r="S439" s="172" t="s">
        <v>2570</v>
      </c>
    </row>
    <row r="440" spans="1:30" s="342" customFormat="1">
      <c r="A440" s="304" t="s">
        <v>1233</v>
      </c>
      <c r="B440" s="333" t="s">
        <v>1234</v>
      </c>
      <c r="C440" s="334" t="s">
        <v>1235</v>
      </c>
      <c r="D440" s="315" t="s">
        <v>1520</v>
      </c>
      <c r="E440" s="308">
        <v>1</v>
      </c>
      <c r="F440" s="308" t="s">
        <v>6</v>
      </c>
      <c r="G440" s="309" t="s">
        <v>1189</v>
      </c>
      <c r="H440" s="310" t="s">
        <v>1534</v>
      </c>
      <c r="I440" s="311" t="s">
        <v>1627</v>
      </c>
      <c r="J440" s="311">
        <v>80</v>
      </c>
      <c r="K440" s="337" t="s">
        <v>2585</v>
      </c>
      <c r="L440" s="313" t="s">
        <v>2538</v>
      </c>
      <c r="M440" s="338" t="s">
        <v>2570</v>
      </c>
      <c r="N440" s="342" t="s">
        <v>2746</v>
      </c>
      <c r="P440" s="377" t="s">
        <v>2866</v>
      </c>
    </row>
    <row r="441" spans="1:30">
      <c r="A441" s="293" t="s">
        <v>1236</v>
      </c>
      <c r="B441" s="293" t="s">
        <v>1237</v>
      </c>
      <c r="C441" s="294" t="s">
        <v>1238</v>
      </c>
      <c r="D441" s="295" t="s">
        <v>1520</v>
      </c>
      <c r="E441" s="296">
        <v>1</v>
      </c>
      <c r="F441" s="296" t="s">
        <v>6</v>
      </c>
      <c r="G441" s="247" t="s">
        <v>2867</v>
      </c>
      <c r="H441" s="291" t="s">
        <v>1522</v>
      </c>
      <c r="I441" s="298" t="s">
        <v>1966</v>
      </c>
      <c r="J441" s="298">
        <v>47</v>
      </c>
      <c r="K441" s="293" t="s">
        <v>2562</v>
      </c>
      <c r="L441" s="299" t="s">
        <v>2563</v>
      </c>
      <c r="M441" s="300" t="s">
        <v>2548</v>
      </c>
    </row>
    <row r="442" spans="1:30">
      <c r="A442" s="293" t="s">
        <v>1236</v>
      </c>
      <c r="B442" s="293" t="s">
        <v>1237</v>
      </c>
      <c r="C442" s="294" t="s">
        <v>1238</v>
      </c>
      <c r="D442" s="295" t="s">
        <v>1520</v>
      </c>
      <c r="E442" s="296">
        <v>1</v>
      </c>
      <c r="F442" s="296" t="s">
        <v>7</v>
      </c>
      <c r="G442" s="209" t="s">
        <v>2854</v>
      </c>
      <c r="H442" s="291" t="s">
        <v>1525</v>
      </c>
      <c r="I442" s="298" t="s">
        <v>1966</v>
      </c>
      <c r="J442" s="298"/>
      <c r="K442" s="293"/>
      <c r="L442" s="299"/>
      <c r="M442" s="300"/>
    </row>
    <row r="443" spans="1:30" ht="24">
      <c r="A443" s="304" t="s">
        <v>1239</v>
      </c>
      <c r="B443" s="304" t="s">
        <v>1240</v>
      </c>
      <c r="C443" s="314" t="s">
        <v>1241</v>
      </c>
      <c r="D443" s="315" t="s">
        <v>1520</v>
      </c>
      <c r="E443" s="308">
        <v>1</v>
      </c>
      <c r="F443" s="308" t="s">
        <v>6</v>
      </c>
      <c r="G443" s="309" t="s">
        <v>2868</v>
      </c>
      <c r="H443" s="310" t="s">
        <v>1530</v>
      </c>
      <c r="I443" s="311" t="s">
        <v>1884</v>
      </c>
      <c r="J443" s="311">
        <v>45</v>
      </c>
      <c r="K443" s="304" t="s">
        <v>2537</v>
      </c>
      <c r="L443" s="313" t="s">
        <v>2538</v>
      </c>
      <c r="M443" s="338" t="s">
        <v>2539</v>
      </c>
      <c r="N443" s="301" t="s">
        <v>2784</v>
      </c>
      <c r="O443" s="247" t="s">
        <v>1228</v>
      </c>
      <c r="P443" s="298" t="s">
        <v>1966</v>
      </c>
      <c r="Q443" s="301" t="s">
        <v>2869</v>
      </c>
    </row>
    <row r="444" spans="1:30" ht="24">
      <c r="A444" s="304" t="s">
        <v>1239</v>
      </c>
      <c r="B444" s="304" t="s">
        <v>1240</v>
      </c>
      <c r="C444" s="314" t="s">
        <v>1241</v>
      </c>
      <c r="D444" s="315" t="s">
        <v>1520</v>
      </c>
      <c r="E444" s="308">
        <v>1</v>
      </c>
      <c r="F444" s="308" t="s">
        <v>7</v>
      </c>
      <c r="G444" s="345" t="s">
        <v>2870</v>
      </c>
      <c r="H444" s="310" t="s">
        <v>1749</v>
      </c>
      <c r="I444" s="311" t="s">
        <v>1966</v>
      </c>
      <c r="J444" s="311"/>
      <c r="K444" s="304"/>
      <c r="L444" s="313"/>
      <c r="M444" s="317"/>
      <c r="N444" s="301" t="s">
        <v>2869</v>
      </c>
      <c r="O444" s="209" t="s">
        <v>1229</v>
      </c>
    </row>
    <row r="445" spans="1:30">
      <c r="A445" s="304" t="s">
        <v>1242</v>
      </c>
      <c r="B445" s="304" t="s">
        <v>1243</v>
      </c>
      <c r="C445" s="314" t="s">
        <v>1244</v>
      </c>
      <c r="D445" s="315" t="s">
        <v>1520</v>
      </c>
      <c r="E445" s="308">
        <v>1</v>
      </c>
      <c r="F445" s="308" t="s">
        <v>6</v>
      </c>
      <c r="G445" s="309" t="s">
        <v>2871</v>
      </c>
      <c r="H445" s="310" t="s">
        <v>1552</v>
      </c>
      <c r="I445" s="311" t="s">
        <v>1966</v>
      </c>
      <c r="J445" s="311">
        <v>45</v>
      </c>
      <c r="K445" s="304" t="s">
        <v>2565</v>
      </c>
      <c r="L445" s="313" t="s">
        <v>2566</v>
      </c>
      <c r="M445" s="317" t="s">
        <v>2539</v>
      </c>
      <c r="N445" s="301" t="s">
        <v>2869</v>
      </c>
    </row>
    <row r="446" spans="1:30">
      <c r="A446" s="304" t="s">
        <v>1242</v>
      </c>
      <c r="B446" s="304" t="s">
        <v>1243</v>
      </c>
      <c r="C446" s="314" t="s">
        <v>1244</v>
      </c>
      <c r="D446" s="315" t="s">
        <v>1520</v>
      </c>
      <c r="E446" s="308">
        <v>1</v>
      </c>
      <c r="F446" s="308" t="s">
        <v>7</v>
      </c>
      <c r="G446" s="345" t="s">
        <v>2872</v>
      </c>
      <c r="H446" s="310" t="s">
        <v>1639</v>
      </c>
      <c r="I446" s="311" t="s">
        <v>1966</v>
      </c>
      <c r="J446" s="311"/>
      <c r="K446" s="304"/>
      <c r="L446" s="313"/>
      <c r="M446" s="317"/>
      <c r="N446" s="301" t="s">
        <v>2869</v>
      </c>
    </row>
    <row r="447" spans="1:30" s="330" customFormat="1" ht="15">
      <c r="A447" s="293">
        <v>1479</v>
      </c>
      <c r="B447" s="318" t="s">
        <v>1246</v>
      </c>
      <c r="C447" s="294" t="s">
        <v>1888</v>
      </c>
      <c r="D447" s="319" t="s">
        <v>1520</v>
      </c>
      <c r="E447" s="296">
        <v>1</v>
      </c>
      <c r="F447" s="320" t="s">
        <v>6</v>
      </c>
      <c r="G447" s="247" t="s">
        <v>1147</v>
      </c>
      <c r="H447" s="300" t="s">
        <v>2574</v>
      </c>
      <c r="I447" s="300" t="s">
        <v>1887</v>
      </c>
      <c r="J447" s="300"/>
      <c r="K447" s="293" t="s">
        <v>2748</v>
      </c>
      <c r="L447" s="299" t="s">
        <v>2538</v>
      </c>
      <c r="M447" s="300" t="s">
        <v>2576</v>
      </c>
      <c r="N447" s="331"/>
      <c r="O447" s="331"/>
      <c r="P447" s="331"/>
      <c r="Q447" s="331"/>
      <c r="R447" s="331"/>
      <c r="S447" s="331"/>
      <c r="T447" s="331"/>
      <c r="U447" s="331"/>
      <c r="V447" s="331"/>
      <c r="W447" s="331"/>
      <c r="X447" s="331"/>
      <c r="Y447" s="331"/>
      <c r="Z447" s="331"/>
      <c r="AA447" s="331"/>
      <c r="AB447" s="331"/>
      <c r="AC447" s="331"/>
      <c r="AD447" s="331"/>
    </row>
    <row r="448" spans="1:30">
      <c r="A448" s="293" t="s">
        <v>1889</v>
      </c>
      <c r="B448" s="293" t="s">
        <v>1890</v>
      </c>
      <c r="C448" s="294" t="s">
        <v>197</v>
      </c>
      <c r="D448" s="295" t="s">
        <v>1546</v>
      </c>
      <c r="E448" s="296">
        <v>1</v>
      </c>
      <c r="F448" s="296" t="s">
        <v>19</v>
      </c>
      <c r="G448" s="247" t="s">
        <v>1228</v>
      </c>
      <c r="H448" s="291"/>
      <c r="I448" s="298"/>
      <c r="J448" s="298"/>
      <c r="K448" s="293"/>
      <c r="L448" s="299"/>
      <c r="M448" s="300"/>
    </row>
    <row r="449" spans="1:30" s="330" customFormat="1" ht="15">
      <c r="A449" s="293">
        <v>1747</v>
      </c>
      <c r="B449" s="318" t="s">
        <v>1891</v>
      </c>
      <c r="C449" s="294" t="s">
        <v>197</v>
      </c>
      <c r="D449" s="319">
        <v>3</v>
      </c>
      <c r="E449" s="296">
        <v>1</v>
      </c>
      <c r="F449" s="320" t="s">
        <v>19</v>
      </c>
      <c r="G449" s="247" t="s">
        <v>1228</v>
      </c>
      <c r="H449" s="300"/>
      <c r="I449" s="300"/>
      <c r="J449" s="300"/>
      <c r="K449" s="175"/>
      <c r="L449" s="343"/>
      <c r="M449" s="172"/>
      <c r="N449" s="331"/>
      <c r="O449" s="331"/>
      <c r="P449" s="331"/>
      <c r="Q449" s="331"/>
      <c r="R449" s="331"/>
      <c r="S449" s="331"/>
      <c r="T449" s="331"/>
      <c r="U449" s="331"/>
      <c r="V449" s="331"/>
      <c r="W449" s="331"/>
      <c r="X449" s="331"/>
      <c r="Y449" s="331"/>
      <c r="Z449" s="331"/>
      <c r="AA449" s="331"/>
      <c r="AB449" s="331"/>
      <c r="AC449" s="331"/>
      <c r="AD449" s="331"/>
    </row>
    <row r="450" spans="1:30">
      <c r="A450" s="293" t="s">
        <v>1892</v>
      </c>
      <c r="B450" s="293" t="s">
        <v>1893</v>
      </c>
      <c r="C450" s="294" t="s">
        <v>200</v>
      </c>
      <c r="D450" s="295" t="s">
        <v>1546</v>
      </c>
      <c r="E450" s="296">
        <v>1</v>
      </c>
      <c r="F450" s="296" t="s">
        <v>19</v>
      </c>
      <c r="G450" s="247" t="s">
        <v>1228</v>
      </c>
      <c r="H450" s="291"/>
      <c r="I450" s="298"/>
      <c r="J450" s="298"/>
      <c r="K450" s="293"/>
      <c r="L450" s="299"/>
      <c r="M450" s="300"/>
    </row>
    <row r="451" spans="1:30">
      <c r="A451" s="293" t="s">
        <v>1894</v>
      </c>
      <c r="B451" s="293" t="s">
        <v>1895</v>
      </c>
      <c r="C451" s="294" t="s">
        <v>200</v>
      </c>
      <c r="D451" s="295" t="s">
        <v>1546</v>
      </c>
      <c r="E451" s="296">
        <v>1</v>
      </c>
      <c r="F451" s="296" t="s">
        <v>19</v>
      </c>
      <c r="G451" s="247" t="s">
        <v>1228</v>
      </c>
      <c r="H451" s="291"/>
      <c r="I451" s="298"/>
      <c r="J451" s="298"/>
      <c r="K451" s="293"/>
      <c r="L451" s="299"/>
      <c r="M451" s="300"/>
    </row>
    <row r="452" spans="1:30" s="330" customFormat="1" ht="15">
      <c r="A452" s="322">
        <v>1882</v>
      </c>
      <c r="B452" s="323" t="s">
        <v>1253</v>
      </c>
      <c r="C452" s="306" t="s">
        <v>1896</v>
      </c>
      <c r="D452" s="325" t="s">
        <v>1626</v>
      </c>
      <c r="E452" s="322">
        <v>1</v>
      </c>
      <c r="F452" s="326" t="s">
        <v>6</v>
      </c>
      <c r="G452" s="368" t="s">
        <v>1149</v>
      </c>
      <c r="H452" s="328"/>
      <c r="I452" s="328"/>
      <c r="J452" s="328"/>
      <c r="K452" s="328"/>
      <c r="L452" s="329"/>
      <c r="M452" s="329"/>
      <c r="N452" s="330" t="s">
        <v>2581</v>
      </c>
    </row>
    <row r="453" spans="1:30" s="330" customFormat="1" ht="24">
      <c r="A453" s="304">
        <v>2190</v>
      </c>
      <c r="B453" s="346" t="s">
        <v>2873</v>
      </c>
      <c r="C453" s="314" t="s">
        <v>2874</v>
      </c>
      <c r="D453" s="347" t="s">
        <v>1520</v>
      </c>
      <c r="E453" s="308">
        <v>1</v>
      </c>
      <c r="F453" s="348" t="s">
        <v>6</v>
      </c>
      <c r="G453" s="309" t="s">
        <v>1191</v>
      </c>
      <c r="H453" s="378" t="s">
        <v>2866</v>
      </c>
      <c r="I453" s="317" t="s">
        <v>1884</v>
      </c>
      <c r="J453" s="317">
        <v>60</v>
      </c>
      <c r="K453" s="337" t="s">
        <v>2585</v>
      </c>
      <c r="L453" s="313" t="s">
        <v>2538</v>
      </c>
      <c r="M453" s="338" t="s">
        <v>2570</v>
      </c>
      <c r="N453" s="301" t="s">
        <v>2784</v>
      </c>
      <c r="O453" s="300" t="s">
        <v>1534</v>
      </c>
      <c r="P453" s="300" t="s">
        <v>1966</v>
      </c>
      <c r="Q453" s="331" t="s">
        <v>2746</v>
      </c>
      <c r="R453" s="331"/>
      <c r="S453" s="331"/>
      <c r="T453" s="331"/>
      <c r="U453" s="331"/>
      <c r="V453" s="331"/>
      <c r="W453" s="331"/>
      <c r="X453" s="331"/>
      <c r="Y453" s="331"/>
      <c r="Z453" s="331"/>
      <c r="AA453" s="331"/>
      <c r="AB453" s="331"/>
      <c r="AC453" s="331"/>
      <c r="AD453" s="331"/>
    </row>
    <row r="454" spans="1:30" s="330" customFormat="1" ht="15">
      <c r="A454" s="322">
        <v>2191</v>
      </c>
      <c r="B454" s="323" t="s">
        <v>2875</v>
      </c>
      <c r="C454" s="324" t="s">
        <v>2876</v>
      </c>
      <c r="D454" s="351" t="s">
        <v>1572</v>
      </c>
      <c r="E454" s="322">
        <v>1</v>
      </c>
      <c r="F454" s="326" t="s">
        <v>6</v>
      </c>
      <c r="G454" s="306" t="s">
        <v>1187</v>
      </c>
      <c r="H454" s="328"/>
      <c r="I454" s="328"/>
      <c r="J454" s="328"/>
      <c r="K454" s="328"/>
      <c r="L454" s="329"/>
      <c r="M454" s="329"/>
      <c r="N454" s="330" t="s">
        <v>2581</v>
      </c>
    </row>
    <row r="455" spans="1:30" s="330" customFormat="1" ht="15">
      <c r="A455" s="326" t="s">
        <v>2877</v>
      </c>
      <c r="B455" s="323" t="s">
        <v>2878</v>
      </c>
      <c r="C455" s="324" t="s">
        <v>2879</v>
      </c>
      <c r="D455" s="351" t="s">
        <v>1520</v>
      </c>
      <c r="E455" s="322">
        <v>1</v>
      </c>
      <c r="F455" s="326" t="s">
        <v>6</v>
      </c>
      <c r="G455" s="324" t="s">
        <v>1143</v>
      </c>
      <c r="H455" s="328"/>
      <c r="I455" s="328"/>
      <c r="J455" s="328"/>
      <c r="K455" s="328"/>
      <c r="L455" s="329"/>
      <c r="M455" s="329"/>
      <c r="N455" s="330" t="s">
        <v>2581</v>
      </c>
    </row>
    <row r="456" spans="1:30" s="342" customFormat="1" ht="36">
      <c r="A456" s="304">
        <v>1881</v>
      </c>
      <c r="B456" s="333" t="s">
        <v>2880</v>
      </c>
      <c r="C456" s="334" t="s">
        <v>2881</v>
      </c>
      <c r="D456" s="315" t="s">
        <v>1520</v>
      </c>
      <c r="E456" s="308">
        <v>1</v>
      </c>
      <c r="F456" s="308" t="s">
        <v>6</v>
      </c>
      <c r="G456" s="309" t="s">
        <v>1139</v>
      </c>
      <c r="H456" s="310" t="s">
        <v>1588</v>
      </c>
      <c r="I456" s="311" t="s">
        <v>1966</v>
      </c>
      <c r="J456" s="311">
        <v>70</v>
      </c>
      <c r="K456" s="379" t="s">
        <v>2541</v>
      </c>
      <c r="L456" s="313" t="s">
        <v>2555</v>
      </c>
      <c r="M456" s="317" t="s">
        <v>2539</v>
      </c>
      <c r="N456" s="301" t="s">
        <v>2733</v>
      </c>
      <c r="O456" s="175" t="s">
        <v>2594</v>
      </c>
    </row>
    <row r="457" spans="1:30" s="330" customFormat="1" ht="15">
      <c r="A457" s="326" t="s">
        <v>2882</v>
      </c>
      <c r="B457" s="323" t="s">
        <v>2883</v>
      </c>
      <c r="C457" s="324" t="s">
        <v>2884</v>
      </c>
      <c r="D457" s="351" t="s">
        <v>1520</v>
      </c>
      <c r="E457" s="322">
        <v>1</v>
      </c>
      <c r="F457" s="326" t="s">
        <v>6</v>
      </c>
      <c r="G457" s="306" t="s">
        <v>1151</v>
      </c>
      <c r="H457" s="328"/>
      <c r="I457" s="328"/>
      <c r="J457" s="328"/>
      <c r="K457" s="328"/>
      <c r="L457" s="329"/>
      <c r="M457" s="329"/>
      <c r="N457" s="330" t="s">
        <v>2581</v>
      </c>
    </row>
    <row r="458" spans="1:30" s="330" customFormat="1" ht="15">
      <c r="A458" s="293">
        <v>1880</v>
      </c>
      <c r="B458" s="318" t="s">
        <v>2885</v>
      </c>
      <c r="C458" s="294" t="s">
        <v>2886</v>
      </c>
      <c r="D458" s="319" t="s">
        <v>1520</v>
      </c>
      <c r="E458" s="320">
        <v>1</v>
      </c>
      <c r="F458" s="320" t="s">
        <v>6</v>
      </c>
      <c r="G458" s="247" t="s">
        <v>1183</v>
      </c>
      <c r="H458" s="318" t="s">
        <v>1567</v>
      </c>
      <c r="I458" s="318" t="s">
        <v>1966</v>
      </c>
      <c r="J458" s="319">
        <v>80</v>
      </c>
      <c r="K458" s="175" t="s">
        <v>2569</v>
      </c>
      <c r="L458" s="299" t="s">
        <v>2547</v>
      </c>
      <c r="M458" s="172" t="s">
        <v>2570</v>
      </c>
      <c r="N458" s="331"/>
      <c r="O458" s="331"/>
      <c r="P458" s="331"/>
      <c r="Q458" s="331"/>
      <c r="R458" s="331"/>
      <c r="S458" s="331"/>
      <c r="T458" s="331"/>
      <c r="U458" s="331"/>
      <c r="V458" s="331"/>
      <c r="W458" s="331"/>
      <c r="X458" s="331"/>
      <c r="Y458" s="331"/>
      <c r="Z458" s="331"/>
      <c r="AA458" s="331"/>
      <c r="AB458" s="331"/>
      <c r="AC458" s="331"/>
      <c r="AD458" s="331"/>
    </row>
    <row r="459" spans="1:30" s="342" customFormat="1">
      <c r="A459" s="293" t="s">
        <v>1255</v>
      </c>
      <c r="B459" s="184" t="s">
        <v>1256</v>
      </c>
      <c r="C459" s="321" t="s">
        <v>212</v>
      </c>
      <c r="D459" s="295" t="s">
        <v>1546</v>
      </c>
      <c r="E459" s="296">
        <v>1</v>
      </c>
      <c r="F459" s="296" t="s">
        <v>19</v>
      </c>
      <c r="G459" s="247" t="s">
        <v>1228</v>
      </c>
      <c r="H459" s="291"/>
      <c r="I459" s="298"/>
      <c r="J459" s="298"/>
      <c r="K459" s="293"/>
      <c r="L459" s="380"/>
      <c r="M459" s="381"/>
    </row>
    <row r="460" spans="1:30" s="330" customFormat="1" ht="15">
      <c r="A460" s="322">
        <v>2143</v>
      </c>
      <c r="B460" s="323" t="s">
        <v>2887</v>
      </c>
      <c r="C460" s="324" t="s">
        <v>2888</v>
      </c>
      <c r="D460" s="325">
        <v>5</v>
      </c>
      <c r="E460" s="322">
        <v>1</v>
      </c>
      <c r="F460" s="326" t="s">
        <v>6</v>
      </c>
      <c r="G460" s="306" t="s">
        <v>2889</v>
      </c>
      <c r="H460" s="328"/>
      <c r="I460" s="328"/>
      <c r="J460" s="328"/>
      <c r="K460" s="328"/>
      <c r="L460" s="329"/>
      <c r="M460" s="329"/>
      <c r="N460" s="330" t="s">
        <v>2581</v>
      </c>
    </row>
    <row r="461" spans="1:30">
      <c r="A461" s="293" t="s">
        <v>1257</v>
      </c>
      <c r="B461" s="293" t="s">
        <v>1258</v>
      </c>
      <c r="C461" s="294" t="s">
        <v>1259</v>
      </c>
      <c r="D461" s="295" t="s">
        <v>1897</v>
      </c>
      <c r="E461" s="296">
        <v>1</v>
      </c>
      <c r="F461" s="296" t="s">
        <v>8</v>
      </c>
      <c r="G461" s="247" t="s">
        <v>2890</v>
      </c>
      <c r="H461" s="291" t="s">
        <v>1898</v>
      </c>
      <c r="I461" s="298"/>
      <c r="J461" s="298">
        <v>72</v>
      </c>
      <c r="K461" s="293" t="s">
        <v>2891</v>
      </c>
      <c r="L461" s="299" t="s">
        <v>2521</v>
      </c>
      <c r="M461" s="300"/>
    </row>
    <row r="462" spans="1:30">
      <c r="A462" s="293" t="s">
        <v>1257</v>
      </c>
      <c r="B462" s="293" t="s">
        <v>1258</v>
      </c>
      <c r="C462" s="294" t="s">
        <v>1259</v>
      </c>
      <c r="D462" s="295" t="s">
        <v>1897</v>
      </c>
      <c r="E462" s="296">
        <v>2</v>
      </c>
      <c r="F462" s="296" t="s">
        <v>8</v>
      </c>
      <c r="G462" s="247" t="s">
        <v>1262</v>
      </c>
      <c r="H462" s="291" t="s">
        <v>1907</v>
      </c>
      <c r="I462" s="298"/>
      <c r="J462" s="298">
        <v>72</v>
      </c>
      <c r="K462" s="293"/>
      <c r="L462" s="299"/>
      <c r="M462" s="300"/>
    </row>
    <row r="463" spans="1:30" ht="24">
      <c r="A463" s="293" t="s">
        <v>1257</v>
      </c>
      <c r="B463" s="293" t="s">
        <v>1258</v>
      </c>
      <c r="C463" s="294" t="s">
        <v>1259</v>
      </c>
      <c r="D463" s="295" t="s">
        <v>1897</v>
      </c>
      <c r="E463" s="296">
        <v>3</v>
      </c>
      <c r="F463" s="296" t="s">
        <v>8</v>
      </c>
      <c r="G463" s="247" t="s">
        <v>1300</v>
      </c>
      <c r="H463" s="291" t="s">
        <v>1900</v>
      </c>
      <c r="I463" s="298"/>
      <c r="J463" s="298">
        <v>72</v>
      </c>
      <c r="K463" s="293"/>
      <c r="L463" s="299"/>
      <c r="M463" s="300"/>
    </row>
    <row r="464" spans="1:30" ht="24">
      <c r="A464" s="304" t="s">
        <v>1257</v>
      </c>
      <c r="B464" s="304" t="s">
        <v>1258</v>
      </c>
      <c r="C464" s="314" t="s">
        <v>1259</v>
      </c>
      <c r="D464" s="315" t="s">
        <v>1897</v>
      </c>
      <c r="E464" s="308">
        <v>4</v>
      </c>
      <c r="F464" s="308" t="s">
        <v>8</v>
      </c>
      <c r="G464" s="309" t="s">
        <v>2892</v>
      </c>
      <c r="H464" s="310" t="s">
        <v>2893</v>
      </c>
      <c r="I464" s="311"/>
      <c r="J464" s="311">
        <v>72</v>
      </c>
      <c r="K464" s="304"/>
      <c r="L464" s="313"/>
      <c r="M464" s="317"/>
      <c r="N464" s="301" t="s">
        <v>2581</v>
      </c>
      <c r="O464" s="247" t="s">
        <v>1281</v>
      </c>
    </row>
    <row r="465" spans="1:15">
      <c r="A465" s="293" t="s">
        <v>1257</v>
      </c>
      <c r="B465" s="293" t="s">
        <v>1258</v>
      </c>
      <c r="C465" s="294" t="s">
        <v>1259</v>
      </c>
      <c r="D465" s="295" t="s">
        <v>1897</v>
      </c>
      <c r="E465" s="296">
        <v>5</v>
      </c>
      <c r="F465" s="296" t="s">
        <v>8</v>
      </c>
      <c r="G465" s="247" t="s">
        <v>291</v>
      </c>
      <c r="H465" s="291" t="s">
        <v>2894</v>
      </c>
      <c r="I465" s="298"/>
      <c r="J465" s="298">
        <v>72</v>
      </c>
      <c r="K465" s="293"/>
      <c r="L465" s="299"/>
      <c r="M465" s="300"/>
    </row>
    <row r="466" spans="1:15">
      <c r="A466" s="293" t="s">
        <v>1257</v>
      </c>
      <c r="B466" s="293" t="s">
        <v>1258</v>
      </c>
      <c r="C466" s="294" t="s">
        <v>1259</v>
      </c>
      <c r="D466" s="295" t="s">
        <v>1897</v>
      </c>
      <c r="E466" s="296">
        <v>6</v>
      </c>
      <c r="F466" s="296" t="s">
        <v>8</v>
      </c>
      <c r="G466" s="247" t="s">
        <v>1265</v>
      </c>
      <c r="H466" s="291" t="s">
        <v>2895</v>
      </c>
      <c r="I466" s="298"/>
      <c r="J466" s="298">
        <v>72</v>
      </c>
      <c r="K466" s="293"/>
      <c r="L466" s="299"/>
      <c r="M466" s="300"/>
    </row>
    <row r="467" spans="1:15" ht="36">
      <c r="A467" s="304" t="s">
        <v>1269</v>
      </c>
      <c r="B467" s="304" t="s">
        <v>1270</v>
      </c>
      <c r="C467" s="314" t="s">
        <v>1904</v>
      </c>
      <c r="D467" s="315" t="s">
        <v>1905</v>
      </c>
      <c r="E467" s="308">
        <v>1</v>
      </c>
      <c r="F467" s="308" t="s">
        <v>8</v>
      </c>
      <c r="G467" s="310" t="s">
        <v>2896</v>
      </c>
      <c r="H467" s="310" t="s">
        <v>2897</v>
      </c>
      <c r="I467" s="382"/>
      <c r="J467" s="311">
        <v>56</v>
      </c>
      <c r="K467" s="304" t="s">
        <v>2543</v>
      </c>
      <c r="L467" s="313" t="s">
        <v>2521</v>
      </c>
      <c r="M467" s="317"/>
      <c r="N467" s="301" t="s">
        <v>2688</v>
      </c>
      <c r="O467" s="291" t="s">
        <v>2898</v>
      </c>
    </row>
    <row r="468" spans="1:15" ht="24">
      <c r="A468" s="293" t="s">
        <v>1269</v>
      </c>
      <c r="B468" s="293" t="s">
        <v>1270</v>
      </c>
      <c r="C468" s="294" t="s">
        <v>1904</v>
      </c>
      <c r="D468" s="295" t="s">
        <v>1905</v>
      </c>
      <c r="E468" s="296">
        <v>2</v>
      </c>
      <c r="F468" s="296" t="s">
        <v>8</v>
      </c>
      <c r="G468" s="291" t="s">
        <v>2899</v>
      </c>
      <c r="H468" s="291" t="s">
        <v>1901</v>
      </c>
      <c r="I468" s="297"/>
      <c r="J468" s="298">
        <v>56</v>
      </c>
      <c r="K468" s="293"/>
      <c r="L468" s="299"/>
      <c r="M468" s="300"/>
    </row>
    <row r="469" spans="1:15">
      <c r="A469" s="293" t="s">
        <v>1282</v>
      </c>
      <c r="B469" s="293" t="s">
        <v>1283</v>
      </c>
      <c r="C469" s="294" t="s">
        <v>1284</v>
      </c>
      <c r="D469" s="295" t="s">
        <v>1572</v>
      </c>
      <c r="E469" s="296">
        <v>1</v>
      </c>
      <c r="F469" s="296" t="s">
        <v>6</v>
      </c>
      <c r="G469" s="247" t="s">
        <v>1285</v>
      </c>
      <c r="H469" s="291" t="s">
        <v>1578</v>
      </c>
      <c r="I469" s="297" t="s">
        <v>1602</v>
      </c>
      <c r="J469" s="298">
        <v>111</v>
      </c>
      <c r="K469" s="293" t="s">
        <v>2646</v>
      </c>
      <c r="L469" s="299" t="s">
        <v>2551</v>
      </c>
      <c r="M469" s="300" t="s">
        <v>2570</v>
      </c>
    </row>
    <row r="470" spans="1:15">
      <c r="A470" s="293" t="s">
        <v>1282</v>
      </c>
      <c r="B470" s="293" t="s">
        <v>1283</v>
      </c>
      <c r="C470" s="294" t="s">
        <v>1284</v>
      </c>
      <c r="D470" s="295" t="s">
        <v>1572</v>
      </c>
      <c r="E470" s="296">
        <v>1</v>
      </c>
      <c r="F470" s="296" t="s">
        <v>7</v>
      </c>
      <c r="G470" s="209" t="s">
        <v>1286</v>
      </c>
      <c r="H470" s="291" t="s">
        <v>1536</v>
      </c>
      <c r="I470" s="297" t="s">
        <v>1602</v>
      </c>
      <c r="K470" s="293"/>
      <c r="L470" s="299"/>
      <c r="M470" s="300"/>
    </row>
    <row r="471" spans="1:15" ht="24">
      <c r="A471" s="293" t="s">
        <v>1282</v>
      </c>
      <c r="B471" s="293" t="s">
        <v>1283</v>
      </c>
      <c r="C471" s="294" t="s">
        <v>1284</v>
      </c>
      <c r="D471" s="295" t="s">
        <v>1572</v>
      </c>
      <c r="E471" s="296">
        <v>1</v>
      </c>
      <c r="F471" s="296" t="s">
        <v>8</v>
      </c>
      <c r="G471" s="291" t="s">
        <v>2900</v>
      </c>
      <c r="H471" s="291" t="s">
        <v>1519</v>
      </c>
      <c r="I471" s="297" t="s">
        <v>2603</v>
      </c>
      <c r="J471" s="298">
        <v>111</v>
      </c>
      <c r="K471" s="293"/>
      <c r="L471" s="299"/>
      <c r="M471" s="300"/>
    </row>
    <row r="472" spans="1:15">
      <c r="A472" s="293">
        <v>1264</v>
      </c>
      <c r="B472" s="293" t="s">
        <v>1288</v>
      </c>
      <c r="C472" s="294" t="s">
        <v>1911</v>
      </c>
      <c r="D472" s="295" t="s">
        <v>1616</v>
      </c>
      <c r="E472" s="296">
        <v>1</v>
      </c>
      <c r="F472" s="296" t="s">
        <v>6</v>
      </c>
      <c r="G472" s="247" t="s">
        <v>1290</v>
      </c>
      <c r="H472" s="291" t="s">
        <v>1607</v>
      </c>
      <c r="I472" s="297" t="s">
        <v>1602</v>
      </c>
      <c r="J472" s="298">
        <v>111</v>
      </c>
      <c r="K472" s="175" t="s">
        <v>2546</v>
      </c>
      <c r="L472" s="299" t="s">
        <v>2547</v>
      </c>
      <c r="M472" s="300" t="s">
        <v>2548</v>
      </c>
    </row>
    <row r="473" spans="1:15">
      <c r="A473" s="293">
        <v>1264</v>
      </c>
      <c r="B473" s="293" t="s">
        <v>1288</v>
      </c>
      <c r="C473" s="294" t="s">
        <v>1911</v>
      </c>
      <c r="D473" s="295" t="s">
        <v>1616</v>
      </c>
      <c r="E473" s="296">
        <v>1</v>
      </c>
      <c r="F473" s="296" t="s">
        <v>7</v>
      </c>
      <c r="G473" s="209" t="s">
        <v>1291</v>
      </c>
      <c r="H473" s="291" t="s">
        <v>2901</v>
      </c>
      <c r="I473" s="297" t="s">
        <v>1602</v>
      </c>
      <c r="J473" s="298"/>
      <c r="K473" s="293"/>
      <c r="L473" s="299"/>
      <c r="M473" s="300"/>
    </row>
    <row r="474" spans="1:15">
      <c r="A474" s="293" t="s">
        <v>1292</v>
      </c>
      <c r="B474" s="293" t="s">
        <v>1293</v>
      </c>
      <c r="C474" s="294" t="s">
        <v>1914</v>
      </c>
      <c r="D474" s="295" t="s">
        <v>1520</v>
      </c>
      <c r="E474" s="296">
        <v>1</v>
      </c>
      <c r="F474" s="296" t="s">
        <v>6</v>
      </c>
      <c r="G474" s="247" t="s">
        <v>1274</v>
      </c>
      <c r="H474" s="291" t="s">
        <v>1538</v>
      </c>
      <c r="I474" s="297" t="s">
        <v>1602</v>
      </c>
      <c r="J474" s="298">
        <v>111</v>
      </c>
      <c r="K474" s="293" t="s">
        <v>2644</v>
      </c>
      <c r="L474" s="299" t="s">
        <v>2555</v>
      </c>
      <c r="M474" s="300" t="s">
        <v>2570</v>
      </c>
    </row>
    <row r="475" spans="1:15">
      <c r="A475" s="293" t="s">
        <v>1292</v>
      </c>
      <c r="B475" s="293" t="s">
        <v>1293</v>
      </c>
      <c r="C475" s="294" t="s">
        <v>1914</v>
      </c>
      <c r="D475" s="295" t="s">
        <v>1520</v>
      </c>
      <c r="E475" s="296">
        <v>1</v>
      </c>
      <c r="F475" s="296" t="s">
        <v>7</v>
      </c>
      <c r="G475" s="209" t="s">
        <v>1275</v>
      </c>
      <c r="H475" s="291" t="s">
        <v>1640</v>
      </c>
      <c r="I475" s="297" t="s">
        <v>1602</v>
      </c>
      <c r="J475" s="298"/>
      <c r="K475" s="293"/>
      <c r="L475" s="299"/>
      <c r="M475" s="300"/>
    </row>
    <row r="476" spans="1:15">
      <c r="A476" s="293" t="s">
        <v>1295</v>
      </c>
      <c r="B476" s="293" t="s">
        <v>1296</v>
      </c>
      <c r="C476" s="294" t="s">
        <v>184</v>
      </c>
      <c r="D476" s="295">
        <v>3</v>
      </c>
      <c r="E476" s="296">
        <v>1</v>
      </c>
      <c r="F476" s="296" t="s">
        <v>19</v>
      </c>
      <c r="G476" s="247" t="s">
        <v>2616</v>
      </c>
      <c r="H476" s="291"/>
      <c r="I476" s="297"/>
      <c r="J476" s="298"/>
      <c r="K476" s="293"/>
      <c r="L476" s="299"/>
      <c r="M476" s="300"/>
    </row>
    <row r="477" spans="1:15" ht="24">
      <c r="A477" s="293" t="s">
        <v>1297</v>
      </c>
      <c r="B477" s="293" t="s">
        <v>1298</v>
      </c>
      <c r="C477" s="294" t="s">
        <v>1299</v>
      </c>
      <c r="D477" s="295" t="s">
        <v>1572</v>
      </c>
      <c r="E477" s="296">
        <v>1</v>
      </c>
      <c r="F477" s="296" t="s">
        <v>6</v>
      </c>
      <c r="G477" s="247" t="s">
        <v>1300</v>
      </c>
      <c r="H477" s="291" t="s">
        <v>1621</v>
      </c>
      <c r="I477" s="298" t="s">
        <v>1779</v>
      </c>
      <c r="J477" s="298">
        <v>116</v>
      </c>
      <c r="K477" s="175" t="s">
        <v>2902</v>
      </c>
      <c r="L477" s="299" t="s">
        <v>2547</v>
      </c>
      <c r="M477" s="172" t="s">
        <v>2576</v>
      </c>
    </row>
    <row r="478" spans="1:15" ht="24">
      <c r="A478" s="293" t="s">
        <v>1297</v>
      </c>
      <c r="B478" s="293" t="s">
        <v>1298</v>
      </c>
      <c r="C478" s="294" t="s">
        <v>1299</v>
      </c>
      <c r="D478" s="295" t="s">
        <v>1572</v>
      </c>
      <c r="E478" s="296">
        <v>1</v>
      </c>
      <c r="F478" s="296" t="s">
        <v>8</v>
      </c>
      <c r="G478" s="291" t="s">
        <v>2903</v>
      </c>
      <c r="H478" s="291" t="s">
        <v>1509</v>
      </c>
      <c r="I478" s="297"/>
      <c r="J478" s="298">
        <v>58</v>
      </c>
      <c r="K478" s="293"/>
      <c r="L478" s="299"/>
      <c r="M478" s="300"/>
    </row>
    <row r="479" spans="1:15" ht="24">
      <c r="A479" s="293" t="s">
        <v>1297</v>
      </c>
      <c r="B479" s="293" t="s">
        <v>1298</v>
      </c>
      <c r="C479" s="294" t="s">
        <v>1299</v>
      </c>
      <c r="D479" s="295" t="s">
        <v>1572</v>
      </c>
      <c r="E479" s="296">
        <v>2</v>
      </c>
      <c r="F479" s="296" t="s">
        <v>8</v>
      </c>
      <c r="G479" s="291" t="s">
        <v>2903</v>
      </c>
      <c r="H479" s="291" t="s">
        <v>2904</v>
      </c>
      <c r="I479" s="297"/>
      <c r="J479" s="298">
        <v>58</v>
      </c>
      <c r="K479" s="293"/>
      <c r="L479" s="299"/>
      <c r="M479" s="300"/>
    </row>
    <row r="480" spans="1:15" ht="24">
      <c r="A480" s="304" t="s">
        <v>1302</v>
      </c>
      <c r="B480" s="304" t="s">
        <v>1303</v>
      </c>
      <c r="C480" s="314" t="s">
        <v>1304</v>
      </c>
      <c r="D480" s="315" t="s">
        <v>1714</v>
      </c>
      <c r="E480" s="308">
        <v>1</v>
      </c>
      <c r="F480" s="308" t="s">
        <v>6</v>
      </c>
      <c r="G480" s="309" t="s">
        <v>2905</v>
      </c>
      <c r="H480" s="310" t="s">
        <v>1578</v>
      </c>
      <c r="I480" s="311" t="s">
        <v>1779</v>
      </c>
      <c r="J480" s="311">
        <v>116</v>
      </c>
      <c r="K480" s="304" t="s">
        <v>2550</v>
      </c>
      <c r="L480" s="313" t="s">
        <v>2551</v>
      </c>
      <c r="M480" s="317" t="s">
        <v>2548</v>
      </c>
      <c r="N480" s="301" t="s">
        <v>2607</v>
      </c>
      <c r="O480" s="247" t="s">
        <v>1305</v>
      </c>
    </row>
    <row r="481" spans="1:30" ht="24">
      <c r="A481" s="304" t="s">
        <v>1302</v>
      </c>
      <c r="B481" s="304" t="s">
        <v>1303</v>
      </c>
      <c r="C481" s="314" t="s">
        <v>1304</v>
      </c>
      <c r="D481" s="315" t="s">
        <v>1714</v>
      </c>
      <c r="E481" s="308">
        <v>1</v>
      </c>
      <c r="F481" s="308" t="s">
        <v>8</v>
      </c>
      <c r="G481" s="310" t="s">
        <v>2906</v>
      </c>
      <c r="H481" s="310" t="s">
        <v>1499</v>
      </c>
      <c r="I481" s="382"/>
      <c r="J481" s="311">
        <v>58</v>
      </c>
      <c r="K481" s="304"/>
      <c r="L481" s="313"/>
      <c r="M481" s="317"/>
      <c r="N481" s="301" t="s">
        <v>2607</v>
      </c>
      <c r="O481" s="291" t="s">
        <v>2907</v>
      </c>
    </row>
    <row r="482" spans="1:30" ht="24">
      <c r="A482" s="304" t="s">
        <v>1302</v>
      </c>
      <c r="B482" s="304" t="s">
        <v>1303</v>
      </c>
      <c r="C482" s="314" t="s">
        <v>1304</v>
      </c>
      <c r="D482" s="315" t="s">
        <v>1714</v>
      </c>
      <c r="E482" s="308">
        <v>2</v>
      </c>
      <c r="F482" s="308" t="s">
        <v>8</v>
      </c>
      <c r="G482" s="310" t="s">
        <v>2906</v>
      </c>
      <c r="H482" s="310" t="s">
        <v>1921</v>
      </c>
      <c r="I482" s="382"/>
      <c r="J482" s="311">
        <v>58</v>
      </c>
      <c r="K482" s="304"/>
      <c r="L482" s="313"/>
      <c r="M482" s="317"/>
      <c r="N482" s="301" t="s">
        <v>2607</v>
      </c>
      <c r="O482" s="291" t="s">
        <v>2908</v>
      </c>
    </row>
    <row r="483" spans="1:30">
      <c r="A483" s="293" t="s">
        <v>1307</v>
      </c>
      <c r="B483" s="293" t="s">
        <v>1308</v>
      </c>
      <c r="C483" s="294" t="s">
        <v>1309</v>
      </c>
      <c r="D483" s="295" t="s">
        <v>1520</v>
      </c>
      <c r="E483" s="296">
        <v>1</v>
      </c>
      <c r="F483" s="296" t="s">
        <v>6</v>
      </c>
      <c r="G483" s="247" t="s">
        <v>279</v>
      </c>
      <c r="H483" s="291" t="s">
        <v>1522</v>
      </c>
      <c r="I483" s="298" t="s">
        <v>1779</v>
      </c>
      <c r="J483" s="298">
        <v>116</v>
      </c>
      <c r="K483" s="293" t="s">
        <v>2724</v>
      </c>
      <c r="L483" s="299" t="s">
        <v>2563</v>
      </c>
      <c r="M483" s="300" t="s">
        <v>2576</v>
      </c>
    </row>
    <row r="484" spans="1:30">
      <c r="A484" s="293" t="s">
        <v>1307</v>
      </c>
      <c r="B484" s="293" t="s">
        <v>1308</v>
      </c>
      <c r="C484" s="294" t="s">
        <v>1309</v>
      </c>
      <c r="D484" s="295" t="s">
        <v>1520</v>
      </c>
      <c r="E484" s="296">
        <v>1</v>
      </c>
      <c r="F484" s="296" t="s">
        <v>7</v>
      </c>
      <c r="G484" s="209" t="s">
        <v>280</v>
      </c>
      <c r="H484" s="291" t="s">
        <v>1525</v>
      </c>
      <c r="I484" s="297" t="s">
        <v>1598</v>
      </c>
      <c r="J484" s="298"/>
      <c r="K484" s="293"/>
      <c r="L484" s="299"/>
      <c r="M484" s="300"/>
    </row>
    <row r="485" spans="1:30">
      <c r="A485" s="293" t="s">
        <v>1310</v>
      </c>
      <c r="B485" s="293" t="s">
        <v>1311</v>
      </c>
      <c r="C485" s="294" t="s">
        <v>1312</v>
      </c>
      <c r="D485" s="295" t="s">
        <v>1616</v>
      </c>
      <c r="E485" s="296">
        <v>1</v>
      </c>
      <c r="F485" s="296" t="s">
        <v>6</v>
      </c>
      <c r="G485" s="247" t="s">
        <v>275</v>
      </c>
      <c r="H485" s="291" t="s">
        <v>1963</v>
      </c>
      <c r="I485" s="298" t="s">
        <v>1779</v>
      </c>
      <c r="J485" s="298">
        <v>116</v>
      </c>
      <c r="K485" s="293" t="s">
        <v>2579</v>
      </c>
      <c r="L485" s="299" t="s">
        <v>2566</v>
      </c>
      <c r="M485" s="300" t="s">
        <v>2548</v>
      </c>
    </row>
    <row r="486" spans="1:30">
      <c r="A486" s="304" t="s">
        <v>1310</v>
      </c>
      <c r="B486" s="304" t="s">
        <v>1311</v>
      </c>
      <c r="C486" s="314" t="s">
        <v>1312</v>
      </c>
      <c r="D486" s="315" t="s">
        <v>1616</v>
      </c>
      <c r="E486" s="308">
        <v>1</v>
      </c>
      <c r="F486" s="308" t="s">
        <v>7</v>
      </c>
      <c r="G486" s="345" t="s">
        <v>276</v>
      </c>
      <c r="H486" s="310" t="s">
        <v>1639</v>
      </c>
      <c r="I486" s="316" t="s">
        <v>1602</v>
      </c>
      <c r="J486" s="311"/>
      <c r="K486" s="304"/>
      <c r="L486" s="313"/>
      <c r="M486" s="317"/>
      <c r="N486" s="301" t="s">
        <v>2595</v>
      </c>
      <c r="O486" s="298" t="s">
        <v>1779</v>
      </c>
    </row>
    <row r="487" spans="1:30">
      <c r="A487" s="293" t="s">
        <v>1924</v>
      </c>
      <c r="B487" s="293" t="s">
        <v>1925</v>
      </c>
      <c r="C487" s="294" t="s">
        <v>197</v>
      </c>
      <c r="D487" s="295" t="s">
        <v>1546</v>
      </c>
      <c r="E487" s="296">
        <v>1</v>
      </c>
      <c r="F487" s="296" t="s">
        <v>19</v>
      </c>
      <c r="G487" s="247" t="s">
        <v>287</v>
      </c>
      <c r="H487" s="291"/>
      <c r="I487" s="298"/>
      <c r="J487" s="298"/>
      <c r="K487" s="293"/>
      <c r="L487" s="299"/>
      <c r="M487" s="300"/>
    </row>
    <row r="488" spans="1:30">
      <c r="A488" s="293" t="s">
        <v>1926</v>
      </c>
      <c r="B488" s="293" t="s">
        <v>1927</v>
      </c>
      <c r="C488" s="294" t="s">
        <v>197</v>
      </c>
      <c r="D488" s="295" t="s">
        <v>1546</v>
      </c>
      <c r="E488" s="296">
        <v>1</v>
      </c>
      <c r="F488" s="296" t="s">
        <v>19</v>
      </c>
      <c r="G488" s="247" t="s">
        <v>287</v>
      </c>
      <c r="H488" s="291"/>
      <c r="I488" s="298"/>
      <c r="J488" s="298"/>
      <c r="K488" s="293"/>
      <c r="L488" s="299"/>
      <c r="M488" s="300"/>
    </row>
    <row r="489" spans="1:30">
      <c r="A489" s="293" t="s">
        <v>1928</v>
      </c>
      <c r="B489" s="293" t="s">
        <v>1929</v>
      </c>
      <c r="C489" s="294" t="s">
        <v>200</v>
      </c>
      <c r="D489" s="295" t="s">
        <v>1546</v>
      </c>
      <c r="E489" s="296">
        <v>1</v>
      </c>
      <c r="F489" s="296" t="s">
        <v>19</v>
      </c>
      <c r="G489" s="247" t="s">
        <v>275</v>
      </c>
      <c r="H489" s="291"/>
      <c r="I489" s="298"/>
      <c r="J489" s="298"/>
      <c r="K489" s="293"/>
      <c r="L489" s="299"/>
      <c r="M489" s="300"/>
    </row>
    <row r="490" spans="1:30">
      <c r="A490" s="293" t="s">
        <v>1930</v>
      </c>
      <c r="B490" s="293" t="s">
        <v>1931</v>
      </c>
      <c r="C490" s="294" t="s">
        <v>200</v>
      </c>
      <c r="D490" s="295" t="s">
        <v>1546</v>
      </c>
      <c r="E490" s="296">
        <v>1</v>
      </c>
      <c r="F490" s="296" t="s">
        <v>19</v>
      </c>
      <c r="G490" s="247" t="s">
        <v>275</v>
      </c>
      <c r="H490" s="291"/>
      <c r="I490" s="298"/>
      <c r="J490" s="298"/>
      <c r="K490" s="293"/>
      <c r="L490" s="299"/>
      <c r="M490" s="300"/>
    </row>
    <row r="491" spans="1:30" s="342" customFormat="1" ht="24">
      <c r="A491" s="293">
        <v>1620</v>
      </c>
      <c r="B491" s="184" t="s">
        <v>1318</v>
      </c>
      <c r="C491" s="321" t="s">
        <v>1319</v>
      </c>
      <c r="D491" s="295" t="s">
        <v>1520</v>
      </c>
      <c r="E491" s="296">
        <v>1</v>
      </c>
      <c r="F491" s="296" t="s">
        <v>6</v>
      </c>
      <c r="G491" s="247" t="s">
        <v>287</v>
      </c>
      <c r="H491" s="291" t="s">
        <v>1588</v>
      </c>
      <c r="I491" s="298" t="s">
        <v>1602</v>
      </c>
      <c r="J491" s="298">
        <v>100</v>
      </c>
      <c r="K491" s="175" t="s">
        <v>2594</v>
      </c>
      <c r="L491" s="299" t="s">
        <v>2555</v>
      </c>
      <c r="M491" s="300" t="s">
        <v>2539</v>
      </c>
    </row>
    <row r="492" spans="1:30">
      <c r="A492" s="293" t="s">
        <v>2909</v>
      </c>
      <c r="B492" s="209" t="s">
        <v>2910</v>
      </c>
      <c r="C492" s="332" t="s">
        <v>2911</v>
      </c>
      <c r="D492" s="295" t="s">
        <v>1520</v>
      </c>
      <c r="E492" s="296">
        <v>1</v>
      </c>
      <c r="F492" s="296" t="s">
        <v>6</v>
      </c>
      <c r="G492" s="247" t="s">
        <v>314</v>
      </c>
      <c r="H492" s="298" t="s">
        <v>1569</v>
      </c>
      <c r="I492" s="298" t="s">
        <v>1602</v>
      </c>
      <c r="J492" s="298">
        <v>100</v>
      </c>
      <c r="K492" s="293" t="s">
        <v>2646</v>
      </c>
      <c r="L492" s="299" t="s">
        <v>2551</v>
      </c>
      <c r="M492" s="300" t="s">
        <v>2570</v>
      </c>
    </row>
    <row r="493" spans="1:30" s="330" customFormat="1" ht="36">
      <c r="A493" s="304" t="s">
        <v>1323</v>
      </c>
      <c r="B493" s="368" t="s">
        <v>1324</v>
      </c>
      <c r="C493" s="368" t="s">
        <v>1325</v>
      </c>
      <c r="D493" s="315" t="s">
        <v>1520</v>
      </c>
      <c r="E493" s="308">
        <v>1</v>
      </c>
      <c r="F493" s="308" t="s">
        <v>6</v>
      </c>
      <c r="G493" s="368" t="s">
        <v>2912</v>
      </c>
      <c r="H493" s="328" t="s">
        <v>2913</v>
      </c>
      <c r="I493" s="328" t="s">
        <v>1619</v>
      </c>
      <c r="J493" s="317">
        <v>100</v>
      </c>
      <c r="K493" s="304" t="s">
        <v>2537</v>
      </c>
      <c r="L493" s="313" t="s">
        <v>2555</v>
      </c>
      <c r="M493" s="317" t="s">
        <v>2548</v>
      </c>
      <c r="N493" s="331" t="s">
        <v>2595</v>
      </c>
      <c r="O493" s="300" t="s">
        <v>1530</v>
      </c>
      <c r="P493" s="300" t="s">
        <v>1775</v>
      </c>
      <c r="Q493" s="331"/>
      <c r="R493" s="331"/>
      <c r="S493" s="331"/>
      <c r="T493" s="331"/>
      <c r="U493" s="331"/>
      <c r="V493" s="331"/>
      <c r="W493" s="331"/>
      <c r="X493" s="331"/>
      <c r="Y493" s="331"/>
      <c r="Z493" s="331"/>
      <c r="AA493" s="331"/>
      <c r="AB493" s="331"/>
      <c r="AC493" s="331"/>
      <c r="AD493" s="331"/>
    </row>
    <row r="494" spans="1:30">
      <c r="A494" s="293" t="s">
        <v>1326</v>
      </c>
      <c r="B494" s="293" t="s">
        <v>1327</v>
      </c>
      <c r="C494" s="294" t="s">
        <v>550</v>
      </c>
      <c r="D494" s="295" t="s">
        <v>1546</v>
      </c>
      <c r="E494" s="296">
        <v>1</v>
      </c>
      <c r="F494" s="296" t="s">
        <v>19</v>
      </c>
      <c r="G494" s="247" t="s">
        <v>1290</v>
      </c>
      <c r="H494" s="291"/>
      <c r="I494" s="298"/>
      <c r="J494" s="298"/>
      <c r="K494" s="293"/>
      <c r="L494" s="299"/>
      <c r="M494" s="300"/>
    </row>
    <row r="495" spans="1:30" s="330" customFormat="1" ht="15">
      <c r="A495" s="293">
        <v>266</v>
      </c>
      <c r="B495" s="318" t="s">
        <v>1329</v>
      </c>
      <c r="C495" s="294" t="s">
        <v>1934</v>
      </c>
      <c r="D495" s="319" t="s">
        <v>1935</v>
      </c>
      <c r="E495" s="296">
        <v>1</v>
      </c>
      <c r="F495" s="320" t="s">
        <v>6</v>
      </c>
      <c r="G495" s="247" t="s">
        <v>1331</v>
      </c>
      <c r="H495" s="300" t="s">
        <v>1621</v>
      </c>
      <c r="I495" s="300" t="s">
        <v>1663</v>
      </c>
      <c r="J495" s="300">
        <v>40</v>
      </c>
      <c r="K495" s="175" t="s">
        <v>2546</v>
      </c>
      <c r="L495" s="299" t="s">
        <v>2547</v>
      </c>
      <c r="M495" s="300" t="s">
        <v>2548</v>
      </c>
      <c r="N495" s="331"/>
      <c r="O495" s="331"/>
      <c r="P495" s="331"/>
      <c r="Q495" s="331"/>
      <c r="R495" s="331"/>
      <c r="S495" s="331"/>
      <c r="T495" s="331"/>
      <c r="U495" s="331"/>
      <c r="V495" s="331"/>
      <c r="W495" s="331"/>
      <c r="X495" s="331"/>
      <c r="Y495" s="331"/>
      <c r="Z495" s="331"/>
      <c r="AA495" s="331"/>
      <c r="AB495" s="331"/>
      <c r="AC495" s="331"/>
      <c r="AD495" s="331"/>
    </row>
    <row r="496" spans="1:30" s="330" customFormat="1" ht="15">
      <c r="A496" s="293">
        <v>740</v>
      </c>
      <c r="B496" s="318" t="s">
        <v>1334</v>
      </c>
      <c r="C496" s="294" t="s">
        <v>1936</v>
      </c>
      <c r="D496" s="319" t="s">
        <v>1937</v>
      </c>
      <c r="E496" s="296">
        <v>1</v>
      </c>
      <c r="F496" s="320" t="s">
        <v>6</v>
      </c>
      <c r="G496" s="247" t="s">
        <v>281</v>
      </c>
      <c r="H496" s="300" t="s">
        <v>1530</v>
      </c>
      <c r="I496" s="300" t="s">
        <v>1663</v>
      </c>
      <c r="J496" s="300">
        <v>30</v>
      </c>
      <c r="K496" s="293" t="s">
        <v>2537</v>
      </c>
      <c r="L496" s="299" t="s">
        <v>2555</v>
      </c>
      <c r="M496" s="300" t="s">
        <v>2548</v>
      </c>
      <c r="N496" s="331"/>
      <c r="O496" s="331"/>
      <c r="P496" s="331"/>
      <c r="Q496" s="331"/>
      <c r="R496" s="331"/>
      <c r="S496" s="331"/>
      <c r="T496" s="331"/>
      <c r="U496" s="331"/>
      <c r="V496" s="331"/>
      <c r="W496" s="331"/>
      <c r="X496" s="331"/>
      <c r="Y496" s="331"/>
      <c r="Z496" s="331"/>
      <c r="AA496" s="331"/>
      <c r="AB496" s="331"/>
      <c r="AC496" s="331"/>
      <c r="AD496" s="331"/>
    </row>
    <row r="497" spans="1:30">
      <c r="A497" s="293" t="s">
        <v>1336</v>
      </c>
      <c r="B497" s="293" t="s">
        <v>1337</v>
      </c>
      <c r="C497" s="294" t="s">
        <v>1338</v>
      </c>
      <c r="D497" s="295" t="s">
        <v>1581</v>
      </c>
      <c r="E497" s="296">
        <v>1</v>
      </c>
      <c r="F497" s="296" t="s">
        <v>6</v>
      </c>
      <c r="G497" s="247" t="s">
        <v>928</v>
      </c>
      <c r="H497" s="291" t="s">
        <v>2574</v>
      </c>
      <c r="I497" s="298" t="s">
        <v>1663</v>
      </c>
      <c r="J497" s="298">
        <v>30</v>
      </c>
      <c r="K497" s="175" t="s">
        <v>2565</v>
      </c>
      <c r="L497" s="299" t="s">
        <v>2566</v>
      </c>
      <c r="M497" s="300" t="s">
        <v>2539</v>
      </c>
    </row>
    <row r="498" spans="1:30">
      <c r="A498" s="293" t="s">
        <v>1339</v>
      </c>
      <c r="B498" s="293" t="s">
        <v>1340</v>
      </c>
      <c r="C498" s="294" t="s">
        <v>1341</v>
      </c>
      <c r="D498" s="295" t="s">
        <v>1581</v>
      </c>
      <c r="E498" s="296">
        <v>1</v>
      </c>
      <c r="F498" s="296" t="s">
        <v>6</v>
      </c>
      <c r="G498" s="247" t="s">
        <v>934</v>
      </c>
      <c r="H498" s="291" t="s">
        <v>1534</v>
      </c>
      <c r="I498" s="298" t="s">
        <v>1663</v>
      </c>
      <c r="J498" s="298">
        <v>30</v>
      </c>
      <c r="K498" s="175" t="s">
        <v>2752</v>
      </c>
      <c r="L498" s="299" t="s">
        <v>2538</v>
      </c>
      <c r="M498" s="172" t="s">
        <v>2539</v>
      </c>
    </row>
    <row r="499" spans="1:30">
      <c r="A499" s="293" t="s">
        <v>1342</v>
      </c>
      <c r="B499" s="293" t="s">
        <v>1343</v>
      </c>
      <c r="C499" s="294" t="s">
        <v>1939</v>
      </c>
      <c r="D499" s="295" t="s">
        <v>1570</v>
      </c>
      <c r="E499" s="296">
        <v>1</v>
      </c>
      <c r="F499" s="296" t="s">
        <v>6</v>
      </c>
      <c r="G499" s="247" t="s">
        <v>903</v>
      </c>
      <c r="H499" s="291" t="s">
        <v>1621</v>
      </c>
      <c r="I499" s="298" t="s">
        <v>2751</v>
      </c>
      <c r="J499" s="298">
        <v>30</v>
      </c>
      <c r="K499" s="293" t="s">
        <v>2618</v>
      </c>
      <c r="L499" s="299" t="s">
        <v>2551</v>
      </c>
      <c r="M499" s="300" t="s">
        <v>2576</v>
      </c>
    </row>
    <row r="500" spans="1:30">
      <c r="A500" s="293" t="s">
        <v>1342</v>
      </c>
      <c r="B500" s="293" t="s">
        <v>1343</v>
      </c>
      <c r="C500" s="294" t="s">
        <v>1939</v>
      </c>
      <c r="D500" s="295" t="s">
        <v>1570</v>
      </c>
      <c r="E500" s="296">
        <v>1</v>
      </c>
      <c r="F500" s="296" t="s">
        <v>8</v>
      </c>
      <c r="G500" s="247" t="s">
        <v>2914</v>
      </c>
      <c r="H500" s="291"/>
      <c r="I500" s="298"/>
      <c r="J500" s="298"/>
      <c r="K500" s="293"/>
      <c r="L500" s="299"/>
      <c r="M500" s="300"/>
    </row>
    <row r="501" spans="1:30">
      <c r="A501" s="293" t="s">
        <v>1345</v>
      </c>
      <c r="B501" s="293" t="s">
        <v>1346</v>
      </c>
      <c r="C501" s="294" t="s">
        <v>1347</v>
      </c>
      <c r="D501" s="295" t="s">
        <v>1520</v>
      </c>
      <c r="E501" s="296">
        <v>1</v>
      </c>
      <c r="F501" s="296" t="s">
        <v>6</v>
      </c>
      <c r="G501" s="247" t="s">
        <v>2781</v>
      </c>
      <c r="H501" s="291" t="s">
        <v>1552</v>
      </c>
      <c r="I501" s="298" t="s">
        <v>1712</v>
      </c>
      <c r="J501" s="298">
        <v>200</v>
      </c>
      <c r="K501" s="293" t="s">
        <v>2748</v>
      </c>
      <c r="L501" s="299" t="s">
        <v>2538</v>
      </c>
      <c r="M501" s="300" t="s">
        <v>2548</v>
      </c>
    </row>
    <row r="502" spans="1:30">
      <c r="A502" s="304" t="s">
        <v>1345</v>
      </c>
      <c r="B502" s="304" t="s">
        <v>1346</v>
      </c>
      <c r="C502" s="314" t="s">
        <v>1347</v>
      </c>
      <c r="D502" s="315" t="s">
        <v>1520</v>
      </c>
      <c r="E502" s="308">
        <v>2</v>
      </c>
      <c r="F502" s="308" t="s">
        <v>6</v>
      </c>
      <c r="G502" s="309" t="s">
        <v>855</v>
      </c>
      <c r="H502" s="310" t="s">
        <v>1621</v>
      </c>
      <c r="I502" s="311" t="s">
        <v>1775</v>
      </c>
      <c r="J502" s="311"/>
      <c r="K502" s="304"/>
      <c r="L502" s="313"/>
      <c r="M502" s="317"/>
      <c r="N502" s="301" t="s">
        <v>2568</v>
      </c>
      <c r="O502" s="301" t="s">
        <v>2915</v>
      </c>
    </row>
    <row r="503" spans="1:30">
      <c r="A503" s="293">
        <v>1024</v>
      </c>
      <c r="B503" s="293" t="s">
        <v>1346</v>
      </c>
      <c r="C503" s="294" t="s">
        <v>1347</v>
      </c>
      <c r="D503" s="295" t="s">
        <v>1520</v>
      </c>
      <c r="E503" s="296">
        <v>1</v>
      </c>
      <c r="F503" s="296" t="s">
        <v>7</v>
      </c>
      <c r="G503" s="209" t="s">
        <v>2916</v>
      </c>
      <c r="H503" s="291" t="s">
        <v>1639</v>
      </c>
      <c r="I503" s="298" t="s">
        <v>1712</v>
      </c>
      <c r="J503" s="298"/>
      <c r="K503" s="293"/>
      <c r="L503" s="299"/>
      <c r="M503" s="300"/>
    </row>
    <row r="504" spans="1:30" s="276" customFormat="1">
      <c r="A504" s="304" t="s">
        <v>1345</v>
      </c>
      <c r="B504" s="304" t="s">
        <v>1346</v>
      </c>
      <c r="C504" s="314" t="s">
        <v>1347</v>
      </c>
      <c r="D504" s="315" t="s">
        <v>1520</v>
      </c>
      <c r="E504" s="308">
        <v>2</v>
      </c>
      <c r="F504" s="308" t="s">
        <v>7</v>
      </c>
      <c r="G504" s="309" t="s">
        <v>855</v>
      </c>
      <c r="H504" s="310" t="s">
        <v>1639</v>
      </c>
      <c r="I504" s="311" t="s">
        <v>1775</v>
      </c>
      <c r="J504" s="311"/>
      <c r="K504" s="304"/>
      <c r="L504" s="313"/>
      <c r="M504" s="317"/>
      <c r="N504" s="301" t="s">
        <v>2568</v>
      </c>
      <c r="O504" s="301" t="s">
        <v>2915</v>
      </c>
      <c r="P504" s="301"/>
      <c r="Q504" s="301"/>
      <c r="R504" s="301"/>
      <c r="S504" s="301"/>
      <c r="T504" s="301"/>
      <c r="U504" s="301"/>
      <c r="V504" s="301"/>
      <c r="W504" s="301"/>
      <c r="X504" s="301"/>
      <c r="Y504" s="301"/>
      <c r="Z504" s="301"/>
      <c r="AA504" s="301"/>
      <c r="AB504" s="301"/>
      <c r="AC504" s="301"/>
      <c r="AD504" s="301"/>
    </row>
    <row r="505" spans="1:30" s="330" customFormat="1" ht="24">
      <c r="A505" s="322">
        <v>2206</v>
      </c>
      <c r="B505" s="323" t="s">
        <v>2917</v>
      </c>
      <c r="C505" s="306" t="s">
        <v>2918</v>
      </c>
      <c r="D505" s="325">
        <v>5</v>
      </c>
      <c r="E505" s="322">
        <v>1</v>
      </c>
      <c r="F505" s="326" t="s">
        <v>6</v>
      </c>
      <c r="G505" s="368" t="s">
        <v>870</v>
      </c>
      <c r="H505" s="328"/>
      <c r="I505" s="328"/>
      <c r="J505" s="328"/>
      <c r="K505" s="328"/>
      <c r="L505" s="329"/>
      <c r="M505" s="329"/>
      <c r="N505" s="330" t="s">
        <v>2581</v>
      </c>
    </row>
    <row r="506" spans="1:30" s="330" customFormat="1" ht="24">
      <c r="A506" s="322">
        <v>2189</v>
      </c>
      <c r="B506" s="323" t="s">
        <v>2919</v>
      </c>
      <c r="C506" s="306" t="s">
        <v>2920</v>
      </c>
      <c r="D506" s="325">
        <v>5</v>
      </c>
      <c r="E506" s="322">
        <v>1</v>
      </c>
      <c r="F506" s="326" t="s">
        <v>6</v>
      </c>
      <c r="G506" s="368" t="s">
        <v>2921</v>
      </c>
      <c r="H506" s="328"/>
      <c r="I506" s="328"/>
      <c r="J506" s="328"/>
      <c r="K506" s="328"/>
      <c r="L506" s="329"/>
      <c r="M506" s="329"/>
      <c r="N506" s="330" t="s">
        <v>2581</v>
      </c>
    </row>
    <row r="507" spans="1:30" s="330" customFormat="1" ht="15">
      <c r="A507" s="304">
        <v>1014</v>
      </c>
      <c r="B507" s="346" t="s">
        <v>1353</v>
      </c>
      <c r="C507" s="314" t="s">
        <v>1354</v>
      </c>
      <c r="D507" s="347" t="s">
        <v>1943</v>
      </c>
      <c r="E507" s="308">
        <v>1</v>
      </c>
      <c r="F507" s="348" t="s">
        <v>8</v>
      </c>
      <c r="G507" s="309" t="s">
        <v>2922</v>
      </c>
      <c r="H507" s="335" t="s">
        <v>1491</v>
      </c>
      <c r="I507" s="317" t="s">
        <v>2923</v>
      </c>
      <c r="J507" s="317">
        <v>34</v>
      </c>
      <c r="K507" s="304" t="s">
        <v>2924</v>
      </c>
      <c r="L507" s="313" t="s">
        <v>2521</v>
      </c>
      <c r="M507" s="338"/>
      <c r="N507" s="331" t="s">
        <v>2688</v>
      </c>
      <c r="O507" s="247" t="s">
        <v>1357</v>
      </c>
      <c r="P507" s="331"/>
      <c r="Q507" s="331"/>
      <c r="R507" s="331"/>
      <c r="S507" s="331"/>
      <c r="T507" s="331"/>
      <c r="U507" s="331"/>
      <c r="V507" s="331"/>
      <c r="W507" s="331"/>
      <c r="X507" s="331"/>
      <c r="Y507" s="331"/>
      <c r="Z507" s="331"/>
      <c r="AA507" s="331"/>
      <c r="AB507" s="331"/>
      <c r="AC507" s="331"/>
      <c r="AD507" s="331"/>
    </row>
    <row r="508" spans="1:30" s="330" customFormat="1" ht="15">
      <c r="A508" s="293">
        <v>1014</v>
      </c>
      <c r="B508" s="318" t="s">
        <v>1353</v>
      </c>
      <c r="C508" s="294" t="s">
        <v>1354</v>
      </c>
      <c r="D508" s="319" t="s">
        <v>1943</v>
      </c>
      <c r="E508" s="296">
        <v>2</v>
      </c>
      <c r="F508" s="320" t="s">
        <v>8</v>
      </c>
      <c r="G508" s="247" t="s">
        <v>1406</v>
      </c>
      <c r="H508" s="292" t="s">
        <v>1664</v>
      </c>
      <c r="I508" s="300" t="s">
        <v>2923</v>
      </c>
      <c r="J508" s="300">
        <v>34</v>
      </c>
      <c r="K508" s="175"/>
      <c r="L508" s="343"/>
      <c r="M508" s="172"/>
      <c r="N508" s="331"/>
      <c r="O508" s="247"/>
      <c r="P508" s="331"/>
      <c r="Q508" s="331"/>
      <c r="R508" s="331"/>
      <c r="S508" s="331"/>
      <c r="T508" s="331"/>
      <c r="U508" s="331"/>
      <c r="V508" s="331"/>
      <c r="W508" s="331"/>
      <c r="X508" s="331"/>
      <c r="Y508" s="331"/>
      <c r="Z508" s="331"/>
      <c r="AA508" s="331"/>
      <c r="AB508" s="331"/>
      <c r="AC508" s="331"/>
      <c r="AD508" s="331"/>
    </row>
    <row r="509" spans="1:30" s="330" customFormat="1" ht="15">
      <c r="A509" s="293">
        <v>1014</v>
      </c>
      <c r="B509" s="318" t="s">
        <v>1353</v>
      </c>
      <c r="C509" s="294" t="s">
        <v>1354</v>
      </c>
      <c r="D509" s="319" t="s">
        <v>1943</v>
      </c>
      <c r="E509" s="296">
        <v>3</v>
      </c>
      <c r="F509" s="320" t="s">
        <v>8</v>
      </c>
      <c r="G509" s="247" t="s">
        <v>2925</v>
      </c>
      <c r="H509" s="331" t="s">
        <v>1495</v>
      </c>
      <c r="I509" s="300" t="s">
        <v>2923</v>
      </c>
      <c r="J509" s="300">
        <v>34</v>
      </c>
      <c r="K509" s="175"/>
      <c r="L509" s="343"/>
      <c r="M509" s="172"/>
      <c r="N509" s="331"/>
      <c r="O509" s="247"/>
      <c r="P509" s="331"/>
      <c r="Q509" s="331"/>
      <c r="R509" s="331"/>
      <c r="S509" s="331"/>
      <c r="T509" s="331"/>
      <c r="U509" s="331"/>
      <c r="V509" s="331"/>
      <c r="W509" s="331"/>
      <c r="X509" s="331"/>
      <c r="Y509" s="331"/>
      <c r="Z509" s="331"/>
      <c r="AA509" s="331"/>
      <c r="AB509" s="331"/>
      <c r="AC509" s="331"/>
      <c r="AD509" s="331"/>
    </row>
    <row r="510" spans="1:30" s="330" customFormat="1" ht="15">
      <c r="A510" s="304">
        <v>1014</v>
      </c>
      <c r="B510" s="346" t="s">
        <v>1353</v>
      </c>
      <c r="C510" s="314" t="s">
        <v>1354</v>
      </c>
      <c r="D510" s="347" t="s">
        <v>1943</v>
      </c>
      <c r="E510" s="308">
        <v>4</v>
      </c>
      <c r="F510" s="348" t="s">
        <v>8</v>
      </c>
      <c r="G510" s="309" t="s">
        <v>2926</v>
      </c>
      <c r="H510" s="335" t="s">
        <v>1497</v>
      </c>
      <c r="I510" s="317" t="s">
        <v>2923</v>
      </c>
      <c r="J510" s="317">
        <v>34</v>
      </c>
      <c r="K510" s="337"/>
      <c r="L510" s="359"/>
      <c r="M510" s="338"/>
      <c r="N510" s="331" t="s">
        <v>2688</v>
      </c>
      <c r="O510" s="247" t="s">
        <v>2927</v>
      </c>
      <c r="P510" s="331"/>
      <c r="Q510" s="331"/>
      <c r="R510" s="331"/>
      <c r="S510" s="331"/>
      <c r="T510" s="331"/>
      <c r="U510" s="331"/>
      <c r="V510" s="331"/>
      <c r="W510" s="331"/>
      <c r="X510" s="331"/>
      <c r="Y510" s="331"/>
      <c r="Z510" s="331"/>
      <c r="AA510" s="331"/>
      <c r="AB510" s="331"/>
      <c r="AC510" s="331"/>
      <c r="AD510" s="331"/>
    </row>
    <row r="511" spans="1:30" s="330" customFormat="1" ht="15">
      <c r="A511" s="304">
        <v>1014</v>
      </c>
      <c r="B511" s="346" t="s">
        <v>1353</v>
      </c>
      <c r="C511" s="314" t="s">
        <v>1354</v>
      </c>
      <c r="D511" s="347" t="s">
        <v>1943</v>
      </c>
      <c r="E511" s="308">
        <v>5</v>
      </c>
      <c r="F511" s="348" t="s">
        <v>8</v>
      </c>
      <c r="G511" s="309" t="s">
        <v>2928</v>
      </c>
      <c r="H511" s="335" t="s">
        <v>1501</v>
      </c>
      <c r="I511" s="317" t="s">
        <v>2923</v>
      </c>
      <c r="J511" s="317">
        <v>34</v>
      </c>
      <c r="K511" s="337"/>
      <c r="L511" s="359"/>
      <c r="M511" s="338"/>
      <c r="N511" s="331" t="s">
        <v>2688</v>
      </c>
      <c r="O511" s="247" t="s">
        <v>1391</v>
      </c>
      <c r="P511" s="331"/>
      <c r="Q511" s="331"/>
      <c r="R511" s="331"/>
      <c r="S511" s="331"/>
      <c r="T511" s="331"/>
      <c r="U511" s="331"/>
      <c r="V511" s="331"/>
      <c r="W511" s="331"/>
      <c r="X511" s="331"/>
      <c r="Y511" s="331"/>
      <c r="Z511" s="331"/>
      <c r="AA511" s="331"/>
      <c r="AB511" s="331"/>
      <c r="AC511" s="331"/>
      <c r="AD511" s="331"/>
    </row>
    <row r="512" spans="1:30" s="330" customFormat="1" ht="15">
      <c r="A512" s="304">
        <v>1014</v>
      </c>
      <c r="B512" s="346" t="s">
        <v>1353</v>
      </c>
      <c r="C512" s="314" t="s">
        <v>1354</v>
      </c>
      <c r="D512" s="347" t="s">
        <v>1943</v>
      </c>
      <c r="E512" s="308">
        <v>6</v>
      </c>
      <c r="F512" s="348" t="s">
        <v>8</v>
      </c>
      <c r="G512" s="309" t="s">
        <v>2929</v>
      </c>
      <c r="H512" s="335" t="s">
        <v>1667</v>
      </c>
      <c r="I512" s="317" t="s">
        <v>2923</v>
      </c>
      <c r="J512" s="317">
        <v>34</v>
      </c>
      <c r="K512" s="337"/>
      <c r="L512" s="359"/>
      <c r="M512" s="338"/>
      <c r="N512" s="331" t="s">
        <v>2688</v>
      </c>
      <c r="O512" s="247" t="s">
        <v>318</v>
      </c>
      <c r="P512" s="331"/>
      <c r="Q512" s="331"/>
      <c r="R512" s="331"/>
      <c r="S512" s="331"/>
      <c r="T512" s="331"/>
      <c r="U512" s="331"/>
      <c r="V512" s="331"/>
      <c r="W512" s="331"/>
      <c r="X512" s="331"/>
      <c r="Y512" s="331"/>
      <c r="Z512" s="331"/>
      <c r="AA512" s="331"/>
      <c r="AB512" s="331"/>
      <c r="AC512" s="331"/>
      <c r="AD512" s="331"/>
    </row>
    <row r="513" spans="1:30" s="330" customFormat="1" ht="15">
      <c r="A513" s="293">
        <v>1014</v>
      </c>
      <c r="B513" s="318" t="s">
        <v>1353</v>
      </c>
      <c r="C513" s="294" t="s">
        <v>1354</v>
      </c>
      <c r="D513" s="319" t="s">
        <v>1943</v>
      </c>
      <c r="E513" s="296">
        <v>7</v>
      </c>
      <c r="F513" s="320" t="s">
        <v>8</v>
      </c>
      <c r="G513" s="247" t="s">
        <v>2930</v>
      </c>
      <c r="H513" s="331" t="s">
        <v>1505</v>
      </c>
      <c r="I513" s="300" t="s">
        <v>2923</v>
      </c>
      <c r="J513" s="300">
        <v>34</v>
      </c>
      <c r="K513" s="175"/>
      <c r="L513" s="343"/>
      <c r="M513" s="172"/>
      <c r="N513" s="331"/>
      <c r="O513" s="247"/>
      <c r="P513" s="331"/>
      <c r="Q513" s="331"/>
      <c r="R513" s="331"/>
      <c r="S513" s="331"/>
      <c r="T513" s="331"/>
      <c r="U513" s="331"/>
      <c r="V513" s="331"/>
      <c r="W513" s="331"/>
      <c r="X513" s="331"/>
      <c r="Y513" s="331"/>
      <c r="Z513" s="331"/>
      <c r="AA513" s="331"/>
      <c r="AB513" s="331"/>
      <c r="AC513" s="331"/>
      <c r="AD513" s="331"/>
    </row>
    <row r="514" spans="1:30" s="330" customFormat="1" ht="15">
      <c r="A514" s="304">
        <v>1014</v>
      </c>
      <c r="B514" s="346" t="s">
        <v>1353</v>
      </c>
      <c r="C514" s="314" t="s">
        <v>1354</v>
      </c>
      <c r="D514" s="347" t="s">
        <v>1943</v>
      </c>
      <c r="E514" s="308">
        <v>8</v>
      </c>
      <c r="F514" s="348" t="s">
        <v>8</v>
      </c>
      <c r="G514" s="309" t="s">
        <v>2931</v>
      </c>
      <c r="H514" s="335" t="s">
        <v>1507</v>
      </c>
      <c r="I514" s="317" t="s">
        <v>2923</v>
      </c>
      <c r="J514" s="317">
        <v>34</v>
      </c>
      <c r="K514" s="337"/>
      <c r="L514" s="359"/>
      <c r="M514" s="338"/>
      <c r="N514" s="331" t="s">
        <v>2688</v>
      </c>
      <c r="O514" s="247" t="s">
        <v>2932</v>
      </c>
      <c r="P514" s="331"/>
      <c r="Q514" s="331"/>
      <c r="R514" s="331"/>
      <c r="S514" s="331"/>
      <c r="T514" s="331"/>
      <c r="U514" s="331"/>
      <c r="V514" s="331"/>
      <c r="W514" s="331"/>
      <c r="X514" s="331"/>
      <c r="Y514" s="331"/>
      <c r="Z514" s="331"/>
      <c r="AA514" s="331"/>
      <c r="AB514" s="331"/>
      <c r="AC514" s="331"/>
      <c r="AD514" s="331"/>
    </row>
    <row r="515" spans="1:30" s="330" customFormat="1" ht="15">
      <c r="A515" s="304">
        <v>1014</v>
      </c>
      <c r="B515" s="346" t="s">
        <v>1353</v>
      </c>
      <c r="C515" s="314" t="s">
        <v>1354</v>
      </c>
      <c r="D515" s="347" t="s">
        <v>1943</v>
      </c>
      <c r="E515" s="308">
        <v>9</v>
      </c>
      <c r="F515" s="348" t="s">
        <v>8</v>
      </c>
      <c r="G515" s="309" t="s">
        <v>2933</v>
      </c>
      <c r="H515" s="335" t="s">
        <v>1511</v>
      </c>
      <c r="I515" s="317" t="s">
        <v>2923</v>
      </c>
      <c r="J515" s="317">
        <v>34</v>
      </c>
      <c r="K515" s="337"/>
      <c r="L515" s="359"/>
      <c r="M515" s="338"/>
      <c r="N515" s="331" t="s">
        <v>2688</v>
      </c>
      <c r="O515" s="247" t="s">
        <v>347</v>
      </c>
      <c r="P515" s="331"/>
      <c r="Q515" s="331"/>
      <c r="R515" s="331"/>
      <c r="S515" s="331"/>
      <c r="T515" s="331"/>
      <c r="U515" s="331"/>
      <c r="V515" s="331"/>
      <c r="W515" s="331"/>
      <c r="X515" s="331"/>
      <c r="Y515" s="331"/>
      <c r="Z515" s="331"/>
      <c r="AA515" s="331"/>
      <c r="AB515" s="331"/>
      <c r="AC515" s="331"/>
      <c r="AD515" s="331"/>
    </row>
    <row r="516" spans="1:30" s="330" customFormat="1" ht="15">
      <c r="A516" s="293">
        <v>1014</v>
      </c>
      <c r="B516" s="318" t="s">
        <v>1353</v>
      </c>
      <c r="C516" s="294" t="s">
        <v>1354</v>
      </c>
      <c r="D516" s="319" t="s">
        <v>1943</v>
      </c>
      <c r="E516" s="296">
        <v>10</v>
      </c>
      <c r="F516" s="320" t="s">
        <v>8</v>
      </c>
      <c r="G516" s="247" t="s">
        <v>2934</v>
      </c>
      <c r="H516" s="292" t="s">
        <v>1605</v>
      </c>
      <c r="I516" s="300" t="s">
        <v>2923</v>
      </c>
      <c r="J516" s="300">
        <v>34</v>
      </c>
      <c r="K516" s="175"/>
      <c r="L516" s="343"/>
      <c r="M516" s="172"/>
      <c r="N516" s="331"/>
      <c r="O516" s="247"/>
      <c r="P516" s="331"/>
      <c r="Q516" s="331"/>
      <c r="R516" s="331"/>
      <c r="S516" s="331"/>
      <c r="T516" s="331"/>
      <c r="U516" s="331"/>
      <c r="V516" s="331"/>
      <c r="W516" s="331"/>
      <c r="X516" s="331"/>
      <c r="Y516" s="331"/>
      <c r="Z516" s="331"/>
      <c r="AA516" s="331"/>
      <c r="AB516" s="331"/>
      <c r="AC516" s="331"/>
      <c r="AD516" s="331"/>
    </row>
    <row r="517" spans="1:30" s="330" customFormat="1" ht="15">
      <c r="A517" s="304">
        <v>1014</v>
      </c>
      <c r="B517" s="346" t="s">
        <v>1353</v>
      </c>
      <c r="C517" s="314" t="s">
        <v>1354</v>
      </c>
      <c r="D517" s="347" t="s">
        <v>1943</v>
      </c>
      <c r="E517" s="308">
        <v>11</v>
      </c>
      <c r="F517" s="348" t="s">
        <v>8</v>
      </c>
      <c r="G517" s="309" t="s">
        <v>2935</v>
      </c>
      <c r="H517" s="335" t="s">
        <v>1517</v>
      </c>
      <c r="I517" s="317" t="s">
        <v>2923</v>
      </c>
      <c r="J517" s="317">
        <v>34</v>
      </c>
      <c r="K517" s="337"/>
      <c r="L517" s="359"/>
      <c r="M517" s="338"/>
      <c r="N517" s="331" t="s">
        <v>2688</v>
      </c>
      <c r="O517" s="247" t="s">
        <v>1391</v>
      </c>
      <c r="P517" s="331"/>
      <c r="Q517" s="331"/>
      <c r="R517" s="331"/>
      <c r="S517" s="331"/>
      <c r="T517" s="331"/>
      <c r="U517" s="331"/>
      <c r="V517" s="331"/>
      <c r="W517" s="331"/>
      <c r="X517" s="331"/>
      <c r="Y517" s="331"/>
      <c r="Z517" s="331"/>
      <c r="AA517" s="331"/>
      <c r="AB517" s="331"/>
      <c r="AC517" s="331"/>
      <c r="AD517" s="331"/>
    </row>
    <row r="518" spans="1:30" s="330" customFormat="1" ht="15">
      <c r="A518" s="304">
        <v>1014</v>
      </c>
      <c r="B518" s="346" t="s">
        <v>1353</v>
      </c>
      <c r="C518" s="314" t="s">
        <v>1354</v>
      </c>
      <c r="D518" s="347" t="s">
        <v>1943</v>
      </c>
      <c r="E518" s="308">
        <v>12</v>
      </c>
      <c r="F518" s="348" t="s">
        <v>8</v>
      </c>
      <c r="G518" s="309" t="s">
        <v>2936</v>
      </c>
      <c r="H518" s="335" t="s">
        <v>1519</v>
      </c>
      <c r="I518" s="317" t="s">
        <v>2923</v>
      </c>
      <c r="J518" s="317">
        <v>34</v>
      </c>
      <c r="K518" s="337"/>
      <c r="L518" s="359"/>
      <c r="M518" s="338"/>
      <c r="N518" s="331" t="s">
        <v>2688</v>
      </c>
      <c r="O518" s="247" t="s">
        <v>318</v>
      </c>
      <c r="P518" s="331"/>
      <c r="Q518" s="331"/>
      <c r="R518" s="331"/>
      <c r="S518" s="331"/>
      <c r="T518" s="331"/>
      <c r="U518" s="331"/>
      <c r="V518" s="331"/>
      <c r="W518" s="331"/>
      <c r="X518" s="331"/>
      <c r="Y518" s="331"/>
      <c r="Z518" s="331"/>
      <c r="AA518" s="331"/>
      <c r="AB518" s="331"/>
      <c r="AC518" s="331"/>
      <c r="AD518" s="331"/>
    </row>
    <row r="519" spans="1:30" s="330" customFormat="1" ht="36">
      <c r="A519" s="293">
        <v>1015</v>
      </c>
      <c r="B519" s="318" t="s">
        <v>1388</v>
      </c>
      <c r="C519" s="294" t="s">
        <v>1958</v>
      </c>
      <c r="D519" s="319" t="s">
        <v>1654</v>
      </c>
      <c r="E519" s="296">
        <v>1</v>
      </c>
      <c r="F519" s="320" t="s">
        <v>6</v>
      </c>
      <c r="G519" s="247" t="s">
        <v>2937</v>
      </c>
      <c r="H519" s="300" t="s">
        <v>1923</v>
      </c>
      <c r="I519" s="300" t="s">
        <v>1780</v>
      </c>
      <c r="J519" s="300"/>
      <c r="K519" s="175" t="s">
        <v>2902</v>
      </c>
      <c r="L519" s="299" t="s">
        <v>2547</v>
      </c>
      <c r="M519" s="172" t="s">
        <v>2576</v>
      </c>
      <c r="N519" s="331"/>
      <c r="O519" s="331"/>
      <c r="P519" s="331"/>
      <c r="Q519" s="331"/>
      <c r="R519" s="331"/>
      <c r="S519" s="331"/>
      <c r="T519" s="331"/>
      <c r="U519" s="331"/>
      <c r="V519" s="331"/>
      <c r="W519" s="331"/>
      <c r="X519" s="331"/>
      <c r="Y519" s="331"/>
      <c r="Z519" s="331"/>
      <c r="AA519" s="331"/>
      <c r="AB519" s="331"/>
      <c r="AC519" s="331"/>
      <c r="AD519" s="331"/>
    </row>
    <row r="520" spans="1:30" s="330" customFormat="1" ht="15">
      <c r="A520" s="304">
        <v>1015</v>
      </c>
      <c r="B520" s="346" t="s">
        <v>1388</v>
      </c>
      <c r="C520" s="314" t="s">
        <v>1958</v>
      </c>
      <c r="D520" s="347" t="s">
        <v>1654</v>
      </c>
      <c r="E520" s="308">
        <v>1</v>
      </c>
      <c r="F520" s="348" t="s">
        <v>7</v>
      </c>
      <c r="G520" s="309" t="s">
        <v>1362</v>
      </c>
      <c r="H520" s="317" t="s">
        <v>2938</v>
      </c>
      <c r="I520" s="317" t="s">
        <v>2434</v>
      </c>
      <c r="J520" s="317">
        <v>50</v>
      </c>
      <c r="K520" s="337"/>
      <c r="L520" s="359"/>
      <c r="M520" s="338"/>
      <c r="N520" s="301" t="s">
        <v>2733</v>
      </c>
      <c r="O520" s="331" t="s">
        <v>2939</v>
      </c>
      <c r="P520" s="331"/>
      <c r="Q520" s="331"/>
      <c r="R520" s="331"/>
      <c r="S520" s="331"/>
      <c r="T520" s="331"/>
      <c r="U520" s="331"/>
      <c r="V520" s="331"/>
      <c r="W520" s="331"/>
      <c r="X520" s="331"/>
      <c r="Y520" s="331"/>
      <c r="Z520" s="331"/>
      <c r="AA520" s="331"/>
      <c r="AB520" s="331"/>
      <c r="AC520" s="331"/>
      <c r="AD520" s="331"/>
    </row>
    <row r="521" spans="1:30" s="330" customFormat="1" ht="36">
      <c r="A521" s="293">
        <v>1015</v>
      </c>
      <c r="B521" s="318" t="s">
        <v>1388</v>
      </c>
      <c r="C521" s="294" t="s">
        <v>1958</v>
      </c>
      <c r="D521" s="319" t="s">
        <v>1654</v>
      </c>
      <c r="E521" s="296">
        <v>2</v>
      </c>
      <c r="F521" s="320" t="s">
        <v>6</v>
      </c>
      <c r="G521" s="247" t="s">
        <v>2940</v>
      </c>
      <c r="H521" s="300" t="s">
        <v>1923</v>
      </c>
      <c r="I521" s="300" t="s">
        <v>1780</v>
      </c>
      <c r="J521" s="300"/>
      <c r="K521" s="175"/>
      <c r="L521" s="343"/>
      <c r="M521" s="172"/>
      <c r="N521" s="331"/>
      <c r="O521" s="331"/>
      <c r="P521" s="331"/>
      <c r="Q521" s="331"/>
      <c r="R521" s="331"/>
      <c r="S521" s="331"/>
      <c r="T521" s="331"/>
      <c r="U521" s="331"/>
      <c r="V521" s="331"/>
      <c r="W521" s="331"/>
      <c r="X521" s="331"/>
      <c r="Y521" s="331"/>
      <c r="Z521" s="331"/>
      <c r="AA521" s="331"/>
      <c r="AB521" s="331"/>
      <c r="AC521" s="331"/>
      <c r="AD521" s="331"/>
    </row>
    <row r="522" spans="1:30" s="330" customFormat="1" ht="15">
      <c r="A522" s="293">
        <v>1015</v>
      </c>
      <c r="B522" s="318" t="s">
        <v>1388</v>
      </c>
      <c r="C522" s="294" t="s">
        <v>1958</v>
      </c>
      <c r="D522" s="319" t="s">
        <v>1654</v>
      </c>
      <c r="E522" s="296">
        <v>2</v>
      </c>
      <c r="F522" s="320" t="s">
        <v>7</v>
      </c>
      <c r="G522" s="247" t="s">
        <v>1411</v>
      </c>
      <c r="H522" s="300" t="s">
        <v>2938</v>
      </c>
      <c r="I522" s="300" t="s">
        <v>2599</v>
      </c>
      <c r="J522" s="300">
        <v>60</v>
      </c>
      <c r="K522" s="175"/>
      <c r="L522" s="343"/>
      <c r="M522" s="172"/>
      <c r="N522" s="331"/>
      <c r="O522" s="331"/>
      <c r="P522" s="331"/>
      <c r="Q522" s="331"/>
      <c r="R522" s="331"/>
      <c r="S522" s="331"/>
      <c r="T522" s="331"/>
      <c r="U522" s="331"/>
      <c r="V522" s="331"/>
      <c r="W522" s="331"/>
      <c r="X522" s="331"/>
      <c r="Y522" s="331"/>
      <c r="Z522" s="331"/>
      <c r="AA522" s="331"/>
      <c r="AB522" s="331"/>
      <c r="AC522" s="331"/>
      <c r="AD522" s="331"/>
    </row>
    <row r="523" spans="1:30" s="330" customFormat="1" ht="36">
      <c r="A523" s="293">
        <v>1015</v>
      </c>
      <c r="B523" s="318" t="s">
        <v>1388</v>
      </c>
      <c r="C523" s="294" t="s">
        <v>1958</v>
      </c>
      <c r="D523" s="319" t="s">
        <v>1654</v>
      </c>
      <c r="E523" s="296">
        <v>3</v>
      </c>
      <c r="F523" s="320" t="s">
        <v>6</v>
      </c>
      <c r="G523" s="247" t="s">
        <v>2940</v>
      </c>
      <c r="H523" s="300" t="s">
        <v>1923</v>
      </c>
      <c r="I523" s="300" t="s">
        <v>1780</v>
      </c>
      <c r="J523" s="300"/>
      <c r="K523" s="175"/>
      <c r="L523" s="343"/>
      <c r="M523" s="172"/>
      <c r="N523" s="331"/>
      <c r="O523" s="331"/>
      <c r="P523" s="331"/>
      <c r="Q523" s="331"/>
      <c r="R523" s="331"/>
      <c r="S523" s="331"/>
      <c r="T523" s="331"/>
      <c r="U523" s="331"/>
      <c r="V523" s="331"/>
      <c r="W523" s="331"/>
      <c r="X523" s="331"/>
      <c r="Y523" s="331"/>
      <c r="Z523" s="331"/>
      <c r="AA523" s="331"/>
      <c r="AB523" s="331"/>
      <c r="AC523" s="331"/>
      <c r="AD523" s="331"/>
    </row>
    <row r="524" spans="1:30" s="330" customFormat="1" ht="15">
      <c r="A524" s="304">
        <v>1015</v>
      </c>
      <c r="B524" s="346" t="s">
        <v>1388</v>
      </c>
      <c r="C524" s="314" t="s">
        <v>1958</v>
      </c>
      <c r="D524" s="347" t="s">
        <v>1654</v>
      </c>
      <c r="E524" s="308">
        <v>3</v>
      </c>
      <c r="F524" s="348" t="s">
        <v>7</v>
      </c>
      <c r="G524" s="309" t="s">
        <v>1393</v>
      </c>
      <c r="H524" s="317" t="s">
        <v>2938</v>
      </c>
      <c r="I524" s="317" t="s">
        <v>2436</v>
      </c>
      <c r="J524" s="317">
        <v>50</v>
      </c>
      <c r="K524" s="337"/>
      <c r="L524" s="359"/>
      <c r="M524" s="338"/>
      <c r="N524" s="301" t="s">
        <v>2733</v>
      </c>
      <c r="O524" s="331" t="s">
        <v>2941</v>
      </c>
      <c r="P524" s="331"/>
      <c r="Q524" s="331"/>
      <c r="R524" s="331"/>
      <c r="S524" s="331"/>
      <c r="T524" s="331"/>
      <c r="U524" s="331"/>
      <c r="V524" s="331"/>
      <c r="W524" s="331"/>
      <c r="X524" s="331"/>
      <c r="Y524" s="331"/>
      <c r="Z524" s="331"/>
      <c r="AA524" s="331"/>
      <c r="AB524" s="331"/>
      <c r="AC524" s="331"/>
      <c r="AD524" s="331"/>
    </row>
    <row r="525" spans="1:30" s="330" customFormat="1" ht="36">
      <c r="A525" s="293">
        <v>1015</v>
      </c>
      <c r="B525" s="318" t="s">
        <v>1388</v>
      </c>
      <c r="C525" s="294" t="s">
        <v>1958</v>
      </c>
      <c r="D525" s="319" t="s">
        <v>1654</v>
      </c>
      <c r="E525" s="296">
        <v>4</v>
      </c>
      <c r="F525" s="320" t="s">
        <v>6</v>
      </c>
      <c r="G525" s="247" t="s">
        <v>2940</v>
      </c>
      <c r="H525" s="300" t="s">
        <v>1923</v>
      </c>
      <c r="I525" s="300" t="s">
        <v>1780</v>
      </c>
      <c r="J525" s="300"/>
      <c r="K525" s="175"/>
      <c r="L525" s="343"/>
      <c r="M525" s="172"/>
      <c r="N525" s="331"/>
      <c r="O525" s="331"/>
      <c r="P525" s="331"/>
      <c r="Q525" s="331"/>
      <c r="R525" s="331"/>
      <c r="S525" s="331"/>
      <c r="T525" s="331"/>
      <c r="U525" s="331"/>
      <c r="V525" s="331"/>
      <c r="W525" s="331"/>
      <c r="X525" s="331"/>
      <c r="Y525" s="331"/>
      <c r="Z525" s="331"/>
      <c r="AA525" s="331"/>
      <c r="AB525" s="331"/>
      <c r="AC525" s="331"/>
      <c r="AD525" s="331"/>
    </row>
    <row r="526" spans="1:30" s="330" customFormat="1" ht="15">
      <c r="A526" s="293">
        <v>1015</v>
      </c>
      <c r="B526" s="318" t="s">
        <v>1388</v>
      </c>
      <c r="C526" s="294" t="s">
        <v>1958</v>
      </c>
      <c r="D526" s="319" t="s">
        <v>1654</v>
      </c>
      <c r="E526" s="296">
        <v>4</v>
      </c>
      <c r="F526" s="320" t="s">
        <v>7</v>
      </c>
      <c r="G526" s="247" t="s">
        <v>1398</v>
      </c>
      <c r="H526" s="300" t="s">
        <v>2938</v>
      </c>
      <c r="I526" s="300" t="s">
        <v>1731</v>
      </c>
      <c r="J526" s="300">
        <v>60</v>
      </c>
      <c r="K526" s="175"/>
      <c r="L526" s="343"/>
      <c r="M526" s="172"/>
      <c r="N526" s="331"/>
      <c r="O526" s="331"/>
      <c r="P526" s="331"/>
      <c r="Q526" s="331"/>
      <c r="R526" s="331"/>
      <c r="S526" s="331"/>
      <c r="T526" s="331"/>
      <c r="U526" s="331"/>
      <c r="V526" s="331"/>
      <c r="W526" s="331"/>
      <c r="X526" s="331"/>
      <c r="Y526" s="331"/>
      <c r="Z526" s="331"/>
      <c r="AA526" s="331"/>
      <c r="AB526" s="331"/>
      <c r="AC526" s="331"/>
      <c r="AD526" s="331"/>
    </row>
    <row r="527" spans="1:30" s="330" customFormat="1" ht="36">
      <c r="A527" s="293">
        <v>1015</v>
      </c>
      <c r="B527" s="318" t="s">
        <v>1388</v>
      </c>
      <c r="C527" s="294" t="s">
        <v>1958</v>
      </c>
      <c r="D527" s="319" t="s">
        <v>1654</v>
      </c>
      <c r="E527" s="296">
        <v>5</v>
      </c>
      <c r="F527" s="320" t="s">
        <v>6</v>
      </c>
      <c r="G527" s="247" t="s">
        <v>2940</v>
      </c>
      <c r="H527" s="300" t="s">
        <v>2942</v>
      </c>
      <c r="I527" s="300" t="s">
        <v>1780</v>
      </c>
      <c r="J527" s="300"/>
      <c r="K527" s="175"/>
      <c r="L527" s="343"/>
      <c r="M527" s="172"/>
      <c r="N527" s="331"/>
      <c r="O527" s="331"/>
      <c r="P527" s="331"/>
      <c r="Q527" s="331"/>
      <c r="R527" s="331"/>
      <c r="S527" s="331"/>
      <c r="T527" s="331"/>
      <c r="U527" s="331"/>
      <c r="V527" s="331"/>
      <c r="W527" s="331"/>
      <c r="X527" s="331"/>
      <c r="Y527" s="331"/>
      <c r="Z527" s="331"/>
      <c r="AA527" s="331"/>
      <c r="AB527" s="331"/>
      <c r="AC527" s="331"/>
      <c r="AD527" s="331"/>
    </row>
    <row r="528" spans="1:30" s="330" customFormat="1" ht="15">
      <c r="A528" s="304">
        <v>1015</v>
      </c>
      <c r="B528" s="346" t="s">
        <v>1388</v>
      </c>
      <c r="C528" s="314" t="s">
        <v>1958</v>
      </c>
      <c r="D528" s="347" t="s">
        <v>1654</v>
      </c>
      <c r="E528" s="308">
        <v>5</v>
      </c>
      <c r="F528" s="348" t="s">
        <v>7</v>
      </c>
      <c r="G528" s="309" t="s">
        <v>2934</v>
      </c>
      <c r="H528" s="317" t="s">
        <v>2943</v>
      </c>
      <c r="I528" s="317" t="s">
        <v>2434</v>
      </c>
      <c r="J528" s="317">
        <v>50</v>
      </c>
      <c r="K528" s="337"/>
      <c r="L528" s="359"/>
      <c r="M528" s="338"/>
      <c r="N528" s="301" t="s">
        <v>2733</v>
      </c>
      <c r="O528" s="331" t="s">
        <v>2939</v>
      </c>
      <c r="P528" s="331"/>
      <c r="Q528" s="331"/>
      <c r="R528" s="331"/>
      <c r="S528" s="331"/>
      <c r="T528" s="331"/>
      <c r="U528" s="331"/>
      <c r="V528" s="331"/>
      <c r="W528" s="331"/>
      <c r="X528" s="331"/>
      <c r="Y528" s="331"/>
      <c r="Z528" s="331"/>
      <c r="AA528" s="331"/>
      <c r="AB528" s="331"/>
      <c r="AC528" s="331"/>
      <c r="AD528" s="331"/>
    </row>
    <row r="529" spans="1:30" s="330" customFormat="1" ht="36">
      <c r="A529" s="293">
        <v>1015</v>
      </c>
      <c r="B529" s="318" t="s">
        <v>1388</v>
      </c>
      <c r="C529" s="294" t="s">
        <v>1958</v>
      </c>
      <c r="D529" s="319" t="s">
        <v>1654</v>
      </c>
      <c r="E529" s="296">
        <v>6</v>
      </c>
      <c r="F529" s="320" t="s">
        <v>6</v>
      </c>
      <c r="G529" s="247" t="s">
        <v>2940</v>
      </c>
      <c r="H529" s="300" t="s">
        <v>2942</v>
      </c>
      <c r="I529" s="300" t="s">
        <v>1780</v>
      </c>
      <c r="J529" s="300"/>
      <c r="K529" s="175"/>
      <c r="L529" s="343"/>
      <c r="M529" s="172"/>
      <c r="N529" s="331"/>
      <c r="O529" s="331"/>
      <c r="P529" s="331"/>
      <c r="Q529" s="331"/>
      <c r="R529" s="331"/>
      <c r="S529" s="331"/>
      <c r="T529" s="331"/>
      <c r="U529" s="331"/>
      <c r="V529" s="331"/>
      <c r="W529" s="331"/>
      <c r="X529" s="331"/>
      <c r="Y529" s="331"/>
      <c r="Z529" s="331"/>
      <c r="AA529" s="331"/>
      <c r="AB529" s="331"/>
      <c r="AC529" s="331"/>
      <c r="AD529" s="331"/>
    </row>
    <row r="530" spans="1:30" s="330" customFormat="1" ht="15">
      <c r="A530" s="304">
        <v>1015</v>
      </c>
      <c r="B530" s="346" t="s">
        <v>1388</v>
      </c>
      <c r="C530" s="314" t="s">
        <v>1958</v>
      </c>
      <c r="D530" s="347" t="s">
        <v>1654</v>
      </c>
      <c r="E530" s="308">
        <v>6</v>
      </c>
      <c r="F530" s="348" t="s">
        <v>7</v>
      </c>
      <c r="G530" s="309" t="s">
        <v>1362</v>
      </c>
      <c r="H530" s="317" t="s">
        <v>2943</v>
      </c>
      <c r="I530" s="317" t="s">
        <v>2599</v>
      </c>
      <c r="J530" s="317">
        <v>60</v>
      </c>
      <c r="K530" s="337"/>
      <c r="L530" s="359"/>
      <c r="M530" s="338"/>
      <c r="N530" s="331" t="s">
        <v>2944</v>
      </c>
      <c r="O530" s="247" t="s">
        <v>1411</v>
      </c>
      <c r="P530" s="331"/>
      <c r="Q530" s="331"/>
      <c r="R530" s="331"/>
      <c r="S530" s="331"/>
      <c r="T530" s="331"/>
      <c r="U530" s="331"/>
      <c r="V530" s="331"/>
      <c r="W530" s="331"/>
      <c r="X530" s="331"/>
      <c r="Y530" s="331"/>
      <c r="Z530" s="331"/>
      <c r="AA530" s="331"/>
      <c r="AB530" s="331"/>
      <c r="AC530" s="331"/>
      <c r="AD530" s="331"/>
    </row>
    <row r="531" spans="1:30" s="330" customFormat="1" ht="36">
      <c r="A531" s="293">
        <v>1015</v>
      </c>
      <c r="B531" s="318" t="s">
        <v>1388</v>
      </c>
      <c r="C531" s="294" t="s">
        <v>1958</v>
      </c>
      <c r="D531" s="319" t="s">
        <v>1654</v>
      </c>
      <c r="E531" s="296">
        <v>7</v>
      </c>
      <c r="F531" s="320" t="s">
        <v>6</v>
      </c>
      <c r="G531" s="247" t="s">
        <v>2940</v>
      </c>
      <c r="H531" s="300" t="s">
        <v>2942</v>
      </c>
      <c r="I531" s="300" t="s">
        <v>1780</v>
      </c>
      <c r="J531" s="300"/>
      <c r="K531" s="175"/>
      <c r="L531" s="343"/>
      <c r="M531" s="172"/>
      <c r="N531" s="331"/>
      <c r="O531" s="331"/>
      <c r="P531" s="331"/>
      <c r="Q531" s="331"/>
      <c r="R531" s="331"/>
      <c r="S531" s="331"/>
      <c r="T531" s="331"/>
      <c r="U531" s="331"/>
      <c r="V531" s="331"/>
      <c r="W531" s="331"/>
      <c r="X531" s="331"/>
      <c r="Y531" s="331"/>
      <c r="Z531" s="331"/>
      <c r="AA531" s="331"/>
      <c r="AB531" s="331"/>
      <c r="AC531" s="331"/>
      <c r="AD531" s="331"/>
    </row>
    <row r="532" spans="1:30" s="330" customFormat="1" ht="15">
      <c r="A532" s="304">
        <v>1015</v>
      </c>
      <c r="B532" s="346" t="s">
        <v>1388</v>
      </c>
      <c r="C532" s="314" t="s">
        <v>1958</v>
      </c>
      <c r="D532" s="347" t="s">
        <v>1654</v>
      </c>
      <c r="E532" s="308">
        <v>7</v>
      </c>
      <c r="F532" s="348" t="s">
        <v>7</v>
      </c>
      <c r="G532" s="309" t="s">
        <v>1393</v>
      </c>
      <c r="H532" s="317" t="s">
        <v>2943</v>
      </c>
      <c r="I532" s="317" t="s">
        <v>2436</v>
      </c>
      <c r="J532" s="317">
        <v>50</v>
      </c>
      <c r="K532" s="337"/>
      <c r="L532" s="359"/>
      <c r="M532" s="338"/>
      <c r="N532" s="301" t="s">
        <v>2733</v>
      </c>
      <c r="O532" s="331" t="s">
        <v>2941</v>
      </c>
      <c r="P532" s="331"/>
      <c r="Q532" s="331"/>
      <c r="R532" s="331"/>
      <c r="S532" s="331"/>
      <c r="T532" s="331"/>
      <c r="U532" s="331"/>
      <c r="V532" s="331"/>
      <c r="W532" s="331"/>
      <c r="X532" s="331"/>
      <c r="Y532" s="331"/>
      <c r="Z532" s="331"/>
      <c r="AA532" s="331"/>
      <c r="AB532" s="331"/>
      <c r="AC532" s="331"/>
      <c r="AD532" s="331"/>
    </row>
    <row r="533" spans="1:30" s="330" customFormat="1" ht="36">
      <c r="A533" s="293">
        <v>1015</v>
      </c>
      <c r="B533" s="318" t="s">
        <v>1388</v>
      </c>
      <c r="C533" s="294" t="s">
        <v>1958</v>
      </c>
      <c r="D533" s="319" t="s">
        <v>1654</v>
      </c>
      <c r="E533" s="296">
        <v>8</v>
      </c>
      <c r="F533" s="320" t="s">
        <v>6</v>
      </c>
      <c r="G533" s="247" t="s">
        <v>2940</v>
      </c>
      <c r="H533" s="300" t="s">
        <v>2942</v>
      </c>
      <c r="I533" s="300" t="s">
        <v>1780</v>
      </c>
      <c r="J533" s="300"/>
      <c r="K533" s="175"/>
      <c r="L533" s="343"/>
      <c r="M533" s="172"/>
      <c r="N533" s="331"/>
      <c r="O533" s="331"/>
      <c r="P533" s="331"/>
      <c r="Q533" s="331"/>
      <c r="R533" s="331"/>
      <c r="S533" s="331"/>
      <c r="T533" s="331"/>
      <c r="U533" s="331"/>
      <c r="V533" s="331"/>
      <c r="W533" s="331"/>
      <c r="X533" s="331"/>
      <c r="Y533" s="331"/>
      <c r="Z533" s="331"/>
      <c r="AA533" s="331"/>
      <c r="AB533" s="331"/>
      <c r="AC533" s="331"/>
      <c r="AD533" s="331"/>
    </row>
    <row r="534" spans="1:30" s="330" customFormat="1" ht="15">
      <c r="A534" s="293">
        <v>1015</v>
      </c>
      <c r="B534" s="318" t="s">
        <v>1388</v>
      </c>
      <c r="C534" s="294" t="s">
        <v>1958</v>
      </c>
      <c r="D534" s="319" t="s">
        <v>1654</v>
      </c>
      <c r="E534" s="296">
        <v>8</v>
      </c>
      <c r="F534" s="320" t="s">
        <v>7</v>
      </c>
      <c r="G534" s="247" t="s">
        <v>1398</v>
      </c>
      <c r="H534" s="300" t="s">
        <v>2943</v>
      </c>
      <c r="I534" s="300" t="s">
        <v>1627</v>
      </c>
      <c r="J534" s="300">
        <v>60</v>
      </c>
      <c r="K534" s="175"/>
      <c r="L534" s="343"/>
      <c r="M534" s="172"/>
      <c r="N534" s="331"/>
      <c r="O534" s="331"/>
      <c r="P534" s="331"/>
      <c r="Q534" s="331"/>
      <c r="R534" s="331"/>
      <c r="S534" s="331"/>
      <c r="T534" s="331"/>
      <c r="U534" s="331"/>
      <c r="V534" s="331"/>
      <c r="W534" s="331"/>
      <c r="X534" s="331"/>
      <c r="Y534" s="331"/>
      <c r="Z534" s="331"/>
      <c r="AA534" s="331"/>
      <c r="AB534" s="331"/>
      <c r="AC534" s="331"/>
      <c r="AD534" s="331"/>
    </row>
    <row r="535" spans="1:30">
      <c r="A535" s="293" t="s">
        <v>1399</v>
      </c>
      <c r="B535" s="293" t="s">
        <v>1400</v>
      </c>
      <c r="C535" s="294" t="s">
        <v>1401</v>
      </c>
      <c r="D535" s="295" t="s">
        <v>1572</v>
      </c>
      <c r="E535" s="296">
        <v>1</v>
      </c>
      <c r="F535" s="296" t="s">
        <v>6</v>
      </c>
      <c r="G535" s="247" t="s">
        <v>1390</v>
      </c>
      <c r="H535" s="291" t="s">
        <v>1569</v>
      </c>
      <c r="I535" s="300" t="s">
        <v>1966</v>
      </c>
      <c r="J535" s="300">
        <v>50</v>
      </c>
      <c r="K535" s="293" t="s">
        <v>2559</v>
      </c>
      <c r="L535" s="299" t="s">
        <v>2551</v>
      </c>
      <c r="M535" s="300" t="s">
        <v>2539</v>
      </c>
    </row>
    <row r="536" spans="1:30">
      <c r="A536" s="304" t="s">
        <v>1399</v>
      </c>
      <c r="B536" s="304" t="s">
        <v>1400</v>
      </c>
      <c r="C536" s="314" t="s">
        <v>1401</v>
      </c>
      <c r="D536" s="315" t="s">
        <v>1572</v>
      </c>
      <c r="E536" s="308">
        <v>1</v>
      </c>
      <c r="F536" s="308" t="s">
        <v>7</v>
      </c>
      <c r="G536" s="345" t="s">
        <v>1391</v>
      </c>
      <c r="H536" s="335" t="s">
        <v>1752</v>
      </c>
      <c r="I536" s="316" t="s">
        <v>1887</v>
      </c>
      <c r="J536" s="317"/>
      <c r="K536" s="304"/>
      <c r="L536" s="313"/>
      <c r="M536" s="317"/>
      <c r="N536" s="301" t="s">
        <v>2945</v>
      </c>
      <c r="O536" s="291" t="s">
        <v>1682</v>
      </c>
      <c r="P536" s="300" t="s">
        <v>1603</v>
      </c>
    </row>
    <row r="537" spans="1:30">
      <c r="A537" s="304" t="s">
        <v>1402</v>
      </c>
      <c r="B537" s="304" t="s">
        <v>1403</v>
      </c>
      <c r="C537" s="314" t="s">
        <v>1404</v>
      </c>
      <c r="D537" s="315" t="s">
        <v>1520</v>
      </c>
      <c r="E537" s="308">
        <v>1</v>
      </c>
      <c r="F537" s="308" t="s">
        <v>6</v>
      </c>
      <c r="G537" s="309" t="s">
        <v>356</v>
      </c>
      <c r="H537" s="335" t="s">
        <v>2866</v>
      </c>
      <c r="I537" s="311" t="s">
        <v>1966</v>
      </c>
      <c r="J537" s="317">
        <v>50</v>
      </c>
      <c r="K537" s="337" t="s">
        <v>2752</v>
      </c>
      <c r="L537" s="313" t="s">
        <v>2547</v>
      </c>
      <c r="M537" s="338" t="s">
        <v>2539</v>
      </c>
      <c r="N537" s="301" t="s">
        <v>2784</v>
      </c>
      <c r="O537" s="291" t="s">
        <v>1534</v>
      </c>
      <c r="P537" s="298" t="s">
        <v>1884</v>
      </c>
      <c r="Q537" s="301" t="s">
        <v>2945</v>
      </c>
    </row>
    <row r="538" spans="1:30">
      <c r="A538" s="304" t="s">
        <v>1402</v>
      </c>
      <c r="B538" s="304" t="s">
        <v>1403</v>
      </c>
      <c r="C538" s="314" t="s">
        <v>1404</v>
      </c>
      <c r="D538" s="315" t="s">
        <v>1520</v>
      </c>
      <c r="E538" s="308">
        <v>1</v>
      </c>
      <c r="F538" s="308" t="s">
        <v>7</v>
      </c>
      <c r="G538" s="345" t="s">
        <v>357</v>
      </c>
      <c r="H538" s="310" t="s">
        <v>1682</v>
      </c>
      <c r="I538" s="317" t="s">
        <v>1603</v>
      </c>
      <c r="J538" s="311"/>
      <c r="K538" s="304"/>
      <c r="L538" s="313"/>
      <c r="M538" s="338"/>
      <c r="N538" s="301" t="s">
        <v>2945</v>
      </c>
      <c r="O538" s="291" t="s">
        <v>1752</v>
      </c>
      <c r="P538" s="298" t="s">
        <v>1887</v>
      </c>
    </row>
    <row r="539" spans="1:30">
      <c r="A539" s="293" t="s">
        <v>1407</v>
      </c>
      <c r="B539" s="293" t="s">
        <v>1408</v>
      </c>
      <c r="C539" s="294" t="s">
        <v>1967</v>
      </c>
      <c r="D539" s="295" t="s">
        <v>1520</v>
      </c>
      <c r="E539" s="296">
        <v>1</v>
      </c>
      <c r="F539" s="296" t="s">
        <v>6</v>
      </c>
      <c r="G539" s="247" t="s">
        <v>1405</v>
      </c>
      <c r="H539" s="291" t="s">
        <v>1538</v>
      </c>
      <c r="I539" s="298" t="s">
        <v>1966</v>
      </c>
      <c r="J539" s="300">
        <v>50</v>
      </c>
      <c r="K539" s="293" t="s">
        <v>2644</v>
      </c>
      <c r="L539" s="299" t="s">
        <v>2555</v>
      </c>
      <c r="M539" s="300" t="s">
        <v>2570</v>
      </c>
    </row>
    <row r="540" spans="1:30">
      <c r="A540" s="293" t="s">
        <v>1407</v>
      </c>
      <c r="B540" s="293" t="s">
        <v>1408</v>
      </c>
      <c r="C540" s="294" t="s">
        <v>1967</v>
      </c>
      <c r="D540" s="295" t="s">
        <v>1520</v>
      </c>
      <c r="E540" s="296">
        <v>1</v>
      </c>
      <c r="F540" s="296" t="s">
        <v>7</v>
      </c>
      <c r="G540" s="209" t="s">
        <v>1406</v>
      </c>
      <c r="H540" s="291" t="s">
        <v>1554</v>
      </c>
      <c r="I540" s="298" t="s">
        <v>1966</v>
      </c>
      <c r="J540" s="298"/>
      <c r="K540" s="293"/>
      <c r="L540" s="299"/>
      <c r="M540" s="300"/>
    </row>
    <row r="541" spans="1:30" ht="36">
      <c r="A541" s="304" t="s">
        <v>1412</v>
      </c>
      <c r="B541" s="304" t="s">
        <v>1413</v>
      </c>
      <c r="C541" s="314" t="s">
        <v>1968</v>
      </c>
      <c r="D541" s="315" t="s">
        <v>1905</v>
      </c>
      <c r="E541" s="308">
        <v>1</v>
      </c>
      <c r="F541" s="308" t="s">
        <v>8</v>
      </c>
      <c r="G541" s="310" t="s">
        <v>2946</v>
      </c>
      <c r="H541" s="310" t="s">
        <v>1970</v>
      </c>
      <c r="I541" s="311"/>
      <c r="J541" s="311">
        <v>22</v>
      </c>
      <c r="K541" s="346" t="s">
        <v>2543</v>
      </c>
      <c r="L541" s="313" t="s">
        <v>2521</v>
      </c>
      <c r="M541" s="317"/>
      <c r="N541" s="301" t="s">
        <v>2688</v>
      </c>
      <c r="O541" s="247" t="s">
        <v>2947</v>
      </c>
    </row>
    <row r="542" spans="1:30" ht="36">
      <c r="A542" s="304" t="s">
        <v>1412</v>
      </c>
      <c r="B542" s="304" t="s">
        <v>1413</v>
      </c>
      <c r="C542" s="314" t="s">
        <v>1968</v>
      </c>
      <c r="D542" s="315" t="s">
        <v>1905</v>
      </c>
      <c r="E542" s="308">
        <v>2</v>
      </c>
      <c r="F542" s="308" t="s">
        <v>8</v>
      </c>
      <c r="G542" s="309" t="s">
        <v>2948</v>
      </c>
      <c r="H542" s="310" t="s">
        <v>1972</v>
      </c>
      <c r="I542" s="311"/>
      <c r="J542" s="311">
        <v>22</v>
      </c>
      <c r="K542" s="304"/>
      <c r="L542" s="313"/>
      <c r="M542" s="317"/>
      <c r="N542" s="301" t="s">
        <v>2688</v>
      </c>
      <c r="O542" s="291" t="s">
        <v>2949</v>
      </c>
    </row>
    <row r="543" spans="1:30">
      <c r="A543" s="293" t="s">
        <v>1424</v>
      </c>
      <c r="B543" s="293" t="s">
        <v>1425</v>
      </c>
      <c r="C543" s="294" t="s">
        <v>184</v>
      </c>
      <c r="D543" s="295" t="s">
        <v>1546</v>
      </c>
      <c r="E543" s="296">
        <v>1</v>
      </c>
      <c r="F543" s="296" t="s">
        <v>19</v>
      </c>
      <c r="G543" s="247" t="s">
        <v>1973</v>
      </c>
      <c r="H543" s="291"/>
      <c r="I543" s="298"/>
      <c r="J543" s="298"/>
      <c r="K543" s="293"/>
      <c r="L543" s="299"/>
      <c r="M543" s="300"/>
    </row>
    <row r="544" spans="1:30" ht="24">
      <c r="A544" s="304" t="s">
        <v>2950</v>
      </c>
      <c r="B544" s="304" t="s">
        <v>2951</v>
      </c>
      <c r="C544" s="314" t="s">
        <v>2952</v>
      </c>
      <c r="D544" s="315" t="s">
        <v>1520</v>
      </c>
      <c r="E544" s="308">
        <v>1</v>
      </c>
      <c r="F544" s="308" t="s">
        <v>6</v>
      </c>
      <c r="G544" s="345" t="s">
        <v>2953</v>
      </c>
      <c r="H544" s="310" t="s">
        <v>1530</v>
      </c>
      <c r="I544" s="311" t="s">
        <v>1966</v>
      </c>
      <c r="J544" s="311">
        <v>80</v>
      </c>
      <c r="K544" s="304" t="s">
        <v>2537</v>
      </c>
      <c r="L544" s="313" t="s">
        <v>2555</v>
      </c>
      <c r="M544" s="317" t="s">
        <v>2548</v>
      </c>
      <c r="N544" s="301" t="s">
        <v>2784</v>
      </c>
      <c r="P544" s="298" t="s">
        <v>1884</v>
      </c>
    </row>
    <row r="545" spans="1:30" ht="36.75" customHeight="1">
      <c r="A545" s="293" t="s">
        <v>2950</v>
      </c>
      <c r="B545" s="293" t="s">
        <v>2951</v>
      </c>
      <c r="C545" s="294" t="s">
        <v>2952</v>
      </c>
      <c r="D545" s="295" t="s">
        <v>1520</v>
      </c>
      <c r="E545" s="296">
        <v>1</v>
      </c>
      <c r="F545" s="296" t="s">
        <v>7</v>
      </c>
      <c r="G545" s="209" t="s">
        <v>2954</v>
      </c>
      <c r="J545" s="298"/>
      <c r="K545" s="293"/>
      <c r="L545" s="299"/>
      <c r="M545" s="300"/>
    </row>
    <row r="546" spans="1:30">
      <c r="A546" s="293" t="s">
        <v>1426</v>
      </c>
      <c r="B546" s="293" t="s">
        <v>1427</v>
      </c>
      <c r="C546" s="294" t="s">
        <v>1428</v>
      </c>
      <c r="D546" s="295" t="s">
        <v>1520</v>
      </c>
      <c r="E546" s="296">
        <v>1</v>
      </c>
      <c r="F546" s="296" t="s">
        <v>6</v>
      </c>
      <c r="G546" s="247" t="s">
        <v>1429</v>
      </c>
      <c r="H546" s="291" t="s">
        <v>2955</v>
      </c>
      <c r="I546" s="298" t="s">
        <v>1568</v>
      </c>
      <c r="J546" s="298">
        <v>42</v>
      </c>
      <c r="K546" s="175" t="s">
        <v>2697</v>
      </c>
      <c r="L546" s="299" t="s">
        <v>2538</v>
      </c>
      <c r="M546" s="172" t="s">
        <v>2539</v>
      </c>
    </row>
    <row r="547" spans="1:30">
      <c r="A547" s="293" t="s">
        <v>1426</v>
      </c>
      <c r="B547" s="293" t="s">
        <v>1427</v>
      </c>
      <c r="C547" s="294" t="s">
        <v>1428</v>
      </c>
      <c r="D547" s="295" t="s">
        <v>1520</v>
      </c>
      <c r="E547" s="296">
        <v>1</v>
      </c>
      <c r="F547" s="296" t="s">
        <v>7</v>
      </c>
      <c r="G547" s="209" t="s">
        <v>1430</v>
      </c>
      <c r="H547" s="291" t="s">
        <v>2694</v>
      </c>
      <c r="I547" s="298" t="s">
        <v>1568</v>
      </c>
      <c r="J547" s="298"/>
      <c r="K547" s="293"/>
      <c r="L547" s="299"/>
      <c r="M547" s="300"/>
    </row>
    <row r="548" spans="1:30">
      <c r="A548" s="293" t="s">
        <v>1431</v>
      </c>
      <c r="B548" s="293" t="s">
        <v>1432</v>
      </c>
      <c r="C548" s="294" t="s">
        <v>1433</v>
      </c>
      <c r="D548" s="295" t="s">
        <v>1520</v>
      </c>
      <c r="E548" s="296">
        <v>1</v>
      </c>
      <c r="F548" s="296" t="s">
        <v>6</v>
      </c>
      <c r="G548" s="247" t="s">
        <v>1434</v>
      </c>
      <c r="H548" s="291" t="s">
        <v>1552</v>
      </c>
      <c r="I548" s="298" t="s">
        <v>1884</v>
      </c>
      <c r="J548" s="298">
        <v>42</v>
      </c>
      <c r="K548" s="293" t="s">
        <v>2565</v>
      </c>
      <c r="L548" s="299" t="s">
        <v>2566</v>
      </c>
      <c r="M548" s="300" t="s">
        <v>2539</v>
      </c>
    </row>
    <row r="549" spans="1:30">
      <c r="A549" s="293" t="s">
        <v>1431</v>
      </c>
      <c r="B549" s="293" t="s">
        <v>1432</v>
      </c>
      <c r="C549" s="294" t="s">
        <v>1433</v>
      </c>
      <c r="D549" s="295" t="s">
        <v>1520</v>
      </c>
      <c r="E549" s="296">
        <v>1</v>
      </c>
      <c r="F549" s="296" t="s">
        <v>7</v>
      </c>
      <c r="G549" s="209" t="s">
        <v>1435</v>
      </c>
      <c r="H549" s="291" t="s">
        <v>1639</v>
      </c>
      <c r="I549" s="298" t="s">
        <v>1884</v>
      </c>
      <c r="J549" s="298"/>
      <c r="K549" s="293"/>
      <c r="L549" s="299"/>
      <c r="M549" s="300"/>
    </row>
    <row r="550" spans="1:30">
      <c r="A550" s="293" t="s">
        <v>1436</v>
      </c>
      <c r="B550" s="293" t="s">
        <v>1437</v>
      </c>
      <c r="C550" s="294" t="s">
        <v>1438</v>
      </c>
      <c r="D550" s="295" t="s">
        <v>1520</v>
      </c>
      <c r="E550" s="296">
        <v>1</v>
      </c>
      <c r="F550" s="296" t="s">
        <v>6</v>
      </c>
      <c r="G550" s="247" t="s">
        <v>321</v>
      </c>
      <c r="H550" s="291" t="s">
        <v>1522</v>
      </c>
      <c r="I550" s="298" t="s">
        <v>1884</v>
      </c>
      <c r="J550" s="298">
        <v>42</v>
      </c>
      <c r="K550" s="293" t="s">
        <v>2562</v>
      </c>
      <c r="L550" s="299" t="s">
        <v>2563</v>
      </c>
      <c r="M550" s="300" t="s">
        <v>2548</v>
      </c>
    </row>
    <row r="551" spans="1:30">
      <c r="A551" s="293" t="s">
        <v>1436</v>
      </c>
      <c r="B551" s="293" t="s">
        <v>1437</v>
      </c>
      <c r="C551" s="294" t="s">
        <v>1438</v>
      </c>
      <c r="D551" s="295" t="s">
        <v>1520</v>
      </c>
      <c r="E551" s="296">
        <v>1</v>
      </c>
      <c r="F551" s="296" t="s">
        <v>7</v>
      </c>
      <c r="G551" s="209" t="s">
        <v>322</v>
      </c>
      <c r="H551" s="291" t="s">
        <v>1525</v>
      </c>
      <c r="I551" s="298" t="s">
        <v>1884</v>
      </c>
      <c r="J551" s="298"/>
      <c r="K551" s="293"/>
      <c r="L551" s="299"/>
      <c r="M551" s="300"/>
    </row>
    <row r="552" spans="1:30" ht="72">
      <c r="A552" s="304" t="s">
        <v>1439</v>
      </c>
      <c r="B552" s="304" t="s">
        <v>1440</v>
      </c>
      <c r="C552" s="314" t="s">
        <v>1441</v>
      </c>
      <c r="D552" s="315" t="s">
        <v>1683</v>
      </c>
      <c r="E552" s="308">
        <v>1</v>
      </c>
      <c r="F552" s="308" t="s">
        <v>8</v>
      </c>
      <c r="G552" s="310" t="s">
        <v>2956</v>
      </c>
      <c r="H552" s="310" t="s">
        <v>1580</v>
      </c>
      <c r="I552" s="311"/>
      <c r="J552" s="311">
        <v>42</v>
      </c>
      <c r="K552" s="304" t="s">
        <v>2543</v>
      </c>
      <c r="L552" s="313" t="s">
        <v>2521</v>
      </c>
      <c r="M552" s="317"/>
      <c r="N552" s="301" t="s">
        <v>2688</v>
      </c>
      <c r="O552" s="291" t="s">
        <v>2957</v>
      </c>
    </row>
    <row r="553" spans="1:30">
      <c r="A553" s="293" t="s">
        <v>1976</v>
      </c>
      <c r="B553" s="293" t="s">
        <v>1977</v>
      </c>
      <c r="C553" s="294" t="s">
        <v>197</v>
      </c>
      <c r="D553" s="295" t="s">
        <v>1546</v>
      </c>
      <c r="E553" s="296">
        <v>1</v>
      </c>
      <c r="F553" s="296" t="s">
        <v>19</v>
      </c>
      <c r="G553" s="247" t="s">
        <v>1973</v>
      </c>
      <c r="H553" s="291"/>
      <c r="I553" s="298"/>
      <c r="J553" s="298"/>
      <c r="K553" s="293"/>
      <c r="L553" s="299"/>
      <c r="M553" s="300"/>
    </row>
    <row r="554" spans="1:30">
      <c r="A554" s="293" t="s">
        <v>1978</v>
      </c>
      <c r="B554" s="293" t="s">
        <v>1979</v>
      </c>
      <c r="C554" s="294" t="s">
        <v>197</v>
      </c>
      <c r="D554" s="295" t="s">
        <v>1546</v>
      </c>
      <c r="E554" s="296">
        <v>1</v>
      </c>
      <c r="F554" s="296" t="s">
        <v>19</v>
      </c>
      <c r="G554" s="247" t="s">
        <v>1973</v>
      </c>
      <c r="H554" s="291"/>
      <c r="I554" s="298"/>
      <c r="J554" s="298"/>
      <c r="K554" s="293"/>
      <c r="L554" s="299"/>
      <c r="M554" s="300"/>
    </row>
    <row r="555" spans="1:30">
      <c r="A555" s="293" t="s">
        <v>1980</v>
      </c>
      <c r="B555" s="293" t="s">
        <v>1981</v>
      </c>
      <c r="C555" s="294" t="s">
        <v>200</v>
      </c>
      <c r="D555" s="295" t="s">
        <v>1546</v>
      </c>
      <c r="E555" s="296">
        <v>1</v>
      </c>
      <c r="F555" s="296" t="s">
        <v>19</v>
      </c>
      <c r="G555" s="247" t="s">
        <v>1973</v>
      </c>
      <c r="H555" s="291"/>
      <c r="I555" s="298"/>
      <c r="J555" s="298"/>
      <c r="K555" s="293"/>
      <c r="L555" s="299"/>
      <c r="M555" s="300"/>
    </row>
    <row r="556" spans="1:30" s="330" customFormat="1" ht="15">
      <c r="A556" s="293">
        <v>1767</v>
      </c>
      <c r="B556" s="318" t="s">
        <v>1982</v>
      </c>
      <c r="C556" s="294" t="s">
        <v>200</v>
      </c>
      <c r="D556" s="319">
        <v>3</v>
      </c>
      <c r="E556" s="296">
        <v>1</v>
      </c>
      <c r="F556" s="320" t="s">
        <v>19</v>
      </c>
      <c r="G556" s="247" t="s">
        <v>1973</v>
      </c>
      <c r="H556" s="300"/>
      <c r="I556" s="300"/>
      <c r="J556" s="300"/>
      <c r="K556" s="175"/>
      <c r="L556" s="343"/>
      <c r="M556" s="172"/>
      <c r="N556" s="331"/>
      <c r="O556" s="331"/>
      <c r="P556" s="331"/>
      <c r="Q556" s="331"/>
      <c r="R556" s="331"/>
      <c r="S556" s="331"/>
      <c r="T556" s="331"/>
      <c r="U556" s="331"/>
      <c r="V556" s="331"/>
      <c r="W556" s="331"/>
      <c r="X556" s="331"/>
      <c r="Y556" s="331"/>
      <c r="Z556" s="331"/>
      <c r="AA556" s="331"/>
      <c r="AB556" s="331"/>
      <c r="AC556" s="331"/>
      <c r="AD556" s="331"/>
    </row>
    <row r="557" spans="1:30">
      <c r="A557" s="293" t="s">
        <v>2958</v>
      </c>
      <c r="B557" s="293" t="s">
        <v>2959</v>
      </c>
      <c r="C557" s="294" t="s">
        <v>2960</v>
      </c>
      <c r="D557" s="295" t="s">
        <v>1572</v>
      </c>
      <c r="E557" s="296">
        <v>1</v>
      </c>
      <c r="F557" s="296" t="s">
        <v>6</v>
      </c>
      <c r="G557" s="247" t="s">
        <v>1410</v>
      </c>
      <c r="H557" s="291" t="s">
        <v>1534</v>
      </c>
      <c r="I557" s="298" t="s">
        <v>1672</v>
      </c>
      <c r="J557" s="298">
        <v>30</v>
      </c>
      <c r="K557" s="175" t="s">
        <v>2752</v>
      </c>
      <c r="L557" s="299" t="s">
        <v>2538</v>
      </c>
      <c r="M557" s="300" t="s">
        <v>2576</v>
      </c>
    </row>
    <row r="558" spans="1:30" ht="36">
      <c r="A558" s="304" t="s">
        <v>2958</v>
      </c>
      <c r="B558" s="304" t="s">
        <v>2959</v>
      </c>
      <c r="C558" s="314" t="s">
        <v>2960</v>
      </c>
      <c r="D558" s="315" t="s">
        <v>1572</v>
      </c>
      <c r="E558" s="308">
        <v>1</v>
      </c>
      <c r="F558" s="308" t="s">
        <v>7</v>
      </c>
      <c r="G558" s="345" t="s">
        <v>1411</v>
      </c>
      <c r="H558" s="310" t="s">
        <v>2961</v>
      </c>
      <c r="I558" s="311" t="s">
        <v>1984</v>
      </c>
      <c r="J558" s="311"/>
      <c r="K558" s="304"/>
      <c r="L558" s="313"/>
      <c r="M558" s="338"/>
      <c r="N558" s="301" t="s">
        <v>2688</v>
      </c>
    </row>
    <row r="559" spans="1:30">
      <c r="A559" s="304" t="s">
        <v>2962</v>
      </c>
      <c r="B559" s="304" t="s">
        <v>2963</v>
      </c>
      <c r="C559" s="314" t="s">
        <v>2964</v>
      </c>
      <c r="D559" s="315" t="s">
        <v>1572</v>
      </c>
      <c r="E559" s="308">
        <v>1</v>
      </c>
      <c r="F559" s="308" t="s">
        <v>6</v>
      </c>
      <c r="G559" s="309" t="s">
        <v>1397</v>
      </c>
      <c r="H559" s="310" t="s">
        <v>2965</v>
      </c>
      <c r="I559" s="311" t="s">
        <v>1984</v>
      </c>
      <c r="J559" s="311">
        <v>30</v>
      </c>
      <c r="K559" s="337" t="s">
        <v>2569</v>
      </c>
      <c r="L559" s="313" t="s">
        <v>2547</v>
      </c>
      <c r="M559" s="338" t="s">
        <v>2570</v>
      </c>
      <c r="N559" s="301" t="s">
        <v>2684</v>
      </c>
      <c r="O559" s="291" t="s">
        <v>2966</v>
      </c>
      <c r="P559" s="298" t="s">
        <v>1523</v>
      </c>
    </row>
    <row r="560" spans="1:30" s="342" customFormat="1">
      <c r="A560" s="293" t="s">
        <v>1470</v>
      </c>
      <c r="B560" s="184" t="s">
        <v>1471</v>
      </c>
      <c r="C560" s="321" t="s">
        <v>212</v>
      </c>
      <c r="D560" s="295" t="s">
        <v>1546</v>
      </c>
      <c r="E560" s="296">
        <v>1</v>
      </c>
      <c r="F560" s="296" t="s">
        <v>19</v>
      </c>
      <c r="G560" s="247" t="s">
        <v>1973</v>
      </c>
      <c r="H560" s="291"/>
      <c r="I560" s="298"/>
      <c r="J560" s="298"/>
      <c r="K560" s="293"/>
      <c r="L560" s="380"/>
      <c r="M560" s="381"/>
    </row>
    <row r="561" spans="1:14" s="330" customFormat="1" ht="15">
      <c r="A561" s="326" t="s">
        <v>2967</v>
      </c>
      <c r="B561" s="323" t="s">
        <v>2968</v>
      </c>
      <c r="C561" s="324" t="s">
        <v>2969</v>
      </c>
      <c r="D561" s="351">
        <v>4</v>
      </c>
      <c r="E561" s="322">
        <v>1</v>
      </c>
      <c r="F561" s="326" t="s">
        <v>6</v>
      </c>
      <c r="G561" s="352" t="s">
        <v>1390</v>
      </c>
      <c r="H561" s="328"/>
      <c r="I561" s="328"/>
      <c r="J561" s="328"/>
      <c r="K561" s="328"/>
      <c r="L561" s="329"/>
      <c r="M561" s="329"/>
      <c r="N561" s="330" t="s">
        <v>2581</v>
      </c>
    </row>
    <row r="562" spans="1:14" s="330" customFormat="1" ht="15">
      <c r="A562" s="322">
        <v>2111</v>
      </c>
      <c r="B562" s="323" t="s">
        <v>2970</v>
      </c>
      <c r="C562" s="324" t="s">
        <v>2971</v>
      </c>
      <c r="D562" s="325">
        <v>4</v>
      </c>
      <c r="E562" s="322">
        <v>1</v>
      </c>
      <c r="F562" s="326" t="s">
        <v>6</v>
      </c>
      <c r="G562" s="306" t="s">
        <v>356</v>
      </c>
      <c r="H562" s="328"/>
      <c r="I562" s="328"/>
      <c r="J562" s="328"/>
      <c r="K562" s="328"/>
      <c r="L562" s="329"/>
      <c r="M562" s="329"/>
      <c r="N562" s="330" t="s">
        <v>2581</v>
      </c>
    </row>
    <row r="563" spans="1:14" s="330" customFormat="1" ht="15">
      <c r="A563" s="322" t="s">
        <v>2972</v>
      </c>
      <c r="B563" s="323" t="s">
        <v>2973</v>
      </c>
      <c r="C563" s="324" t="s">
        <v>2974</v>
      </c>
      <c r="D563" s="325">
        <v>5</v>
      </c>
      <c r="E563" s="322">
        <v>1</v>
      </c>
      <c r="F563" s="326" t="s">
        <v>6</v>
      </c>
      <c r="G563" s="306" t="s">
        <v>1429</v>
      </c>
      <c r="H563" s="328"/>
      <c r="I563" s="328"/>
      <c r="J563" s="328"/>
      <c r="K563" s="328"/>
      <c r="L563" s="329"/>
      <c r="M563" s="329"/>
      <c r="N563" s="330" t="s">
        <v>2581</v>
      </c>
    </row>
    <row r="565" spans="1:14">
      <c r="C565" s="384"/>
      <c r="G565" s="209"/>
      <c r="K565" s="298"/>
    </row>
    <row r="566" spans="1:14">
      <c r="B566" s="385"/>
      <c r="G566" s="291"/>
    </row>
    <row r="567" spans="1:14">
      <c r="B567" s="293"/>
      <c r="C567" s="294"/>
      <c r="D567" s="295"/>
      <c r="E567" s="296"/>
      <c r="F567" s="296"/>
      <c r="G567" s="247"/>
    </row>
    <row r="568" spans="1:14">
      <c r="B568" s="385"/>
    </row>
    <row r="569" spans="1:14" s="377" customFormat="1">
      <c r="A569" s="387"/>
      <c r="B569" s="385"/>
      <c r="C569" s="386"/>
      <c r="D569" s="362"/>
      <c r="E569" s="363"/>
      <c r="F569" s="363"/>
      <c r="G569" s="366"/>
      <c r="H569" s="292"/>
      <c r="I569" s="383"/>
      <c r="J569" s="297"/>
      <c r="L569" s="301"/>
      <c r="M569" s="301"/>
    </row>
    <row r="570" spans="1:14" ht="15">
      <c r="B570" s="331"/>
    </row>
    <row r="571" spans="1:14" ht="15">
      <c r="B571" s="331"/>
    </row>
    <row r="572" spans="1:14" ht="15">
      <c r="B572" s="331"/>
    </row>
    <row r="573" spans="1:14" ht="15">
      <c r="B573" s="331"/>
    </row>
    <row r="574" spans="1:14">
      <c r="B574" s="249"/>
    </row>
    <row r="575" spans="1:14">
      <c r="B575" s="249"/>
    </row>
    <row r="576" spans="1:14">
      <c r="B576" s="249"/>
    </row>
    <row r="577" spans="1:14" s="385" customFormat="1">
      <c r="A577" s="363"/>
      <c r="B577" s="250"/>
      <c r="C577" s="386"/>
      <c r="D577" s="362"/>
      <c r="E577" s="363"/>
      <c r="F577" s="363"/>
      <c r="G577" s="366"/>
      <c r="H577" s="292"/>
      <c r="I577" s="383"/>
      <c r="J577" s="297"/>
      <c r="K577" s="377"/>
      <c r="L577" s="301"/>
      <c r="M577" s="301"/>
      <c r="N577" s="301"/>
    </row>
    <row r="578" spans="1:14" s="385" customFormat="1">
      <c r="A578" s="363"/>
      <c r="B578" s="250"/>
      <c r="C578" s="386"/>
      <c r="D578" s="362"/>
      <c r="E578" s="363"/>
      <c r="F578" s="363"/>
      <c r="G578" s="366"/>
      <c r="H578" s="292"/>
      <c r="I578" s="383"/>
      <c r="J578" s="297"/>
      <c r="K578" s="377"/>
      <c r="L578" s="301"/>
      <c r="M578" s="301"/>
      <c r="N578" s="301"/>
    </row>
    <row r="579" spans="1:14" s="385" customFormat="1">
      <c r="A579" s="363"/>
      <c r="B579" s="251"/>
      <c r="C579" s="386"/>
      <c r="D579" s="362"/>
      <c r="E579" s="363"/>
      <c r="F579" s="363"/>
      <c r="G579" s="366"/>
      <c r="H579" s="292"/>
      <c r="I579" s="383"/>
      <c r="J579" s="297"/>
      <c r="K579" s="377"/>
      <c r="L579" s="301"/>
      <c r="M579" s="301"/>
      <c r="N579" s="301"/>
    </row>
    <row r="580" spans="1:14" s="385" customFormat="1">
      <c r="A580" s="363"/>
      <c r="B580" s="250"/>
      <c r="C580" s="386">
        <v>95</v>
      </c>
      <c r="D580" s="362"/>
      <c r="E580" s="363"/>
      <c r="F580" s="363"/>
      <c r="G580" s="366"/>
      <c r="H580" s="292"/>
      <c r="I580" s="383"/>
      <c r="J580" s="297"/>
      <c r="K580" s="377"/>
      <c r="L580" s="301"/>
      <c r="M580" s="301"/>
      <c r="N580" s="301"/>
    </row>
    <row r="581" spans="1:14">
      <c r="C581" s="386">
        <v>41</v>
      </c>
    </row>
    <row r="582" spans="1:14" s="385" customFormat="1">
      <c r="A582" s="363"/>
      <c r="B582" s="250"/>
      <c r="C582" s="386">
        <v>29</v>
      </c>
      <c r="D582" s="362"/>
      <c r="E582" s="363"/>
      <c r="F582" s="363"/>
      <c r="G582" s="366"/>
      <c r="H582" s="292"/>
      <c r="I582" s="383"/>
      <c r="J582" s="297"/>
      <c r="K582" s="377"/>
      <c r="L582" s="301"/>
      <c r="M582" s="301"/>
      <c r="N582" s="301"/>
    </row>
    <row r="583" spans="1:14">
      <c r="C583" s="386">
        <v>167</v>
      </c>
    </row>
    <row r="584" spans="1:14">
      <c r="C584" s="386">
        <v>119</v>
      </c>
    </row>
    <row r="585" spans="1:14">
      <c r="C585" s="386">
        <v>138</v>
      </c>
    </row>
    <row r="586" spans="1:14" s="385" customFormat="1">
      <c r="A586" s="363"/>
      <c r="B586" s="250"/>
      <c r="C586" s="386">
        <v>119</v>
      </c>
      <c r="D586" s="362"/>
      <c r="E586" s="363"/>
      <c r="F586" s="363"/>
      <c r="G586" s="366"/>
      <c r="H586" s="292"/>
      <c r="I586" s="383"/>
      <c r="J586" s="297"/>
      <c r="K586" s="377"/>
      <c r="L586" s="301"/>
      <c r="M586" s="301"/>
      <c r="N586" s="301"/>
    </row>
    <row r="587" spans="1:14">
      <c r="C587" s="386">
        <v>80</v>
      </c>
    </row>
    <row r="588" spans="1:14" s="385" customFormat="1">
      <c r="A588" s="363"/>
      <c r="B588" s="251"/>
      <c r="C588" s="386">
        <v>110</v>
      </c>
      <c r="D588" s="362"/>
      <c r="E588" s="363"/>
      <c r="F588" s="363"/>
      <c r="G588" s="366"/>
      <c r="H588" s="292"/>
      <c r="I588" s="383"/>
      <c r="J588" s="297"/>
      <c r="K588" s="377"/>
      <c r="L588" s="301"/>
      <c r="M588" s="301"/>
      <c r="N588" s="301"/>
    </row>
    <row r="589" spans="1:14">
      <c r="C589" s="386">
        <v>45</v>
      </c>
    </row>
    <row r="591" spans="1:14" s="385" customFormat="1">
      <c r="A591" s="363"/>
      <c r="B591" s="250"/>
      <c r="C591" s="386"/>
      <c r="D591" s="362"/>
      <c r="E591" s="363"/>
      <c r="F591" s="363"/>
      <c r="G591" s="366"/>
      <c r="H591" s="292"/>
      <c r="I591" s="383"/>
      <c r="J591" s="297"/>
      <c r="K591" s="377"/>
      <c r="L591" s="301"/>
      <c r="M591" s="301"/>
      <c r="N591" s="301"/>
    </row>
    <row r="592" spans="1:14" s="385" customFormat="1">
      <c r="A592" s="363"/>
      <c r="B592" s="250"/>
      <c r="C592" s="386">
        <v>824</v>
      </c>
      <c r="D592" s="362"/>
      <c r="E592" s="363"/>
      <c r="F592" s="363"/>
      <c r="G592" s="366"/>
      <c r="H592" s="292"/>
      <c r="I592" s="383"/>
      <c r="J592" s="297"/>
      <c r="K592" s="377"/>
      <c r="L592" s="301"/>
      <c r="M592" s="301"/>
      <c r="N592" s="301"/>
    </row>
    <row r="593" spans="1:14" s="385" customFormat="1">
      <c r="A593" s="363"/>
      <c r="B593" s="250"/>
      <c r="C593" s="386">
        <v>37</v>
      </c>
      <c r="D593" s="362"/>
      <c r="E593" s="363"/>
      <c r="F593" s="363"/>
      <c r="G593" s="366"/>
      <c r="H593" s="292"/>
      <c r="I593" s="383"/>
      <c r="J593" s="297"/>
      <c r="K593" s="377"/>
      <c r="L593" s="301"/>
      <c r="M593" s="301"/>
      <c r="N593" s="301"/>
    </row>
    <row r="594" spans="1:14" s="385" customFormat="1">
      <c r="A594" s="363"/>
      <c r="B594" s="377"/>
      <c r="C594" s="386">
        <v>23</v>
      </c>
      <c r="D594" s="362"/>
      <c r="E594" s="363"/>
      <c r="F594" s="363"/>
      <c r="G594" s="366"/>
      <c r="H594" s="292"/>
      <c r="I594" s="383"/>
      <c r="J594" s="297"/>
      <c r="K594" s="377"/>
      <c r="L594" s="301"/>
      <c r="M594" s="301"/>
      <c r="N594" s="301"/>
    </row>
    <row r="595" spans="1:14" s="385" customFormat="1">
      <c r="A595" s="363"/>
      <c r="B595" s="251"/>
      <c r="C595" s="386">
        <v>31</v>
      </c>
      <c r="D595" s="362"/>
      <c r="E595" s="363"/>
      <c r="F595" s="363"/>
      <c r="G595" s="366"/>
      <c r="H595" s="292"/>
      <c r="I595" s="383"/>
      <c r="J595" s="297"/>
      <c r="K595" s="377"/>
      <c r="L595" s="301"/>
      <c r="M595" s="301"/>
      <c r="N595" s="301"/>
    </row>
    <row r="596" spans="1:14" s="385" customFormat="1">
      <c r="A596" s="363"/>
      <c r="B596" s="251"/>
      <c r="C596" s="386"/>
      <c r="D596" s="362"/>
      <c r="E596" s="363"/>
      <c r="F596" s="363"/>
      <c r="G596" s="366"/>
      <c r="H596" s="292"/>
      <c r="I596" s="383"/>
      <c r="J596" s="297"/>
      <c r="K596" s="377"/>
      <c r="L596" s="301"/>
      <c r="M596" s="301"/>
      <c r="N596" s="301"/>
    </row>
    <row r="600" spans="1:14" s="385" customFormat="1">
      <c r="A600" s="363"/>
      <c r="B600" s="250"/>
      <c r="C600" s="386"/>
      <c r="D600" s="362"/>
      <c r="E600" s="363"/>
      <c r="F600" s="363"/>
      <c r="G600" s="366"/>
      <c r="H600" s="292"/>
      <c r="I600" s="383"/>
      <c r="J600" s="297"/>
      <c r="K600" s="377"/>
      <c r="L600" s="301"/>
      <c r="M600" s="301"/>
      <c r="N600" s="301"/>
    </row>
    <row r="601" spans="1:14" s="385" customFormat="1">
      <c r="A601" s="363"/>
      <c r="B601" s="250"/>
      <c r="C601" s="386"/>
      <c r="D601" s="362"/>
      <c r="E601" s="363"/>
      <c r="F601" s="363"/>
      <c r="G601" s="366"/>
      <c r="H601" s="292"/>
      <c r="I601" s="383"/>
      <c r="J601" s="297"/>
      <c r="K601" s="377"/>
      <c r="L601" s="301"/>
      <c r="M601" s="301"/>
      <c r="N601" s="301"/>
    </row>
    <row r="602" spans="1:14" s="385" customFormat="1">
      <c r="A602" s="363"/>
      <c r="C602" s="386"/>
      <c r="D602" s="362"/>
      <c r="E602" s="363"/>
      <c r="F602" s="363"/>
      <c r="G602" s="366"/>
      <c r="H602" s="292"/>
      <c r="I602" s="383"/>
      <c r="J602" s="297"/>
      <c r="K602" s="377"/>
      <c r="L602" s="301"/>
      <c r="M602" s="301"/>
      <c r="N602" s="301"/>
    </row>
    <row r="603" spans="1:14" s="385" customFormat="1" ht="15">
      <c r="A603" s="363"/>
      <c r="B603" s="331"/>
      <c r="C603" s="386"/>
      <c r="D603" s="362"/>
      <c r="E603" s="363"/>
      <c r="F603" s="363"/>
      <c r="G603" s="366"/>
      <c r="H603" s="292"/>
      <c r="I603" s="383"/>
      <c r="J603" s="297"/>
      <c r="K603" s="377"/>
      <c r="L603" s="301"/>
      <c r="M603" s="301"/>
      <c r="N603" s="301"/>
    </row>
    <row r="604" spans="1:14" s="385" customFormat="1">
      <c r="A604" s="363"/>
      <c r="B604" s="250"/>
      <c r="C604" s="386"/>
      <c r="D604" s="362"/>
      <c r="E604" s="363"/>
      <c r="F604" s="363"/>
      <c r="G604" s="366"/>
      <c r="H604" s="292"/>
      <c r="I604" s="383"/>
      <c r="J604" s="297"/>
      <c r="K604" s="377"/>
      <c r="L604" s="301"/>
      <c r="M604" s="301"/>
      <c r="N604" s="301"/>
    </row>
    <row r="605" spans="1:14" s="385" customFormat="1">
      <c r="A605" s="363"/>
      <c r="B605" s="250"/>
      <c r="C605" s="386"/>
      <c r="D605" s="362"/>
      <c r="E605" s="363"/>
      <c r="F605" s="363"/>
      <c r="G605" s="366"/>
      <c r="H605" s="292"/>
      <c r="I605" s="383"/>
      <c r="J605" s="297"/>
      <c r="K605" s="377"/>
      <c r="L605" s="301"/>
      <c r="M605" s="301"/>
      <c r="N605" s="301"/>
    </row>
    <row r="606" spans="1:14" s="385" customFormat="1">
      <c r="A606" s="363"/>
      <c r="B606" s="251"/>
      <c r="C606" s="386"/>
      <c r="D606" s="362"/>
      <c r="E606" s="363"/>
      <c r="F606" s="363"/>
      <c r="G606" s="366"/>
      <c r="H606" s="292"/>
      <c r="I606" s="383"/>
      <c r="J606" s="297"/>
      <c r="K606" s="377"/>
      <c r="L606" s="301"/>
      <c r="M606" s="301"/>
      <c r="N606" s="301"/>
    </row>
    <row r="608" spans="1:14" s="385" customFormat="1">
      <c r="A608" s="363"/>
      <c r="B608" s="250"/>
      <c r="C608" s="386"/>
      <c r="D608" s="362"/>
      <c r="E608" s="363"/>
      <c r="F608" s="363"/>
      <c r="G608" s="366"/>
      <c r="H608" s="292"/>
      <c r="I608" s="383"/>
      <c r="J608" s="297"/>
      <c r="K608" s="377"/>
      <c r="L608" s="301"/>
      <c r="M608" s="301"/>
      <c r="N608" s="301"/>
    </row>
    <row r="609" spans="1:14" s="385" customFormat="1" ht="15">
      <c r="A609" s="363"/>
      <c r="B609" s="331"/>
      <c r="C609" s="386"/>
      <c r="D609" s="362"/>
      <c r="E609" s="363"/>
      <c r="F609" s="363"/>
      <c r="G609" s="366"/>
      <c r="H609" s="292"/>
      <c r="I609" s="383"/>
      <c r="J609" s="297"/>
      <c r="K609" s="377"/>
      <c r="L609" s="301"/>
      <c r="M609" s="301"/>
      <c r="N609" s="301"/>
    </row>
    <row r="610" spans="1:14" s="385" customFormat="1" ht="15">
      <c r="A610" s="363"/>
      <c r="B610" s="330"/>
      <c r="C610" s="386"/>
      <c r="D610" s="362"/>
      <c r="E610" s="363"/>
      <c r="F610" s="363"/>
      <c r="G610" s="366"/>
      <c r="H610" s="292"/>
      <c r="I610" s="383"/>
      <c r="J610" s="297"/>
      <c r="K610" s="377"/>
      <c r="L610" s="301"/>
      <c r="M610" s="301"/>
      <c r="N610" s="301"/>
    </row>
    <row r="611" spans="1:14" s="385" customFormat="1" ht="15">
      <c r="A611" s="363"/>
      <c r="B611" s="330"/>
      <c r="C611" s="386"/>
      <c r="D611" s="362"/>
      <c r="E611" s="363"/>
      <c r="F611" s="363"/>
      <c r="G611" s="366"/>
      <c r="H611" s="292"/>
      <c r="I611" s="383"/>
      <c r="J611" s="297"/>
      <c r="K611" s="377"/>
      <c r="L611" s="301"/>
      <c r="M611" s="301"/>
      <c r="N611" s="301"/>
    </row>
    <row r="612" spans="1:14" s="385" customFormat="1" ht="15">
      <c r="A612" s="363"/>
      <c r="B612" s="330"/>
      <c r="C612" s="386"/>
      <c r="D612" s="362"/>
      <c r="E612" s="363"/>
      <c r="F612" s="363"/>
      <c r="G612" s="366"/>
      <c r="H612" s="292"/>
      <c r="I612" s="383"/>
      <c r="J612" s="297"/>
      <c r="K612" s="377"/>
      <c r="L612" s="301"/>
      <c r="M612" s="301"/>
      <c r="N612" s="301"/>
    </row>
    <row r="613" spans="1:14" s="385" customFormat="1" ht="15">
      <c r="A613" s="363"/>
      <c r="B613" s="330"/>
      <c r="C613" s="386"/>
      <c r="D613" s="362"/>
      <c r="E613" s="363"/>
      <c r="F613" s="363"/>
      <c r="G613" s="366"/>
      <c r="H613" s="292"/>
      <c r="I613" s="383"/>
      <c r="J613" s="297"/>
      <c r="K613" s="377"/>
      <c r="L613" s="301"/>
      <c r="M613" s="301"/>
      <c r="N613" s="301"/>
    </row>
    <row r="614" spans="1:14" s="385" customFormat="1" ht="15">
      <c r="A614" s="363"/>
      <c r="B614" s="330"/>
      <c r="C614" s="386"/>
      <c r="D614" s="362"/>
      <c r="E614" s="363"/>
      <c r="F614" s="363"/>
      <c r="G614" s="366"/>
      <c r="H614" s="292"/>
      <c r="I614" s="383"/>
      <c r="J614" s="297"/>
      <c r="K614" s="377"/>
      <c r="L614" s="301"/>
      <c r="M614" s="301"/>
      <c r="N614" s="301"/>
    </row>
    <row r="615" spans="1:14" s="385" customFormat="1" ht="15">
      <c r="A615" s="363"/>
      <c r="B615" s="330"/>
      <c r="C615" s="386"/>
      <c r="D615" s="362"/>
      <c r="E615" s="363"/>
      <c r="F615" s="363"/>
      <c r="G615" s="366"/>
      <c r="H615" s="292"/>
      <c r="I615" s="383"/>
      <c r="J615" s="297"/>
      <c r="K615" s="377"/>
      <c r="L615" s="301"/>
      <c r="M615" s="301"/>
      <c r="N615" s="301"/>
    </row>
    <row r="616" spans="1:14" s="385" customFormat="1" ht="15">
      <c r="A616" s="363"/>
      <c r="B616" s="330"/>
      <c r="C616" s="386"/>
      <c r="D616" s="362"/>
      <c r="E616" s="363"/>
      <c r="F616" s="363"/>
      <c r="G616" s="366"/>
      <c r="H616" s="292"/>
      <c r="I616" s="383"/>
      <c r="J616" s="297"/>
      <c r="K616" s="377"/>
      <c r="L616" s="301"/>
      <c r="M616" s="301"/>
      <c r="N616" s="301"/>
    </row>
    <row r="617" spans="1:14" s="385" customFormat="1" ht="15">
      <c r="A617" s="363"/>
      <c r="B617" s="330"/>
      <c r="C617" s="386"/>
      <c r="D617" s="362"/>
      <c r="E617" s="363"/>
      <c r="F617" s="363"/>
      <c r="G617" s="366"/>
      <c r="H617" s="292"/>
      <c r="I617" s="383"/>
      <c r="J617" s="297"/>
      <c r="K617" s="377"/>
      <c r="L617" s="301"/>
      <c r="M617" s="301"/>
      <c r="N617" s="301"/>
    </row>
    <row r="618" spans="1:14" s="385" customFormat="1" ht="15">
      <c r="A618" s="363"/>
      <c r="B618" s="330"/>
      <c r="C618" s="386"/>
      <c r="D618" s="362"/>
      <c r="E618" s="363"/>
      <c r="F618" s="363"/>
      <c r="G618" s="366"/>
      <c r="H618" s="292"/>
      <c r="I618" s="383"/>
      <c r="J618" s="297"/>
      <c r="K618" s="377"/>
      <c r="L618" s="301"/>
      <c r="M618" s="301"/>
      <c r="N618" s="301"/>
    </row>
    <row r="619" spans="1:14" s="385" customFormat="1" ht="15">
      <c r="A619" s="363"/>
      <c r="B619" s="330"/>
      <c r="C619" s="386"/>
      <c r="D619" s="362"/>
      <c r="E619" s="363"/>
      <c r="F619" s="363"/>
      <c r="G619" s="366"/>
      <c r="H619" s="292"/>
      <c r="I619" s="383"/>
      <c r="J619" s="297"/>
      <c r="K619" s="377"/>
      <c r="L619" s="301"/>
      <c r="M619" s="301"/>
      <c r="N619" s="301"/>
    </row>
    <row r="620" spans="1:14" s="385" customFormat="1" ht="15">
      <c r="A620" s="363"/>
      <c r="B620" s="330"/>
      <c r="C620" s="386"/>
      <c r="D620" s="362"/>
      <c r="E620" s="363"/>
      <c r="F620" s="363"/>
      <c r="G620" s="366"/>
      <c r="H620" s="292"/>
      <c r="I620" s="383"/>
      <c r="J620" s="297"/>
      <c r="K620" s="377"/>
      <c r="L620" s="301"/>
      <c r="M620" s="301"/>
      <c r="N620" s="301"/>
    </row>
    <row r="621" spans="1:14" s="385" customFormat="1" ht="15">
      <c r="A621" s="363"/>
      <c r="B621" s="330"/>
      <c r="C621" s="386"/>
      <c r="D621" s="362"/>
      <c r="E621" s="363"/>
      <c r="F621" s="363"/>
      <c r="G621" s="366"/>
      <c r="H621" s="292"/>
      <c r="I621" s="383"/>
      <c r="J621" s="297"/>
      <c r="K621" s="377"/>
      <c r="L621" s="301"/>
      <c r="M621" s="301"/>
      <c r="N621" s="301"/>
    </row>
    <row r="622" spans="1:14" s="385" customFormat="1" ht="15">
      <c r="A622" s="363"/>
      <c r="B622" s="330"/>
      <c r="C622" s="386"/>
      <c r="D622" s="362"/>
      <c r="E622" s="363"/>
      <c r="F622" s="363"/>
      <c r="G622" s="366"/>
      <c r="H622" s="292"/>
      <c r="I622" s="383"/>
      <c r="J622" s="297"/>
      <c r="K622" s="377"/>
      <c r="L622" s="301"/>
      <c r="M622" s="301"/>
      <c r="N622" s="301"/>
    </row>
    <row r="623" spans="1:14" s="385" customFormat="1" ht="15">
      <c r="A623" s="363"/>
      <c r="B623" s="330"/>
      <c r="C623" s="386"/>
      <c r="D623" s="362"/>
      <c r="E623" s="363"/>
      <c r="F623" s="363"/>
      <c r="G623" s="366"/>
      <c r="H623" s="292"/>
      <c r="I623" s="383"/>
      <c r="J623" s="297"/>
      <c r="K623" s="377"/>
      <c r="L623" s="301"/>
      <c r="M623" s="301"/>
      <c r="N623" s="301"/>
    </row>
  </sheetData>
  <sheetProtection formatCells="0" formatColumns="0" formatRows="0" autoFilter="0"/>
  <autoFilter ref="A3:AD563"/>
  <mergeCells count="2">
    <mergeCell ref="C1:I1"/>
    <mergeCell ref="D2:G2"/>
  </mergeCells>
  <conditionalFormatting sqref="I46">
    <cfRule type="duplicateValues" dxfId="286" priority="17"/>
  </conditionalFormatting>
  <conditionalFormatting sqref="I123">
    <cfRule type="duplicateValues" dxfId="285" priority="16"/>
  </conditionalFormatting>
  <conditionalFormatting sqref="I125">
    <cfRule type="duplicateValues" dxfId="284" priority="15"/>
  </conditionalFormatting>
  <conditionalFormatting sqref="I190:I196">
    <cfRule type="duplicateValues" dxfId="283" priority="14"/>
  </conditionalFormatting>
  <conditionalFormatting sqref="I191:I196">
    <cfRule type="duplicateValues" dxfId="282" priority="13"/>
  </conditionalFormatting>
  <conditionalFormatting sqref="I454:I455">
    <cfRule type="duplicateValues" dxfId="281" priority="12"/>
  </conditionalFormatting>
  <conditionalFormatting sqref="I455">
    <cfRule type="duplicateValues" dxfId="280" priority="11"/>
  </conditionalFormatting>
  <conditionalFormatting sqref="B457">
    <cfRule type="duplicateValues" dxfId="279" priority="10"/>
  </conditionalFormatting>
  <conditionalFormatting sqref="I457">
    <cfRule type="duplicateValues" dxfId="278" priority="9"/>
  </conditionalFormatting>
  <conditionalFormatting sqref="B460">
    <cfRule type="duplicateValues" dxfId="277" priority="8"/>
  </conditionalFormatting>
  <conditionalFormatting sqref="I460">
    <cfRule type="duplicateValues" dxfId="276" priority="7"/>
  </conditionalFormatting>
  <conditionalFormatting sqref="B561:B563">
    <cfRule type="duplicateValues" dxfId="275" priority="6"/>
  </conditionalFormatting>
  <conditionalFormatting sqref="I561:I563">
    <cfRule type="duplicateValues" dxfId="274" priority="5"/>
  </conditionalFormatting>
  <conditionalFormatting sqref="I505:I506">
    <cfRule type="duplicateValues" dxfId="273" priority="4"/>
  </conditionalFormatting>
  <conditionalFormatting sqref="A505:C506">
    <cfRule type="duplicateValues" dxfId="272" priority="3"/>
  </conditionalFormatting>
  <conditionalFormatting sqref="I452">
    <cfRule type="duplicateValues" dxfId="271" priority="2"/>
  </conditionalFormatting>
  <conditionalFormatting sqref="A452:D452">
    <cfRule type="duplicateValues" dxfId="270" priority="1"/>
  </conditionalFormatting>
  <pageMargins left="0.25" right="0.25" top="0.2" bottom="0.28000000000000003"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16"/>
  <sheetViews>
    <sheetView topLeftCell="A474" workbookViewId="0">
      <selection activeCell="H479" sqref="H479"/>
    </sheetView>
  </sheetViews>
  <sheetFormatPr defaultRowHeight="12.75"/>
  <cols>
    <col min="1" max="1" width="4" customWidth="1"/>
    <col min="2" max="2" width="9.140625" customWidth="1"/>
    <col min="3" max="3" width="16.5703125" customWidth="1"/>
    <col min="4" max="7" width="9.140625" customWidth="1"/>
    <col min="8" max="8" width="11.5703125" customWidth="1"/>
    <col min="10" max="22" width="6.85546875" customWidth="1"/>
    <col min="23" max="23" width="11.5703125" customWidth="1"/>
    <col min="24" max="24" width="8.42578125" customWidth="1"/>
    <col min="25" max="25" width="10.140625" customWidth="1"/>
    <col min="26" max="26" width="7.42578125" customWidth="1"/>
    <col min="27" max="27" width="8.7109375" customWidth="1"/>
    <col min="28" max="28" width="12" customWidth="1"/>
    <col min="29" max="29" width="9.28515625" customWidth="1"/>
    <col min="30" max="30" width="11.7109375" style="626" customWidth="1"/>
    <col min="31" max="31" width="9.140625" style="626"/>
  </cols>
  <sheetData>
    <row r="1" spans="1:31" ht="27.75" customHeight="1">
      <c r="A1" s="417"/>
      <c r="B1" s="417"/>
      <c r="C1" s="420" t="s">
        <v>3342</v>
      </c>
      <c r="D1" s="418"/>
      <c r="E1" s="419"/>
      <c r="F1" s="418"/>
      <c r="G1" s="418"/>
      <c r="H1" s="418"/>
      <c r="I1" s="791" t="s">
        <v>3343</v>
      </c>
      <c r="J1" s="791"/>
      <c r="K1" s="791"/>
      <c r="L1" s="791"/>
      <c r="M1" s="791"/>
      <c r="N1" s="791"/>
      <c r="O1" s="416"/>
      <c r="P1" s="252"/>
      <c r="Q1" s="252"/>
      <c r="R1" s="252"/>
      <c r="S1" s="252"/>
      <c r="T1" s="252"/>
      <c r="U1" s="252"/>
    </row>
    <row r="2" spans="1:31" ht="12.75" customHeight="1">
      <c r="D2" s="792" t="s">
        <v>1472</v>
      </c>
      <c r="E2" s="792"/>
      <c r="F2" s="792"/>
      <c r="G2" s="792"/>
      <c r="H2" s="792"/>
      <c r="I2" s="793"/>
      <c r="J2" s="793"/>
      <c r="K2" s="793"/>
      <c r="L2" s="793"/>
      <c r="M2" s="793"/>
      <c r="N2" s="793"/>
      <c r="O2" s="401"/>
      <c r="P2" s="268"/>
      <c r="Q2" s="268"/>
    </row>
    <row r="3" spans="1:31" ht="12.75" customHeight="1">
      <c r="B3" s="797" t="s">
        <v>3341</v>
      </c>
      <c r="C3" s="798"/>
      <c r="D3" s="798"/>
      <c r="E3" s="798"/>
      <c r="F3" s="798"/>
      <c r="G3" s="798"/>
      <c r="H3" s="798"/>
      <c r="I3" s="798"/>
      <c r="J3" s="798"/>
      <c r="K3" s="798"/>
      <c r="L3" s="798"/>
      <c r="M3" s="798"/>
      <c r="N3" s="798"/>
      <c r="O3" s="798"/>
      <c r="P3" s="798"/>
      <c r="Q3" s="798"/>
      <c r="R3" s="798"/>
      <c r="S3" s="798"/>
    </row>
    <row r="4" spans="1:31" ht="153">
      <c r="C4" s="415" t="s">
        <v>3340</v>
      </c>
      <c r="D4" s="795" t="s">
        <v>3339</v>
      </c>
      <c r="E4" s="795"/>
      <c r="F4" s="795"/>
      <c r="G4" s="795"/>
      <c r="H4" s="796"/>
      <c r="I4" s="794" t="s">
        <v>3337</v>
      </c>
      <c r="J4" s="794"/>
      <c r="K4" s="794"/>
      <c r="L4" s="794"/>
      <c r="M4" s="794"/>
      <c r="N4" s="794"/>
      <c r="O4" s="794"/>
      <c r="P4" s="414" t="s">
        <v>3338</v>
      </c>
      <c r="Q4" s="412"/>
      <c r="R4" s="413"/>
      <c r="S4" s="413"/>
      <c r="T4" s="413"/>
      <c r="U4" s="413"/>
    </row>
    <row r="5" spans="1:31" ht="48">
      <c r="B5" s="31" t="s">
        <v>1481</v>
      </c>
      <c r="C5" s="32" t="s">
        <v>1482</v>
      </c>
      <c r="D5" s="27" t="s">
        <v>1474</v>
      </c>
      <c r="E5" s="28" t="s">
        <v>1475</v>
      </c>
      <c r="F5" s="29" t="s">
        <v>1476</v>
      </c>
      <c r="G5" s="27" t="s">
        <v>1478</v>
      </c>
      <c r="H5" s="27" t="s">
        <v>3263</v>
      </c>
      <c r="I5" s="29" t="s">
        <v>3280</v>
      </c>
      <c r="J5" s="29" t="s">
        <v>3281</v>
      </c>
      <c r="K5" s="29" t="s">
        <v>3282</v>
      </c>
      <c r="L5" s="29" t="s">
        <v>3283</v>
      </c>
      <c r="M5" s="400" t="s">
        <v>3284</v>
      </c>
      <c r="N5" s="29" t="s">
        <v>3285</v>
      </c>
      <c r="O5" s="29" t="s">
        <v>3288</v>
      </c>
      <c r="P5" s="29" t="s">
        <v>3314</v>
      </c>
      <c r="Q5" s="29" t="s">
        <v>3315</v>
      </c>
      <c r="R5" s="29" t="s">
        <v>3316</v>
      </c>
      <c r="S5" s="29" t="s">
        <v>3317</v>
      </c>
      <c r="T5" s="29" t="s">
        <v>3318</v>
      </c>
      <c r="U5" s="29" t="s">
        <v>3319</v>
      </c>
      <c r="X5" s="28" t="s">
        <v>1475</v>
      </c>
      <c r="Y5" s="27" t="s">
        <v>1478</v>
      </c>
      <c r="Z5" s="27" t="s">
        <v>1479</v>
      </c>
      <c r="AA5" s="436" t="s">
        <v>1480</v>
      </c>
      <c r="AB5" s="31" t="s">
        <v>1481</v>
      </c>
      <c r="AD5" s="627" t="s">
        <v>4551</v>
      </c>
      <c r="AE5" s="627" t="s">
        <v>4550</v>
      </c>
    </row>
    <row r="6" spans="1:31" ht="108">
      <c r="B6" s="40" t="s">
        <v>1491</v>
      </c>
      <c r="C6" s="41"/>
      <c r="D6" s="398">
        <v>1001</v>
      </c>
      <c r="E6" s="35" t="s">
        <v>11</v>
      </c>
      <c r="F6" s="36" t="s">
        <v>1488</v>
      </c>
      <c r="G6" s="38">
        <v>1</v>
      </c>
      <c r="H6" s="398">
        <v>10011</v>
      </c>
      <c r="I6" s="36" t="s">
        <v>3286</v>
      </c>
      <c r="J6" s="36" t="s">
        <v>3299</v>
      </c>
      <c r="K6" s="36"/>
      <c r="L6" s="36"/>
      <c r="M6" s="402"/>
      <c r="N6" s="36"/>
      <c r="O6" s="36"/>
      <c r="P6" s="392"/>
      <c r="Q6" s="392"/>
      <c r="R6" s="392"/>
      <c r="S6" s="392"/>
      <c r="T6" s="392"/>
      <c r="U6" s="392"/>
      <c r="V6" t="b">
        <f>EXACT(X6,E6)</f>
        <v>1</v>
      </c>
      <c r="W6" t="b">
        <f t="shared" ref="W6:W69" si="0">EXACT(G6,Y6)</f>
        <v>1</v>
      </c>
      <c r="X6" s="35" t="s">
        <v>11</v>
      </c>
      <c r="Y6" s="38">
        <v>1</v>
      </c>
      <c r="Z6" s="38" t="s">
        <v>8</v>
      </c>
      <c r="AA6" s="53" t="s">
        <v>1490</v>
      </c>
      <c r="AB6" s="437" t="s">
        <v>1491</v>
      </c>
      <c r="AC6" t="b">
        <v>1</v>
      </c>
      <c r="AD6" s="626" t="s">
        <v>4028</v>
      </c>
      <c r="AE6" s="626">
        <v>1003</v>
      </c>
    </row>
    <row r="7" spans="1:31" ht="168">
      <c r="B7" s="40" t="s">
        <v>1493</v>
      </c>
      <c r="C7" s="41"/>
      <c r="D7" s="35" t="s">
        <v>10</v>
      </c>
      <c r="E7" s="35" t="s">
        <v>11</v>
      </c>
      <c r="F7" s="36" t="s">
        <v>1488</v>
      </c>
      <c r="G7" s="38">
        <v>2</v>
      </c>
      <c r="H7" s="398">
        <v>10012</v>
      </c>
      <c r="I7" s="36" t="s">
        <v>3287</v>
      </c>
      <c r="J7" s="36" t="s">
        <v>3303</v>
      </c>
      <c r="K7" s="36"/>
      <c r="L7" s="36"/>
      <c r="M7" s="402"/>
      <c r="N7" s="36"/>
      <c r="O7" s="36"/>
      <c r="P7" s="392"/>
      <c r="Q7" s="392"/>
      <c r="R7" s="392"/>
      <c r="S7" s="392"/>
      <c r="T7" s="392"/>
      <c r="U7" s="392"/>
      <c r="V7" s="434" t="b">
        <f t="shared" ref="V7:V70" si="1">EXACT(X7,E7)</f>
        <v>1</v>
      </c>
      <c r="W7" s="434" t="b">
        <f t="shared" si="0"/>
        <v>1</v>
      </c>
      <c r="X7" s="35" t="s">
        <v>11</v>
      </c>
      <c r="Y7" s="38">
        <v>2</v>
      </c>
      <c r="Z7" s="38" t="s">
        <v>8</v>
      </c>
      <c r="AA7" s="96" t="s">
        <v>1492</v>
      </c>
      <c r="AB7" s="437" t="s">
        <v>1493</v>
      </c>
      <c r="AC7" s="434" t="b">
        <v>1</v>
      </c>
      <c r="AD7" s="626" t="s">
        <v>4029</v>
      </c>
      <c r="AE7" s="626">
        <v>1004</v>
      </c>
    </row>
    <row r="8" spans="1:31" ht="132">
      <c r="B8" s="40" t="s">
        <v>1495</v>
      </c>
      <c r="C8" s="41"/>
      <c r="D8" s="35" t="s">
        <v>10</v>
      </c>
      <c r="E8" s="35" t="s">
        <v>11</v>
      </c>
      <c r="F8" s="36" t="s">
        <v>1488</v>
      </c>
      <c r="G8" s="38">
        <v>3</v>
      </c>
      <c r="H8" s="398">
        <v>10013</v>
      </c>
      <c r="I8" s="36" t="s">
        <v>3281</v>
      </c>
      <c r="J8" s="36" t="s">
        <v>3282</v>
      </c>
      <c r="K8" s="36"/>
      <c r="L8" s="36"/>
      <c r="M8" s="402"/>
      <c r="N8" s="36"/>
      <c r="O8" s="36"/>
      <c r="P8" s="392"/>
      <c r="Q8" s="392"/>
      <c r="R8" s="392"/>
      <c r="S8" s="392"/>
      <c r="T8" s="392"/>
      <c r="U8" s="392"/>
      <c r="V8" s="434" t="b">
        <f t="shared" si="1"/>
        <v>1</v>
      </c>
      <c r="W8" s="434" t="b">
        <f t="shared" si="0"/>
        <v>1</v>
      </c>
      <c r="X8" s="35" t="s">
        <v>11</v>
      </c>
      <c r="Y8" s="38">
        <v>3</v>
      </c>
      <c r="Z8" s="38" t="s">
        <v>8</v>
      </c>
      <c r="AA8" s="438" t="s">
        <v>3378</v>
      </c>
      <c r="AB8" s="437" t="s">
        <v>1495</v>
      </c>
      <c r="AC8" s="434" t="b">
        <v>1</v>
      </c>
      <c r="AD8" s="626" t="s">
        <v>4030</v>
      </c>
      <c r="AE8" s="626">
        <v>1005</v>
      </c>
    </row>
    <row r="9" spans="1:31" ht="108">
      <c r="B9" s="40" t="s">
        <v>1497</v>
      </c>
      <c r="C9" s="41"/>
      <c r="D9" s="35" t="s">
        <v>10</v>
      </c>
      <c r="E9" s="35" t="s">
        <v>11</v>
      </c>
      <c r="F9" s="36" t="s">
        <v>1488</v>
      </c>
      <c r="G9" s="38">
        <v>4</v>
      </c>
      <c r="H9" s="398">
        <v>10014</v>
      </c>
      <c r="I9" s="36" t="s">
        <v>3283</v>
      </c>
      <c r="J9" s="36" t="s">
        <v>3284</v>
      </c>
      <c r="K9" s="36"/>
      <c r="L9" s="36"/>
      <c r="M9" s="402"/>
      <c r="N9" s="36"/>
      <c r="O9" s="36"/>
      <c r="P9" s="392"/>
      <c r="Q9" s="392"/>
      <c r="R9" s="392"/>
      <c r="S9" s="392"/>
      <c r="T9" s="392"/>
      <c r="U9" s="392"/>
      <c r="V9" s="434" t="b">
        <f t="shared" si="1"/>
        <v>1</v>
      </c>
      <c r="W9" s="434" t="b">
        <f t="shared" si="0"/>
        <v>1</v>
      </c>
      <c r="X9" s="35" t="s">
        <v>11</v>
      </c>
      <c r="Y9" s="38">
        <v>4</v>
      </c>
      <c r="Z9" s="38" t="s">
        <v>8</v>
      </c>
      <c r="AA9" s="96" t="s">
        <v>3379</v>
      </c>
      <c r="AB9" s="437" t="s">
        <v>1497</v>
      </c>
      <c r="AC9" s="434" t="b">
        <v>1</v>
      </c>
      <c r="AD9" s="626" t="s">
        <v>4031</v>
      </c>
      <c r="AE9" s="626">
        <v>1006</v>
      </c>
    </row>
    <row r="10" spans="1:31" ht="96">
      <c r="B10" s="40" t="s">
        <v>1499</v>
      </c>
      <c r="C10" s="41"/>
      <c r="D10" s="35" t="s">
        <v>10</v>
      </c>
      <c r="E10" s="35" t="s">
        <v>11</v>
      </c>
      <c r="F10" s="36" t="s">
        <v>1488</v>
      </c>
      <c r="G10" s="38">
        <v>5</v>
      </c>
      <c r="H10" s="398">
        <v>10015</v>
      </c>
      <c r="I10" s="36" t="s">
        <v>3288</v>
      </c>
      <c r="J10" s="36" t="s">
        <v>3278</v>
      </c>
      <c r="K10" s="36"/>
      <c r="L10" s="36"/>
      <c r="M10" s="402"/>
      <c r="N10" s="36"/>
      <c r="O10" s="36"/>
      <c r="P10" s="392"/>
      <c r="Q10" s="392"/>
      <c r="R10" s="392"/>
      <c r="S10" s="392"/>
      <c r="T10" s="392"/>
      <c r="U10" s="392"/>
      <c r="V10" s="434" t="b">
        <f t="shared" si="1"/>
        <v>1</v>
      </c>
      <c r="W10" s="434" t="b">
        <f t="shared" si="0"/>
        <v>1</v>
      </c>
      <c r="X10" s="35" t="s">
        <v>11</v>
      </c>
      <c r="Y10" s="38">
        <v>5</v>
      </c>
      <c r="Z10" s="38" t="s">
        <v>8</v>
      </c>
      <c r="AA10" s="96" t="s">
        <v>3380</v>
      </c>
      <c r="AB10" s="437" t="s">
        <v>1499</v>
      </c>
      <c r="AC10" s="434" t="b">
        <v>1</v>
      </c>
      <c r="AD10" s="626" t="s">
        <v>4032</v>
      </c>
      <c r="AE10" s="626">
        <v>1007</v>
      </c>
    </row>
    <row r="11" spans="1:31" ht="168">
      <c r="B11" s="40" t="s">
        <v>1501</v>
      </c>
      <c r="C11" s="41"/>
      <c r="D11" s="35" t="s">
        <v>10</v>
      </c>
      <c r="E11" s="35" t="s">
        <v>11</v>
      </c>
      <c r="F11" s="36" t="s">
        <v>1488</v>
      </c>
      <c r="G11" s="38">
        <v>6</v>
      </c>
      <c r="H11" s="398">
        <v>10016</v>
      </c>
      <c r="I11" s="36" t="s">
        <v>3289</v>
      </c>
      <c r="J11" s="36" t="s">
        <v>3276</v>
      </c>
      <c r="K11" s="36"/>
      <c r="L11" s="36"/>
      <c r="M11" s="402"/>
      <c r="N11" s="36"/>
      <c r="O11" s="36"/>
      <c r="P11" s="392"/>
      <c r="Q11" s="392"/>
      <c r="R11" s="392"/>
      <c r="S11" s="392"/>
      <c r="T11" s="392"/>
      <c r="U11" s="392"/>
      <c r="V11" s="434" t="b">
        <f t="shared" si="1"/>
        <v>1</v>
      </c>
      <c r="W11" s="434" t="b">
        <f t="shared" si="0"/>
        <v>1</v>
      </c>
      <c r="X11" s="35" t="s">
        <v>11</v>
      </c>
      <c r="Y11" s="38">
        <v>6</v>
      </c>
      <c r="Z11" s="38" t="s">
        <v>8</v>
      </c>
      <c r="AA11" s="96" t="s">
        <v>1500</v>
      </c>
      <c r="AB11" s="437" t="s">
        <v>1501</v>
      </c>
      <c r="AC11" s="434" t="b">
        <v>1</v>
      </c>
      <c r="AD11" s="626" t="s">
        <v>4033</v>
      </c>
      <c r="AE11" s="626">
        <v>1008</v>
      </c>
    </row>
    <row r="12" spans="1:31" ht="144">
      <c r="B12" s="40" t="s">
        <v>1503</v>
      </c>
      <c r="C12" s="41"/>
      <c r="D12" s="35" t="s">
        <v>10</v>
      </c>
      <c r="E12" s="35" t="s">
        <v>11</v>
      </c>
      <c r="F12" s="36" t="s">
        <v>1488</v>
      </c>
      <c r="G12" s="38">
        <v>7</v>
      </c>
      <c r="H12" s="398">
        <v>10017</v>
      </c>
      <c r="I12" s="36" t="s">
        <v>3274</v>
      </c>
      <c r="J12" s="36" t="s">
        <v>3266</v>
      </c>
      <c r="K12" s="36"/>
      <c r="L12" s="36"/>
      <c r="M12" s="402"/>
      <c r="N12" s="36"/>
      <c r="O12" s="36"/>
      <c r="P12" s="392"/>
      <c r="Q12" s="392"/>
      <c r="R12" s="392"/>
      <c r="S12" s="392"/>
      <c r="T12" s="392"/>
      <c r="U12" s="392"/>
      <c r="V12" s="434" t="b">
        <f t="shared" si="1"/>
        <v>1</v>
      </c>
      <c r="W12" s="434" t="b">
        <f t="shared" si="0"/>
        <v>1</v>
      </c>
      <c r="X12" s="35" t="s">
        <v>11</v>
      </c>
      <c r="Y12" s="38">
        <v>7</v>
      </c>
      <c r="Z12" s="38" t="s">
        <v>8</v>
      </c>
      <c r="AA12" s="53" t="s">
        <v>1502</v>
      </c>
      <c r="AB12" s="437" t="s">
        <v>1503</v>
      </c>
      <c r="AC12" s="434" t="b">
        <v>1</v>
      </c>
      <c r="AD12" s="626" t="s">
        <v>4034</v>
      </c>
      <c r="AE12" s="626">
        <v>1009</v>
      </c>
    </row>
    <row r="13" spans="1:31" ht="96">
      <c r="B13" s="40" t="s">
        <v>1505</v>
      </c>
      <c r="C13" s="41"/>
      <c r="D13" s="35" t="s">
        <v>10</v>
      </c>
      <c r="E13" s="35" t="s">
        <v>11</v>
      </c>
      <c r="F13" s="36" t="s">
        <v>1488</v>
      </c>
      <c r="G13" s="38">
        <v>8</v>
      </c>
      <c r="H13" s="398">
        <v>10018</v>
      </c>
      <c r="I13" s="36" t="s">
        <v>3290</v>
      </c>
      <c r="J13" s="36" t="s">
        <v>3277</v>
      </c>
      <c r="K13" s="36"/>
      <c r="L13" s="36"/>
      <c r="M13" s="402"/>
      <c r="N13" s="36"/>
      <c r="O13" s="36"/>
      <c r="P13" s="392"/>
      <c r="Q13" s="392"/>
      <c r="R13" s="392"/>
      <c r="S13" s="392"/>
      <c r="T13" s="392"/>
      <c r="U13" s="392"/>
      <c r="V13" s="434" t="b">
        <f t="shared" si="1"/>
        <v>1</v>
      </c>
      <c r="W13" s="434" t="b">
        <f t="shared" si="0"/>
        <v>1</v>
      </c>
      <c r="X13" s="35" t="s">
        <v>11</v>
      </c>
      <c r="Y13" s="38">
        <v>8</v>
      </c>
      <c r="Z13" s="38" t="s">
        <v>8</v>
      </c>
      <c r="AA13" s="96" t="s">
        <v>1504</v>
      </c>
      <c r="AB13" s="437" t="s">
        <v>1505</v>
      </c>
      <c r="AC13" s="434" t="b">
        <v>1</v>
      </c>
      <c r="AD13" s="626" t="s">
        <v>4035</v>
      </c>
      <c r="AE13" s="626">
        <v>1010</v>
      </c>
    </row>
    <row r="14" spans="1:31" ht="192">
      <c r="B14" s="40" t="s">
        <v>1507</v>
      </c>
      <c r="C14" s="41"/>
      <c r="D14" s="35" t="s">
        <v>10</v>
      </c>
      <c r="E14" s="35" t="s">
        <v>11</v>
      </c>
      <c r="F14" s="36" t="s">
        <v>1488</v>
      </c>
      <c r="G14" s="38">
        <v>9</v>
      </c>
      <c r="H14" s="398">
        <v>10019</v>
      </c>
      <c r="I14" s="36" t="s">
        <v>3268</v>
      </c>
      <c r="J14" s="36" t="s">
        <v>3273</v>
      </c>
      <c r="K14" s="36"/>
      <c r="L14" s="36"/>
      <c r="M14" s="402"/>
      <c r="N14" s="36"/>
      <c r="O14" s="36"/>
      <c r="P14" s="392"/>
      <c r="Q14" s="392"/>
      <c r="R14" s="392"/>
      <c r="S14" s="392"/>
      <c r="T14" s="392"/>
      <c r="U14" s="392"/>
      <c r="V14" s="434" t="b">
        <f t="shared" si="1"/>
        <v>1</v>
      </c>
      <c r="W14" s="434" t="b">
        <f t="shared" si="0"/>
        <v>1</v>
      </c>
      <c r="X14" s="35" t="s">
        <v>11</v>
      </c>
      <c r="Y14" s="38">
        <v>9</v>
      </c>
      <c r="Z14" s="38" t="s">
        <v>8</v>
      </c>
      <c r="AA14" s="53" t="s">
        <v>3381</v>
      </c>
      <c r="AB14" s="437" t="s">
        <v>1507</v>
      </c>
      <c r="AC14" s="434" t="b">
        <v>1</v>
      </c>
      <c r="AD14" s="626" t="s">
        <v>4036</v>
      </c>
      <c r="AE14" s="626">
        <v>1011</v>
      </c>
    </row>
    <row r="15" spans="1:31" ht="168">
      <c r="B15" s="40" t="s">
        <v>1509</v>
      </c>
      <c r="C15" s="41"/>
      <c r="D15" s="35" t="s">
        <v>10</v>
      </c>
      <c r="E15" s="35" t="s">
        <v>11</v>
      </c>
      <c r="F15" s="36" t="s">
        <v>1488</v>
      </c>
      <c r="G15" s="38">
        <v>10</v>
      </c>
      <c r="H15" s="398">
        <v>100110</v>
      </c>
      <c r="I15" s="36" t="s">
        <v>3291</v>
      </c>
      <c r="J15" s="36" t="s">
        <v>3307</v>
      </c>
      <c r="K15" s="36"/>
      <c r="L15" s="36"/>
      <c r="M15" s="402"/>
      <c r="N15" s="36"/>
      <c r="O15" s="36"/>
      <c r="P15" s="392"/>
      <c r="Q15" s="392"/>
      <c r="R15" s="392"/>
      <c r="S15" s="392"/>
      <c r="T15" s="392"/>
      <c r="U15" s="392"/>
      <c r="V15" s="434" t="b">
        <f t="shared" si="1"/>
        <v>1</v>
      </c>
      <c r="W15" s="434" t="b">
        <f t="shared" si="0"/>
        <v>1</v>
      </c>
      <c r="X15" s="35" t="s">
        <v>11</v>
      </c>
      <c r="Y15" s="38">
        <v>10</v>
      </c>
      <c r="Z15" s="38" t="s">
        <v>8</v>
      </c>
      <c r="AA15" s="96" t="s">
        <v>3382</v>
      </c>
      <c r="AB15" s="437" t="s">
        <v>1509</v>
      </c>
      <c r="AC15" s="434" t="b">
        <v>1</v>
      </c>
      <c r="AD15" s="626" t="s">
        <v>4037</v>
      </c>
      <c r="AE15" s="626">
        <v>1012</v>
      </c>
    </row>
    <row r="16" spans="1:31" ht="168">
      <c r="B16" s="48" t="s">
        <v>1511</v>
      </c>
      <c r="C16" s="41"/>
      <c r="D16" s="35" t="s">
        <v>10</v>
      </c>
      <c r="E16" s="35" t="s">
        <v>11</v>
      </c>
      <c r="F16" s="36" t="s">
        <v>1488</v>
      </c>
      <c r="G16" s="38">
        <v>11</v>
      </c>
      <c r="H16" s="398">
        <v>100111</v>
      </c>
      <c r="I16" s="36" t="s">
        <v>3292</v>
      </c>
      <c r="J16" s="36" t="s">
        <v>3297</v>
      </c>
      <c r="K16" s="36"/>
      <c r="L16" s="36"/>
      <c r="M16" s="402"/>
      <c r="N16" s="36"/>
      <c r="O16" s="36"/>
      <c r="P16" s="392"/>
      <c r="Q16" s="392"/>
      <c r="R16" s="392"/>
      <c r="S16" s="392"/>
      <c r="T16" s="392"/>
      <c r="U16" s="392"/>
      <c r="V16" s="434" t="b">
        <f t="shared" si="1"/>
        <v>1</v>
      </c>
      <c r="W16" s="434" t="b">
        <f t="shared" si="0"/>
        <v>1</v>
      </c>
      <c r="X16" s="35" t="s">
        <v>11</v>
      </c>
      <c r="Y16" s="38">
        <v>11</v>
      </c>
      <c r="Z16" s="38" t="s">
        <v>8</v>
      </c>
      <c r="AA16" s="96" t="s">
        <v>3383</v>
      </c>
      <c r="AB16" s="437" t="s">
        <v>1511</v>
      </c>
      <c r="AC16" s="434" t="b">
        <v>1</v>
      </c>
      <c r="AD16" s="626" t="s">
        <v>4038</v>
      </c>
      <c r="AE16" s="626">
        <v>1013</v>
      </c>
    </row>
    <row r="17" spans="2:31" ht="132">
      <c r="B17" s="48" t="s">
        <v>1605</v>
      </c>
      <c r="C17" s="41"/>
      <c r="D17" s="35" t="s">
        <v>10</v>
      </c>
      <c r="E17" s="35" t="s">
        <v>11</v>
      </c>
      <c r="F17" s="36" t="s">
        <v>1488</v>
      </c>
      <c r="G17" s="38">
        <v>12</v>
      </c>
      <c r="H17" s="398">
        <v>100112</v>
      </c>
      <c r="I17" s="36" t="s">
        <v>3264</v>
      </c>
      <c r="J17" s="36" t="s">
        <v>3298</v>
      </c>
      <c r="K17" s="36"/>
      <c r="L17" s="36"/>
      <c r="M17" s="402"/>
      <c r="N17" s="36"/>
      <c r="O17" s="36"/>
      <c r="P17" s="392"/>
      <c r="Q17" s="392"/>
      <c r="R17" s="392"/>
      <c r="S17" s="392"/>
      <c r="T17" s="392"/>
      <c r="U17" s="392"/>
      <c r="V17" s="434" t="b">
        <f t="shared" si="1"/>
        <v>1</v>
      </c>
      <c r="W17" s="434" t="b">
        <f t="shared" si="0"/>
        <v>1</v>
      </c>
      <c r="X17" s="35" t="s">
        <v>11</v>
      </c>
      <c r="Y17" s="38">
        <v>12</v>
      </c>
      <c r="Z17" s="38" t="s">
        <v>8</v>
      </c>
      <c r="AA17" s="96" t="s">
        <v>1512</v>
      </c>
      <c r="AB17" s="437" t="s">
        <v>1605</v>
      </c>
      <c r="AC17" s="434" t="b">
        <v>1</v>
      </c>
      <c r="AD17" s="626" t="s">
        <v>4039</v>
      </c>
      <c r="AE17" s="626">
        <v>1014</v>
      </c>
    </row>
    <row r="18" spans="2:31" ht="120">
      <c r="B18" s="48" t="s">
        <v>1515</v>
      </c>
      <c r="C18" s="41"/>
      <c r="D18" s="35" t="s">
        <v>10</v>
      </c>
      <c r="E18" s="35" t="s">
        <v>11</v>
      </c>
      <c r="F18" s="36" t="s">
        <v>1488</v>
      </c>
      <c r="G18" s="38">
        <v>13</v>
      </c>
      <c r="H18" s="398">
        <v>100113</v>
      </c>
      <c r="I18" s="36" t="s">
        <v>3271</v>
      </c>
      <c r="J18" s="36" t="s">
        <v>3267</v>
      </c>
      <c r="K18" s="36"/>
      <c r="L18" s="36"/>
      <c r="M18" s="402"/>
      <c r="N18" s="36"/>
      <c r="O18" s="36"/>
      <c r="P18" s="392"/>
      <c r="Q18" s="392"/>
      <c r="R18" s="392"/>
      <c r="S18" s="392"/>
      <c r="T18" s="392"/>
      <c r="U18" s="392"/>
      <c r="V18" s="434" t="b">
        <f t="shared" si="1"/>
        <v>1</v>
      </c>
      <c r="W18" s="434" t="b">
        <f t="shared" si="0"/>
        <v>1</v>
      </c>
      <c r="X18" s="35" t="s">
        <v>11</v>
      </c>
      <c r="Y18" s="38">
        <v>13</v>
      </c>
      <c r="Z18" s="38" t="s">
        <v>8</v>
      </c>
      <c r="AA18" s="96" t="s">
        <v>3384</v>
      </c>
      <c r="AB18" s="437" t="s">
        <v>1515</v>
      </c>
      <c r="AC18" s="434" t="b">
        <v>1</v>
      </c>
      <c r="AD18" s="626" t="s">
        <v>4040</v>
      </c>
      <c r="AE18" s="626">
        <v>1015</v>
      </c>
    </row>
    <row r="19" spans="2:31" ht="156">
      <c r="B19" s="48" t="s">
        <v>1517</v>
      </c>
      <c r="C19" s="41"/>
      <c r="D19" s="35" t="s">
        <v>10</v>
      </c>
      <c r="E19" s="35" t="s">
        <v>11</v>
      </c>
      <c r="F19" s="36" t="s">
        <v>1488</v>
      </c>
      <c r="G19" s="38">
        <v>14</v>
      </c>
      <c r="H19" s="398">
        <v>100114</v>
      </c>
      <c r="I19" s="36" t="s">
        <v>3293</v>
      </c>
      <c r="J19" s="36" t="s">
        <v>3308</v>
      </c>
      <c r="K19" s="36"/>
      <c r="L19" s="36"/>
      <c r="M19" s="402"/>
      <c r="N19" s="36"/>
      <c r="O19" s="36"/>
      <c r="P19" s="392"/>
      <c r="Q19" s="392"/>
      <c r="R19" s="392"/>
      <c r="S19" s="392"/>
      <c r="T19" s="392"/>
      <c r="U19" s="392"/>
      <c r="V19" s="434" t="b">
        <f t="shared" si="1"/>
        <v>1</v>
      </c>
      <c r="W19" s="434" t="b">
        <f t="shared" si="0"/>
        <v>1</v>
      </c>
      <c r="X19" s="35" t="s">
        <v>11</v>
      </c>
      <c r="Y19" s="38">
        <v>14</v>
      </c>
      <c r="Z19" s="38" t="s">
        <v>8</v>
      </c>
      <c r="AA19" s="96" t="s">
        <v>3385</v>
      </c>
      <c r="AB19" s="437" t="s">
        <v>1517</v>
      </c>
      <c r="AC19" s="434" t="b">
        <v>1</v>
      </c>
      <c r="AD19" s="626" t="s">
        <v>4041</v>
      </c>
      <c r="AE19" s="626">
        <v>1016</v>
      </c>
    </row>
    <row r="20" spans="2:31" ht="144">
      <c r="B20" s="48" t="s">
        <v>1519</v>
      </c>
      <c r="C20" s="41"/>
      <c r="D20" s="35" t="s">
        <v>10</v>
      </c>
      <c r="E20" s="35" t="s">
        <v>11</v>
      </c>
      <c r="F20" s="36" t="s">
        <v>1488</v>
      </c>
      <c r="G20" s="38">
        <v>15</v>
      </c>
      <c r="H20" s="398">
        <v>100115</v>
      </c>
      <c r="I20" s="36" t="s">
        <v>3294</v>
      </c>
      <c r="J20" s="36" t="s">
        <v>3269</v>
      </c>
      <c r="K20" s="36"/>
      <c r="L20" s="36"/>
      <c r="M20" s="402"/>
      <c r="N20" s="36"/>
      <c r="O20" s="36"/>
      <c r="P20" s="392"/>
      <c r="Q20" s="392"/>
      <c r="R20" s="392"/>
      <c r="S20" s="392"/>
      <c r="T20" s="392"/>
      <c r="U20" s="392"/>
      <c r="V20" s="434" t="b">
        <f t="shared" si="1"/>
        <v>1</v>
      </c>
      <c r="W20" s="434" t="b">
        <f t="shared" si="0"/>
        <v>1</v>
      </c>
      <c r="X20" s="35" t="s">
        <v>11</v>
      </c>
      <c r="Y20" s="38">
        <v>15</v>
      </c>
      <c r="Z20" s="38" t="s">
        <v>8</v>
      </c>
      <c r="AA20" s="96" t="s">
        <v>3386</v>
      </c>
      <c r="AB20" s="437" t="s">
        <v>1519</v>
      </c>
      <c r="AC20" s="434" t="b">
        <v>1</v>
      </c>
      <c r="AD20" s="626" t="s">
        <v>4042</v>
      </c>
      <c r="AE20" s="626">
        <v>1017</v>
      </c>
    </row>
    <row r="21" spans="2:31" ht="48">
      <c r="B21" s="33" t="s">
        <v>1522</v>
      </c>
      <c r="C21" s="41" t="s">
        <v>1523</v>
      </c>
      <c r="D21" s="35" t="s">
        <v>133</v>
      </c>
      <c r="E21" s="35" t="s">
        <v>134</v>
      </c>
      <c r="F21" s="36" t="s">
        <v>135</v>
      </c>
      <c r="G21" s="38">
        <v>1</v>
      </c>
      <c r="H21" s="398">
        <v>14231</v>
      </c>
      <c r="I21" s="36" t="s">
        <v>3286</v>
      </c>
      <c r="J21" s="36" t="s">
        <v>3289</v>
      </c>
      <c r="K21" s="36" t="s">
        <v>3292</v>
      </c>
      <c r="L21" s="36"/>
      <c r="M21" s="402"/>
      <c r="N21" s="36"/>
      <c r="O21" s="36"/>
      <c r="P21" s="392"/>
      <c r="Q21" s="392"/>
      <c r="R21" s="392"/>
      <c r="S21" s="392"/>
      <c r="T21" s="392"/>
      <c r="U21" s="392"/>
      <c r="V21" s="434" t="b">
        <f t="shared" si="1"/>
        <v>1</v>
      </c>
      <c r="W21" s="434" t="b">
        <f t="shared" si="0"/>
        <v>1</v>
      </c>
      <c r="X21" s="35" t="s">
        <v>134</v>
      </c>
      <c r="Y21" s="38">
        <v>1</v>
      </c>
      <c r="Z21" s="38" t="s">
        <v>6</v>
      </c>
      <c r="AA21" s="96" t="s">
        <v>1521</v>
      </c>
      <c r="AB21" s="33" t="s">
        <v>1522</v>
      </c>
      <c r="AC21" s="434" t="b">
        <v>1</v>
      </c>
      <c r="AD21" s="626" t="s">
        <v>4043</v>
      </c>
      <c r="AE21" s="626">
        <v>1362</v>
      </c>
    </row>
    <row r="22" spans="2:31" ht="48">
      <c r="B22" s="33" t="s">
        <v>1554</v>
      </c>
      <c r="C22" s="41" t="s">
        <v>1523</v>
      </c>
      <c r="D22" s="35" t="s">
        <v>133</v>
      </c>
      <c r="E22" s="35" t="s">
        <v>134</v>
      </c>
      <c r="F22" s="36" t="s">
        <v>135</v>
      </c>
      <c r="G22" s="38">
        <v>1</v>
      </c>
      <c r="H22" s="398">
        <v>14231</v>
      </c>
      <c r="I22" s="36" t="s">
        <v>3349</v>
      </c>
      <c r="J22" s="36"/>
      <c r="K22" s="36"/>
      <c r="L22" s="36"/>
      <c r="M22" s="402"/>
      <c r="N22" s="36"/>
      <c r="O22" s="36"/>
      <c r="P22" s="392"/>
      <c r="Q22" s="392"/>
      <c r="R22" s="392"/>
      <c r="S22" s="392"/>
      <c r="T22" s="392"/>
      <c r="U22" s="392"/>
      <c r="V22" s="434" t="b">
        <f t="shared" si="1"/>
        <v>1</v>
      </c>
      <c r="W22" s="434" t="b">
        <f t="shared" si="0"/>
        <v>1</v>
      </c>
      <c r="X22" s="35" t="s">
        <v>134</v>
      </c>
      <c r="Y22" s="38">
        <v>1</v>
      </c>
      <c r="Z22" s="38" t="s">
        <v>7</v>
      </c>
      <c r="AA22" s="96" t="s">
        <v>1524</v>
      </c>
      <c r="AB22" s="33" t="s">
        <v>1554</v>
      </c>
      <c r="AC22" s="434" t="b">
        <v>1</v>
      </c>
      <c r="AD22" s="626" t="s">
        <v>4044</v>
      </c>
      <c r="AE22" s="626">
        <v>1363</v>
      </c>
    </row>
    <row r="23" spans="2:31" ht="60">
      <c r="B23" s="33"/>
      <c r="C23" s="41"/>
      <c r="D23" s="35">
        <v>1941</v>
      </c>
      <c r="E23" s="35" t="s">
        <v>141</v>
      </c>
      <c r="F23" s="53" t="s">
        <v>1526</v>
      </c>
      <c r="G23" s="38">
        <v>1</v>
      </c>
      <c r="H23" s="398">
        <v>19411</v>
      </c>
      <c r="I23" s="53"/>
      <c r="J23" s="53"/>
      <c r="K23" s="53"/>
      <c r="L23" s="53"/>
      <c r="M23" s="403"/>
      <c r="N23" s="53"/>
      <c r="O23" s="53"/>
      <c r="P23" s="392"/>
      <c r="Q23" s="392"/>
      <c r="R23" s="392"/>
      <c r="S23" s="392"/>
      <c r="T23" s="392"/>
      <c r="U23" s="392"/>
      <c r="V23" s="434" t="b">
        <f t="shared" si="1"/>
        <v>1</v>
      </c>
      <c r="W23" s="434" t="b">
        <f t="shared" si="0"/>
        <v>1</v>
      </c>
      <c r="X23" s="35" t="s">
        <v>141</v>
      </c>
      <c r="Y23" s="38">
        <v>1</v>
      </c>
      <c r="Z23" s="38" t="s">
        <v>6</v>
      </c>
      <c r="AA23" s="439" t="s">
        <v>143</v>
      </c>
      <c r="AB23" s="33"/>
      <c r="AC23" s="434" t="b">
        <v>1</v>
      </c>
      <c r="AD23" s="626" t="s">
        <v>4045</v>
      </c>
      <c r="AE23" s="626">
        <v>1546</v>
      </c>
    </row>
    <row r="24" spans="2:31" ht="108">
      <c r="B24" s="52"/>
      <c r="C24" s="41"/>
      <c r="D24" s="35">
        <v>2264</v>
      </c>
      <c r="E24" s="33" t="s">
        <v>146</v>
      </c>
      <c r="F24" s="53" t="s">
        <v>147</v>
      </c>
      <c r="G24" s="38">
        <v>1</v>
      </c>
      <c r="H24" s="398">
        <v>22641</v>
      </c>
      <c r="I24" s="53"/>
      <c r="J24" s="53"/>
      <c r="K24" s="53"/>
      <c r="L24" s="53"/>
      <c r="M24" s="403"/>
      <c r="N24" s="53"/>
      <c r="O24" s="53"/>
      <c r="P24" s="392"/>
      <c r="Q24" s="392"/>
      <c r="R24" s="392"/>
      <c r="S24" s="392"/>
      <c r="T24" s="392"/>
      <c r="U24" s="392"/>
      <c r="V24" s="434" t="b">
        <f t="shared" si="1"/>
        <v>1</v>
      </c>
      <c r="W24" s="434" t="b">
        <f t="shared" si="0"/>
        <v>1</v>
      </c>
      <c r="X24" s="33" t="s">
        <v>146</v>
      </c>
      <c r="Y24" s="38">
        <v>1</v>
      </c>
      <c r="Z24" s="38" t="s">
        <v>6</v>
      </c>
      <c r="AA24" s="439" t="s">
        <v>143</v>
      </c>
      <c r="AB24" s="52"/>
      <c r="AC24" s="434" t="b">
        <v>1</v>
      </c>
      <c r="AD24" s="626" t="s">
        <v>4046</v>
      </c>
      <c r="AE24" s="626">
        <v>3449</v>
      </c>
    </row>
    <row r="25" spans="2:31" ht="180">
      <c r="B25" s="33" t="s">
        <v>1499</v>
      </c>
      <c r="C25" s="41"/>
      <c r="D25" s="35">
        <v>2264</v>
      </c>
      <c r="E25" s="33" t="s">
        <v>146</v>
      </c>
      <c r="F25" s="53" t="s">
        <v>147</v>
      </c>
      <c r="G25" s="38">
        <v>1</v>
      </c>
      <c r="H25" s="398">
        <v>22641</v>
      </c>
      <c r="I25" s="53" t="s">
        <v>3288</v>
      </c>
      <c r="J25" s="53" t="s">
        <v>3278</v>
      </c>
      <c r="K25" s="53"/>
      <c r="L25" s="53"/>
      <c r="M25" s="403"/>
      <c r="N25" s="53"/>
      <c r="O25" s="53"/>
      <c r="P25" s="392"/>
      <c r="Q25" s="392"/>
      <c r="R25" s="392"/>
      <c r="S25" s="392"/>
      <c r="T25" s="392"/>
      <c r="U25" s="392"/>
      <c r="V25" s="434" t="b">
        <f t="shared" si="1"/>
        <v>1</v>
      </c>
      <c r="W25" s="434" t="b">
        <f t="shared" si="0"/>
        <v>1</v>
      </c>
      <c r="X25" s="33" t="s">
        <v>146</v>
      </c>
      <c r="Y25" s="38">
        <v>1</v>
      </c>
      <c r="Z25" s="38" t="s">
        <v>8</v>
      </c>
      <c r="AA25" s="439" t="s">
        <v>3387</v>
      </c>
      <c r="AB25" s="33" t="s">
        <v>1499</v>
      </c>
      <c r="AC25" s="434" t="b">
        <v>1</v>
      </c>
      <c r="AD25" s="626" t="s">
        <v>4047</v>
      </c>
      <c r="AE25" s="626">
        <v>3450</v>
      </c>
    </row>
    <row r="26" spans="2:31" ht="60">
      <c r="B26" s="33" t="s">
        <v>1530</v>
      </c>
      <c r="C26" s="41"/>
      <c r="D26" s="35" t="s">
        <v>160</v>
      </c>
      <c r="E26" s="35" t="s">
        <v>161</v>
      </c>
      <c r="F26" s="36" t="s">
        <v>162</v>
      </c>
      <c r="G26" s="38">
        <v>1</v>
      </c>
      <c r="H26" s="398">
        <v>14241</v>
      </c>
      <c r="I26" s="36" t="s">
        <v>3296</v>
      </c>
      <c r="J26" s="36" t="s">
        <v>3275</v>
      </c>
      <c r="K26" s="36" t="s">
        <v>3310</v>
      </c>
      <c r="L26" s="36"/>
      <c r="M26" s="402"/>
      <c r="N26" s="36"/>
      <c r="O26" s="36"/>
      <c r="P26" s="392"/>
      <c r="Q26" s="392"/>
      <c r="R26" s="392"/>
      <c r="S26" s="392"/>
      <c r="T26" s="392"/>
      <c r="U26" s="392"/>
      <c r="V26" s="434" t="b">
        <f t="shared" si="1"/>
        <v>1</v>
      </c>
      <c r="W26" s="434" t="b">
        <f t="shared" si="0"/>
        <v>1</v>
      </c>
      <c r="X26" s="35" t="s">
        <v>161</v>
      </c>
      <c r="Y26" s="38">
        <v>1</v>
      </c>
      <c r="Z26" s="38" t="s">
        <v>6</v>
      </c>
      <c r="AA26" s="96" t="s">
        <v>1529</v>
      </c>
      <c r="AB26" s="33" t="s">
        <v>1530</v>
      </c>
      <c r="AC26" s="434" t="b">
        <v>1</v>
      </c>
      <c r="AD26" s="626" t="s">
        <v>4048</v>
      </c>
      <c r="AE26" s="626">
        <v>1364</v>
      </c>
    </row>
    <row r="27" spans="2:31" ht="48">
      <c r="B27" s="33" t="s">
        <v>1532</v>
      </c>
      <c r="C27" s="41"/>
      <c r="D27" s="35" t="s">
        <v>160</v>
      </c>
      <c r="E27" s="35" t="s">
        <v>161</v>
      </c>
      <c r="F27" s="36" t="s">
        <v>162</v>
      </c>
      <c r="G27" s="38">
        <v>1</v>
      </c>
      <c r="H27" s="398">
        <v>14241</v>
      </c>
      <c r="I27" s="36" t="s">
        <v>3297</v>
      </c>
      <c r="J27" s="36"/>
      <c r="K27" s="36"/>
      <c r="L27" s="36"/>
      <c r="M27" s="402"/>
      <c r="N27" s="36"/>
      <c r="O27" s="36"/>
      <c r="P27" s="392"/>
      <c r="Q27" s="392"/>
      <c r="R27" s="392"/>
      <c r="S27" s="392"/>
      <c r="T27" s="392"/>
      <c r="U27" s="392"/>
      <c r="V27" s="434" t="b">
        <f t="shared" si="1"/>
        <v>1</v>
      </c>
      <c r="W27" s="434" t="b">
        <f t="shared" si="0"/>
        <v>1</v>
      </c>
      <c r="X27" s="35" t="s">
        <v>161</v>
      </c>
      <c r="Y27" s="38">
        <v>1</v>
      </c>
      <c r="Z27" s="38" t="s">
        <v>7</v>
      </c>
      <c r="AA27" s="96" t="s">
        <v>1531</v>
      </c>
      <c r="AB27" s="33" t="s">
        <v>1532</v>
      </c>
      <c r="AC27" s="434" t="b">
        <v>1</v>
      </c>
      <c r="AD27" s="626" t="s">
        <v>4049</v>
      </c>
      <c r="AE27" s="626">
        <v>1365</v>
      </c>
    </row>
    <row r="28" spans="2:31" ht="48">
      <c r="B28" s="33" t="s">
        <v>1534</v>
      </c>
      <c r="C28" s="41"/>
      <c r="D28" s="35" t="s">
        <v>167</v>
      </c>
      <c r="E28" s="35" t="s">
        <v>168</v>
      </c>
      <c r="F28" s="36" t="s">
        <v>169</v>
      </c>
      <c r="G28" s="38">
        <v>1</v>
      </c>
      <c r="H28" s="398">
        <v>14301</v>
      </c>
      <c r="I28" s="36" t="s">
        <v>3284</v>
      </c>
      <c r="J28" s="36" t="s">
        <v>3273</v>
      </c>
      <c r="K28" s="36" t="s">
        <v>3269</v>
      </c>
      <c r="L28" s="36"/>
      <c r="M28" s="402"/>
      <c r="N28" s="36"/>
      <c r="O28" s="36"/>
      <c r="P28" s="392"/>
      <c r="Q28" s="392"/>
      <c r="R28" s="392"/>
      <c r="S28" s="392"/>
      <c r="T28" s="392"/>
      <c r="U28" s="392"/>
      <c r="V28" s="434" t="b">
        <f t="shared" si="1"/>
        <v>1</v>
      </c>
      <c r="W28" s="434" t="b">
        <f t="shared" si="0"/>
        <v>1</v>
      </c>
      <c r="X28" s="35" t="s">
        <v>168</v>
      </c>
      <c r="Y28" s="38">
        <v>1</v>
      </c>
      <c r="Z28" s="38" t="s">
        <v>6</v>
      </c>
      <c r="AA28" s="96" t="s">
        <v>1533</v>
      </c>
      <c r="AB28" s="33" t="s">
        <v>1534</v>
      </c>
      <c r="AC28" s="434" t="b">
        <v>1</v>
      </c>
      <c r="AD28" s="626" t="s">
        <v>4050</v>
      </c>
      <c r="AE28" s="626">
        <v>1370</v>
      </c>
    </row>
    <row r="29" spans="2:31" ht="48">
      <c r="B29" s="33" t="s">
        <v>1536</v>
      </c>
      <c r="C29" s="41"/>
      <c r="D29" s="35" t="s">
        <v>167</v>
      </c>
      <c r="E29" s="35" t="s">
        <v>168</v>
      </c>
      <c r="F29" s="36" t="s">
        <v>169</v>
      </c>
      <c r="G29" s="38">
        <v>1</v>
      </c>
      <c r="H29" s="398">
        <v>14301</v>
      </c>
      <c r="I29" s="36" t="s">
        <v>3280</v>
      </c>
      <c r="J29" s="36"/>
      <c r="K29" s="36"/>
      <c r="L29" s="36"/>
      <c r="M29" s="402"/>
      <c r="N29" s="36"/>
      <c r="O29" s="36"/>
      <c r="P29" s="392"/>
      <c r="Q29" s="392"/>
      <c r="R29" s="392"/>
      <c r="S29" s="392"/>
      <c r="T29" s="392"/>
      <c r="U29" s="392"/>
      <c r="V29" s="434" t="b">
        <f t="shared" si="1"/>
        <v>1</v>
      </c>
      <c r="W29" s="434" t="b">
        <f t="shared" si="0"/>
        <v>1</v>
      </c>
      <c r="X29" s="35" t="s">
        <v>168</v>
      </c>
      <c r="Y29" s="38">
        <v>1</v>
      </c>
      <c r="Z29" s="38" t="s">
        <v>7</v>
      </c>
      <c r="AA29" s="96" t="s">
        <v>1535</v>
      </c>
      <c r="AB29" s="33" t="s">
        <v>1536</v>
      </c>
      <c r="AC29" s="434" t="b">
        <v>1</v>
      </c>
      <c r="AD29" s="626" t="s">
        <v>4051</v>
      </c>
      <c r="AE29" s="626">
        <v>1371</v>
      </c>
    </row>
    <row r="30" spans="2:31" ht="48">
      <c r="B30" s="33" t="s">
        <v>1538</v>
      </c>
      <c r="C30" s="41"/>
      <c r="D30" s="35" t="s">
        <v>174</v>
      </c>
      <c r="E30" s="35" t="s">
        <v>175</v>
      </c>
      <c r="F30" s="36" t="s">
        <v>176</v>
      </c>
      <c r="G30" s="38">
        <v>1</v>
      </c>
      <c r="H30" s="398">
        <v>14251</v>
      </c>
      <c r="I30" s="36" t="s">
        <v>3282</v>
      </c>
      <c r="J30" s="36" t="s">
        <v>3277</v>
      </c>
      <c r="K30" s="36" t="s">
        <v>3308</v>
      </c>
      <c r="L30" s="36"/>
      <c r="M30" s="402"/>
      <c r="N30" s="36"/>
      <c r="O30" s="36"/>
      <c r="P30" s="392"/>
      <c r="Q30" s="392"/>
      <c r="R30" s="392"/>
      <c r="S30" s="392"/>
      <c r="T30" s="392"/>
      <c r="U30" s="392"/>
      <c r="V30" s="434" t="b">
        <f t="shared" si="1"/>
        <v>1</v>
      </c>
      <c r="W30" s="434" t="b">
        <f t="shared" si="0"/>
        <v>1</v>
      </c>
      <c r="X30" s="35" t="s">
        <v>175</v>
      </c>
      <c r="Y30" s="38">
        <v>1</v>
      </c>
      <c r="Z30" s="38" t="s">
        <v>6</v>
      </c>
      <c r="AA30" s="96" t="s">
        <v>1537</v>
      </c>
      <c r="AB30" s="33" t="s">
        <v>1538</v>
      </c>
      <c r="AC30" s="434" t="b">
        <v>1</v>
      </c>
      <c r="AD30" s="626" t="s">
        <v>4052</v>
      </c>
      <c r="AE30" s="626">
        <v>1366</v>
      </c>
    </row>
    <row r="31" spans="2:31" ht="48">
      <c r="B31" s="33" t="s">
        <v>1746</v>
      </c>
      <c r="C31" s="41"/>
      <c r="D31" s="35" t="s">
        <v>174</v>
      </c>
      <c r="E31" s="35" t="s">
        <v>175</v>
      </c>
      <c r="F31" s="36" t="s">
        <v>176</v>
      </c>
      <c r="G31" s="38">
        <v>1</v>
      </c>
      <c r="H31" s="398">
        <v>14251</v>
      </c>
      <c r="I31" s="36" t="s">
        <v>3278</v>
      </c>
      <c r="J31" s="36"/>
      <c r="K31" s="36"/>
      <c r="L31" s="36"/>
      <c r="M31" s="402"/>
      <c r="N31" s="36"/>
      <c r="O31" s="36"/>
      <c r="P31" s="392"/>
      <c r="Q31" s="392"/>
      <c r="R31" s="392"/>
      <c r="S31" s="392"/>
      <c r="T31" s="392"/>
      <c r="U31" s="392"/>
      <c r="V31" s="434" t="b">
        <f t="shared" si="1"/>
        <v>1</v>
      </c>
      <c r="W31" s="434" t="b">
        <f t="shared" si="0"/>
        <v>1</v>
      </c>
      <c r="X31" s="35" t="s">
        <v>175</v>
      </c>
      <c r="Y31" s="38">
        <v>1</v>
      </c>
      <c r="Z31" s="38" t="s">
        <v>7</v>
      </c>
      <c r="AA31" s="96" t="s">
        <v>1539</v>
      </c>
      <c r="AB31" s="33" t="s">
        <v>1746</v>
      </c>
      <c r="AC31" s="434" t="b">
        <v>1</v>
      </c>
      <c r="AD31" s="626" t="s">
        <v>4053</v>
      </c>
      <c r="AE31" s="626">
        <v>1367</v>
      </c>
    </row>
    <row r="32" spans="2:31" ht="180">
      <c r="B32" s="52" t="s">
        <v>1543</v>
      </c>
      <c r="C32" s="41"/>
      <c r="D32" s="35" t="s">
        <v>177</v>
      </c>
      <c r="E32" s="35" t="s">
        <v>178</v>
      </c>
      <c r="F32" s="36" t="s">
        <v>179</v>
      </c>
      <c r="G32" s="38">
        <v>1</v>
      </c>
      <c r="H32" s="398">
        <v>14261</v>
      </c>
      <c r="I32" s="36" t="s">
        <v>3298</v>
      </c>
      <c r="J32" s="36"/>
      <c r="K32" s="36"/>
      <c r="L32" s="36"/>
      <c r="M32" s="402"/>
      <c r="N32" s="36"/>
      <c r="O32" s="36"/>
      <c r="P32" s="392"/>
      <c r="Q32" s="392"/>
      <c r="R32" s="392"/>
      <c r="S32" s="392"/>
      <c r="T32" s="392"/>
      <c r="U32" s="392"/>
      <c r="V32" s="434" t="b">
        <f t="shared" si="1"/>
        <v>1</v>
      </c>
      <c r="W32" s="434" t="b">
        <f t="shared" si="0"/>
        <v>1</v>
      </c>
      <c r="X32" s="35" t="s">
        <v>178</v>
      </c>
      <c r="Y32" s="38">
        <v>1</v>
      </c>
      <c r="Z32" s="38" t="s">
        <v>6</v>
      </c>
      <c r="AA32" s="438" t="s">
        <v>3388</v>
      </c>
      <c r="AB32" s="440" t="s">
        <v>1543</v>
      </c>
      <c r="AC32" s="434" t="b">
        <v>1</v>
      </c>
      <c r="AD32" s="626" t="s">
        <v>4054</v>
      </c>
      <c r="AE32" s="626">
        <v>1368</v>
      </c>
    </row>
    <row r="33" spans="2:31" ht="409.5">
      <c r="B33" s="33" t="s">
        <v>1545</v>
      </c>
      <c r="C33" s="41"/>
      <c r="D33" s="35" t="s">
        <v>177</v>
      </c>
      <c r="E33" s="35" t="s">
        <v>178</v>
      </c>
      <c r="F33" s="36" t="s">
        <v>179</v>
      </c>
      <c r="G33" s="38">
        <v>1</v>
      </c>
      <c r="H33" s="398">
        <v>14261</v>
      </c>
      <c r="I33" s="36" t="s">
        <v>3299</v>
      </c>
      <c r="J33" s="36" t="s">
        <v>3304</v>
      </c>
      <c r="K33" s="36" t="s">
        <v>3300</v>
      </c>
      <c r="L33" s="36" t="s">
        <v>3276</v>
      </c>
      <c r="M33" s="402" t="s">
        <v>3265</v>
      </c>
      <c r="N33" s="36" t="s">
        <v>3309</v>
      </c>
      <c r="O33" s="36"/>
      <c r="P33" s="392"/>
      <c r="Q33" s="392"/>
      <c r="R33" s="392"/>
      <c r="S33" s="392"/>
      <c r="T33" s="392"/>
      <c r="U33" s="392"/>
      <c r="V33" s="434" t="b">
        <f t="shared" si="1"/>
        <v>1</v>
      </c>
      <c r="W33" s="434" t="b">
        <f t="shared" si="0"/>
        <v>1</v>
      </c>
      <c r="X33" s="35" t="s">
        <v>178</v>
      </c>
      <c r="Y33" s="38">
        <v>1</v>
      </c>
      <c r="Z33" s="38" t="s">
        <v>8</v>
      </c>
      <c r="AA33" s="438" t="s">
        <v>3389</v>
      </c>
      <c r="AB33" s="33" t="s">
        <v>1545</v>
      </c>
      <c r="AC33" s="434" t="b">
        <v>1</v>
      </c>
      <c r="AD33" s="626" t="s">
        <v>4055</v>
      </c>
      <c r="AE33" s="626">
        <v>1369</v>
      </c>
    </row>
    <row r="34" spans="2:31" s="477" customFormat="1" ht="24">
      <c r="B34" s="470"/>
      <c r="C34" s="471"/>
      <c r="D34" s="472" t="s">
        <v>182</v>
      </c>
      <c r="E34" s="472" t="s">
        <v>183</v>
      </c>
      <c r="F34" s="466" t="s">
        <v>184</v>
      </c>
      <c r="G34" s="473">
        <v>1</v>
      </c>
      <c r="H34" s="474">
        <v>16511</v>
      </c>
      <c r="I34" s="466" t="s">
        <v>15</v>
      </c>
      <c r="J34" s="466"/>
      <c r="K34" s="466"/>
      <c r="L34" s="466"/>
      <c r="M34" s="475"/>
      <c r="N34" s="466"/>
      <c r="O34" s="466"/>
      <c r="P34" s="476"/>
      <c r="Q34" s="476"/>
      <c r="R34" s="476"/>
      <c r="S34" s="476"/>
      <c r="T34" s="476"/>
      <c r="U34" s="476"/>
      <c r="V34" s="477" t="b">
        <f t="shared" si="1"/>
        <v>1</v>
      </c>
      <c r="W34" s="477" t="b">
        <f t="shared" si="0"/>
        <v>1</v>
      </c>
      <c r="X34" s="472" t="s">
        <v>183</v>
      </c>
      <c r="Y34" s="473">
        <v>1</v>
      </c>
      <c r="Z34" s="473" t="s">
        <v>4552</v>
      </c>
      <c r="AA34" s="478" t="s">
        <v>143</v>
      </c>
      <c r="AB34" s="470"/>
      <c r="AC34" s="477" t="b">
        <v>1</v>
      </c>
      <c r="AD34" s="626" t="s">
        <v>4056</v>
      </c>
      <c r="AE34" s="626" t="e">
        <v>#N/A</v>
      </c>
    </row>
    <row r="35" spans="2:31" ht="60">
      <c r="B35" s="33" t="s">
        <v>1548</v>
      </c>
      <c r="C35" s="41" t="s">
        <v>1523</v>
      </c>
      <c r="D35" s="35" t="s">
        <v>185</v>
      </c>
      <c r="E35" s="35" t="s">
        <v>186</v>
      </c>
      <c r="F35" s="36" t="s">
        <v>187</v>
      </c>
      <c r="G35" s="38">
        <v>1</v>
      </c>
      <c r="H35" s="398">
        <v>14311</v>
      </c>
      <c r="I35" s="36" t="s">
        <v>3281</v>
      </c>
      <c r="J35" s="36" t="s">
        <v>3290</v>
      </c>
      <c r="K35" s="36" t="s">
        <v>3293</v>
      </c>
      <c r="L35" s="36"/>
      <c r="M35" s="402"/>
      <c r="N35" s="36"/>
      <c r="O35" s="36"/>
      <c r="P35" s="392"/>
      <c r="Q35" s="392"/>
      <c r="R35" s="392"/>
      <c r="S35" s="392"/>
      <c r="T35" s="392"/>
      <c r="U35" s="392"/>
      <c r="V35" s="434" t="b">
        <f t="shared" si="1"/>
        <v>1</v>
      </c>
      <c r="W35" s="434" t="b">
        <f t="shared" si="0"/>
        <v>1</v>
      </c>
      <c r="X35" s="35" t="s">
        <v>186</v>
      </c>
      <c r="Y35" s="38">
        <v>1</v>
      </c>
      <c r="Z35" s="38" t="s">
        <v>6</v>
      </c>
      <c r="AA35" s="53" t="s">
        <v>1547</v>
      </c>
      <c r="AB35" s="33" t="s">
        <v>1548</v>
      </c>
      <c r="AC35" s="434" t="b">
        <v>1</v>
      </c>
      <c r="AD35" s="626" t="s">
        <v>4057</v>
      </c>
      <c r="AE35" s="626">
        <v>1372</v>
      </c>
    </row>
    <row r="36" spans="2:31" ht="48">
      <c r="B36" s="33" t="s">
        <v>1550</v>
      </c>
      <c r="C36" s="41" t="s">
        <v>1523</v>
      </c>
      <c r="D36" s="35" t="s">
        <v>185</v>
      </c>
      <c r="E36" s="35" t="s">
        <v>186</v>
      </c>
      <c r="F36" s="36" t="s">
        <v>187</v>
      </c>
      <c r="G36" s="38">
        <v>1</v>
      </c>
      <c r="H36" s="398">
        <v>14311</v>
      </c>
      <c r="I36" s="36" t="s">
        <v>3288</v>
      </c>
      <c r="J36" s="36"/>
      <c r="K36" s="36"/>
      <c r="L36" s="36"/>
      <c r="M36" s="402"/>
      <c r="N36" s="36"/>
      <c r="O36" s="36"/>
      <c r="P36" s="392"/>
      <c r="Q36" s="392"/>
      <c r="R36" s="392"/>
      <c r="S36" s="392"/>
      <c r="T36" s="392"/>
      <c r="U36" s="392"/>
      <c r="V36" s="434" t="b">
        <f t="shared" si="1"/>
        <v>1</v>
      </c>
      <c r="W36" s="434" t="b">
        <f t="shared" si="0"/>
        <v>1</v>
      </c>
      <c r="X36" s="35" t="s">
        <v>186</v>
      </c>
      <c r="Y36" s="38">
        <v>1</v>
      </c>
      <c r="Z36" s="38" t="s">
        <v>7</v>
      </c>
      <c r="AA36" s="53" t="s">
        <v>1549</v>
      </c>
      <c r="AB36" s="33" t="s">
        <v>1550</v>
      </c>
      <c r="AC36" s="434" t="b">
        <v>1</v>
      </c>
      <c r="AD36" s="626" t="s">
        <v>4058</v>
      </c>
      <c r="AE36" s="626">
        <v>1373</v>
      </c>
    </row>
    <row r="37" spans="2:31" ht="60">
      <c r="B37" s="33" t="s">
        <v>1552</v>
      </c>
      <c r="C37" s="41" t="s">
        <v>1523</v>
      </c>
      <c r="D37" s="35" t="s">
        <v>190</v>
      </c>
      <c r="E37" s="35" t="s">
        <v>191</v>
      </c>
      <c r="F37" s="36" t="s">
        <v>192</v>
      </c>
      <c r="G37" s="38">
        <v>1</v>
      </c>
      <c r="H37" s="398">
        <v>14321</v>
      </c>
      <c r="I37" s="36" t="s">
        <v>3300</v>
      </c>
      <c r="J37" s="36" t="s">
        <v>3309</v>
      </c>
      <c r="K37" s="36" t="s">
        <v>3298</v>
      </c>
      <c r="L37" s="36"/>
      <c r="M37" s="402"/>
      <c r="N37" s="36"/>
      <c r="O37" s="36"/>
      <c r="P37" s="392"/>
      <c r="Q37" s="392"/>
      <c r="R37" s="392"/>
      <c r="S37" s="392"/>
      <c r="T37" s="392"/>
      <c r="U37" s="392"/>
      <c r="V37" s="434" t="b">
        <f t="shared" si="1"/>
        <v>1</v>
      </c>
      <c r="W37" s="434" t="b">
        <f t="shared" si="0"/>
        <v>1</v>
      </c>
      <c r="X37" s="35" t="s">
        <v>191</v>
      </c>
      <c r="Y37" s="38">
        <v>1</v>
      </c>
      <c r="Z37" s="38" t="s">
        <v>6</v>
      </c>
      <c r="AA37" s="53" t="s">
        <v>1551</v>
      </c>
      <c r="AB37" s="33" t="s">
        <v>1552</v>
      </c>
      <c r="AC37" s="434" t="b">
        <v>1</v>
      </c>
      <c r="AD37" s="626" t="s">
        <v>4059</v>
      </c>
      <c r="AE37" s="626">
        <v>1374</v>
      </c>
    </row>
    <row r="38" spans="2:31" ht="60">
      <c r="B38" s="33" t="s">
        <v>1525</v>
      </c>
      <c r="C38" s="41" t="s">
        <v>1523</v>
      </c>
      <c r="D38" s="35" t="s">
        <v>190</v>
      </c>
      <c r="E38" s="35" t="s">
        <v>191</v>
      </c>
      <c r="F38" s="36" t="s">
        <v>192</v>
      </c>
      <c r="G38" s="38">
        <v>1</v>
      </c>
      <c r="H38" s="398">
        <v>14321</v>
      </c>
      <c r="I38" s="36" t="s">
        <v>3295</v>
      </c>
      <c r="J38" s="36"/>
      <c r="K38" s="36"/>
      <c r="L38" s="36"/>
      <c r="M38" s="402"/>
      <c r="N38" s="36"/>
      <c r="O38" s="36"/>
      <c r="P38" s="392"/>
      <c r="Q38" s="392"/>
      <c r="R38" s="392"/>
      <c r="S38" s="392"/>
      <c r="T38" s="392"/>
      <c r="U38" s="392"/>
      <c r="V38" s="434" t="b">
        <f t="shared" si="1"/>
        <v>1</v>
      </c>
      <c r="W38" s="434" t="b">
        <f t="shared" si="0"/>
        <v>1</v>
      </c>
      <c r="X38" s="35" t="s">
        <v>191</v>
      </c>
      <c r="Y38" s="38">
        <v>1</v>
      </c>
      <c r="Z38" s="38" t="s">
        <v>7</v>
      </c>
      <c r="AA38" s="53" t="s">
        <v>1553</v>
      </c>
      <c r="AB38" s="33" t="s">
        <v>1525</v>
      </c>
      <c r="AC38" s="434" t="b">
        <v>1</v>
      </c>
      <c r="AD38" s="626" t="s">
        <v>4060</v>
      </c>
      <c r="AE38" s="626">
        <v>1375</v>
      </c>
    </row>
    <row r="39" spans="2:31" s="477" customFormat="1" ht="36">
      <c r="B39" s="470"/>
      <c r="C39" s="471"/>
      <c r="D39" s="472" t="s">
        <v>1555</v>
      </c>
      <c r="E39" s="472" t="s">
        <v>1556</v>
      </c>
      <c r="F39" s="466" t="s">
        <v>197</v>
      </c>
      <c r="G39" s="473">
        <v>1</v>
      </c>
      <c r="H39" s="474">
        <v>16501</v>
      </c>
      <c r="I39" s="466" t="s">
        <v>15</v>
      </c>
      <c r="J39" s="466"/>
      <c r="K39" s="466"/>
      <c r="L39" s="466"/>
      <c r="M39" s="475"/>
      <c r="N39" s="466"/>
      <c r="O39" s="466"/>
      <c r="P39" s="476"/>
      <c r="Q39" s="476"/>
      <c r="R39" s="476"/>
      <c r="S39" s="476"/>
      <c r="T39" s="476"/>
      <c r="U39" s="476"/>
      <c r="V39" s="477" t="b">
        <f t="shared" si="1"/>
        <v>1</v>
      </c>
      <c r="W39" s="477" t="b">
        <f t="shared" si="0"/>
        <v>1</v>
      </c>
      <c r="X39" s="472" t="s">
        <v>1556</v>
      </c>
      <c r="Y39" s="473">
        <v>1</v>
      </c>
      <c r="Z39" s="473" t="s">
        <v>19</v>
      </c>
      <c r="AA39" s="478" t="s">
        <v>143</v>
      </c>
      <c r="AB39" s="470"/>
      <c r="AC39" s="477" t="b">
        <v>1</v>
      </c>
      <c r="AD39" s="626" t="s">
        <v>4061</v>
      </c>
      <c r="AE39" s="626" t="e">
        <v>#N/A</v>
      </c>
    </row>
    <row r="40" spans="2:31" s="477" customFormat="1" ht="36">
      <c r="B40" s="470"/>
      <c r="C40" s="471"/>
      <c r="D40" s="472" t="s">
        <v>1557</v>
      </c>
      <c r="E40" s="472" t="s">
        <v>1558</v>
      </c>
      <c r="F40" s="466" t="s">
        <v>197</v>
      </c>
      <c r="G40" s="473">
        <v>1</v>
      </c>
      <c r="H40" s="474">
        <v>17361</v>
      </c>
      <c r="I40" s="466" t="s">
        <v>15</v>
      </c>
      <c r="J40" s="466"/>
      <c r="K40" s="466"/>
      <c r="L40" s="466"/>
      <c r="M40" s="475"/>
      <c r="N40" s="466"/>
      <c r="O40" s="466"/>
      <c r="P40" s="476"/>
      <c r="Q40" s="476"/>
      <c r="R40" s="476"/>
      <c r="S40" s="476"/>
      <c r="T40" s="476"/>
      <c r="U40" s="476"/>
      <c r="V40" s="477" t="b">
        <f t="shared" si="1"/>
        <v>1</v>
      </c>
      <c r="W40" s="477" t="b">
        <f t="shared" si="0"/>
        <v>1</v>
      </c>
      <c r="X40" s="472" t="s">
        <v>1558</v>
      </c>
      <c r="Y40" s="473">
        <v>1</v>
      </c>
      <c r="Z40" s="473" t="s">
        <v>19</v>
      </c>
      <c r="AA40" s="478" t="s">
        <v>143</v>
      </c>
      <c r="AB40" s="470"/>
      <c r="AC40" s="477" t="b">
        <v>1</v>
      </c>
      <c r="AD40" s="626" t="s">
        <v>4062</v>
      </c>
      <c r="AE40" s="626" t="e">
        <v>#N/A</v>
      </c>
    </row>
    <row r="41" spans="2:31" s="477" customFormat="1" ht="24">
      <c r="B41" s="470"/>
      <c r="C41" s="471"/>
      <c r="D41" s="472" t="s">
        <v>1559</v>
      </c>
      <c r="E41" s="472" t="s">
        <v>1560</v>
      </c>
      <c r="F41" s="466" t="s">
        <v>200</v>
      </c>
      <c r="G41" s="473">
        <v>1</v>
      </c>
      <c r="H41" s="474">
        <v>16851</v>
      </c>
      <c r="I41" s="466" t="s">
        <v>15</v>
      </c>
      <c r="J41" s="466"/>
      <c r="K41" s="466"/>
      <c r="L41" s="466"/>
      <c r="M41" s="475"/>
      <c r="N41" s="466"/>
      <c r="O41" s="466"/>
      <c r="P41" s="476"/>
      <c r="Q41" s="476"/>
      <c r="R41" s="476"/>
      <c r="S41" s="476"/>
      <c r="T41" s="476"/>
      <c r="U41" s="476"/>
      <c r="V41" s="477" t="b">
        <f t="shared" si="1"/>
        <v>1</v>
      </c>
      <c r="W41" s="477" t="b">
        <f t="shared" si="0"/>
        <v>1</v>
      </c>
      <c r="X41" s="472" t="s">
        <v>1560</v>
      </c>
      <c r="Y41" s="473">
        <v>1</v>
      </c>
      <c r="Z41" s="473" t="s">
        <v>19</v>
      </c>
      <c r="AA41" s="478" t="s">
        <v>143</v>
      </c>
      <c r="AB41" s="470"/>
      <c r="AC41" s="477" t="b">
        <v>1</v>
      </c>
      <c r="AD41" s="626" t="s">
        <v>4063</v>
      </c>
      <c r="AE41" s="626" t="e">
        <v>#N/A</v>
      </c>
    </row>
    <row r="42" spans="2:31" s="477" customFormat="1" ht="24">
      <c r="B42" s="470"/>
      <c r="C42" s="471"/>
      <c r="D42" s="472" t="s">
        <v>1561</v>
      </c>
      <c r="E42" s="472" t="s">
        <v>1562</v>
      </c>
      <c r="F42" s="466" t="s">
        <v>200</v>
      </c>
      <c r="G42" s="473">
        <v>1</v>
      </c>
      <c r="H42" s="474">
        <v>17521</v>
      </c>
      <c r="I42" s="466" t="s">
        <v>15</v>
      </c>
      <c r="J42" s="466"/>
      <c r="K42" s="466"/>
      <c r="L42" s="466"/>
      <c r="M42" s="475"/>
      <c r="N42" s="466"/>
      <c r="O42" s="466"/>
      <c r="P42" s="476"/>
      <c r="Q42" s="476"/>
      <c r="R42" s="476"/>
      <c r="S42" s="476"/>
      <c r="T42" s="476"/>
      <c r="U42" s="476"/>
      <c r="V42" s="477" t="b">
        <f t="shared" si="1"/>
        <v>1</v>
      </c>
      <c r="W42" s="477" t="b">
        <f t="shared" si="0"/>
        <v>1</v>
      </c>
      <c r="X42" s="472" t="s">
        <v>1562</v>
      </c>
      <c r="Y42" s="473">
        <v>1</v>
      </c>
      <c r="Z42" s="473" t="s">
        <v>19</v>
      </c>
      <c r="AA42" s="478" t="s">
        <v>143</v>
      </c>
      <c r="AB42" s="470"/>
      <c r="AC42" s="477" t="b">
        <v>1</v>
      </c>
      <c r="AD42" s="626" t="s">
        <v>4064</v>
      </c>
      <c r="AE42" s="626" t="e">
        <v>#N/A</v>
      </c>
    </row>
    <row r="43" spans="2:31" ht="36">
      <c r="B43" s="33" t="s">
        <v>1564</v>
      </c>
      <c r="C43" s="41"/>
      <c r="D43" s="35" t="s">
        <v>201</v>
      </c>
      <c r="E43" s="35" t="s">
        <v>202</v>
      </c>
      <c r="F43" s="36" t="s">
        <v>1563</v>
      </c>
      <c r="G43" s="38">
        <v>1</v>
      </c>
      <c r="H43" s="398">
        <v>14401</v>
      </c>
      <c r="I43" s="36" t="s">
        <v>3302</v>
      </c>
      <c r="J43" s="36" t="s">
        <v>3272</v>
      </c>
      <c r="K43" s="36" t="s">
        <v>3311</v>
      </c>
      <c r="L43" s="36"/>
      <c r="M43" s="402"/>
      <c r="N43" s="36"/>
      <c r="O43" s="36"/>
      <c r="P43" s="392"/>
      <c r="Q43" s="392"/>
      <c r="R43" s="392"/>
      <c r="S43" s="392"/>
      <c r="T43" s="392"/>
      <c r="U43" s="392"/>
      <c r="V43" s="434" t="b">
        <f t="shared" si="1"/>
        <v>1</v>
      </c>
      <c r="W43" s="434" t="b">
        <f t="shared" si="0"/>
        <v>1</v>
      </c>
      <c r="X43" s="35" t="s">
        <v>202</v>
      </c>
      <c r="Y43" s="38">
        <v>1</v>
      </c>
      <c r="Z43" s="38" t="s">
        <v>6</v>
      </c>
      <c r="AA43" s="441" t="s">
        <v>18</v>
      </c>
      <c r="AB43" s="33" t="s">
        <v>1564</v>
      </c>
      <c r="AC43" s="434" t="b">
        <v>1</v>
      </c>
      <c r="AD43" s="626" t="s">
        <v>4065</v>
      </c>
      <c r="AE43" s="626">
        <v>1378</v>
      </c>
    </row>
    <row r="44" spans="2:31" ht="48">
      <c r="B44" s="33" t="s">
        <v>1567</v>
      </c>
      <c r="C44" s="41" t="s">
        <v>1568</v>
      </c>
      <c r="D44" s="35" t="s">
        <v>204</v>
      </c>
      <c r="E44" s="35" t="s">
        <v>205</v>
      </c>
      <c r="F44" s="36" t="s">
        <v>1565</v>
      </c>
      <c r="G44" s="38">
        <v>1</v>
      </c>
      <c r="H44" s="398">
        <v>14351</v>
      </c>
      <c r="I44" s="36" t="s">
        <v>3287</v>
      </c>
      <c r="J44" s="36" t="s">
        <v>3274</v>
      </c>
      <c r="K44" s="36" t="s">
        <v>3271</v>
      </c>
      <c r="L44" s="36"/>
      <c r="M44" s="402"/>
      <c r="N44" s="36"/>
      <c r="O44" s="36"/>
      <c r="P44" s="392"/>
      <c r="Q44" s="392"/>
      <c r="R44" s="392"/>
      <c r="S44" s="392"/>
      <c r="T44" s="392"/>
      <c r="U44" s="392"/>
      <c r="V44" s="434" t="b">
        <f t="shared" si="1"/>
        <v>1</v>
      </c>
      <c r="W44" s="434" t="b">
        <f t="shared" si="0"/>
        <v>1</v>
      </c>
      <c r="X44" s="35" t="s">
        <v>205</v>
      </c>
      <c r="Y44" s="38">
        <v>1</v>
      </c>
      <c r="Z44" s="38" t="s">
        <v>6</v>
      </c>
      <c r="AA44" s="96" t="s">
        <v>1566</v>
      </c>
      <c r="AB44" s="33" t="s">
        <v>1567</v>
      </c>
      <c r="AC44" s="434" t="b">
        <v>1</v>
      </c>
      <c r="AD44" s="626" t="s">
        <v>4066</v>
      </c>
      <c r="AE44" s="626">
        <v>1376</v>
      </c>
    </row>
    <row r="45" spans="2:31" ht="24">
      <c r="B45" s="33" t="s">
        <v>1569</v>
      </c>
      <c r="C45" s="41"/>
      <c r="D45" s="35" t="s">
        <v>207</v>
      </c>
      <c r="E45" s="35" t="s">
        <v>208</v>
      </c>
      <c r="F45" s="36" t="s">
        <v>209</v>
      </c>
      <c r="G45" s="38">
        <v>1</v>
      </c>
      <c r="H45" s="398">
        <v>14361</v>
      </c>
      <c r="I45" s="36" t="s">
        <v>3283</v>
      </c>
      <c r="J45" s="36" t="s">
        <v>3268</v>
      </c>
      <c r="K45" s="36" t="s">
        <v>3294</v>
      </c>
      <c r="L45" s="36"/>
      <c r="M45" s="402"/>
      <c r="N45" s="36"/>
      <c r="O45" s="36"/>
      <c r="P45" s="392"/>
      <c r="Q45" s="392"/>
      <c r="R45" s="392"/>
      <c r="S45" s="392"/>
      <c r="T45" s="392"/>
      <c r="U45" s="392"/>
      <c r="V45" s="434" t="b">
        <f t="shared" si="1"/>
        <v>1</v>
      </c>
      <c r="W45" s="434" t="b">
        <f t="shared" si="0"/>
        <v>1</v>
      </c>
      <c r="X45" s="35" t="s">
        <v>208</v>
      </c>
      <c r="Y45" s="38">
        <v>1</v>
      </c>
      <c r="Z45" s="38" t="s">
        <v>6</v>
      </c>
      <c r="AA45" s="441" t="s">
        <v>138</v>
      </c>
      <c r="AB45" s="33" t="s">
        <v>1569</v>
      </c>
      <c r="AC45" s="434" t="b">
        <v>1</v>
      </c>
      <c r="AD45" s="626" t="s">
        <v>4067</v>
      </c>
      <c r="AE45" s="626">
        <v>1377</v>
      </c>
    </row>
    <row r="46" spans="2:31" s="477" customFormat="1" ht="24">
      <c r="B46" s="470"/>
      <c r="C46" s="471"/>
      <c r="D46" s="472" t="s">
        <v>210</v>
      </c>
      <c r="E46" s="472" t="s">
        <v>211</v>
      </c>
      <c r="F46" s="466" t="s">
        <v>212</v>
      </c>
      <c r="G46" s="473">
        <v>1</v>
      </c>
      <c r="H46" s="474">
        <v>17101</v>
      </c>
      <c r="I46" s="466" t="s">
        <v>15</v>
      </c>
      <c r="J46" s="466"/>
      <c r="K46" s="466"/>
      <c r="L46" s="466"/>
      <c r="M46" s="475"/>
      <c r="N46" s="466"/>
      <c r="O46" s="466"/>
      <c r="P46" s="476"/>
      <c r="Q46" s="476"/>
      <c r="R46" s="476"/>
      <c r="S46" s="476"/>
      <c r="T46" s="476"/>
      <c r="U46" s="476"/>
      <c r="V46" s="477" t="b">
        <f t="shared" si="1"/>
        <v>1</v>
      </c>
      <c r="W46" s="477" t="b">
        <f t="shared" si="0"/>
        <v>1</v>
      </c>
      <c r="X46" s="472" t="s">
        <v>211</v>
      </c>
      <c r="Y46" s="473">
        <v>1</v>
      </c>
      <c r="Z46" s="473" t="s">
        <v>19</v>
      </c>
      <c r="AA46" s="478" t="s">
        <v>143</v>
      </c>
      <c r="AB46" s="470"/>
      <c r="AC46" s="477" t="b">
        <v>1</v>
      </c>
      <c r="AD46" s="626" t="s">
        <v>4068</v>
      </c>
      <c r="AE46" s="626" t="e">
        <v>#N/A</v>
      </c>
    </row>
    <row r="47" spans="2:31" ht="84">
      <c r="B47" s="33" t="s">
        <v>1564</v>
      </c>
      <c r="C47" s="41"/>
      <c r="D47" s="35" t="s">
        <v>213</v>
      </c>
      <c r="E47" s="60" t="s">
        <v>214</v>
      </c>
      <c r="F47" s="61" t="s">
        <v>215</v>
      </c>
      <c r="G47" s="38">
        <v>1</v>
      </c>
      <c r="H47" s="398">
        <v>21221</v>
      </c>
      <c r="I47" s="61" t="s">
        <v>3302</v>
      </c>
      <c r="J47" s="61" t="s">
        <v>3272</v>
      </c>
      <c r="K47" s="61" t="s">
        <v>3311</v>
      </c>
      <c r="L47" s="61"/>
      <c r="M47" s="404"/>
      <c r="N47" s="61"/>
      <c r="O47" s="61"/>
      <c r="P47" s="392"/>
      <c r="Q47" s="392"/>
      <c r="R47" s="392"/>
      <c r="S47" s="392"/>
      <c r="T47" s="392"/>
      <c r="U47" s="392"/>
      <c r="V47" s="434" t="b">
        <f t="shared" si="1"/>
        <v>1</v>
      </c>
      <c r="W47" s="434" t="b">
        <f t="shared" si="0"/>
        <v>1</v>
      </c>
      <c r="X47" s="60" t="s">
        <v>214</v>
      </c>
      <c r="Y47" s="38">
        <v>1</v>
      </c>
      <c r="Z47" s="38" t="s">
        <v>6</v>
      </c>
      <c r="AA47" s="441" t="s">
        <v>172</v>
      </c>
      <c r="AB47" s="33" t="s">
        <v>1564</v>
      </c>
      <c r="AC47" s="434" t="b">
        <v>1</v>
      </c>
      <c r="AD47" s="626" t="s">
        <v>4069</v>
      </c>
      <c r="AE47" s="626">
        <v>1558</v>
      </c>
    </row>
    <row r="48" spans="2:31" ht="48">
      <c r="B48" s="33" t="s">
        <v>3361</v>
      </c>
      <c r="C48" s="41"/>
      <c r="D48" s="41" t="s">
        <v>216</v>
      </c>
      <c r="E48" s="43" t="s">
        <v>217</v>
      </c>
      <c r="F48" s="62" t="s">
        <v>1571</v>
      </c>
      <c r="G48" s="41">
        <v>1</v>
      </c>
      <c r="H48" s="398">
        <v>1111</v>
      </c>
      <c r="I48" s="53" t="s">
        <v>3288</v>
      </c>
      <c r="J48" s="62" t="s">
        <v>3291</v>
      </c>
      <c r="K48" s="62" t="s">
        <v>3264</v>
      </c>
      <c r="L48" s="62"/>
      <c r="M48" s="405"/>
      <c r="N48" s="62"/>
      <c r="O48" s="62"/>
      <c r="P48" s="392"/>
      <c r="Q48" s="392"/>
      <c r="R48" s="392"/>
      <c r="S48" s="392"/>
      <c r="T48" s="392"/>
      <c r="U48" s="392"/>
      <c r="V48" s="434" t="b">
        <f t="shared" si="1"/>
        <v>1</v>
      </c>
      <c r="W48" s="434" t="b">
        <f t="shared" si="0"/>
        <v>1</v>
      </c>
      <c r="X48" s="43" t="s">
        <v>217</v>
      </c>
      <c r="Y48" s="41">
        <v>1</v>
      </c>
      <c r="Z48" s="64" t="s">
        <v>6</v>
      </c>
      <c r="AA48" s="441" t="s">
        <v>14</v>
      </c>
      <c r="AB48" s="33" t="s">
        <v>3390</v>
      </c>
      <c r="AC48" s="434" t="b">
        <v>0</v>
      </c>
      <c r="AD48" s="626" t="s">
        <v>4070</v>
      </c>
      <c r="AE48" s="626">
        <v>1019</v>
      </c>
    </row>
    <row r="49" spans="2:31" ht="48">
      <c r="B49" s="33" t="s">
        <v>1548</v>
      </c>
      <c r="C49" s="41"/>
      <c r="D49" s="35" t="s">
        <v>219</v>
      </c>
      <c r="E49" s="35" t="s">
        <v>220</v>
      </c>
      <c r="F49" s="36" t="s">
        <v>221</v>
      </c>
      <c r="G49" s="38">
        <v>1</v>
      </c>
      <c r="H49" s="398">
        <v>20081</v>
      </c>
      <c r="I49" s="36" t="s">
        <v>3281</v>
      </c>
      <c r="J49" s="36" t="s">
        <v>3290</v>
      </c>
      <c r="K49" s="36" t="s">
        <v>3293</v>
      </c>
      <c r="L49" s="36"/>
      <c r="M49" s="402"/>
      <c r="N49" s="36"/>
      <c r="O49" s="36"/>
      <c r="P49" s="392"/>
      <c r="Q49" s="392"/>
      <c r="R49" s="392"/>
      <c r="S49" s="392"/>
      <c r="T49" s="392"/>
      <c r="U49" s="392"/>
      <c r="V49" s="434" t="b">
        <f t="shared" si="1"/>
        <v>1</v>
      </c>
      <c r="W49" s="434" t="b">
        <f t="shared" si="0"/>
        <v>1</v>
      </c>
      <c r="X49" s="35" t="s">
        <v>220</v>
      </c>
      <c r="Y49" s="38">
        <v>1</v>
      </c>
      <c r="Z49" s="38" t="s">
        <v>6</v>
      </c>
      <c r="AA49" s="441" t="s">
        <v>222</v>
      </c>
      <c r="AB49" s="33" t="s">
        <v>1548</v>
      </c>
      <c r="AC49" s="434" t="b">
        <v>1</v>
      </c>
      <c r="AD49" s="626" t="s">
        <v>4071</v>
      </c>
      <c r="AE49" s="626">
        <v>1549</v>
      </c>
    </row>
    <row r="50" spans="2:31" ht="48">
      <c r="B50" s="33"/>
      <c r="C50" s="41"/>
      <c r="D50" s="35" t="s">
        <v>219</v>
      </c>
      <c r="E50" s="35" t="s">
        <v>220</v>
      </c>
      <c r="F50" s="36" t="s">
        <v>221</v>
      </c>
      <c r="G50" s="38">
        <v>1</v>
      </c>
      <c r="H50" s="398">
        <v>20081</v>
      </c>
      <c r="I50" s="36" t="s">
        <v>15</v>
      </c>
      <c r="J50" s="36"/>
      <c r="K50" s="36"/>
      <c r="L50" s="36"/>
      <c r="M50" s="402"/>
      <c r="N50" s="36"/>
      <c r="O50" s="36"/>
      <c r="P50" s="392"/>
      <c r="Q50" s="392"/>
      <c r="R50" s="392"/>
      <c r="S50" s="392"/>
      <c r="T50" s="392"/>
      <c r="U50" s="392"/>
      <c r="V50" s="434" t="b">
        <f t="shared" si="1"/>
        <v>1</v>
      </c>
      <c r="W50" s="434" t="b">
        <f t="shared" si="0"/>
        <v>1</v>
      </c>
      <c r="X50" s="35" t="s">
        <v>220</v>
      </c>
      <c r="Y50" s="38">
        <v>1</v>
      </c>
      <c r="Z50" s="38" t="s">
        <v>8</v>
      </c>
      <c r="AA50" s="441" t="s">
        <v>223</v>
      </c>
      <c r="AB50" s="33"/>
      <c r="AC50" s="434" t="b">
        <v>1</v>
      </c>
      <c r="AD50" s="626" t="s">
        <v>4072</v>
      </c>
      <c r="AE50" s="626">
        <v>1566</v>
      </c>
    </row>
    <row r="51" spans="2:31" ht="48">
      <c r="B51" s="33" t="s">
        <v>1578</v>
      </c>
      <c r="C51" s="41"/>
      <c r="D51" s="66" t="s">
        <v>224</v>
      </c>
      <c r="E51" s="67" t="s">
        <v>225</v>
      </c>
      <c r="F51" s="67" t="s">
        <v>1575</v>
      </c>
      <c r="G51" s="41">
        <v>1</v>
      </c>
      <c r="H51" s="398">
        <v>20151</v>
      </c>
      <c r="I51" s="67" t="s">
        <v>3299</v>
      </c>
      <c r="J51" s="67" t="s">
        <v>3276</v>
      </c>
      <c r="K51" s="67" t="s">
        <v>3297</v>
      </c>
      <c r="L51" s="67"/>
      <c r="M51" s="406"/>
      <c r="N51" s="67"/>
      <c r="O51" s="67"/>
      <c r="P51" s="392"/>
      <c r="Q51" s="392"/>
      <c r="R51" s="392"/>
      <c r="S51" s="392"/>
      <c r="T51" s="392"/>
      <c r="U51" s="392"/>
      <c r="V51" s="434" t="b">
        <f t="shared" si="1"/>
        <v>1</v>
      </c>
      <c r="W51" s="434" t="b">
        <f t="shared" si="0"/>
        <v>1</v>
      </c>
      <c r="X51" s="67" t="s">
        <v>225</v>
      </c>
      <c r="Y51" s="41">
        <v>1</v>
      </c>
      <c r="Z51" s="41" t="s">
        <v>6</v>
      </c>
      <c r="AA51" s="53" t="s">
        <v>1577</v>
      </c>
      <c r="AB51" s="33" t="s">
        <v>1578</v>
      </c>
      <c r="AC51" s="434" t="b">
        <v>1</v>
      </c>
      <c r="AD51" s="626" t="s">
        <v>4073</v>
      </c>
      <c r="AE51" s="626">
        <v>1551</v>
      </c>
    </row>
    <row r="52" spans="2:31" ht="192">
      <c r="B52" s="33" t="s">
        <v>1580</v>
      </c>
      <c r="C52" s="41"/>
      <c r="D52" s="35" t="s">
        <v>227</v>
      </c>
      <c r="E52" s="35" t="s">
        <v>228</v>
      </c>
      <c r="F52" s="36" t="s">
        <v>229</v>
      </c>
      <c r="G52" s="38">
        <v>1</v>
      </c>
      <c r="H52" s="398">
        <v>2031</v>
      </c>
      <c r="I52" s="36" t="s">
        <v>3287</v>
      </c>
      <c r="J52" s="36" t="s">
        <v>3303</v>
      </c>
      <c r="K52" s="36" t="s">
        <v>3296</v>
      </c>
      <c r="L52" s="36" t="s">
        <v>3274</v>
      </c>
      <c r="M52" s="402" t="s">
        <v>3266</v>
      </c>
      <c r="N52" s="36" t="s">
        <v>3275</v>
      </c>
      <c r="O52" s="36"/>
      <c r="P52" s="392"/>
      <c r="Q52" s="392"/>
      <c r="R52" s="392"/>
      <c r="S52" s="392"/>
      <c r="T52" s="392"/>
      <c r="U52" s="392"/>
      <c r="V52" s="434" t="b">
        <f t="shared" si="1"/>
        <v>1</v>
      </c>
      <c r="W52" s="434" t="b">
        <f t="shared" si="0"/>
        <v>1</v>
      </c>
      <c r="X52" s="35" t="s">
        <v>228</v>
      </c>
      <c r="Y52" s="38">
        <v>1</v>
      </c>
      <c r="Z52" s="38" t="s">
        <v>8</v>
      </c>
      <c r="AA52" s="53" t="s">
        <v>1579</v>
      </c>
      <c r="AB52" s="33" t="s">
        <v>1580</v>
      </c>
      <c r="AC52" s="434" t="b">
        <v>1</v>
      </c>
      <c r="AD52" s="626" t="s">
        <v>4074</v>
      </c>
      <c r="AE52" s="626">
        <v>1020</v>
      </c>
    </row>
    <row r="53" spans="2:31" ht="48">
      <c r="B53" s="33" t="s">
        <v>1538</v>
      </c>
      <c r="C53" s="41"/>
      <c r="D53" s="35" t="s">
        <v>230</v>
      </c>
      <c r="E53" s="35" t="s">
        <v>231</v>
      </c>
      <c r="F53" s="36" t="s">
        <v>232</v>
      </c>
      <c r="G53" s="38">
        <v>1</v>
      </c>
      <c r="H53" s="398">
        <v>9561</v>
      </c>
      <c r="I53" s="36" t="s">
        <v>3282</v>
      </c>
      <c r="J53" s="36" t="s">
        <v>3277</v>
      </c>
      <c r="K53" s="36" t="s">
        <v>3308</v>
      </c>
      <c r="L53" s="36"/>
      <c r="M53" s="402"/>
      <c r="N53" s="36"/>
      <c r="O53" s="36"/>
      <c r="P53" s="392"/>
      <c r="Q53" s="392"/>
      <c r="R53" s="392"/>
      <c r="S53" s="392"/>
      <c r="T53" s="392"/>
      <c r="U53" s="392"/>
      <c r="V53" s="434" t="b">
        <f t="shared" si="1"/>
        <v>1</v>
      </c>
      <c r="W53" s="434" t="b">
        <f t="shared" si="0"/>
        <v>1</v>
      </c>
      <c r="X53" s="35" t="s">
        <v>231</v>
      </c>
      <c r="Y53" s="38">
        <v>1</v>
      </c>
      <c r="Z53" s="38" t="s">
        <v>6</v>
      </c>
      <c r="AA53" s="96" t="s">
        <v>1582</v>
      </c>
      <c r="AB53" s="33" t="s">
        <v>1538</v>
      </c>
      <c r="AC53" s="434" t="b">
        <v>1</v>
      </c>
      <c r="AD53" s="626" t="s">
        <v>4075</v>
      </c>
      <c r="AE53" s="626">
        <v>1048</v>
      </c>
    </row>
    <row r="54" spans="2:31" ht="96">
      <c r="B54" s="33"/>
      <c r="C54" s="41"/>
      <c r="D54" s="35" t="s">
        <v>230</v>
      </c>
      <c r="E54" s="35" t="s">
        <v>231</v>
      </c>
      <c r="F54" s="36" t="s">
        <v>232</v>
      </c>
      <c r="G54" s="38">
        <v>1</v>
      </c>
      <c r="H54" s="398">
        <v>9561</v>
      </c>
      <c r="I54" s="36" t="s">
        <v>15</v>
      </c>
      <c r="J54" s="36"/>
      <c r="K54" s="36"/>
      <c r="L54" s="36"/>
      <c r="M54" s="402"/>
      <c r="N54" s="36"/>
      <c r="O54" s="36"/>
      <c r="P54" s="392"/>
      <c r="Q54" s="392"/>
      <c r="R54" s="392"/>
      <c r="S54" s="392"/>
      <c r="T54" s="392"/>
      <c r="U54" s="392"/>
      <c r="V54" s="434" t="b">
        <f t="shared" si="1"/>
        <v>1</v>
      </c>
      <c r="W54" s="434" t="b">
        <f t="shared" si="0"/>
        <v>1</v>
      </c>
      <c r="X54" s="35" t="s">
        <v>231</v>
      </c>
      <c r="Y54" s="38">
        <v>1</v>
      </c>
      <c r="Z54" s="38" t="s">
        <v>8</v>
      </c>
      <c r="AA54" s="96" t="s">
        <v>3391</v>
      </c>
      <c r="AB54" s="33"/>
      <c r="AC54" s="434" t="b">
        <v>1</v>
      </c>
      <c r="AD54" s="626" t="s">
        <v>4076</v>
      </c>
      <c r="AE54" s="626">
        <v>1049</v>
      </c>
    </row>
    <row r="55" spans="2:31" ht="48">
      <c r="B55" s="33" t="s">
        <v>1617</v>
      </c>
      <c r="C55" s="41"/>
      <c r="D55" s="35" t="s">
        <v>233</v>
      </c>
      <c r="E55" s="35" t="s">
        <v>234</v>
      </c>
      <c r="F55" s="36" t="s">
        <v>1584</v>
      </c>
      <c r="G55" s="38">
        <v>1</v>
      </c>
      <c r="H55" s="398">
        <v>20171</v>
      </c>
      <c r="I55" s="36" t="s">
        <v>3279</v>
      </c>
      <c r="J55" s="36" t="s">
        <v>3270</v>
      </c>
      <c r="K55" s="36"/>
      <c r="L55" s="36"/>
      <c r="M55" s="402"/>
      <c r="N55" s="36"/>
      <c r="O55" s="36"/>
      <c r="P55" s="392"/>
      <c r="Q55" s="392"/>
      <c r="R55" s="392"/>
      <c r="S55" s="392"/>
      <c r="T55" s="392"/>
      <c r="U55" s="392"/>
      <c r="V55" s="434" t="b">
        <f t="shared" si="1"/>
        <v>1</v>
      </c>
      <c r="W55" s="434" t="b">
        <f t="shared" si="0"/>
        <v>1</v>
      </c>
      <c r="X55" s="35" t="s">
        <v>234</v>
      </c>
      <c r="Y55" s="38">
        <v>1</v>
      </c>
      <c r="Z55" s="38" t="s">
        <v>6</v>
      </c>
      <c r="AA55" s="53" t="s">
        <v>1585</v>
      </c>
      <c r="AB55" s="33" t="s">
        <v>1586</v>
      </c>
      <c r="AC55" s="465" t="b">
        <v>0</v>
      </c>
      <c r="AD55" s="626" t="s">
        <v>4077</v>
      </c>
      <c r="AE55" s="626">
        <v>1552</v>
      </c>
    </row>
    <row r="56" spans="2:31" ht="48">
      <c r="B56" s="33"/>
      <c r="C56" s="41"/>
      <c r="D56" s="35" t="s">
        <v>233</v>
      </c>
      <c r="E56" s="35" t="s">
        <v>234</v>
      </c>
      <c r="F56" s="36" t="s">
        <v>1584</v>
      </c>
      <c r="G56" s="38">
        <v>1</v>
      </c>
      <c r="H56" s="398">
        <v>20171</v>
      </c>
      <c r="I56" s="36" t="s">
        <v>15</v>
      </c>
      <c r="J56" s="36"/>
      <c r="K56" s="36"/>
      <c r="L56" s="36"/>
      <c r="M56" s="402"/>
      <c r="N56" s="36"/>
      <c r="O56" s="36"/>
      <c r="P56" s="392"/>
      <c r="Q56" s="392"/>
      <c r="R56" s="392"/>
      <c r="S56" s="392"/>
      <c r="T56" s="392"/>
      <c r="U56" s="392"/>
      <c r="V56" s="434" t="b">
        <f t="shared" si="1"/>
        <v>1</v>
      </c>
      <c r="W56" s="434" t="b">
        <f t="shared" si="0"/>
        <v>1</v>
      </c>
      <c r="X56" s="35" t="s">
        <v>234</v>
      </c>
      <c r="Y56" s="38">
        <v>1</v>
      </c>
      <c r="Z56" s="38" t="s">
        <v>8</v>
      </c>
      <c r="AA56" s="53" t="s">
        <v>1587</v>
      </c>
      <c r="AB56" s="33"/>
      <c r="AC56" s="434" t="b">
        <v>1</v>
      </c>
      <c r="AD56" s="626" t="s">
        <v>4078</v>
      </c>
      <c r="AE56" s="626">
        <v>1553</v>
      </c>
    </row>
    <row r="57" spans="2:31" ht="24">
      <c r="B57" s="33" t="s">
        <v>1588</v>
      </c>
      <c r="C57" s="41"/>
      <c r="D57" s="66" t="s">
        <v>236</v>
      </c>
      <c r="E57" s="67" t="s">
        <v>237</v>
      </c>
      <c r="F57" s="67" t="s">
        <v>238</v>
      </c>
      <c r="G57" s="41">
        <v>1</v>
      </c>
      <c r="H57" s="398">
        <v>13681</v>
      </c>
      <c r="I57" s="67" t="s">
        <v>3303</v>
      </c>
      <c r="J57" s="67" t="s">
        <v>3266</v>
      </c>
      <c r="K57" s="67" t="s">
        <v>3267</v>
      </c>
      <c r="L57" s="67"/>
      <c r="M57" s="406"/>
      <c r="N57" s="67"/>
      <c r="O57" s="67"/>
      <c r="P57" s="392"/>
      <c r="Q57" s="392"/>
      <c r="R57" s="392"/>
      <c r="S57" s="392"/>
      <c r="T57" s="392"/>
      <c r="U57" s="392"/>
      <c r="V57" s="434" t="b">
        <f t="shared" si="1"/>
        <v>1</v>
      </c>
      <c r="W57" s="434" t="b">
        <f t="shared" si="0"/>
        <v>1</v>
      </c>
      <c r="X57" s="67" t="s">
        <v>237</v>
      </c>
      <c r="Y57" s="41">
        <v>1</v>
      </c>
      <c r="Z57" s="41" t="s">
        <v>6</v>
      </c>
      <c r="AA57" s="53" t="s">
        <v>136</v>
      </c>
      <c r="AB57" s="33" t="s">
        <v>1588</v>
      </c>
      <c r="AC57" s="434" t="b">
        <v>1</v>
      </c>
      <c r="AD57" s="626" t="s">
        <v>4079</v>
      </c>
      <c r="AE57" s="626">
        <v>1343</v>
      </c>
    </row>
    <row r="58" spans="2:31" ht="36">
      <c r="B58" s="33" t="s">
        <v>1569</v>
      </c>
      <c r="C58" s="69"/>
      <c r="D58" s="35" t="s">
        <v>239</v>
      </c>
      <c r="E58" s="60" t="s">
        <v>240</v>
      </c>
      <c r="F58" s="61" t="s">
        <v>241</v>
      </c>
      <c r="G58" s="38">
        <v>1</v>
      </c>
      <c r="H58" s="398">
        <v>13771</v>
      </c>
      <c r="I58" s="61" t="s">
        <v>3283</v>
      </c>
      <c r="J58" s="61" t="s">
        <v>3268</v>
      </c>
      <c r="K58" s="61" t="s">
        <v>3294</v>
      </c>
      <c r="L58" s="61"/>
      <c r="M58" s="404"/>
      <c r="N58" s="61"/>
      <c r="O58" s="61"/>
      <c r="P58" s="392"/>
      <c r="Q58" s="392"/>
      <c r="R58" s="392"/>
      <c r="S58" s="392"/>
      <c r="T58" s="392"/>
      <c r="U58" s="392"/>
      <c r="V58" s="434" t="b">
        <f t="shared" si="1"/>
        <v>1</v>
      </c>
      <c r="W58" s="434" t="b">
        <f t="shared" si="0"/>
        <v>1</v>
      </c>
      <c r="X58" s="60" t="s">
        <v>240</v>
      </c>
      <c r="Y58" s="38">
        <v>1</v>
      </c>
      <c r="Z58" s="38" t="s">
        <v>6</v>
      </c>
      <c r="AA58" s="117" t="s">
        <v>25</v>
      </c>
      <c r="AB58" s="33" t="s">
        <v>1569</v>
      </c>
      <c r="AC58" s="434" t="b">
        <v>1</v>
      </c>
      <c r="AD58" s="626" t="s">
        <v>4080</v>
      </c>
      <c r="AE58" s="626">
        <v>1345</v>
      </c>
    </row>
    <row r="59" spans="2:31" ht="72">
      <c r="B59" s="33" t="s">
        <v>1588</v>
      </c>
      <c r="C59" s="41"/>
      <c r="D59" s="35" t="s">
        <v>242</v>
      </c>
      <c r="E59" s="60" t="s">
        <v>243</v>
      </c>
      <c r="F59" s="61" t="s">
        <v>244</v>
      </c>
      <c r="G59" s="38">
        <v>1</v>
      </c>
      <c r="H59" s="398">
        <v>13751</v>
      </c>
      <c r="I59" s="61" t="s">
        <v>3303</v>
      </c>
      <c r="J59" s="61" t="s">
        <v>3266</v>
      </c>
      <c r="K59" s="61" t="s">
        <v>3267</v>
      </c>
      <c r="L59" s="61"/>
      <c r="M59" s="404"/>
      <c r="N59" s="61"/>
      <c r="O59" s="61"/>
      <c r="P59" s="392"/>
      <c r="Q59" s="392"/>
      <c r="R59" s="392"/>
      <c r="S59" s="392"/>
      <c r="T59" s="392"/>
      <c r="U59" s="392"/>
      <c r="V59" s="434" t="b">
        <f t="shared" si="1"/>
        <v>1</v>
      </c>
      <c r="W59" s="434" t="b">
        <f t="shared" si="0"/>
        <v>1</v>
      </c>
      <c r="X59" s="60" t="s">
        <v>243</v>
      </c>
      <c r="Y59" s="38">
        <v>1</v>
      </c>
      <c r="Z59" s="38" t="s">
        <v>6</v>
      </c>
      <c r="AA59" s="117" t="s">
        <v>1589</v>
      </c>
      <c r="AB59" s="33" t="s">
        <v>1588</v>
      </c>
      <c r="AC59" s="434" t="b">
        <v>1</v>
      </c>
      <c r="AD59" s="626" t="s">
        <v>4081</v>
      </c>
      <c r="AE59" s="626">
        <v>1344</v>
      </c>
    </row>
    <row r="60" spans="2:31" ht="48">
      <c r="B60" s="60"/>
      <c r="C60" s="72"/>
      <c r="D60" s="60" t="s">
        <v>245</v>
      </c>
      <c r="E60" s="60" t="s">
        <v>246</v>
      </c>
      <c r="F60" s="61" t="s">
        <v>247</v>
      </c>
      <c r="G60" s="71">
        <v>1</v>
      </c>
      <c r="H60" s="398">
        <v>5491</v>
      </c>
      <c r="I60" s="61" t="s">
        <v>15</v>
      </c>
      <c r="J60" s="61"/>
      <c r="K60" s="61"/>
      <c r="L60" s="61"/>
      <c r="M60" s="404"/>
      <c r="N60" s="61"/>
      <c r="O60" s="61"/>
      <c r="P60" s="392"/>
      <c r="Q60" s="392"/>
      <c r="R60" s="392"/>
      <c r="S60" s="392"/>
      <c r="T60" s="392"/>
      <c r="U60" s="392"/>
      <c r="V60" s="434" t="b">
        <f t="shared" si="1"/>
        <v>1</v>
      </c>
      <c r="W60" s="434" t="b">
        <f t="shared" si="0"/>
        <v>1</v>
      </c>
      <c r="X60" s="60" t="s">
        <v>246</v>
      </c>
      <c r="Y60" s="71">
        <v>1</v>
      </c>
      <c r="Z60" s="71" t="s">
        <v>19</v>
      </c>
      <c r="AA60" s="61" t="s">
        <v>249</v>
      </c>
      <c r="AB60" s="60"/>
      <c r="AC60" s="434" t="b">
        <v>1</v>
      </c>
      <c r="AD60" s="626" t="s">
        <v>4082</v>
      </c>
      <c r="AE60" s="626">
        <v>1032</v>
      </c>
    </row>
    <row r="61" spans="2:31" ht="48">
      <c r="B61" s="33"/>
      <c r="C61" s="41"/>
      <c r="D61" s="35">
        <v>596</v>
      </c>
      <c r="E61" s="35" t="s">
        <v>252</v>
      </c>
      <c r="F61" s="36" t="s">
        <v>1591</v>
      </c>
      <c r="G61" s="38">
        <v>1</v>
      </c>
      <c r="H61" s="398">
        <v>5961</v>
      </c>
      <c r="I61" s="36" t="s">
        <v>15</v>
      </c>
      <c r="J61" s="36"/>
      <c r="K61" s="36"/>
      <c r="L61" s="36"/>
      <c r="M61" s="402"/>
      <c r="N61" s="36"/>
      <c r="O61" s="36"/>
      <c r="P61" s="392"/>
      <c r="Q61" s="392"/>
      <c r="R61" s="392"/>
      <c r="S61" s="392"/>
      <c r="T61" s="392"/>
      <c r="U61" s="392"/>
      <c r="V61" s="434" t="b">
        <f t="shared" si="1"/>
        <v>1</v>
      </c>
      <c r="W61" s="434" t="b">
        <f t="shared" si="0"/>
        <v>1</v>
      </c>
      <c r="X61" s="35" t="s">
        <v>252</v>
      </c>
      <c r="Y61" s="38">
        <v>1</v>
      </c>
      <c r="Z61" s="38" t="s">
        <v>19</v>
      </c>
      <c r="AA61" s="117" t="s">
        <v>249</v>
      </c>
      <c r="AB61" s="33"/>
      <c r="AC61" s="434" t="b">
        <v>1</v>
      </c>
      <c r="AD61" s="626" t="s">
        <v>4083</v>
      </c>
      <c r="AE61" s="626">
        <v>1034</v>
      </c>
    </row>
    <row r="62" spans="2:31" s="477" customFormat="1" ht="48">
      <c r="B62" s="470"/>
      <c r="C62" s="471"/>
      <c r="D62" s="472">
        <v>520</v>
      </c>
      <c r="E62" s="472" t="s">
        <v>255</v>
      </c>
      <c r="F62" s="466" t="s">
        <v>1592</v>
      </c>
      <c r="G62" s="473">
        <v>1</v>
      </c>
      <c r="H62" s="474">
        <v>5201</v>
      </c>
      <c r="I62" s="466" t="s">
        <v>15</v>
      </c>
      <c r="J62" s="466"/>
      <c r="K62" s="466"/>
      <c r="L62" s="466"/>
      <c r="M62" s="475"/>
      <c r="N62" s="466"/>
      <c r="O62" s="466"/>
      <c r="P62" s="476"/>
      <c r="Q62" s="476"/>
      <c r="R62" s="476"/>
      <c r="S62" s="476"/>
      <c r="T62" s="476"/>
      <c r="U62" s="476"/>
      <c r="V62" s="477" t="b">
        <f t="shared" si="1"/>
        <v>1</v>
      </c>
      <c r="W62" s="477" t="b">
        <f t="shared" si="0"/>
        <v>1</v>
      </c>
      <c r="X62" s="472" t="s">
        <v>255</v>
      </c>
      <c r="Y62" s="473">
        <v>1</v>
      </c>
      <c r="Z62" s="473" t="s">
        <v>19</v>
      </c>
      <c r="AA62" s="478" t="s">
        <v>249</v>
      </c>
      <c r="AB62" s="470"/>
      <c r="AC62" s="477" t="b">
        <v>1</v>
      </c>
      <c r="AD62" s="626" t="s">
        <v>4084</v>
      </c>
      <c r="AE62" s="626" t="e">
        <v>#N/A</v>
      </c>
    </row>
    <row r="63" spans="2:31" s="477" customFormat="1" ht="48">
      <c r="B63" s="470"/>
      <c r="C63" s="471"/>
      <c r="D63" s="472">
        <v>553</v>
      </c>
      <c r="E63" s="472" t="s">
        <v>258</v>
      </c>
      <c r="F63" s="466" t="s">
        <v>259</v>
      </c>
      <c r="G63" s="473">
        <v>1</v>
      </c>
      <c r="H63" s="474">
        <v>5531</v>
      </c>
      <c r="I63" s="466" t="s">
        <v>15</v>
      </c>
      <c r="J63" s="466"/>
      <c r="K63" s="466"/>
      <c r="L63" s="466"/>
      <c r="M63" s="475"/>
      <c r="N63" s="466"/>
      <c r="O63" s="466"/>
      <c r="P63" s="476"/>
      <c r="Q63" s="476"/>
      <c r="R63" s="476"/>
      <c r="S63" s="476"/>
      <c r="T63" s="476"/>
      <c r="U63" s="476"/>
      <c r="V63" s="477" t="b">
        <f t="shared" si="1"/>
        <v>1</v>
      </c>
      <c r="W63" s="477" t="b">
        <f t="shared" si="0"/>
        <v>1</v>
      </c>
      <c r="X63" s="472" t="s">
        <v>258</v>
      </c>
      <c r="Y63" s="473">
        <v>1</v>
      </c>
      <c r="Z63" s="473" t="s">
        <v>19</v>
      </c>
      <c r="AA63" s="478" t="s">
        <v>249</v>
      </c>
      <c r="AB63" s="470"/>
      <c r="AC63" s="477" t="b">
        <v>1</v>
      </c>
      <c r="AD63" s="626" t="s">
        <v>4085</v>
      </c>
      <c r="AE63" s="626" t="e">
        <v>#N/A</v>
      </c>
    </row>
    <row r="64" spans="2:31" s="477" customFormat="1" ht="48">
      <c r="B64" s="470"/>
      <c r="C64" s="471"/>
      <c r="D64" s="472">
        <v>2101</v>
      </c>
      <c r="E64" s="472" t="s">
        <v>261</v>
      </c>
      <c r="F64" s="466" t="s">
        <v>1593</v>
      </c>
      <c r="G64" s="473">
        <v>1</v>
      </c>
      <c r="H64" s="474">
        <v>21011</v>
      </c>
      <c r="I64" s="466" t="s">
        <v>15</v>
      </c>
      <c r="J64" s="466"/>
      <c r="K64" s="466"/>
      <c r="L64" s="466"/>
      <c r="M64" s="475"/>
      <c r="N64" s="466"/>
      <c r="O64" s="466"/>
      <c r="P64" s="476"/>
      <c r="Q64" s="476"/>
      <c r="R64" s="476"/>
      <c r="S64" s="476"/>
      <c r="T64" s="476"/>
      <c r="U64" s="476"/>
      <c r="V64" s="477" t="b">
        <f t="shared" si="1"/>
        <v>1</v>
      </c>
      <c r="W64" s="477" t="b">
        <f t="shared" si="0"/>
        <v>1</v>
      </c>
      <c r="X64" s="472" t="s">
        <v>261</v>
      </c>
      <c r="Y64" s="473">
        <v>1</v>
      </c>
      <c r="Z64" s="473" t="s">
        <v>19</v>
      </c>
      <c r="AA64" s="478" t="s">
        <v>249</v>
      </c>
      <c r="AB64" s="470"/>
      <c r="AC64" s="477" t="b">
        <v>1</v>
      </c>
      <c r="AD64" s="626" t="s">
        <v>4086</v>
      </c>
      <c r="AE64" s="626" t="e">
        <v>#N/A</v>
      </c>
    </row>
    <row r="65" spans="2:31" s="477" customFormat="1" ht="48">
      <c r="B65" s="470"/>
      <c r="C65" s="471"/>
      <c r="D65" s="472" t="s">
        <v>263</v>
      </c>
      <c r="E65" s="479" t="s">
        <v>264</v>
      </c>
      <c r="F65" s="480" t="s">
        <v>265</v>
      </c>
      <c r="G65" s="473">
        <v>1</v>
      </c>
      <c r="H65" s="474">
        <v>8571</v>
      </c>
      <c r="I65" s="480" t="s">
        <v>15</v>
      </c>
      <c r="J65" s="480"/>
      <c r="K65" s="480"/>
      <c r="L65" s="480"/>
      <c r="M65" s="481"/>
      <c r="N65" s="480"/>
      <c r="O65" s="480"/>
      <c r="P65" s="476"/>
      <c r="Q65" s="476"/>
      <c r="R65" s="476"/>
      <c r="S65" s="476"/>
      <c r="T65" s="476"/>
      <c r="U65" s="476"/>
      <c r="V65" s="477" t="b">
        <f t="shared" si="1"/>
        <v>1</v>
      </c>
      <c r="W65" s="477" t="b">
        <f t="shared" si="0"/>
        <v>1</v>
      </c>
      <c r="X65" s="479" t="s">
        <v>264</v>
      </c>
      <c r="Y65" s="473">
        <v>1</v>
      </c>
      <c r="Z65" s="473" t="s">
        <v>19</v>
      </c>
      <c r="AA65" s="478" t="s">
        <v>249</v>
      </c>
      <c r="AB65" s="470"/>
      <c r="AC65" s="477" t="b">
        <v>1</v>
      </c>
      <c r="AD65" s="626" t="s">
        <v>4087</v>
      </c>
      <c r="AE65" s="626" t="e">
        <v>#N/A</v>
      </c>
    </row>
    <row r="66" spans="2:31" ht="48">
      <c r="B66" s="43"/>
      <c r="C66" s="41"/>
      <c r="D66" s="35">
        <v>858</v>
      </c>
      <c r="E66" s="75" t="s">
        <v>267</v>
      </c>
      <c r="F66" s="36" t="s">
        <v>268</v>
      </c>
      <c r="G66" s="38">
        <v>1</v>
      </c>
      <c r="H66" s="398">
        <v>8581</v>
      </c>
      <c r="I66" s="36" t="s">
        <v>15</v>
      </c>
      <c r="J66" s="36"/>
      <c r="K66" s="36"/>
      <c r="L66" s="36"/>
      <c r="M66" s="402"/>
      <c r="N66" s="36"/>
      <c r="O66" s="36"/>
      <c r="P66" s="392"/>
      <c r="Q66" s="392"/>
      <c r="R66" s="392"/>
      <c r="S66" s="392"/>
      <c r="T66" s="392"/>
      <c r="U66" s="392"/>
      <c r="V66" s="434" t="b">
        <f t="shared" si="1"/>
        <v>1</v>
      </c>
      <c r="W66" s="434" t="b">
        <f t="shared" si="0"/>
        <v>1</v>
      </c>
      <c r="X66" s="75" t="s">
        <v>267</v>
      </c>
      <c r="Y66" s="38">
        <v>1</v>
      </c>
      <c r="Z66" s="77" t="s">
        <v>19</v>
      </c>
      <c r="AA66" s="117" t="s">
        <v>249</v>
      </c>
      <c r="AB66" s="43"/>
      <c r="AC66" s="434" t="b">
        <v>1</v>
      </c>
      <c r="AD66" s="626" t="s">
        <v>4088</v>
      </c>
      <c r="AE66" s="626">
        <v>1047</v>
      </c>
    </row>
    <row r="67" spans="2:31" ht="60">
      <c r="B67" s="33" t="s">
        <v>1597</v>
      </c>
      <c r="C67" s="41" t="s">
        <v>1598</v>
      </c>
      <c r="D67" s="35" t="s">
        <v>269</v>
      </c>
      <c r="E67" s="35" t="s">
        <v>270</v>
      </c>
      <c r="F67" s="36" t="s">
        <v>271</v>
      </c>
      <c r="G67" s="38">
        <v>1</v>
      </c>
      <c r="H67" s="398">
        <v>10031</v>
      </c>
      <c r="I67" s="36" t="s">
        <v>3287</v>
      </c>
      <c r="J67" s="36"/>
      <c r="K67" s="36"/>
      <c r="L67" s="36"/>
      <c r="M67" s="402"/>
      <c r="N67" s="36"/>
      <c r="O67" s="36"/>
      <c r="P67" s="392"/>
      <c r="Q67" s="392"/>
      <c r="R67" s="392"/>
      <c r="S67" s="392"/>
      <c r="T67" s="392"/>
      <c r="U67" s="392"/>
      <c r="V67" s="434" t="b">
        <f t="shared" si="1"/>
        <v>1</v>
      </c>
      <c r="W67" s="434" t="b">
        <f t="shared" si="0"/>
        <v>1</v>
      </c>
      <c r="X67" s="35" t="s">
        <v>270</v>
      </c>
      <c r="Y67" s="38">
        <v>1</v>
      </c>
      <c r="Z67" s="38" t="s">
        <v>6</v>
      </c>
      <c r="AA67" s="96" t="s">
        <v>1596</v>
      </c>
      <c r="AB67" s="33" t="s">
        <v>1597</v>
      </c>
      <c r="AC67" s="434" t="b">
        <v>1</v>
      </c>
      <c r="AD67" s="626" t="s">
        <v>4089</v>
      </c>
      <c r="AE67" s="626">
        <v>1051</v>
      </c>
    </row>
    <row r="68" spans="2:31" ht="60">
      <c r="B68" s="33" t="s">
        <v>1600</v>
      </c>
      <c r="C68" s="41" t="s">
        <v>1598</v>
      </c>
      <c r="D68" s="35" t="s">
        <v>269</v>
      </c>
      <c r="E68" s="35" t="s">
        <v>270</v>
      </c>
      <c r="F68" s="36" t="s">
        <v>271</v>
      </c>
      <c r="G68" s="38">
        <v>2</v>
      </c>
      <c r="H68" s="398">
        <v>10032</v>
      </c>
      <c r="I68" s="36" t="s">
        <v>3274</v>
      </c>
      <c r="J68" s="36"/>
      <c r="K68" s="36"/>
      <c r="L68" s="36"/>
      <c r="M68" s="402"/>
      <c r="N68" s="36"/>
      <c r="O68" s="36"/>
      <c r="P68" s="392"/>
      <c r="Q68" s="392"/>
      <c r="R68" s="392"/>
      <c r="S68" s="392"/>
      <c r="T68" s="392"/>
      <c r="U68" s="392"/>
      <c r="V68" s="434" t="b">
        <f t="shared" si="1"/>
        <v>1</v>
      </c>
      <c r="W68" s="434" t="b">
        <f t="shared" si="0"/>
        <v>1</v>
      </c>
      <c r="X68" s="35" t="s">
        <v>270</v>
      </c>
      <c r="Y68" s="38">
        <v>2</v>
      </c>
      <c r="Z68" s="38" t="s">
        <v>6</v>
      </c>
      <c r="AA68" s="96" t="s">
        <v>1599</v>
      </c>
      <c r="AB68" s="33" t="s">
        <v>1600</v>
      </c>
      <c r="AC68" s="434" t="b">
        <v>1</v>
      </c>
      <c r="AD68" s="626" t="s">
        <v>4090</v>
      </c>
      <c r="AE68" s="626">
        <v>1052</v>
      </c>
    </row>
    <row r="69" spans="2:31" ht="36">
      <c r="B69" s="33" t="s">
        <v>1550</v>
      </c>
      <c r="C69" s="41" t="s">
        <v>1601</v>
      </c>
      <c r="D69" s="35" t="s">
        <v>269</v>
      </c>
      <c r="E69" s="35" t="s">
        <v>270</v>
      </c>
      <c r="F69" s="36" t="s">
        <v>271</v>
      </c>
      <c r="G69" s="38">
        <v>1</v>
      </c>
      <c r="H69" s="398">
        <v>10031</v>
      </c>
      <c r="I69" s="36" t="s">
        <v>3291</v>
      </c>
      <c r="J69" s="36"/>
      <c r="K69" s="36"/>
      <c r="L69" s="36"/>
      <c r="M69" s="402"/>
      <c r="N69" s="36"/>
      <c r="O69" s="36"/>
      <c r="P69" s="392"/>
      <c r="Q69" s="392"/>
      <c r="R69" s="392"/>
      <c r="S69" s="392"/>
      <c r="T69" s="392"/>
      <c r="U69" s="392"/>
      <c r="V69" s="434" t="b">
        <f t="shared" si="1"/>
        <v>1</v>
      </c>
      <c r="W69" s="434" t="b">
        <f t="shared" si="0"/>
        <v>1</v>
      </c>
      <c r="X69" s="35" t="s">
        <v>270</v>
      </c>
      <c r="Y69" s="38">
        <v>1</v>
      </c>
      <c r="Z69" s="38" t="s">
        <v>7</v>
      </c>
      <c r="AA69" s="442" t="s">
        <v>274</v>
      </c>
      <c r="AB69" s="33" t="s">
        <v>1550</v>
      </c>
      <c r="AC69" s="434" t="b">
        <v>1</v>
      </c>
      <c r="AD69" s="626" t="s">
        <v>4091</v>
      </c>
      <c r="AE69" s="626">
        <v>1058</v>
      </c>
    </row>
    <row r="70" spans="2:31" ht="36">
      <c r="B70" s="33" t="s">
        <v>1550</v>
      </c>
      <c r="C70" s="41" t="s">
        <v>1598</v>
      </c>
      <c r="D70" s="35" t="s">
        <v>269</v>
      </c>
      <c r="E70" s="35" t="s">
        <v>270</v>
      </c>
      <c r="F70" s="36" t="s">
        <v>271</v>
      </c>
      <c r="G70" s="38">
        <v>2</v>
      </c>
      <c r="H70" s="398">
        <v>10032</v>
      </c>
      <c r="I70" s="36" t="s">
        <v>3291</v>
      </c>
      <c r="J70" s="36"/>
      <c r="K70" s="36"/>
      <c r="L70" s="36"/>
      <c r="M70" s="402"/>
      <c r="N70" s="36"/>
      <c r="O70" s="36"/>
      <c r="P70" s="392"/>
      <c r="Q70" s="392"/>
      <c r="R70" s="392"/>
      <c r="S70" s="392"/>
      <c r="T70" s="392"/>
      <c r="U70" s="392"/>
      <c r="V70" s="434" t="b">
        <f t="shared" si="1"/>
        <v>1</v>
      </c>
      <c r="W70" s="434" t="b">
        <f t="shared" ref="W70:W133" si="2">EXACT(G70,Y70)</f>
        <v>1</v>
      </c>
      <c r="X70" s="35" t="s">
        <v>270</v>
      </c>
      <c r="Y70" s="38">
        <v>2</v>
      </c>
      <c r="Z70" s="38" t="s">
        <v>7</v>
      </c>
      <c r="AA70" s="442" t="s">
        <v>276</v>
      </c>
      <c r="AB70" s="33" t="s">
        <v>1550</v>
      </c>
      <c r="AC70" s="434" t="b">
        <v>1</v>
      </c>
      <c r="AD70" s="626" t="s">
        <v>4092</v>
      </c>
      <c r="AE70" s="626">
        <v>1059</v>
      </c>
    </row>
    <row r="71" spans="2:31" ht="36">
      <c r="B71" s="33" t="s">
        <v>1550</v>
      </c>
      <c r="C71" s="41" t="s">
        <v>1602</v>
      </c>
      <c r="D71" s="35" t="s">
        <v>269</v>
      </c>
      <c r="E71" s="35" t="s">
        <v>270</v>
      </c>
      <c r="F71" s="36" t="s">
        <v>271</v>
      </c>
      <c r="G71" s="38">
        <v>3</v>
      </c>
      <c r="H71" s="398">
        <v>10033</v>
      </c>
      <c r="I71" s="36" t="s">
        <v>3291</v>
      </c>
      <c r="J71" s="36"/>
      <c r="K71" s="36"/>
      <c r="L71" s="36"/>
      <c r="M71" s="402"/>
      <c r="N71" s="36"/>
      <c r="O71" s="36"/>
      <c r="P71" s="392"/>
      <c r="Q71" s="392"/>
      <c r="R71" s="392"/>
      <c r="S71" s="392"/>
      <c r="T71" s="392"/>
      <c r="U71" s="392"/>
      <c r="V71" s="434" t="b">
        <f t="shared" ref="V71:V106" si="3">EXACT(X71,E71)</f>
        <v>1</v>
      </c>
      <c r="W71" s="434" t="b">
        <f t="shared" si="2"/>
        <v>1</v>
      </c>
      <c r="X71" s="35" t="s">
        <v>270</v>
      </c>
      <c r="Y71" s="38">
        <v>3</v>
      </c>
      <c r="Z71" s="38" t="s">
        <v>7</v>
      </c>
      <c r="AA71" s="442" t="s">
        <v>278</v>
      </c>
      <c r="AB71" s="33" t="s">
        <v>1550</v>
      </c>
      <c r="AC71" s="434" t="b">
        <v>1</v>
      </c>
      <c r="AD71" s="626" t="s">
        <v>4093</v>
      </c>
      <c r="AE71" s="626">
        <v>1060</v>
      </c>
    </row>
    <row r="72" spans="2:31" ht="36">
      <c r="B72" s="33" t="s">
        <v>1550</v>
      </c>
      <c r="C72" s="41" t="s">
        <v>1603</v>
      </c>
      <c r="D72" s="35" t="s">
        <v>269</v>
      </c>
      <c r="E72" s="35" t="s">
        <v>270</v>
      </c>
      <c r="F72" s="36" t="s">
        <v>271</v>
      </c>
      <c r="G72" s="38">
        <v>4</v>
      </c>
      <c r="H72" s="398">
        <v>10034</v>
      </c>
      <c r="I72" s="36" t="s">
        <v>3291</v>
      </c>
      <c r="J72" s="36"/>
      <c r="K72" s="36"/>
      <c r="L72" s="36"/>
      <c r="M72" s="402"/>
      <c r="N72" s="36"/>
      <c r="O72" s="36"/>
      <c r="P72" s="392"/>
      <c r="Q72" s="392"/>
      <c r="R72" s="392"/>
      <c r="S72" s="392"/>
      <c r="T72" s="392"/>
      <c r="U72" s="392"/>
      <c r="V72" s="434" t="b">
        <f t="shared" si="3"/>
        <v>1</v>
      </c>
      <c r="W72" s="434" t="b">
        <f t="shared" si="2"/>
        <v>1</v>
      </c>
      <c r="X72" s="35" t="s">
        <v>270</v>
      </c>
      <c r="Y72" s="38">
        <v>4</v>
      </c>
      <c r="Z72" s="38" t="s">
        <v>7</v>
      </c>
      <c r="AA72" s="442" t="s">
        <v>282</v>
      </c>
      <c r="AB72" s="33" t="s">
        <v>1550</v>
      </c>
      <c r="AC72" s="434" t="b">
        <v>1</v>
      </c>
      <c r="AD72" s="626" t="s">
        <v>4094</v>
      </c>
      <c r="AE72" s="626">
        <v>1061</v>
      </c>
    </row>
    <row r="73" spans="2:31" ht="36">
      <c r="B73" s="33" t="s">
        <v>1550</v>
      </c>
      <c r="C73" s="41" t="s">
        <v>1604</v>
      </c>
      <c r="D73" s="35" t="s">
        <v>269</v>
      </c>
      <c r="E73" s="35" t="s">
        <v>270</v>
      </c>
      <c r="F73" s="36" t="s">
        <v>271</v>
      </c>
      <c r="G73" s="38">
        <v>5</v>
      </c>
      <c r="H73" s="398">
        <v>10035</v>
      </c>
      <c r="I73" s="36" t="s">
        <v>3291</v>
      </c>
      <c r="J73" s="36"/>
      <c r="K73" s="36"/>
      <c r="L73" s="36"/>
      <c r="M73" s="402"/>
      <c r="N73" s="36"/>
      <c r="O73" s="36"/>
      <c r="P73" s="392"/>
      <c r="Q73" s="392"/>
      <c r="R73" s="392"/>
      <c r="S73" s="392"/>
      <c r="T73" s="392"/>
      <c r="U73" s="392"/>
      <c r="V73" s="434" t="b">
        <f t="shared" si="3"/>
        <v>1</v>
      </c>
      <c r="W73" s="434" t="b">
        <f t="shared" si="2"/>
        <v>1</v>
      </c>
      <c r="X73" s="35" t="s">
        <v>270</v>
      </c>
      <c r="Y73" s="38">
        <v>5</v>
      </c>
      <c r="Z73" s="38" t="s">
        <v>7</v>
      </c>
      <c r="AA73" s="442" t="s">
        <v>3392</v>
      </c>
      <c r="AB73" s="33" t="s">
        <v>1550</v>
      </c>
      <c r="AC73" s="434" t="b">
        <v>1</v>
      </c>
      <c r="AD73" s="626" t="s">
        <v>4095</v>
      </c>
      <c r="AE73" s="626">
        <v>1062</v>
      </c>
    </row>
    <row r="74" spans="2:31" ht="132">
      <c r="B74" s="33" t="s">
        <v>1491</v>
      </c>
      <c r="C74" s="41"/>
      <c r="D74" s="35" t="s">
        <v>269</v>
      </c>
      <c r="E74" s="35" t="s">
        <v>270</v>
      </c>
      <c r="F74" s="36" t="s">
        <v>271</v>
      </c>
      <c r="G74" s="38">
        <v>1</v>
      </c>
      <c r="H74" s="398">
        <v>10031</v>
      </c>
      <c r="I74" s="36" t="s">
        <v>3286</v>
      </c>
      <c r="J74" s="36" t="s">
        <v>3299</v>
      </c>
      <c r="K74" s="36"/>
      <c r="L74" s="36"/>
      <c r="M74" s="402"/>
      <c r="N74" s="36"/>
      <c r="O74" s="36"/>
      <c r="P74" s="392"/>
      <c r="Q74" s="392"/>
      <c r="R74" s="392"/>
      <c r="S74" s="392"/>
      <c r="T74" s="392"/>
      <c r="U74" s="392"/>
      <c r="V74" s="434" t="b">
        <f t="shared" si="3"/>
        <v>1</v>
      </c>
      <c r="W74" s="434" t="b">
        <f t="shared" si="2"/>
        <v>1</v>
      </c>
      <c r="X74" s="35" t="s">
        <v>270</v>
      </c>
      <c r="Y74" s="38">
        <v>1</v>
      </c>
      <c r="Z74" s="38" t="s">
        <v>8</v>
      </c>
      <c r="AA74" s="53" t="s">
        <v>3393</v>
      </c>
      <c r="AB74" s="33" t="s">
        <v>1491</v>
      </c>
      <c r="AC74" s="434" t="b">
        <v>1</v>
      </c>
      <c r="AD74" s="626" t="s">
        <v>4096</v>
      </c>
      <c r="AE74" s="626">
        <v>1053</v>
      </c>
    </row>
    <row r="75" spans="2:31" ht="96">
      <c r="B75" s="33" t="s">
        <v>1495</v>
      </c>
      <c r="C75" s="41"/>
      <c r="D75" s="35" t="s">
        <v>269</v>
      </c>
      <c r="E75" s="35" t="s">
        <v>270</v>
      </c>
      <c r="F75" s="36" t="s">
        <v>271</v>
      </c>
      <c r="G75" s="38">
        <v>2</v>
      </c>
      <c r="H75" s="398">
        <v>10032</v>
      </c>
      <c r="I75" s="36" t="s">
        <v>3281</v>
      </c>
      <c r="J75" s="36" t="s">
        <v>3282</v>
      </c>
      <c r="K75" s="36"/>
      <c r="L75" s="36"/>
      <c r="M75" s="402"/>
      <c r="N75" s="36"/>
      <c r="O75" s="36"/>
      <c r="P75" s="392"/>
      <c r="Q75" s="392"/>
      <c r="R75" s="392"/>
      <c r="S75" s="392"/>
      <c r="T75" s="392"/>
      <c r="U75" s="392"/>
      <c r="V75" s="434" t="b">
        <f t="shared" si="3"/>
        <v>1</v>
      </c>
      <c r="W75" s="434" t="b">
        <f t="shared" si="2"/>
        <v>1</v>
      </c>
      <c r="X75" s="35" t="s">
        <v>270</v>
      </c>
      <c r="Y75" s="38">
        <v>2</v>
      </c>
      <c r="Z75" s="38" t="s">
        <v>8</v>
      </c>
      <c r="AA75" s="53" t="s">
        <v>3394</v>
      </c>
      <c r="AB75" s="33" t="s">
        <v>1495</v>
      </c>
      <c r="AC75" s="434" t="b">
        <v>1</v>
      </c>
      <c r="AD75" s="626" t="s">
        <v>4097</v>
      </c>
      <c r="AE75" s="626">
        <v>1054</v>
      </c>
    </row>
    <row r="76" spans="2:31" ht="96">
      <c r="B76" s="33" t="s">
        <v>1505</v>
      </c>
      <c r="C76" s="41"/>
      <c r="D76" s="35" t="s">
        <v>269</v>
      </c>
      <c r="E76" s="35" t="s">
        <v>270</v>
      </c>
      <c r="F76" s="36" t="s">
        <v>271</v>
      </c>
      <c r="G76" s="38">
        <v>3</v>
      </c>
      <c r="H76" s="398">
        <v>10033</v>
      </c>
      <c r="I76" s="36" t="s">
        <v>3290</v>
      </c>
      <c r="J76" s="36" t="s">
        <v>3277</v>
      </c>
      <c r="K76" s="36"/>
      <c r="L76" s="36"/>
      <c r="M76" s="402"/>
      <c r="N76" s="36"/>
      <c r="O76" s="36"/>
      <c r="P76" s="392"/>
      <c r="Q76" s="392"/>
      <c r="R76" s="392"/>
      <c r="S76" s="392"/>
      <c r="T76" s="392"/>
      <c r="U76" s="392"/>
      <c r="V76" s="434" t="b">
        <f t="shared" si="3"/>
        <v>1</v>
      </c>
      <c r="W76" s="434" t="b">
        <f t="shared" si="2"/>
        <v>1</v>
      </c>
      <c r="X76" s="35" t="s">
        <v>270</v>
      </c>
      <c r="Y76" s="38">
        <v>3</v>
      </c>
      <c r="Z76" s="38" t="s">
        <v>8</v>
      </c>
      <c r="AA76" s="53" t="s">
        <v>3395</v>
      </c>
      <c r="AB76" s="33" t="s">
        <v>1505</v>
      </c>
      <c r="AC76" s="434" t="b">
        <v>1</v>
      </c>
      <c r="AD76" s="626" t="s">
        <v>4098</v>
      </c>
      <c r="AE76" s="626">
        <v>1055</v>
      </c>
    </row>
    <row r="77" spans="2:31" ht="144">
      <c r="B77" s="33" t="s">
        <v>1605</v>
      </c>
      <c r="C77" s="41"/>
      <c r="D77" s="35" t="s">
        <v>269</v>
      </c>
      <c r="E77" s="35" t="s">
        <v>270</v>
      </c>
      <c r="F77" s="36" t="s">
        <v>271</v>
      </c>
      <c r="G77" s="38">
        <v>4</v>
      </c>
      <c r="H77" s="398">
        <v>10034</v>
      </c>
      <c r="I77" s="36" t="s">
        <v>3264</v>
      </c>
      <c r="J77" s="36" t="s">
        <v>3298</v>
      </c>
      <c r="K77" s="36"/>
      <c r="L77" s="36"/>
      <c r="M77" s="402"/>
      <c r="N77" s="36"/>
      <c r="O77" s="36"/>
      <c r="P77" s="392"/>
      <c r="Q77" s="392"/>
      <c r="R77" s="392"/>
      <c r="S77" s="392"/>
      <c r="T77" s="392"/>
      <c r="U77" s="392"/>
      <c r="V77" s="434" t="b">
        <f t="shared" si="3"/>
        <v>1</v>
      </c>
      <c r="W77" s="434" t="b">
        <f t="shared" si="2"/>
        <v>1</v>
      </c>
      <c r="X77" s="35" t="s">
        <v>270</v>
      </c>
      <c r="Y77" s="38">
        <v>4</v>
      </c>
      <c r="Z77" s="38" t="s">
        <v>8</v>
      </c>
      <c r="AA77" s="53" t="s">
        <v>3396</v>
      </c>
      <c r="AB77" s="33" t="s">
        <v>1605</v>
      </c>
      <c r="AC77" s="434" t="b">
        <v>1</v>
      </c>
      <c r="AD77" s="626" t="s">
        <v>4099</v>
      </c>
      <c r="AE77" s="626">
        <v>1056</v>
      </c>
    </row>
    <row r="78" spans="2:31" ht="156">
      <c r="B78" s="33" t="s">
        <v>1519</v>
      </c>
      <c r="C78" s="83"/>
      <c r="D78" s="35" t="s">
        <v>269</v>
      </c>
      <c r="E78" s="35" t="s">
        <v>270</v>
      </c>
      <c r="F78" s="36" t="s">
        <v>271</v>
      </c>
      <c r="G78" s="38">
        <v>5</v>
      </c>
      <c r="H78" s="398">
        <v>10035</v>
      </c>
      <c r="I78" s="36" t="s">
        <v>3294</v>
      </c>
      <c r="J78" s="36" t="s">
        <v>3269</v>
      </c>
      <c r="K78" s="36"/>
      <c r="L78" s="36"/>
      <c r="M78" s="402"/>
      <c r="N78" s="36"/>
      <c r="O78" s="36"/>
      <c r="P78" s="392"/>
      <c r="Q78" s="392"/>
      <c r="R78" s="392"/>
      <c r="S78" s="392"/>
      <c r="T78" s="392"/>
      <c r="U78" s="392"/>
      <c r="V78" s="434" t="b">
        <f t="shared" si="3"/>
        <v>1</v>
      </c>
      <c r="W78" s="434" t="b">
        <f t="shared" si="2"/>
        <v>1</v>
      </c>
      <c r="X78" s="35" t="s">
        <v>270</v>
      </c>
      <c r="Y78" s="38">
        <v>5</v>
      </c>
      <c r="Z78" s="38" t="s">
        <v>8</v>
      </c>
      <c r="AA78" s="53" t="s">
        <v>3397</v>
      </c>
      <c r="AB78" s="33" t="s">
        <v>1519</v>
      </c>
      <c r="AC78" s="434" t="b">
        <v>1</v>
      </c>
      <c r="AD78" s="626" t="s">
        <v>4100</v>
      </c>
      <c r="AE78" s="626">
        <v>1057</v>
      </c>
    </row>
    <row r="79" spans="2:31" ht="48">
      <c r="B79" s="33" t="s">
        <v>1607</v>
      </c>
      <c r="C79" s="83" t="s">
        <v>1608</v>
      </c>
      <c r="D79" s="35" t="s">
        <v>301</v>
      </c>
      <c r="E79" s="35" t="s">
        <v>302</v>
      </c>
      <c r="F79" s="36" t="s">
        <v>303</v>
      </c>
      <c r="G79" s="38">
        <v>1</v>
      </c>
      <c r="H79" s="398">
        <v>10041</v>
      </c>
      <c r="I79" s="36" t="s">
        <v>3304</v>
      </c>
      <c r="J79" s="36" t="s">
        <v>3265</v>
      </c>
      <c r="K79" s="36"/>
      <c r="L79" s="36"/>
      <c r="M79" s="402"/>
      <c r="N79" s="36"/>
      <c r="O79" s="36"/>
      <c r="P79" s="392"/>
      <c r="Q79" s="392"/>
      <c r="R79" s="392"/>
      <c r="S79" s="392"/>
      <c r="T79" s="392"/>
      <c r="U79" s="392"/>
      <c r="V79" s="434" t="b">
        <f t="shared" si="3"/>
        <v>1</v>
      </c>
      <c r="W79" s="434" t="b">
        <f t="shared" si="2"/>
        <v>1</v>
      </c>
      <c r="X79" s="35" t="s">
        <v>302</v>
      </c>
      <c r="Y79" s="38">
        <v>1</v>
      </c>
      <c r="Z79" s="38" t="s">
        <v>6</v>
      </c>
      <c r="AA79" s="53" t="s">
        <v>1606</v>
      </c>
      <c r="AB79" s="33" t="s">
        <v>1607</v>
      </c>
      <c r="AC79" s="434" t="b">
        <v>1</v>
      </c>
      <c r="AD79" s="626" t="s">
        <v>3958</v>
      </c>
      <c r="AE79" s="626">
        <v>1064</v>
      </c>
    </row>
    <row r="80" spans="2:31" ht="24">
      <c r="B80" s="33" t="s">
        <v>1609</v>
      </c>
      <c r="C80" s="85"/>
      <c r="D80" s="35" t="s">
        <v>301</v>
      </c>
      <c r="E80" s="35" t="s">
        <v>302</v>
      </c>
      <c r="F80" s="36" t="s">
        <v>303</v>
      </c>
      <c r="G80" s="38">
        <v>1</v>
      </c>
      <c r="H80" s="398">
        <v>10041</v>
      </c>
      <c r="I80" s="36" t="s">
        <v>3280</v>
      </c>
      <c r="J80" s="36" t="s">
        <v>3264</v>
      </c>
      <c r="K80" s="36"/>
      <c r="L80" s="36"/>
      <c r="M80" s="402"/>
      <c r="N80" s="36"/>
      <c r="O80" s="36"/>
      <c r="P80" s="392"/>
      <c r="Q80" s="392"/>
      <c r="R80" s="392"/>
      <c r="S80" s="392"/>
      <c r="T80" s="392"/>
      <c r="U80" s="392"/>
      <c r="V80" s="434" t="b">
        <f t="shared" si="3"/>
        <v>1</v>
      </c>
      <c r="W80" s="434" t="b">
        <f t="shared" si="2"/>
        <v>1</v>
      </c>
      <c r="X80" s="35" t="s">
        <v>302</v>
      </c>
      <c r="Y80" s="38">
        <v>1</v>
      </c>
      <c r="Z80" s="38" t="s">
        <v>7</v>
      </c>
      <c r="AA80" s="53" t="s">
        <v>313</v>
      </c>
      <c r="AB80" s="33" t="s">
        <v>1609</v>
      </c>
      <c r="AC80" s="434" t="b">
        <v>1</v>
      </c>
      <c r="AD80" s="626" t="s">
        <v>3958</v>
      </c>
      <c r="AE80" s="626">
        <v>1064</v>
      </c>
    </row>
    <row r="81" spans="2:31" ht="48">
      <c r="B81" s="33" t="s">
        <v>1607</v>
      </c>
      <c r="C81" s="83" t="s">
        <v>1608</v>
      </c>
      <c r="D81" s="35" t="s">
        <v>301</v>
      </c>
      <c r="E81" s="35" t="s">
        <v>302</v>
      </c>
      <c r="F81" s="36" t="s">
        <v>303</v>
      </c>
      <c r="G81" s="38">
        <v>2</v>
      </c>
      <c r="H81" s="398">
        <v>10042</v>
      </c>
      <c r="I81" s="36" t="s">
        <v>3304</v>
      </c>
      <c r="J81" s="36" t="s">
        <v>3265</v>
      </c>
      <c r="K81" s="36"/>
      <c r="L81" s="36"/>
      <c r="M81" s="402"/>
      <c r="N81" s="36"/>
      <c r="O81" s="36"/>
      <c r="P81" s="392"/>
      <c r="Q81" s="392"/>
      <c r="R81" s="392"/>
      <c r="S81" s="392"/>
      <c r="T81" s="392"/>
      <c r="U81" s="392"/>
      <c r="V81" s="434" t="b">
        <f t="shared" si="3"/>
        <v>1</v>
      </c>
      <c r="W81" s="434" t="b">
        <f t="shared" si="2"/>
        <v>1</v>
      </c>
      <c r="X81" s="35" t="s">
        <v>302</v>
      </c>
      <c r="Y81" s="38">
        <v>2</v>
      </c>
      <c r="Z81" s="38" t="s">
        <v>6</v>
      </c>
      <c r="AA81" s="53" t="s">
        <v>1606</v>
      </c>
      <c r="AB81" s="33" t="s">
        <v>1607</v>
      </c>
      <c r="AC81" s="434" t="b">
        <v>1</v>
      </c>
      <c r="AD81" s="626" t="s">
        <v>3959</v>
      </c>
      <c r="AE81" s="626">
        <v>1068</v>
      </c>
    </row>
    <row r="82" spans="2:31" ht="24">
      <c r="B82" s="33" t="s">
        <v>1609</v>
      </c>
      <c r="C82" s="83"/>
      <c r="D82" s="35" t="s">
        <v>301</v>
      </c>
      <c r="E82" s="35" t="s">
        <v>302</v>
      </c>
      <c r="F82" s="36" t="s">
        <v>303</v>
      </c>
      <c r="G82" s="38">
        <v>2</v>
      </c>
      <c r="H82" s="398">
        <v>10042</v>
      </c>
      <c r="I82" s="36" t="s">
        <v>3280</v>
      </c>
      <c r="J82" s="36" t="s">
        <v>3264</v>
      </c>
      <c r="K82" s="36"/>
      <c r="L82" s="36"/>
      <c r="M82" s="402"/>
      <c r="N82" s="36"/>
      <c r="O82" s="36"/>
      <c r="P82" s="392"/>
      <c r="Q82" s="392"/>
      <c r="R82" s="392"/>
      <c r="S82" s="392"/>
      <c r="T82" s="392"/>
      <c r="U82" s="392"/>
      <c r="V82" s="434" t="b">
        <f t="shared" si="3"/>
        <v>1</v>
      </c>
      <c r="W82" s="434" t="b">
        <f t="shared" si="2"/>
        <v>1</v>
      </c>
      <c r="X82" s="35" t="s">
        <v>302</v>
      </c>
      <c r="Y82" s="38">
        <v>2</v>
      </c>
      <c r="Z82" s="38" t="s">
        <v>7</v>
      </c>
      <c r="AA82" s="53" t="s">
        <v>306</v>
      </c>
      <c r="AB82" s="33" t="s">
        <v>1609</v>
      </c>
      <c r="AC82" s="434" t="b">
        <v>1</v>
      </c>
      <c r="AD82" s="626" t="s">
        <v>3959</v>
      </c>
      <c r="AE82" s="626">
        <v>1068</v>
      </c>
    </row>
    <row r="83" spans="2:31" ht="48">
      <c r="B83" s="33" t="s">
        <v>1607</v>
      </c>
      <c r="C83" s="83" t="s">
        <v>1608</v>
      </c>
      <c r="D83" s="35" t="s">
        <v>301</v>
      </c>
      <c r="E83" s="35" t="s">
        <v>302</v>
      </c>
      <c r="F83" s="36" t="s">
        <v>303</v>
      </c>
      <c r="G83" s="38">
        <v>3</v>
      </c>
      <c r="H83" s="398">
        <v>10043</v>
      </c>
      <c r="I83" s="36" t="s">
        <v>3304</v>
      </c>
      <c r="J83" s="36" t="s">
        <v>3265</v>
      </c>
      <c r="K83" s="36"/>
      <c r="L83" s="36"/>
      <c r="M83" s="402"/>
      <c r="N83" s="36"/>
      <c r="O83" s="36"/>
      <c r="P83" s="392"/>
      <c r="Q83" s="392"/>
      <c r="R83" s="392"/>
      <c r="S83" s="392"/>
      <c r="T83" s="392"/>
      <c r="U83" s="392"/>
      <c r="V83" s="434" t="b">
        <f t="shared" si="3"/>
        <v>1</v>
      </c>
      <c r="W83" s="434" t="b">
        <f t="shared" si="2"/>
        <v>1</v>
      </c>
      <c r="X83" s="35" t="s">
        <v>302</v>
      </c>
      <c r="Y83" s="38">
        <v>3</v>
      </c>
      <c r="Z83" s="38" t="s">
        <v>6</v>
      </c>
      <c r="AA83" s="53" t="s">
        <v>1606</v>
      </c>
      <c r="AB83" s="33" t="s">
        <v>1607</v>
      </c>
      <c r="AC83" s="434" t="b">
        <v>1</v>
      </c>
      <c r="AD83" s="626" t="s">
        <v>3960</v>
      </c>
      <c r="AE83" s="626">
        <v>1069</v>
      </c>
    </row>
    <row r="84" spans="2:31" ht="36">
      <c r="B84" s="33" t="s">
        <v>1609</v>
      </c>
      <c r="C84" s="83"/>
      <c r="D84" s="35" t="s">
        <v>301</v>
      </c>
      <c r="E84" s="35" t="s">
        <v>302</v>
      </c>
      <c r="F84" s="36" t="s">
        <v>303</v>
      </c>
      <c r="G84" s="38">
        <v>3</v>
      </c>
      <c r="H84" s="398">
        <v>10043</v>
      </c>
      <c r="I84" s="36" t="s">
        <v>3280</v>
      </c>
      <c r="J84" s="36" t="s">
        <v>3264</v>
      </c>
      <c r="K84" s="36"/>
      <c r="L84" s="36"/>
      <c r="M84" s="402"/>
      <c r="N84" s="36"/>
      <c r="O84" s="36"/>
      <c r="P84" s="392"/>
      <c r="Q84" s="392"/>
      <c r="R84" s="392"/>
      <c r="S84" s="392"/>
      <c r="T84" s="392"/>
      <c r="U84" s="392"/>
      <c r="V84" s="434" t="b">
        <f t="shared" si="3"/>
        <v>1</v>
      </c>
      <c r="W84" s="434" t="b">
        <f t="shared" si="2"/>
        <v>1</v>
      </c>
      <c r="X84" s="35" t="s">
        <v>302</v>
      </c>
      <c r="Y84" s="38">
        <v>3</v>
      </c>
      <c r="Z84" s="38" t="s">
        <v>7</v>
      </c>
      <c r="AA84" s="53" t="s">
        <v>322</v>
      </c>
      <c r="AB84" s="33" t="s">
        <v>1609</v>
      </c>
      <c r="AC84" s="434" t="b">
        <v>1</v>
      </c>
      <c r="AD84" s="626" t="s">
        <v>3960</v>
      </c>
      <c r="AE84" s="626">
        <v>1069</v>
      </c>
    </row>
    <row r="85" spans="2:31" ht="48">
      <c r="B85" s="33" t="s">
        <v>1607</v>
      </c>
      <c r="C85" s="83" t="s">
        <v>1608</v>
      </c>
      <c r="D85" s="35" t="s">
        <v>301</v>
      </c>
      <c r="E85" s="35" t="s">
        <v>302</v>
      </c>
      <c r="F85" s="36" t="s">
        <v>303</v>
      </c>
      <c r="G85" s="38">
        <v>4</v>
      </c>
      <c r="H85" s="398">
        <v>10044</v>
      </c>
      <c r="I85" s="36" t="s">
        <v>3304</v>
      </c>
      <c r="J85" s="36" t="s">
        <v>3265</v>
      </c>
      <c r="K85" s="36"/>
      <c r="L85" s="36"/>
      <c r="M85" s="402"/>
      <c r="N85" s="36"/>
      <c r="O85" s="36"/>
      <c r="P85" s="392"/>
      <c r="Q85" s="392"/>
      <c r="R85" s="392"/>
      <c r="S85" s="392"/>
      <c r="T85" s="392"/>
      <c r="U85" s="392"/>
      <c r="V85" s="434" t="b">
        <f t="shared" si="3"/>
        <v>1</v>
      </c>
      <c r="W85" s="434" t="b">
        <f t="shared" si="2"/>
        <v>1</v>
      </c>
      <c r="X85" s="35" t="s">
        <v>302</v>
      </c>
      <c r="Y85" s="38">
        <v>4</v>
      </c>
      <c r="Z85" s="38" t="s">
        <v>6</v>
      </c>
      <c r="AA85" s="53" t="s">
        <v>1606</v>
      </c>
      <c r="AB85" s="33" t="s">
        <v>1607</v>
      </c>
      <c r="AC85" s="434" t="b">
        <v>1</v>
      </c>
      <c r="AD85" s="626" t="s">
        <v>3961</v>
      </c>
      <c r="AE85" s="626">
        <v>1070</v>
      </c>
    </row>
    <row r="86" spans="2:31" ht="36">
      <c r="B86" s="33" t="s">
        <v>1609</v>
      </c>
      <c r="C86" s="83"/>
      <c r="D86" s="35" t="s">
        <v>301</v>
      </c>
      <c r="E86" s="35" t="s">
        <v>302</v>
      </c>
      <c r="F86" s="36" t="s">
        <v>303</v>
      </c>
      <c r="G86" s="38">
        <v>4</v>
      </c>
      <c r="H86" s="398">
        <v>10044</v>
      </c>
      <c r="I86" s="36" t="s">
        <v>3280</v>
      </c>
      <c r="J86" s="36" t="s">
        <v>3264</v>
      </c>
      <c r="K86" s="36"/>
      <c r="L86" s="36"/>
      <c r="M86" s="402"/>
      <c r="N86" s="36"/>
      <c r="O86" s="36"/>
      <c r="P86" s="392"/>
      <c r="Q86" s="392"/>
      <c r="R86" s="392"/>
      <c r="S86" s="392"/>
      <c r="T86" s="392"/>
      <c r="U86" s="392"/>
      <c r="V86" s="434" t="b">
        <f t="shared" si="3"/>
        <v>1</v>
      </c>
      <c r="W86" s="434" t="b">
        <f t="shared" si="2"/>
        <v>1</v>
      </c>
      <c r="X86" s="35" t="s">
        <v>302</v>
      </c>
      <c r="Y86" s="38">
        <v>4</v>
      </c>
      <c r="Z86" s="38" t="s">
        <v>7</v>
      </c>
      <c r="AA86" s="53" t="s">
        <v>318</v>
      </c>
      <c r="AB86" s="33" t="s">
        <v>1609</v>
      </c>
      <c r="AC86" s="434" t="b">
        <v>1</v>
      </c>
      <c r="AD86" s="626" t="s">
        <v>3961</v>
      </c>
      <c r="AE86" s="626">
        <v>1070</v>
      </c>
    </row>
    <row r="87" spans="2:31" ht="48">
      <c r="B87" s="33" t="s">
        <v>1611</v>
      </c>
      <c r="C87" s="85" t="s">
        <v>1608</v>
      </c>
      <c r="D87" s="35" t="s">
        <v>301</v>
      </c>
      <c r="E87" s="35" t="s">
        <v>302</v>
      </c>
      <c r="F87" s="36" t="s">
        <v>303</v>
      </c>
      <c r="G87" s="38">
        <v>5</v>
      </c>
      <c r="H87" s="398">
        <v>10045</v>
      </c>
      <c r="I87" s="36" t="s">
        <v>3303</v>
      </c>
      <c r="J87" s="36" t="s">
        <v>3266</v>
      </c>
      <c r="K87" s="36"/>
      <c r="L87" s="36"/>
      <c r="M87" s="402"/>
      <c r="N87" s="36"/>
      <c r="O87" s="36"/>
      <c r="P87" s="392"/>
      <c r="Q87" s="392"/>
      <c r="R87" s="392"/>
      <c r="S87" s="392"/>
      <c r="T87" s="392"/>
      <c r="U87" s="392"/>
      <c r="V87" s="434" t="b">
        <f t="shared" si="3"/>
        <v>1</v>
      </c>
      <c r="W87" s="434" t="b">
        <f t="shared" si="2"/>
        <v>1</v>
      </c>
      <c r="X87" s="35" t="s">
        <v>302</v>
      </c>
      <c r="Y87" s="38">
        <v>5</v>
      </c>
      <c r="Z87" s="38" t="s">
        <v>6</v>
      </c>
      <c r="AA87" s="53" t="s">
        <v>1610</v>
      </c>
      <c r="AB87" s="33" t="s">
        <v>1611</v>
      </c>
      <c r="AC87" s="434" t="b">
        <v>1</v>
      </c>
      <c r="AD87" s="626" t="s">
        <v>3962</v>
      </c>
      <c r="AE87" s="626">
        <v>1071</v>
      </c>
    </row>
    <row r="88" spans="2:31" ht="24">
      <c r="B88" s="33" t="s">
        <v>1612</v>
      </c>
      <c r="C88" s="83"/>
      <c r="D88" s="35" t="s">
        <v>301</v>
      </c>
      <c r="E88" s="35" t="s">
        <v>302</v>
      </c>
      <c r="F88" s="36" t="s">
        <v>303</v>
      </c>
      <c r="G88" s="38">
        <v>5</v>
      </c>
      <c r="H88" s="398">
        <v>10045</v>
      </c>
      <c r="I88" s="36" t="s">
        <v>3280</v>
      </c>
      <c r="J88" s="36" t="s">
        <v>3267</v>
      </c>
      <c r="K88" s="36"/>
      <c r="L88" s="36"/>
      <c r="M88" s="402"/>
      <c r="N88" s="36"/>
      <c r="O88" s="36"/>
      <c r="P88" s="392"/>
      <c r="Q88" s="392"/>
      <c r="R88" s="392"/>
      <c r="S88" s="392"/>
      <c r="T88" s="392"/>
      <c r="U88" s="392"/>
      <c r="V88" s="434" t="b">
        <f t="shared" si="3"/>
        <v>1</v>
      </c>
      <c r="W88" s="434" t="b">
        <f t="shared" si="2"/>
        <v>1</v>
      </c>
      <c r="X88" s="35" t="s">
        <v>302</v>
      </c>
      <c r="Y88" s="38">
        <v>5</v>
      </c>
      <c r="Z88" s="38" t="s">
        <v>7</v>
      </c>
      <c r="AA88" s="53" t="s">
        <v>286</v>
      </c>
      <c r="AB88" s="33" t="s">
        <v>1612</v>
      </c>
      <c r="AC88" s="434" t="b">
        <v>1</v>
      </c>
      <c r="AD88" s="626" t="s">
        <v>3962</v>
      </c>
      <c r="AE88" s="626">
        <v>1071</v>
      </c>
    </row>
    <row r="89" spans="2:31" ht="48">
      <c r="B89" s="33" t="s">
        <v>1611</v>
      </c>
      <c r="C89" s="85" t="s">
        <v>1608</v>
      </c>
      <c r="D89" s="35" t="s">
        <v>301</v>
      </c>
      <c r="E89" s="35" t="s">
        <v>302</v>
      </c>
      <c r="F89" s="36" t="s">
        <v>303</v>
      </c>
      <c r="G89" s="38">
        <v>6</v>
      </c>
      <c r="H89" s="398">
        <v>10046</v>
      </c>
      <c r="I89" s="36" t="s">
        <v>3303</v>
      </c>
      <c r="J89" s="36" t="s">
        <v>3266</v>
      </c>
      <c r="K89" s="36"/>
      <c r="L89" s="36"/>
      <c r="M89" s="402"/>
      <c r="N89" s="36"/>
      <c r="O89" s="36"/>
      <c r="P89" s="392"/>
      <c r="Q89" s="392"/>
      <c r="R89" s="392"/>
      <c r="S89" s="392"/>
      <c r="T89" s="392"/>
      <c r="U89" s="392"/>
      <c r="V89" s="434" t="b">
        <f t="shared" si="3"/>
        <v>1</v>
      </c>
      <c r="W89" s="434" t="b">
        <f t="shared" si="2"/>
        <v>1</v>
      </c>
      <c r="X89" s="35" t="s">
        <v>302</v>
      </c>
      <c r="Y89" s="38">
        <v>6</v>
      </c>
      <c r="Z89" s="38" t="s">
        <v>6</v>
      </c>
      <c r="AA89" s="53" t="s">
        <v>1610</v>
      </c>
      <c r="AB89" s="33" t="s">
        <v>1611</v>
      </c>
      <c r="AC89" s="434" t="b">
        <v>1</v>
      </c>
      <c r="AD89" s="626" t="s">
        <v>3963</v>
      </c>
      <c r="AE89" s="626">
        <v>1072</v>
      </c>
    </row>
    <row r="90" spans="2:31" ht="24">
      <c r="B90" s="33" t="s">
        <v>1612</v>
      </c>
      <c r="C90" s="85"/>
      <c r="D90" s="35" t="s">
        <v>301</v>
      </c>
      <c r="E90" s="35" t="s">
        <v>302</v>
      </c>
      <c r="F90" s="36" t="s">
        <v>303</v>
      </c>
      <c r="G90" s="38">
        <v>6</v>
      </c>
      <c r="H90" s="398">
        <v>10046</v>
      </c>
      <c r="I90" s="36" t="s">
        <v>3280</v>
      </c>
      <c r="J90" s="36" t="s">
        <v>3267</v>
      </c>
      <c r="K90" s="36"/>
      <c r="L90" s="36"/>
      <c r="M90" s="402"/>
      <c r="N90" s="36"/>
      <c r="O90" s="36"/>
      <c r="P90" s="392"/>
      <c r="Q90" s="392"/>
      <c r="R90" s="392"/>
      <c r="S90" s="392"/>
      <c r="T90" s="392"/>
      <c r="U90" s="392"/>
      <c r="V90" s="434" t="b">
        <f t="shared" si="3"/>
        <v>1</v>
      </c>
      <c r="W90" s="434" t="b">
        <f t="shared" si="2"/>
        <v>1</v>
      </c>
      <c r="X90" s="35" t="s">
        <v>302</v>
      </c>
      <c r="Y90" s="38">
        <v>6</v>
      </c>
      <c r="Z90" s="38" t="s">
        <v>7</v>
      </c>
      <c r="AA90" s="53" t="s">
        <v>311</v>
      </c>
      <c r="AB90" s="33" t="s">
        <v>1612</v>
      </c>
      <c r="AC90" s="434" t="b">
        <v>1</v>
      </c>
      <c r="AD90" s="626" t="s">
        <v>3963</v>
      </c>
      <c r="AE90" s="626">
        <v>1072</v>
      </c>
    </row>
    <row r="91" spans="2:31" ht="48">
      <c r="B91" s="33" t="s">
        <v>1611</v>
      </c>
      <c r="C91" s="85" t="s">
        <v>1608</v>
      </c>
      <c r="D91" s="35" t="s">
        <v>301</v>
      </c>
      <c r="E91" s="35" t="s">
        <v>302</v>
      </c>
      <c r="F91" s="36" t="s">
        <v>303</v>
      </c>
      <c r="G91" s="38">
        <v>7</v>
      </c>
      <c r="H91" s="398">
        <v>10047</v>
      </c>
      <c r="I91" s="36" t="s">
        <v>3303</v>
      </c>
      <c r="J91" s="36" t="s">
        <v>3266</v>
      </c>
      <c r="K91" s="36"/>
      <c r="L91" s="36"/>
      <c r="M91" s="402"/>
      <c r="N91" s="36"/>
      <c r="O91" s="36"/>
      <c r="P91" s="392"/>
      <c r="Q91" s="392"/>
      <c r="R91" s="392"/>
      <c r="S91" s="392"/>
      <c r="T91" s="392"/>
      <c r="U91" s="392"/>
      <c r="V91" s="434" t="b">
        <f t="shared" si="3"/>
        <v>1</v>
      </c>
      <c r="W91" s="434" t="b">
        <f t="shared" si="2"/>
        <v>1</v>
      </c>
      <c r="X91" s="35" t="s">
        <v>302</v>
      </c>
      <c r="Y91" s="38">
        <v>7</v>
      </c>
      <c r="Z91" s="38" t="s">
        <v>6</v>
      </c>
      <c r="AA91" s="53" t="s">
        <v>1610</v>
      </c>
      <c r="AB91" s="33" t="s">
        <v>1611</v>
      </c>
      <c r="AC91" s="434" t="b">
        <v>1</v>
      </c>
      <c r="AD91" s="626" t="s">
        <v>3964</v>
      </c>
      <c r="AE91" s="626">
        <v>1073</v>
      </c>
    </row>
    <row r="92" spans="2:31" ht="24">
      <c r="B92" s="33" t="s">
        <v>1612</v>
      </c>
      <c r="C92" s="85"/>
      <c r="D92" s="35" t="s">
        <v>301</v>
      </c>
      <c r="E92" s="35" t="s">
        <v>302</v>
      </c>
      <c r="F92" s="36" t="s">
        <v>303</v>
      </c>
      <c r="G92" s="38">
        <v>7</v>
      </c>
      <c r="H92" s="398">
        <v>10047</v>
      </c>
      <c r="I92" s="36" t="s">
        <v>3280</v>
      </c>
      <c r="J92" s="36" t="s">
        <v>3267</v>
      </c>
      <c r="K92" s="36"/>
      <c r="L92" s="36"/>
      <c r="M92" s="402"/>
      <c r="N92" s="36"/>
      <c r="O92" s="36"/>
      <c r="P92" s="392"/>
      <c r="Q92" s="392"/>
      <c r="R92" s="392"/>
      <c r="S92" s="392"/>
      <c r="T92" s="392"/>
      <c r="U92" s="392"/>
      <c r="V92" s="434" t="b">
        <f t="shared" si="3"/>
        <v>1</v>
      </c>
      <c r="W92" s="434" t="b">
        <f t="shared" si="2"/>
        <v>1</v>
      </c>
      <c r="X92" s="35" t="s">
        <v>302</v>
      </c>
      <c r="Y92" s="38">
        <v>7</v>
      </c>
      <c r="Z92" s="38" t="s">
        <v>7</v>
      </c>
      <c r="AA92" s="53" t="s">
        <v>308</v>
      </c>
      <c r="AB92" s="33" t="s">
        <v>1612</v>
      </c>
      <c r="AC92" s="434" t="b">
        <v>1</v>
      </c>
      <c r="AD92" s="626" t="s">
        <v>3964</v>
      </c>
      <c r="AE92" s="626">
        <v>1073</v>
      </c>
    </row>
    <row r="93" spans="2:31" ht="48">
      <c r="B93" s="33" t="s">
        <v>1611</v>
      </c>
      <c r="C93" s="85" t="s">
        <v>1608</v>
      </c>
      <c r="D93" s="35" t="s">
        <v>301</v>
      </c>
      <c r="E93" s="35" t="s">
        <v>302</v>
      </c>
      <c r="F93" s="36" t="s">
        <v>303</v>
      </c>
      <c r="G93" s="38">
        <v>8</v>
      </c>
      <c r="H93" s="398">
        <v>10048</v>
      </c>
      <c r="I93" s="36" t="s">
        <v>3303</v>
      </c>
      <c r="J93" s="36" t="s">
        <v>3266</v>
      </c>
      <c r="K93" s="36"/>
      <c r="L93" s="36"/>
      <c r="M93" s="402"/>
      <c r="N93" s="36"/>
      <c r="O93" s="36"/>
      <c r="P93" s="392"/>
      <c r="Q93" s="392"/>
      <c r="R93" s="392"/>
      <c r="S93" s="392"/>
      <c r="T93" s="392"/>
      <c r="U93" s="392"/>
      <c r="V93" s="434" t="b">
        <f t="shared" si="3"/>
        <v>1</v>
      </c>
      <c r="W93" s="434" t="b">
        <f t="shared" si="2"/>
        <v>1</v>
      </c>
      <c r="X93" s="35" t="s">
        <v>302</v>
      </c>
      <c r="Y93" s="38">
        <v>8</v>
      </c>
      <c r="Z93" s="38" t="s">
        <v>6</v>
      </c>
      <c r="AA93" s="53" t="s">
        <v>1610</v>
      </c>
      <c r="AB93" s="33" t="s">
        <v>1611</v>
      </c>
      <c r="AC93" s="434" t="b">
        <v>1</v>
      </c>
      <c r="AD93" s="626" t="s">
        <v>3965</v>
      </c>
      <c r="AE93" s="626">
        <v>1074</v>
      </c>
    </row>
    <row r="94" spans="2:31" ht="36">
      <c r="B94" s="33" t="s">
        <v>1612</v>
      </c>
      <c r="C94" s="85"/>
      <c r="D94" s="35" t="s">
        <v>301</v>
      </c>
      <c r="E94" s="35" t="s">
        <v>302</v>
      </c>
      <c r="F94" s="36" t="s">
        <v>303</v>
      </c>
      <c r="G94" s="38">
        <v>8</v>
      </c>
      <c r="H94" s="398">
        <v>10048</v>
      </c>
      <c r="I94" s="36" t="s">
        <v>3280</v>
      </c>
      <c r="J94" s="36" t="s">
        <v>3267</v>
      </c>
      <c r="K94" s="36"/>
      <c r="L94" s="36"/>
      <c r="M94" s="402"/>
      <c r="N94" s="36"/>
      <c r="O94" s="36"/>
      <c r="P94" s="392"/>
      <c r="Q94" s="392"/>
      <c r="R94" s="392"/>
      <c r="S94" s="392"/>
      <c r="T94" s="392"/>
      <c r="U94" s="392"/>
      <c r="V94" s="434" t="b">
        <f t="shared" si="3"/>
        <v>1</v>
      </c>
      <c r="W94" s="434" t="b">
        <f t="shared" si="2"/>
        <v>1</v>
      </c>
      <c r="X94" s="35" t="s">
        <v>302</v>
      </c>
      <c r="Y94" s="38">
        <v>8</v>
      </c>
      <c r="Z94" s="38" t="s">
        <v>7</v>
      </c>
      <c r="AA94" s="53" t="s">
        <v>320</v>
      </c>
      <c r="AB94" s="33" t="s">
        <v>1612</v>
      </c>
      <c r="AC94" s="434" t="b">
        <v>1</v>
      </c>
      <c r="AD94" s="626" t="s">
        <v>3965</v>
      </c>
      <c r="AE94" s="626">
        <v>1074</v>
      </c>
    </row>
    <row r="95" spans="2:31" ht="24">
      <c r="B95" s="33" t="s">
        <v>1613</v>
      </c>
      <c r="C95" s="83" t="s">
        <v>1608</v>
      </c>
      <c r="D95" s="35" t="s">
        <v>301</v>
      </c>
      <c r="E95" s="35" t="s">
        <v>302</v>
      </c>
      <c r="F95" s="36" t="s">
        <v>303</v>
      </c>
      <c r="G95" s="38">
        <v>9</v>
      </c>
      <c r="H95" s="398">
        <v>10049</v>
      </c>
      <c r="I95" s="36" t="s">
        <v>3283</v>
      </c>
      <c r="J95" s="36" t="s">
        <v>3268</v>
      </c>
      <c r="K95" s="36"/>
      <c r="L95" s="36"/>
      <c r="M95" s="402"/>
      <c r="N95" s="36"/>
      <c r="O95" s="36"/>
      <c r="P95" s="392"/>
      <c r="Q95" s="392"/>
      <c r="R95" s="392"/>
      <c r="S95" s="392"/>
      <c r="T95" s="392"/>
      <c r="U95" s="392"/>
      <c r="V95" s="434" t="b">
        <f t="shared" si="3"/>
        <v>1</v>
      </c>
      <c r="W95" s="434" t="b">
        <f t="shared" si="2"/>
        <v>1</v>
      </c>
      <c r="X95" s="35" t="s">
        <v>302</v>
      </c>
      <c r="Y95" s="38">
        <v>9</v>
      </c>
      <c r="Z95" s="38" t="s">
        <v>6</v>
      </c>
      <c r="AA95" s="442" t="s">
        <v>314</v>
      </c>
      <c r="AB95" s="33" t="s">
        <v>1613</v>
      </c>
      <c r="AC95" s="434" t="b">
        <v>1</v>
      </c>
      <c r="AD95" s="626" t="s">
        <v>3966</v>
      </c>
      <c r="AE95" s="626">
        <v>1075</v>
      </c>
    </row>
    <row r="96" spans="2:31" ht="24">
      <c r="B96" s="33" t="s">
        <v>3362</v>
      </c>
      <c r="C96" s="83"/>
      <c r="D96" s="35" t="s">
        <v>301</v>
      </c>
      <c r="E96" s="35" t="s">
        <v>302</v>
      </c>
      <c r="F96" s="36" t="s">
        <v>303</v>
      </c>
      <c r="G96" s="38">
        <v>9</v>
      </c>
      <c r="H96" s="398">
        <v>10049</v>
      </c>
      <c r="I96" s="36" t="s">
        <v>3305</v>
      </c>
      <c r="J96" s="36" t="s">
        <v>3294</v>
      </c>
      <c r="K96" s="36"/>
      <c r="L96" s="36"/>
      <c r="M96" s="402"/>
      <c r="N96" s="36"/>
      <c r="O96" s="36"/>
      <c r="P96" s="392"/>
      <c r="Q96" s="392"/>
      <c r="R96" s="392"/>
      <c r="S96" s="392"/>
      <c r="T96" s="392"/>
      <c r="U96" s="392"/>
      <c r="V96" s="434" t="b">
        <f t="shared" si="3"/>
        <v>1</v>
      </c>
      <c r="W96" s="434" t="b">
        <f t="shared" si="2"/>
        <v>1</v>
      </c>
      <c r="X96" s="35" t="s">
        <v>302</v>
      </c>
      <c r="Y96" s="38">
        <v>9</v>
      </c>
      <c r="Z96" s="38" t="s">
        <v>7</v>
      </c>
      <c r="AA96" s="53" t="s">
        <v>315</v>
      </c>
      <c r="AB96" s="33" t="s">
        <v>3362</v>
      </c>
      <c r="AC96" s="434" t="b">
        <v>1</v>
      </c>
      <c r="AD96" s="626" t="s">
        <v>3966</v>
      </c>
      <c r="AE96" s="626">
        <v>1075</v>
      </c>
    </row>
    <row r="97" spans="2:31" ht="24">
      <c r="B97" s="33" t="s">
        <v>1613</v>
      </c>
      <c r="C97" s="83" t="s">
        <v>1608</v>
      </c>
      <c r="D97" s="35" t="s">
        <v>301</v>
      </c>
      <c r="E97" s="35" t="s">
        <v>302</v>
      </c>
      <c r="F97" s="36" t="s">
        <v>303</v>
      </c>
      <c r="G97" s="38">
        <v>10</v>
      </c>
      <c r="H97" s="398">
        <v>100410</v>
      </c>
      <c r="I97" s="36" t="s">
        <v>3283</v>
      </c>
      <c r="J97" s="36" t="s">
        <v>3268</v>
      </c>
      <c r="K97" s="36"/>
      <c r="L97" s="36"/>
      <c r="M97" s="402"/>
      <c r="N97" s="36"/>
      <c r="O97" s="36"/>
      <c r="P97" s="392"/>
      <c r="Q97" s="392"/>
      <c r="R97" s="392"/>
      <c r="S97" s="392"/>
      <c r="T97" s="392"/>
      <c r="U97" s="392"/>
      <c r="V97" s="434" t="b">
        <f t="shared" si="3"/>
        <v>1</v>
      </c>
      <c r="W97" s="434" t="b">
        <f t="shared" si="2"/>
        <v>1</v>
      </c>
      <c r="X97" s="35" t="s">
        <v>302</v>
      </c>
      <c r="Y97" s="38">
        <v>10</v>
      </c>
      <c r="Z97" s="38" t="s">
        <v>6</v>
      </c>
      <c r="AA97" s="53" t="s">
        <v>315</v>
      </c>
      <c r="AB97" s="33" t="s">
        <v>1613</v>
      </c>
      <c r="AC97" s="434" t="b">
        <v>1</v>
      </c>
      <c r="AD97" s="626" t="s">
        <v>3967</v>
      </c>
      <c r="AE97" s="626">
        <v>1065</v>
      </c>
    </row>
    <row r="98" spans="2:31" ht="24">
      <c r="B98" s="33" t="s">
        <v>3362</v>
      </c>
      <c r="C98" s="85"/>
      <c r="D98" s="35" t="s">
        <v>301</v>
      </c>
      <c r="E98" s="35" t="s">
        <v>302</v>
      </c>
      <c r="F98" s="36" t="s">
        <v>303</v>
      </c>
      <c r="G98" s="38">
        <v>10</v>
      </c>
      <c r="H98" s="398">
        <v>100410</v>
      </c>
      <c r="I98" s="36" t="s">
        <v>3305</v>
      </c>
      <c r="J98" s="36" t="s">
        <v>3294</v>
      </c>
      <c r="K98" s="36"/>
      <c r="L98" s="36"/>
      <c r="M98" s="402"/>
      <c r="N98" s="36"/>
      <c r="O98" s="36"/>
      <c r="P98" s="392"/>
      <c r="Q98" s="392"/>
      <c r="R98" s="392"/>
      <c r="S98" s="392"/>
      <c r="T98" s="392"/>
      <c r="U98" s="392"/>
      <c r="V98" s="434" t="b">
        <f t="shared" si="3"/>
        <v>1</v>
      </c>
      <c r="W98" s="434" t="b">
        <f t="shared" si="2"/>
        <v>1</v>
      </c>
      <c r="X98" s="35" t="s">
        <v>302</v>
      </c>
      <c r="Y98" s="38">
        <v>10</v>
      </c>
      <c r="Z98" s="38" t="s">
        <v>7</v>
      </c>
      <c r="AA98" s="53" t="s">
        <v>308</v>
      </c>
      <c r="AB98" s="33" t="s">
        <v>3362</v>
      </c>
      <c r="AC98" s="434" t="b">
        <v>1</v>
      </c>
      <c r="AD98" s="626" t="s">
        <v>3967</v>
      </c>
      <c r="AE98" s="626">
        <v>1065</v>
      </c>
    </row>
    <row r="99" spans="2:31" ht="24">
      <c r="B99" s="33" t="s">
        <v>1613</v>
      </c>
      <c r="C99" s="83" t="s">
        <v>1608</v>
      </c>
      <c r="D99" s="35" t="s">
        <v>301</v>
      </c>
      <c r="E99" s="35" t="s">
        <v>302</v>
      </c>
      <c r="F99" s="36" t="s">
        <v>303</v>
      </c>
      <c r="G99" s="38">
        <v>11</v>
      </c>
      <c r="H99" s="398">
        <v>100411</v>
      </c>
      <c r="I99" s="36" t="s">
        <v>3283</v>
      </c>
      <c r="J99" s="36" t="s">
        <v>3268</v>
      </c>
      <c r="K99" s="36"/>
      <c r="L99" s="36"/>
      <c r="M99" s="402"/>
      <c r="N99" s="36"/>
      <c r="O99" s="36"/>
      <c r="P99" s="392"/>
      <c r="Q99" s="392"/>
      <c r="R99" s="392"/>
      <c r="S99" s="392"/>
      <c r="T99" s="392"/>
      <c r="U99" s="392"/>
      <c r="V99" s="434" t="b">
        <f t="shared" si="3"/>
        <v>1</v>
      </c>
      <c r="W99" s="434" t="b">
        <f t="shared" si="2"/>
        <v>1</v>
      </c>
      <c r="X99" s="35" t="s">
        <v>302</v>
      </c>
      <c r="Y99" s="38">
        <v>11</v>
      </c>
      <c r="Z99" s="38" t="s">
        <v>6</v>
      </c>
      <c r="AA99" s="53" t="s">
        <v>315</v>
      </c>
      <c r="AB99" s="33" t="s">
        <v>1613</v>
      </c>
      <c r="AC99" s="434" t="b">
        <v>1</v>
      </c>
      <c r="AD99" s="626" t="s">
        <v>3968</v>
      </c>
      <c r="AE99" s="626">
        <v>1066</v>
      </c>
    </row>
    <row r="100" spans="2:31" ht="36">
      <c r="B100" s="33" t="s">
        <v>3362</v>
      </c>
      <c r="C100" s="83"/>
      <c r="D100" s="35" t="s">
        <v>301</v>
      </c>
      <c r="E100" s="35" t="s">
        <v>302</v>
      </c>
      <c r="F100" s="36" t="s">
        <v>303</v>
      </c>
      <c r="G100" s="38">
        <v>11</v>
      </c>
      <c r="H100" s="398">
        <v>100411</v>
      </c>
      <c r="I100" s="36" t="s">
        <v>3305</v>
      </c>
      <c r="J100" s="36" t="s">
        <v>3294</v>
      </c>
      <c r="K100" s="36"/>
      <c r="L100" s="36"/>
      <c r="M100" s="402"/>
      <c r="N100" s="36"/>
      <c r="O100" s="36"/>
      <c r="P100" s="392"/>
      <c r="Q100" s="392"/>
      <c r="R100" s="392"/>
      <c r="S100" s="392"/>
      <c r="T100" s="392"/>
      <c r="U100" s="392"/>
      <c r="V100" s="434" t="b">
        <f t="shared" si="3"/>
        <v>1</v>
      </c>
      <c r="W100" s="434" t="b">
        <f t="shared" si="2"/>
        <v>1</v>
      </c>
      <c r="X100" s="35" t="s">
        <v>302</v>
      </c>
      <c r="Y100" s="38">
        <v>11</v>
      </c>
      <c r="Z100" s="38" t="s">
        <v>7</v>
      </c>
      <c r="AA100" s="53" t="s">
        <v>320</v>
      </c>
      <c r="AB100" s="33" t="s">
        <v>3362</v>
      </c>
      <c r="AC100" s="434" t="b">
        <v>1</v>
      </c>
      <c r="AD100" s="626" t="s">
        <v>3968</v>
      </c>
      <c r="AE100" s="626">
        <v>1066</v>
      </c>
    </row>
    <row r="101" spans="2:31" ht="24">
      <c r="B101" s="33" t="s">
        <v>1613</v>
      </c>
      <c r="C101" s="83" t="s">
        <v>1608</v>
      </c>
      <c r="D101" s="35" t="s">
        <v>301</v>
      </c>
      <c r="E101" s="35" t="s">
        <v>302</v>
      </c>
      <c r="F101" s="36" t="s">
        <v>303</v>
      </c>
      <c r="G101" s="38">
        <v>12</v>
      </c>
      <c r="H101" s="398">
        <v>100412</v>
      </c>
      <c r="I101" s="36" t="s">
        <v>3283</v>
      </c>
      <c r="J101" s="36" t="s">
        <v>3268</v>
      </c>
      <c r="K101" s="36"/>
      <c r="L101" s="36"/>
      <c r="M101" s="402"/>
      <c r="N101" s="36"/>
      <c r="O101" s="36"/>
      <c r="P101" s="392"/>
      <c r="Q101" s="392"/>
      <c r="R101" s="392"/>
      <c r="S101" s="392"/>
      <c r="T101" s="392"/>
      <c r="U101" s="392"/>
      <c r="V101" s="434" t="b">
        <f t="shared" si="3"/>
        <v>1</v>
      </c>
      <c r="W101" s="434" t="b">
        <f t="shared" si="2"/>
        <v>1</v>
      </c>
      <c r="X101" s="35" t="s">
        <v>302</v>
      </c>
      <c r="Y101" s="38">
        <v>12</v>
      </c>
      <c r="Z101" s="38" t="s">
        <v>6</v>
      </c>
      <c r="AA101" s="53" t="s">
        <v>315</v>
      </c>
      <c r="AB101" s="33" t="s">
        <v>1613</v>
      </c>
      <c r="AC101" s="434" t="b">
        <v>1</v>
      </c>
      <c r="AD101" s="626" t="s">
        <v>3969</v>
      </c>
      <c r="AE101" s="626">
        <v>1067</v>
      </c>
    </row>
    <row r="102" spans="2:31" ht="36">
      <c r="B102" s="33" t="s">
        <v>3362</v>
      </c>
      <c r="C102" s="85"/>
      <c r="D102" s="35" t="s">
        <v>301</v>
      </c>
      <c r="E102" s="35" t="s">
        <v>302</v>
      </c>
      <c r="F102" s="36" t="s">
        <v>303</v>
      </c>
      <c r="G102" s="38">
        <v>12</v>
      </c>
      <c r="H102" s="398">
        <v>100412</v>
      </c>
      <c r="I102" s="36" t="s">
        <v>3305</v>
      </c>
      <c r="J102" s="36" t="s">
        <v>3294</v>
      </c>
      <c r="K102" s="36"/>
      <c r="L102" s="36"/>
      <c r="M102" s="402"/>
      <c r="N102" s="36"/>
      <c r="O102" s="36"/>
      <c r="P102" s="392"/>
      <c r="Q102" s="392"/>
      <c r="R102" s="392"/>
      <c r="S102" s="392"/>
      <c r="T102" s="392"/>
      <c r="U102" s="392"/>
      <c r="V102" s="434" t="b">
        <f t="shared" si="3"/>
        <v>1</v>
      </c>
      <c r="W102" s="434" t="b">
        <f t="shared" si="2"/>
        <v>1</v>
      </c>
      <c r="X102" s="35" t="s">
        <v>302</v>
      </c>
      <c r="Y102" s="38">
        <v>12</v>
      </c>
      <c r="Z102" s="38" t="s">
        <v>7</v>
      </c>
      <c r="AA102" s="53" t="s">
        <v>318</v>
      </c>
      <c r="AB102" s="33" t="s">
        <v>3362</v>
      </c>
      <c r="AC102" s="434" t="b">
        <v>1</v>
      </c>
      <c r="AD102" s="626" t="s">
        <v>3969</v>
      </c>
      <c r="AE102" s="626">
        <v>1067</v>
      </c>
    </row>
    <row r="103" spans="2:31" ht="36">
      <c r="B103" s="33" t="s">
        <v>1617</v>
      </c>
      <c r="C103" s="41" t="s">
        <v>1601</v>
      </c>
      <c r="D103" s="35" t="s">
        <v>323</v>
      </c>
      <c r="E103" s="35" t="s">
        <v>324</v>
      </c>
      <c r="F103" s="36" t="s">
        <v>1615</v>
      </c>
      <c r="G103" s="38">
        <v>1</v>
      </c>
      <c r="H103" s="398">
        <v>10051</v>
      </c>
      <c r="I103" s="36" t="s">
        <v>3279</v>
      </c>
      <c r="J103" s="36" t="s">
        <v>3270</v>
      </c>
      <c r="K103" s="36"/>
      <c r="L103" s="36"/>
      <c r="M103" s="402"/>
      <c r="N103" s="36"/>
      <c r="O103" s="36"/>
      <c r="P103" s="392"/>
      <c r="Q103" s="392"/>
      <c r="R103" s="392"/>
      <c r="S103" s="392"/>
      <c r="T103" s="392"/>
      <c r="U103" s="392"/>
      <c r="V103" s="434" t="b">
        <f t="shared" si="3"/>
        <v>1</v>
      </c>
      <c r="W103" s="434" t="b">
        <f t="shared" si="2"/>
        <v>1</v>
      </c>
      <c r="X103" s="35" t="s">
        <v>324</v>
      </c>
      <c r="Y103" s="38">
        <v>1</v>
      </c>
      <c r="Z103" s="38" t="s">
        <v>6</v>
      </c>
      <c r="AA103" s="442" t="s">
        <v>327</v>
      </c>
      <c r="AB103" s="33" t="s">
        <v>1617</v>
      </c>
      <c r="AC103" s="434" t="b">
        <v>1</v>
      </c>
      <c r="AD103" s="626" t="s">
        <v>4101</v>
      </c>
      <c r="AE103" s="626">
        <v>1077</v>
      </c>
    </row>
    <row r="104" spans="2:31" ht="36">
      <c r="B104" s="33" t="s">
        <v>1617</v>
      </c>
      <c r="C104" s="41" t="s">
        <v>1602</v>
      </c>
      <c r="D104" s="35" t="s">
        <v>323</v>
      </c>
      <c r="E104" s="35" t="s">
        <v>324</v>
      </c>
      <c r="F104" s="36" t="s">
        <v>1615</v>
      </c>
      <c r="G104" s="38">
        <v>2</v>
      </c>
      <c r="H104" s="398">
        <v>10052</v>
      </c>
      <c r="I104" s="36" t="s">
        <v>3279</v>
      </c>
      <c r="J104" s="36" t="s">
        <v>3270</v>
      </c>
      <c r="K104" s="36"/>
      <c r="L104" s="36"/>
      <c r="M104" s="402"/>
      <c r="N104" s="36"/>
      <c r="O104" s="36"/>
      <c r="P104" s="392"/>
      <c r="Q104" s="392"/>
      <c r="R104" s="392"/>
      <c r="S104" s="392"/>
      <c r="T104" s="392"/>
      <c r="U104" s="392"/>
      <c r="V104" s="434" t="b">
        <f t="shared" si="3"/>
        <v>1</v>
      </c>
      <c r="W104" s="434" t="b">
        <f t="shared" si="2"/>
        <v>1</v>
      </c>
      <c r="X104" s="35" t="s">
        <v>324</v>
      </c>
      <c r="Y104" s="38">
        <v>2</v>
      </c>
      <c r="Z104" s="38" t="s">
        <v>6</v>
      </c>
      <c r="AA104" s="442" t="s">
        <v>332</v>
      </c>
      <c r="AB104" s="33" t="s">
        <v>1617</v>
      </c>
      <c r="AC104" s="434" t="b">
        <v>1</v>
      </c>
      <c r="AD104" s="626" t="s">
        <v>4102</v>
      </c>
      <c r="AE104" s="626">
        <v>1078</v>
      </c>
    </row>
    <row r="105" spans="2:31" ht="36">
      <c r="B105" s="33" t="s">
        <v>1617</v>
      </c>
      <c r="C105" s="41" t="s">
        <v>1604</v>
      </c>
      <c r="D105" s="35" t="s">
        <v>323</v>
      </c>
      <c r="E105" s="35" t="s">
        <v>324</v>
      </c>
      <c r="F105" s="36" t="s">
        <v>1615</v>
      </c>
      <c r="G105" s="38">
        <v>3</v>
      </c>
      <c r="H105" s="398">
        <v>10053</v>
      </c>
      <c r="I105" s="36" t="s">
        <v>3279</v>
      </c>
      <c r="J105" s="36" t="s">
        <v>3270</v>
      </c>
      <c r="K105" s="36"/>
      <c r="L105" s="36"/>
      <c r="M105" s="402"/>
      <c r="N105" s="36"/>
      <c r="O105" s="36"/>
      <c r="P105" s="392"/>
      <c r="Q105" s="392"/>
      <c r="R105" s="392"/>
      <c r="S105" s="392"/>
      <c r="T105" s="392"/>
      <c r="U105" s="392"/>
      <c r="V105" s="434" t="b">
        <f t="shared" si="3"/>
        <v>1</v>
      </c>
      <c r="W105" s="434" t="b">
        <f t="shared" si="2"/>
        <v>1</v>
      </c>
      <c r="X105" s="35" t="s">
        <v>324</v>
      </c>
      <c r="Y105" s="38">
        <v>3</v>
      </c>
      <c r="Z105" s="38" t="s">
        <v>6</v>
      </c>
      <c r="AA105" s="442" t="s">
        <v>334</v>
      </c>
      <c r="AB105" s="33" t="s">
        <v>1617</v>
      </c>
      <c r="AC105" s="434" t="b">
        <v>1</v>
      </c>
      <c r="AD105" s="626" t="s">
        <v>4103</v>
      </c>
      <c r="AE105" s="626">
        <v>1079</v>
      </c>
    </row>
    <row r="106" spans="2:31" ht="36">
      <c r="B106" s="33" t="s">
        <v>1617</v>
      </c>
      <c r="C106" s="41" t="s">
        <v>1603</v>
      </c>
      <c r="D106" s="35" t="s">
        <v>323</v>
      </c>
      <c r="E106" s="35" t="s">
        <v>324</v>
      </c>
      <c r="F106" s="36" t="s">
        <v>1615</v>
      </c>
      <c r="G106" s="38">
        <v>4</v>
      </c>
      <c r="H106" s="398">
        <v>10054</v>
      </c>
      <c r="I106" s="36" t="s">
        <v>3279</v>
      </c>
      <c r="J106" s="36" t="s">
        <v>3270</v>
      </c>
      <c r="K106" s="36"/>
      <c r="L106" s="36"/>
      <c r="M106" s="402"/>
      <c r="N106" s="36"/>
      <c r="O106" s="36"/>
      <c r="P106" s="392"/>
      <c r="Q106" s="392"/>
      <c r="R106" s="392"/>
      <c r="S106" s="392"/>
      <c r="T106" s="392"/>
      <c r="U106" s="392"/>
      <c r="V106" s="434" t="b">
        <f t="shared" si="3"/>
        <v>1</v>
      </c>
      <c r="W106" s="434" t="b">
        <f t="shared" si="2"/>
        <v>1</v>
      </c>
      <c r="X106" s="35" t="s">
        <v>324</v>
      </c>
      <c r="Y106" s="38">
        <v>4</v>
      </c>
      <c r="Z106" s="38" t="s">
        <v>6</v>
      </c>
      <c r="AA106" s="442" t="s">
        <v>330</v>
      </c>
      <c r="AB106" s="33" t="s">
        <v>1617</v>
      </c>
      <c r="AC106" s="434" t="b">
        <v>1</v>
      </c>
      <c r="AD106" s="626" t="s">
        <v>4104</v>
      </c>
      <c r="AE106" s="626">
        <v>1080</v>
      </c>
    </row>
    <row r="107" spans="2:31" ht="60">
      <c r="B107" s="42" t="s">
        <v>1618</v>
      </c>
      <c r="C107" s="41" t="s">
        <v>1619</v>
      </c>
      <c r="D107" s="35" t="s">
        <v>335</v>
      </c>
      <c r="E107" s="49" t="s">
        <v>336</v>
      </c>
      <c r="F107" s="53" t="s">
        <v>337</v>
      </c>
      <c r="G107" s="38">
        <v>1</v>
      </c>
      <c r="H107" s="398">
        <v>13341</v>
      </c>
      <c r="I107" s="53" t="s">
        <v>3287</v>
      </c>
      <c r="J107" s="53" t="s">
        <v>3288</v>
      </c>
      <c r="K107" s="53" t="s">
        <v>3271</v>
      </c>
      <c r="L107" s="53"/>
      <c r="M107" s="403"/>
      <c r="N107" s="53"/>
      <c r="O107" s="53"/>
      <c r="P107" s="392"/>
      <c r="Q107" s="392"/>
      <c r="R107" s="392"/>
      <c r="S107" s="392"/>
      <c r="T107" s="392"/>
      <c r="U107" s="392"/>
      <c r="V107" s="434" t="b">
        <f t="shared" ref="V107:V169" si="4">EXACT(X107,E107)</f>
        <v>1</v>
      </c>
      <c r="W107" s="434" t="b">
        <f t="shared" si="2"/>
        <v>1</v>
      </c>
      <c r="X107" s="49" t="s">
        <v>336</v>
      </c>
      <c r="Y107" s="38">
        <v>1</v>
      </c>
      <c r="Z107" s="38" t="s">
        <v>6</v>
      </c>
      <c r="AA107" s="96" t="s">
        <v>338</v>
      </c>
      <c r="AB107" s="42" t="s">
        <v>1618</v>
      </c>
      <c r="AC107" s="434" t="b">
        <v>1</v>
      </c>
      <c r="AD107" s="626" t="s">
        <v>4105</v>
      </c>
      <c r="AE107" s="626">
        <v>1304</v>
      </c>
    </row>
    <row r="108" spans="2:31" ht="36">
      <c r="B108" s="33" t="s">
        <v>1564</v>
      </c>
      <c r="C108" s="41"/>
      <c r="D108" s="35" t="s">
        <v>340</v>
      </c>
      <c r="E108" s="35" t="s">
        <v>341</v>
      </c>
      <c r="F108" s="36" t="s">
        <v>1620</v>
      </c>
      <c r="G108" s="38">
        <v>1</v>
      </c>
      <c r="H108" s="398">
        <v>15111</v>
      </c>
      <c r="I108" s="36" t="s">
        <v>3302</v>
      </c>
      <c r="J108" s="36" t="s">
        <v>3272</v>
      </c>
      <c r="K108" s="36" t="s">
        <v>3311</v>
      </c>
      <c r="L108" s="36"/>
      <c r="M108" s="402"/>
      <c r="N108" s="36"/>
      <c r="O108" s="36"/>
      <c r="P108" s="392"/>
      <c r="Q108" s="392"/>
      <c r="R108" s="392"/>
      <c r="S108" s="392"/>
      <c r="T108" s="392"/>
      <c r="U108" s="392"/>
      <c r="V108" s="434" t="b">
        <f t="shared" si="4"/>
        <v>1</v>
      </c>
      <c r="W108" s="434" t="b">
        <f t="shared" si="2"/>
        <v>1</v>
      </c>
      <c r="X108" s="35" t="s">
        <v>341</v>
      </c>
      <c r="Y108" s="38">
        <v>1</v>
      </c>
      <c r="Z108" s="38" t="s">
        <v>6</v>
      </c>
      <c r="AA108" s="96" t="s">
        <v>317</v>
      </c>
      <c r="AB108" s="33" t="s">
        <v>1564</v>
      </c>
      <c r="AC108" s="434" t="b">
        <v>1</v>
      </c>
      <c r="AD108" s="626" t="s">
        <v>4106</v>
      </c>
      <c r="AE108" s="626">
        <v>1430</v>
      </c>
    </row>
    <row r="109" spans="2:31" ht="24">
      <c r="B109" s="33" t="s">
        <v>1621</v>
      </c>
      <c r="C109" s="41"/>
      <c r="D109" s="66">
        <v>2193</v>
      </c>
      <c r="E109" s="67" t="s">
        <v>344</v>
      </c>
      <c r="F109" s="67" t="s">
        <v>345</v>
      </c>
      <c r="G109" s="41">
        <v>1</v>
      </c>
      <c r="H109" s="398">
        <v>21931</v>
      </c>
      <c r="I109" s="67" t="s">
        <v>3304</v>
      </c>
      <c r="J109" s="67" t="s">
        <v>3265</v>
      </c>
      <c r="K109" s="67" t="s">
        <v>3264</v>
      </c>
      <c r="L109" s="67"/>
      <c r="M109" s="406"/>
      <c r="N109" s="67"/>
      <c r="O109" s="67"/>
      <c r="P109" s="392"/>
      <c r="Q109" s="392"/>
      <c r="R109" s="392"/>
      <c r="S109" s="392"/>
      <c r="T109" s="392"/>
      <c r="U109" s="392"/>
      <c r="V109" s="434" t="b">
        <f t="shared" si="4"/>
        <v>1</v>
      </c>
      <c r="W109" s="434" t="b">
        <f t="shared" si="2"/>
        <v>1</v>
      </c>
      <c r="X109" s="67" t="s">
        <v>344</v>
      </c>
      <c r="Y109" s="41">
        <v>1</v>
      </c>
      <c r="Z109" s="41" t="s">
        <v>6</v>
      </c>
      <c r="AA109" s="53" t="s">
        <v>346</v>
      </c>
      <c r="AB109" s="33" t="s">
        <v>1621</v>
      </c>
      <c r="AC109" s="434" t="b">
        <v>1</v>
      </c>
      <c r="AD109" s="626" t="s">
        <v>4107</v>
      </c>
      <c r="AE109" s="626">
        <v>1564</v>
      </c>
    </row>
    <row r="110" spans="2:31" ht="24">
      <c r="B110" s="33"/>
      <c r="C110" s="41"/>
      <c r="D110" s="35" t="s">
        <v>348</v>
      </c>
      <c r="E110" s="35" t="s">
        <v>349</v>
      </c>
      <c r="F110" s="36" t="s">
        <v>350</v>
      </c>
      <c r="G110" s="38">
        <v>1</v>
      </c>
      <c r="H110" s="398">
        <v>17911</v>
      </c>
      <c r="I110" s="36" t="s">
        <v>15</v>
      </c>
      <c r="J110" s="36"/>
      <c r="K110" s="36"/>
      <c r="L110" s="36"/>
      <c r="M110" s="402"/>
      <c r="N110" s="36"/>
      <c r="O110" s="36"/>
      <c r="P110" s="392"/>
      <c r="Q110" s="392"/>
      <c r="R110" s="392"/>
      <c r="S110" s="392"/>
      <c r="T110" s="392"/>
      <c r="U110" s="392"/>
      <c r="V110" s="434" t="b">
        <f t="shared" si="4"/>
        <v>1</v>
      </c>
      <c r="W110" s="434" t="b">
        <f t="shared" si="2"/>
        <v>1</v>
      </c>
      <c r="X110" s="35" t="s">
        <v>349</v>
      </c>
      <c r="Y110" s="38">
        <v>1</v>
      </c>
      <c r="Z110" s="38" t="s">
        <v>19</v>
      </c>
      <c r="AA110" s="96" t="s">
        <v>351</v>
      </c>
      <c r="AB110" s="33"/>
      <c r="AC110" s="434" t="b">
        <v>1</v>
      </c>
      <c r="AD110" s="626" t="s">
        <v>4108</v>
      </c>
      <c r="AE110" s="626">
        <v>1530</v>
      </c>
    </row>
    <row r="111" spans="2:31" ht="24">
      <c r="B111" s="33" t="s">
        <v>1534</v>
      </c>
      <c r="C111" s="41"/>
      <c r="D111" s="66" t="s">
        <v>353</v>
      </c>
      <c r="E111" s="67" t="s">
        <v>354</v>
      </c>
      <c r="F111" s="67" t="s">
        <v>1622</v>
      </c>
      <c r="G111" s="41">
        <v>1</v>
      </c>
      <c r="H111" s="398">
        <v>13371</v>
      </c>
      <c r="I111" s="67" t="s">
        <v>3284</v>
      </c>
      <c r="J111" s="67" t="s">
        <v>3273</v>
      </c>
      <c r="K111" s="67" t="s">
        <v>3269</v>
      </c>
      <c r="L111" s="67"/>
      <c r="M111" s="406"/>
      <c r="N111" s="67"/>
      <c r="O111" s="67"/>
      <c r="P111" s="392"/>
      <c r="Q111" s="392"/>
      <c r="R111" s="392"/>
      <c r="S111" s="392"/>
      <c r="T111" s="392"/>
      <c r="U111" s="392"/>
      <c r="V111" s="434" t="b">
        <f t="shared" si="4"/>
        <v>1</v>
      </c>
      <c r="W111" s="434" t="b">
        <f t="shared" si="2"/>
        <v>1</v>
      </c>
      <c r="X111" s="67" t="s">
        <v>354</v>
      </c>
      <c r="Y111" s="41">
        <v>1</v>
      </c>
      <c r="Z111" s="41" t="s">
        <v>6</v>
      </c>
      <c r="AA111" s="441" t="s">
        <v>356</v>
      </c>
      <c r="AB111" s="33" t="s">
        <v>1534</v>
      </c>
      <c r="AC111" s="434" t="b">
        <v>1</v>
      </c>
      <c r="AD111" s="626" t="s">
        <v>4109</v>
      </c>
      <c r="AE111" s="626">
        <v>1305</v>
      </c>
    </row>
    <row r="112" spans="2:31" ht="36">
      <c r="B112" s="92" t="s">
        <v>3363</v>
      </c>
      <c r="C112" s="93"/>
      <c r="D112" s="88">
        <v>1248</v>
      </c>
      <c r="E112" s="89" t="s">
        <v>358</v>
      </c>
      <c r="F112" s="89" t="s">
        <v>359</v>
      </c>
      <c r="G112" s="91">
        <v>1</v>
      </c>
      <c r="H112" s="398">
        <v>12481</v>
      </c>
      <c r="I112" s="89" t="s">
        <v>3288</v>
      </c>
      <c r="J112" s="89" t="s">
        <v>3291</v>
      </c>
      <c r="K112" s="89" t="s">
        <v>3311</v>
      </c>
      <c r="L112" s="89"/>
      <c r="M112" s="407"/>
      <c r="N112" s="89"/>
      <c r="O112" s="89"/>
      <c r="P112" s="392"/>
      <c r="Q112" s="392"/>
      <c r="R112" s="392"/>
      <c r="S112" s="392"/>
      <c r="T112" s="392"/>
      <c r="U112" s="392"/>
      <c r="V112" s="434" t="b">
        <f t="shared" si="4"/>
        <v>1</v>
      </c>
      <c r="W112" s="434" t="b">
        <f t="shared" si="2"/>
        <v>1</v>
      </c>
      <c r="X112" s="437" t="s">
        <v>358</v>
      </c>
      <c r="Y112" s="41">
        <v>1</v>
      </c>
      <c r="Z112" s="41" t="s">
        <v>6</v>
      </c>
      <c r="AA112" s="444" t="s">
        <v>360</v>
      </c>
      <c r="AB112" s="445" t="s">
        <v>3363</v>
      </c>
      <c r="AC112" s="434" t="b">
        <v>1</v>
      </c>
      <c r="AD112" s="626" t="s">
        <v>4110</v>
      </c>
      <c r="AE112" s="626">
        <v>1260</v>
      </c>
    </row>
    <row r="113" spans="2:31" ht="36">
      <c r="B113" s="33" t="s">
        <v>1569</v>
      </c>
      <c r="C113" s="41"/>
      <c r="D113" s="35">
        <v>1808</v>
      </c>
      <c r="E113" s="35" t="s">
        <v>363</v>
      </c>
      <c r="F113" s="36" t="s">
        <v>1624</v>
      </c>
      <c r="G113" s="38">
        <v>1</v>
      </c>
      <c r="H113" s="398">
        <v>18081</v>
      </c>
      <c r="I113" s="36" t="s">
        <v>3283</v>
      </c>
      <c r="J113" s="36" t="s">
        <v>3268</v>
      </c>
      <c r="K113" s="36" t="s">
        <v>3294</v>
      </c>
      <c r="L113" s="36"/>
      <c r="M113" s="402"/>
      <c r="N113" s="36"/>
      <c r="O113" s="36"/>
      <c r="P113" s="392"/>
      <c r="Q113" s="392"/>
      <c r="R113" s="392"/>
      <c r="S113" s="392"/>
      <c r="T113" s="392"/>
      <c r="U113" s="392"/>
      <c r="V113" s="434" t="b">
        <f t="shared" si="4"/>
        <v>1</v>
      </c>
      <c r="W113" s="434" t="b">
        <f t="shared" si="2"/>
        <v>1</v>
      </c>
      <c r="X113" s="35" t="s">
        <v>363</v>
      </c>
      <c r="Y113" s="38">
        <v>1</v>
      </c>
      <c r="Z113" s="38" t="s">
        <v>6</v>
      </c>
      <c r="AA113" s="441" t="s">
        <v>365</v>
      </c>
      <c r="AB113" s="33" t="s">
        <v>1569</v>
      </c>
      <c r="AC113" s="434" t="b">
        <v>1</v>
      </c>
      <c r="AD113" s="626" t="s">
        <v>4111</v>
      </c>
      <c r="AE113" s="626">
        <v>1532</v>
      </c>
    </row>
    <row r="114" spans="2:31" ht="24">
      <c r="B114" s="33" t="s">
        <v>1567</v>
      </c>
      <c r="C114" s="41" t="s">
        <v>1627</v>
      </c>
      <c r="D114" s="66">
        <v>1770</v>
      </c>
      <c r="E114" s="67" t="s">
        <v>368</v>
      </c>
      <c r="F114" s="67" t="s">
        <v>1625</v>
      </c>
      <c r="G114" s="41">
        <v>1</v>
      </c>
      <c r="H114" s="398">
        <v>17701</v>
      </c>
      <c r="I114" s="67" t="s">
        <v>3287</v>
      </c>
      <c r="J114" s="67" t="s">
        <v>3274</v>
      </c>
      <c r="K114" s="67" t="s">
        <v>3271</v>
      </c>
      <c r="L114" s="67"/>
      <c r="M114" s="406"/>
      <c r="N114" s="67"/>
      <c r="O114" s="67"/>
      <c r="P114" s="392"/>
      <c r="Q114" s="392"/>
      <c r="R114" s="392"/>
      <c r="S114" s="392"/>
      <c r="T114" s="392"/>
      <c r="U114" s="392"/>
      <c r="V114" s="434" t="b">
        <f t="shared" si="4"/>
        <v>1</v>
      </c>
      <c r="W114" s="434" t="b">
        <f t="shared" si="2"/>
        <v>1</v>
      </c>
      <c r="X114" s="67" t="s">
        <v>368</v>
      </c>
      <c r="Y114" s="41">
        <v>1</v>
      </c>
      <c r="Z114" s="41" t="s">
        <v>6</v>
      </c>
      <c r="AA114" s="441" t="s">
        <v>170</v>
      </c>
      <c r="AB114" s="33" t="s">
        <v>1567</v>
      </c>
      <c r="AC114" s="434" t="b">
        <v>1</v>
      </c>
      <c r="AD114" s="626" t="s">
        <v>4112</v>
      </c>
      <c r="AE114" s="626">
        <v>1527</v>
      </c>
    </row>
    <row r="115" spans="2:31" s="477" customFormat="1" ht="48">
      <c r="B115" s="470"/>
      <c r="C115" s="471"/>
      <c r="D115" s="472">
        <v>1593</v>
      </c>
      <c r="E115" s="472" t="s">
        <v>1628</v>
      </c>
      <c r="F115" s="466" t="s">
        <v>372</v>
      </c>
      <c r="G115" s="473">
        <v>1</v>
      </c>
      <c r="H115" s="474">
        <v>15931</v>
      </c>
      <c r="I115" s="466" t="s">
        <v>15</v>
      </c>
      <c r="J115" s="466"/>
      <c r="K115" s="466"/>
      <c r="L115" s="466"/>
      <c r="M115" s="475"/>
      <c r="N115" s="466"/>
      <c r="O115" s="466"/>
      <c r="P115" s="476"/>
      <c r="Q115" s="476"/>
      <c r="R115" s="476"/>
      <c r="S115" s="476"/>
      <c r="T115" s="476"/>
      <c r="U115" s="476"/>
      <c r="V115" s="477" t="b">
        <f t="shared" si="4"/>
        <v>1</v>
      </c>
      <c r="W115" s="477" t="b">
        <f t="shared" si="2"/>
        <v>1</v>
      </c>
      <c r="X115" s="472" t="s">
        <v>1628</v>
      </c>
      <c r="Y115" s="473">
        <v>1</v>
      </c>
      <c r="Z115" s="473" t="s">
        <v>19</v>
      </c>
      <c r="AA115" s="478" t="s">
        <v>249</v>
      </c>
      <c r="AB115" s="470"/>
      <c r="AC115" s="477" t="b">
        <v>1</v>
      </c>
      <c r="AD115" s="626" t="s">
        <v>4113</v>
      </c>
      <c r="AE115" s="626" t="e">
        <v>#N/A</v>
      </c>
    </row>
    <row r="116" spans="2:31" s="477" customFormat="1" ht="48">
      <c r="B116" s="470"/>
      <c r="C116" s="471"/>
      <c r="D116" s="472">
        <v>1616</v>
      </c>
      <c r="E116" s="472" t="s">
        <v>1629</v>
      </c>
      <c r="F116" s="466" t="s">
        <v>372</v>
      </c>
      <c r="G116" s="473">
        <v>1</v>
      </c>
      <c r="H116" s="474">
        <v>16161</v>
      </c>
      <c r="I116" s="466" t="s">
        <v>15</v>
      </c>
      <c r="J116" s="466"/>
      <c r="K116" s="466"/>
      <c r="L116" s="466"/>
      <c r="M116" s="475"/>
      <c r="N116" s="466"/>
      <c r="O116" s="466"/>
      <c r="P116" s="476"/>
      <c r="Q116" s="476"/>
      <c r="R116" s="476"/>
      <c r="S116" s="476"/>
      <c r="T116" s="476"/>
      <c r="U116" s="476"/>
      <c r="V116" s="477" t="b">
        <f t="shared" si="4"/>
        <v>1</v>
      </c>
      <c r="W116" s="477" t="b">
        <f t="shared" si="2"/>
        <v>1</v>
      </c>
      <c r="X116" s="472" t="s">
        <v>1629</v>
      </c>
      <c r="Y116" s="473">
        <v>1</v>
      </c>
      <c r="Z116" s="473" t="s">
        <v>19</v>
      </c>
      <c r="AA116" s="478" t="s">
        <v>249</v>
      </c>
      <c r="AB116" s="470"/>
      <c r="AC116" s="477" t="b">
        <v>1</v>
      </c>
      <c r="AD116" s="626" t="s">
        <v>4114</v>
      </c>
      <c r="AE116" s="626" t="e">
        <v>#N/A</v>
      </c>
    </row>
    <row r="117" spans="2:31" s="477" customFormat="1" ht="48">
      <c r="B117" s="470"/>
      <c r="C117" s="471"/>
      <c r="D117" s="472">
        <v>1617</v>
      </c>
      <c r="E117" s="472" t="s">
        <v>1630</v>
      </c>
      <c r="F117" s="466" t="s">
        <v>372</v>
      </c>
      <c r="G117" s="473">
        <v>1</v>
      </c>
      <c r="H117" s="474">
        <v>16171</v>
      </c>
      <c r="I117" s="466" t="s">
        <v>15</v>
      </c>
      <c r="J117" s="466"/>
      <c r="K117" s="466"/>
      <c r="L117" s="466"/>
      <c r="M117" s="475"/>
      <c r="N117" s="466"/>
      <c r="O117" s="466"/>
      <c r="P117" s="476"/>
      <c r="Q117" s="476"/>
      <c r="R117" s="476"/>
      <c r="S117" s="476"/>
      <c r="T117" s="476"/>
      <c r="U117" s="476"/>
      <c r="V117" s="477" t="b">
        <f t="shared" si="4"/>
        <v>1</v>
      </c>
      <c r="W117" s="477" t="b">
        <f t="shared" si="2"/>
        <v>1</v>
      </c>
      <c r="X117" s="472" t="s">
        <v>1630</v>
      </c>
      <c r="Y117" s="473">
        <v>1</v>
      </c>
      <c r="Z117" s="473" t="s">
        <v>19</v>
      </c>
      <c r="AA117" s="478" t="s">
        <v>249</v>
      </c>
      <c r="AB117" s="470"/>
      <c r="AC117" s="477" t="b">
        <v>1</v>
      </c>
      <c r="AD117" s="626" t="s">
        <v>4115</v>
      </c>
      <c r="AE117" s="626" t="e">
        <v>#N/A</v>
      </c>
    </row>
    <row r="118" spans="2:31" s="477" customFormat="1" ht="48">
      <c r="B118" s="482"/>
      <c r="C118" s="471"/>
      <c r="D118" s="472">
        <v>1619</v>
      </c>
      <c r="E118" s="483" t="s">
        <v>1631</v>
      </c>
      <c r="F118" s="466" t="s">
        <v>372</v>
      </c>
      <c r="G118" s="473">
        <v>1</v>
      </c>
      <c r="H118" s="474">
        <v>16191</v>
      </c>
      <c r="I118" s="466" t="s">
        <v>15</v>
      </c>
      <c r="J118" s="466"/>
      <c r="K118" s="466"/>
      <c r="L118" s="466"/>
      <c r="M118" s="475"/>
      <c r="N118" s="466"/>
      <c r="O118" s="466"/>
      <c r="P118" s="476"/>
      <c r="Q118" s="476"/>
      <c r="R118" s="476"/>
      <c r="S118" s="476"/>
      <c r="T118" s="476"/>
      <c r="U118" s="476"/>
      <c r="V118" s="477" t="b">
        <f t="shared" si="4"/>
        <v>1</v>
      </c>
      <c r="W118" s="477" t="b">
        <f t="shared" si="2"/>
        <v>1</v>
      </c>
      <c r="X118" s="483" t="s">
        <v>1631</v>
      </c>
      <c r="Y118" s="473">
        <v>1</v>
      </c>
      <c r="Z118" s="484" t="s">
        <v>19</v>
      </c>
      <c r="AA118" s="478" t="s">
        <v>249</v>
      </c>
      <c r="AB118" s="482"/>
      <c r="AC118" s="477" t="b">
        <v>1</v>
      </c>
      <c r="AD118" s="626" t="s">
        <v>4116</v>
      </c>
      <c r="AE118" s="626" t="e">
        <v>#N/A</v>
      </c>
    </row>
    <row r="119" spans="2:31" ht="60">
      <c r="B119" s="43" t="s">
        <v>1548</v>
      </c>
      <c r="C119" s="41"/>
      <c r="D119" s="35" t="s">
        <v>373</v>
      </c>
      <c r="E119" s="35" t="s">
        <v>374</v>
      </c>
      <c r="F119" s="53" t="s">
        <v>375</v>
      </c>
      <c r="G119" s="38">
        <v>1</v>
      </c>
      <c r="H119" s="398">
        <v>17961</v>
      </c>
      <c r="I119" s="53" t="s">
        <v>3281</v>
      </c>
      <c r="J119" s="53" t="s">
        <v>3290</v>
      </c>
      <c r="K119" s="53" t="s">
        <v>3293</v>
      </c>
      <c r="L119" s="53"/>
      <c r="M119" s="403"/>
      <c r="N119" s="53"/>
      <c r="O119" s="53"/>
      <c r="P119" s="392"/>
      <c r="Q119" s="392"/>
      <c r="R119" s="392"/>
      <c r="S119" s="392"/>
      <c r="T119" s="392"/>
      <c r="U119" s="392"/>
      <c r="V119" s="434" t="b">
        <f t="shared" si="4"/>
        <v>1</v>
      </c>
      <c r="W119" s="434" t="b">
        <f t="shared" si="2"/>
        <v>1</v>
      </c>
      <c r="X119" s="35" t="s">
        <v>374</v>
      </c>
      <c r="Y119" s="38">
        <v>1</v>
      </c>
      <c r="Z119" s="38" t="s">
        <v>6</v>
      </c>
      <c r="AA119" s="441" t="s">
        <v>377</v>
      </c>
      <c r="AB119" s="43" t="s">
        <v>1548</v>
      </c>
      <c r="AC119" s="434" t="b">
        <v>1</v>
      </c>
      <c r="AD119" s="626" t="s">
        <v>4117</v>
      </c>
      <c r="AE119" s="626">
        <v>1531</v>
      </c>
    </row>
    <row r="120" spans="2:31" ht="24">
      <c r="B120" s="42" t="s">
        <v>1530</v>
      </c>
      <c r="C120" s="41"/>
      <c r="D120" s="35" t="s">
        <v>379</v>
      </c>
      <c r="E120" s="49" t="s">
        <v>380</v>
      </c>
      <c r="F120" s="53" t="s">
        <v>381</v>
      </c>
      <c r="G120" s="38">
        <v>1</v>
      </c>
      <c r="H120" s="398">
        <v>13391</v>
      </c>
      <c r="I120" s="53" t="s">
        <v>3296</v>
      </c>
      <c r="J120" s="53" t="s">
        <v>3275</v>
      </c>
      <c r="K120" s="53" t="s">
        <v>3310</v>
      </c>
      <c r="L120" s="53"/>
      <c r="M120" s="403"/>
      <c r="N120" s="53"/>
      <c r="O120" s="53"/>
      <c r="P120" s="392"/>
      <c r="Q120" s="392"/>
      <c r="R120" s="392"/>
      <c r="S120" s="392"/>
      <c r="T120" s="392"/>
      <c r="U120" s="392"/>
      <c r="V120" s="434" t="b">
        <f t="shared" si="4"/>
        <v>1</v>
      </c>
      <c r="W120" s="434" t="b">
        <f t="shared" si="2"/>
        <v>1</v>
      </c>
      <c r="X120" s="49" t="s">
        <v>380</v>
      </c>
      <c r="Y120" s="38">
        <v>1</v>
      </c>
      <c r="Z120" s="38" t="s">
        <v>6</v>
      </c>
      <c r="AA120" s="441" t="s">
        <v>382</v>
      </c>
      <c r="AB120" s="42" t="s">
        <v>1530</v>
      </c>
      <c r="AC120" s="434" t="b">
        <v>1</v>
      </c>
      <c r="AD120" s="626" t="s">
        <v>4118</v>
      </c>
      <c r="AE120" s="626">
        <v>1306</v>
      </c>
    </row>
    <row r="121" spans="2:31" s="477" customFormat="1" ht="48">
      <c r="B121" s="485"/>
      <c r="C121" s="471"/>
      <c r="D121" s="472" t="s">
        <v>384</v>
      </c>
      <c r="E121" s="486" t="s">
        <v>385</v>
      </c>
      <c r="F121" s="487" t="s">
        <v>386</v>
      </c>
      <c r="G121" s="473">
        <v>1</v>
      </c>
      <c r="H121" s="474">
        <v>4991</v>
      </c>
      <c r="I121" s="487" t="s">
        <v>15</v>
      </c>
      <c r="J121" s="487"/>
      <c r="K121" s="487"/>
      <c r="L121" s="487"/>
      <c r="M121" s="488"/>
      <c r="N121" s="487"/>
      <c r="O121" s="487"/>
      <c r="P121" s="476"/>
      <c r="Q121" s="476"/>
      <c r="R121" s="476"/>
      <c r="S121" s="476"/>
      <c r="T121" s="476"/>
      <c r="U121" s="476"/>
      <c r="V121" s="477" t="b">
        <f t="shared" si="4"/>
        <v>1</v>
      </c>
      <c r="W121" s="477" t="b">
        <f t="shared" si="2"/>
        <v>1</v>
      </c>
      <c r="X121" s="486" t="s">
        <v>385</v>
      </c>
      <c r="Y121" s="473">
        <v>1</v>
      </c>
      <c r="Z121" s="473" t="s">
        <v>19</v>
      </c>
      <c r="AA121" s="478" t="s">
        <v>249</v>
      </c>
      <c r="AB121" s="485"/>
      <c r="AC121" s="477" t="b">
        <v>1</v>
      </c>
      <c r="AD121" s="626" t="s">
        <v>4119</v>
      </c>
      <c r="AE121" s="626" t="e">
        <v>#N/A</v>
      </c>
    </row>
    <row r="122" spans="2:31" ht="48">
      <c r="B122" s="33"/>
      <c r="C122" s="41"/>
      <c r="D122" s="35" t="s">
        <v>387</v>
      </c>
      <c r="E122" s="60" t="s">
        <v>388</v>
      </c>
      <c r="F122" s="61" t="s">
        <v>389</v>
      </c>
      <c r="G122" s="38">
        <v>1</v>
      </c>
      <c r="H122" s="398">
        <v>5471</v>
      </c>
      <c r="I122" s="61" t="s">
        <v>15</v>
      </c>
      <c r="J122" s="61"/>
      <c r="K122" s="61"/>
      <c r="L122" s="61"/>
      <c r="M122" s="404"/>
      <c r="N122" s="61"/>
      <c r="O122" s="61"/>
      <c r="P122" s="392"/>
      <c r="Q122" s="392"/>
      <c r="R122" s="392"/>
      <c r="S122" s="392"/>
      <c r="T122" s="392"/>
      <c r="U122" s="392"/>
      <c r="V122" s="434" t="b">
        <f t="shared" si="4"/>
        <v>1</v>
      </c>
      <c r="W122" s="434" t="b">
        <f t="shared" si="2"/>
        <v>1</v>
      </c>
      <c r="X122" s="60" t="s">
        <v>388</v>
      </c>
      <c r="Y122" s="38">
        <v>1</v>
      </c>
      <c r="Z122" s="38" t="s">
        <v>19</v>
      </c>
      <c r="AA122" s="117" t="s">
        <v>249</v>
      </c>
      <c r="AB122" s="33"/>
      <c r="AC122" s="434" t="b">
        <v>1</v>
      </c>
      <c r="AD122" s="626" t="s">
        <v>4120</v>
      </c>
      <c r="AE122" s="626">
        <v>1031</v>
      </c>
    </row>
    <row r="123" spans="2:31" s="477" customFormat="1" ht="48">
      <c r="B123" s="470"/>
      <c r="C123" s="471"/>
      <c r="D123" s="472" t="s">
        <v>390</v>
      </c>
      <c r="E123" s="479" t="s">
        <v>391</v>
      </c>
      <c r="F123" s="480" t="s">
        <v>392</v>
      </c>
      <c r="G123" s="473">
        <v>1</v>
      </c>
      <c r="H123" s="474">
        <v>7541</v>
      </c>
      <c r="I123" s="480" t="s">
        <v>15</v>
      </c>
      <c r="J123" s="480"/>
      <c r="K123" s="480"/>
      <c r="L123" s="480"/>
      <c r="M123" s="481"/>
      <c r="N123" s="480"/>
      <c r="O123" s="480"/>
      <c r="P123" s="476"/>
      <c r="Q123" s="476"/>
      <c r="R123" s="476"/>
      <c r="S123" s="476"/>
      <c r="T123" s="476"/>
      <c r="U123" s="476"/>
      <c r="V123" s="477" t="b">
        <f t="shared" si="4"/>
        <v>1</v>
      </c>
      <c r="W123" s="477" t="b">
        <f t="shared" si="2"/>
        <v>1</v>
      </c>
      <c r="X123" s="479" t="s">
        <v>391</v>
      </c>
      <c r="Y123" s="473">
        <v>1</v>
      </c>
      <c r="Z123" s="473" t="s">
        <v>19</v>
      </c>
      <c r="AA123" s="478" t="s">
        <v>249</v>
      </c>
      <c r="AB123" s="470"/>
      <c r="AC123" s="477" t="b">
        <v>1</v>
      </c>
      <c r="AD123" s="626" t="s">
        <v>4121</v>
      </c>
      <c r="AE123" s="626" t="e">
        <v>#N/A</v>
      </c>
    </row>
    <row r="124" spans="2:31" s="477" customFormat="1" ht="48">
      <c r="B124" s="470"/>
      <c r="C124" s="471"/>
      <c r="D124" s="472" t="s">
        <v>393</v>
      </c>
      <c r="E124" s="479" t="s">
        <v>394</v>
      </c>
      <c r="F124" s="480" t="s">
        <v>395</v>
      </c>
      <c r="G124" s="473">
        <v>1</v>
      </c>
      <c r="H124" s="474">
        <v>7551</v>
      </c>
      <c r="I124" s="480" t="s">
        <v>15</v>
      </c>
      <c r="J124" s="480"/>
      <c r="K124" s="480"/>
      <c r="L124" s="480"/>
      <c r="M124" s="481"/>
      <c r="N124" s="480"/>
      <c r="O124" s="480"/>
      <c r="P124" s="476"/>
      <c r="Q124" s="476"/>
      <c r="R124" s="476"/>
      <c r="S124" s="476"/>
      <c r="T124" s="476"/>
      <c r="U124" s="476"/>
      <c r="V124" s="477" t="b">
        <f t="shared" si="4"/>
        <v>1</v>
      </c>
      <c r="W124" s="477" t="b">
        <f t="shared" si="2"/>
        <v>1</v>
      </c>
      <c r="X124" s="479" t="s">
        <v>394</v>
      </c>
      <c r="Y124" s="473">
        <v>1</v>
      </c>
      <c r="Z124" s="473" t="s">
        <v>19</v>
      </c>
      <c r="AA124" s="478" t="s">
        <v>249</v>
      </c>
      <c r="AB124" s="470"/>
      <c r="AC124" s="477" t="b">
        <v>1</v>
      </c>
      <c r="AD124" s="626" t="s">
        <v>4122</v>
      </c>
      <c r="AE124" s="626" t="e">
        <v>#N/A</v>
      </c>
    </row>
    <row r="125" spans="2:31" s="477" customFormat="1" ht="48">
      <c r="B125" s="470"/>
      <c r="C125" s="471"/>
      <c r="D125" s="472" t="s">
        <v>396</v>
      </c>
      <c r="E125" s="472" t="s">
        <v>397</v>
      </c>
      <c r="F125" s="466" t="s">
        <v>398</v>
      </c>
      <c r="G125" s="473">
        <v>1</v>
      </c>
      <c r="H125" s="474">
        <v>20031</v>
      </c>
      <c r="I125" s="466" t="s">
        <v>15</v>
      </c>
      <c r="J125" s="466"/>
      <c r="K125" s="466"/>
      <c r="L125" s="466"/>
      <c r="M125" s="475"/>
      <c r="N125" s="466"/>
      <c r="O125" s="466"/>
      <c r="P125" s="476"/>
      <c r="Q125" s="476"/>
      <c r="R125" s="476"/>
      <c r="S125" s="476"/>
      <c r="T125" s="476"/>
      <c r="U125" s="476"/>
      <c r="V125" s="477" t="b">
        <f t="shared" si="4"/>
        <v>1</v>
      </c>
      <c r="W125" s="477" t="b">
        <f t="shared" si="2"/>
        <v>1</v>
      </c>
      <c r="X125" s="472" t="s">
        <v>397</v>
      </c>
      <c r="Y125" s="473">
        <v>1</v>
      </c>
      <c r="Z125" s="473" t="s">
        <v>19</v>
      </c>
      <c r="AA125" s="478" t="s">
        <v>249</v>
      </c>
      <c r="AB125" s="470"/>
      <c r="AC125" s="477" t="b">
        <v>1</v>
      </c>
      <c r="AD125" s="626" t="s">
        <v>4123</v>
      </c>
      <c r="AE125" s="626" t="e">
        <v>#N/A</v>
      </c>
    </row>
    <row r="126" spans="2:31">
      <c r="B126" s="43" t="s">
        <v>1621</v>
      </c>
      <c r="C126" s="41"/>
      <c r="D126" s="66" t="s">
        <v>399</v>
      </c>
      <c r="E126" s="67" t="s">
        <v>400</v>
      </c>
      <c r="F126" s="67" t="s">
        <v>1634</v>
      </c>
      <c r="G126" s="41">
        <v>1</v>
      </c>
      <c r="H126" s="398">
        <v>91</v>
      </c>
      <c r="I126" s="67" t="s">
        <v>3304</v>
      </c>
      <c r="J126" s="67" t="s">
        <v>3265</v>
      </c>
      <c r="K126" s="67" t="s">
        <v>3264</v>
      </c>
      <c r="L126" s="67"/>
      <c r="M126" s="406"/>
      <c r="N126" s="67"/>
      <c r="O126" s="67"/>
      <c r="P126" s="392"/>
      <c r="Q126" s="392"/>
      <c r="R126" s="392"/>
      <c r="S126" s="392"/>
      <c r="T126" s="392"/>
      <c r="U126" s="392"/>
      <c r="V126" s="434" t="b">
        <f t="shared" si="4"/>
        <v>1</v>
      </c>
      <c r="W126" s="434" t="b">
        <f t="shared" si="2"/>
        <v>1</v>
      </c>
      <c r="X126" s="67" t="s">
        <v>400</v>
      </c>
      <c r="Y126" s="41">
        <v>1</v>
      </c>
      <c r="Z126" s="41" t="s">
        <v>6</v>
      </c>
      <c r="AA126" s="442" t="s">
        <v>402</v>
      </c>
      <c r="AB126" s="43" t="s">
        <v>1621</v>
      </c>
      <c r="AC126" s="434" t="b">
        <v>1</v>
      </c>
      <c r="AD126" s="626" t="s">
        <v>4124</v>
      </c>
      <c r="AE126" s="626">
        <v>1018</v>
      </c>
    </row>
    <row r="127" spans="2:31" s="477" customFormat="1" ht="48">
      <c r="B127" s="482"/>
      <c r="C127" s="471"/>
      <c r="D127" s="489" t="s">
        <v>404</v>
      </c>
      <c r="E127" s="489" t="s">
        <v>405</v>
      </c>
      <c r="F127" s="489" t="s">
        <v>406</v>
      </c>
      <c r="G127" s="471">
        <v>1</v>
      </c>
      <c r="H127" s="474">
        <v>21641</v>
      </c>
      <c r="I127" s="489" t="s">
        <v>15</v>
      </c>
      <c r="J127" s="489"/>
      <c r="K127" s="489"/>
      <c r="L127" s="489"/>
      <c r="M127" s="490"/>
      <c r="N127" s="489"/>
      <c r="O127" s="489"/>
      <c r="P127" s="476"/>
      <c r="Q127" s="476"/>
      <c r="R127" s="476"/>
      <c r="S127" s="476"/>
      <c r="T127" s="476"/>
      <c r="U127" s="476"/>
      <c r="V127" s="477" t="b">
        <f t="shared" si="4"/>
        <v>1</v>
      </c>
      <c r="W127" s="477" t="b">
        <f t="shared" si="2"/>
        <v>1</v>
      </c>
      <c r="X127" s="491" t="s">
        <v>405</v>
      </c>
      <c r="Y127" s="471">
        <v>1</v>
      </c>
      <c r="Z127" s="471" t="s">
        <v>19</v>
      </c>
      <c r="AA127" s="478" t="s">
        <v>249</v>
      </c>
      <c r="AB127" s="482"/>
      <c r="AC127" s="477" t="b">
        <v>1</v>
      </c>
      <c r="AD127" s="626" t="s">
        <v>4125</v>
      </c>
      <c r="AE127" s="626" t="e">
        <v>#N/A</v>
      </c>
    </row>
    <row r="128" spans="2:31" s="477" customFormat="1" ht="48">
      <c r="B128" s="470"/>
      <c r="C128" s="471"/>
      <c r="D128" s="483" t="s">
        <v>407</v>
      </c>
      <c r="E128" s="483" t="s">
        <v>408</v>
      </c>
      <c r="F128" s="466" t="s">
        <v>406</v>
      </c>
      <c r="G128" s="484">
        <v>1</v>
      </c>
      <c r="H128" s="474">
        <v>21651</v>
      </c>
      <c r="I128" s="466" t="s">
        <v>15</v>
      </c>
      <c r="J128" s="466"/>
      <c r="K128" s="466"/>
      <c r="L128" s="466"/>
      <c r="M128" s="475"/>
      <c r="N128" s="466"/>
      <c r="O128" s="466"/>
      <c r="P128" s="476"/>
      <c r="Q128" s="476"/>
      <c r="R128" s="476"/>
      <c r="S128" s="476"/>
      <c r="T128" s="476"/>
      <c r="U128" s="476"/>
      <c r="V128" s="477" t="b">
        <f t="shared" si="4"/>
        <v>1</v>
      </c>
      <c r="W128" s="477" t="b">
        <f t="shared" si="2"/>
        <v>1</v>
      </c>
      <c r="X128" s="483" t="s">
        <v>408</v>
      </c>
      <c r="Y128" s="484">
        <v>1</v>
      </c>
      <c r="Z128" s="484" t="s">
        <v>19</v>
      </c>
      <c r="AA128" s="478" t="s">
        <v>249</v>
      </c>
      <c r="AB128" s="470"/>
      <c r="AC128" s="477" t="b">
        <v>1</v>
      </c>
      <c r="AD128" s="626" t="s">
        <v>4126</v>
      </c>
      <c r="AE128" s="626" t="e">
        <v>#N/A</v>
      </c>
    </row>
    <row r="129" spans="2:31" s="477" customFormat="1" ht="48">
      <c r="B129" s="470"/>
      <c r="C129" s="471"/>
      <c r="D129" s="472" t="s">
        <v>412</v>
      </c>
      <c r="E129" s="472" t="s">
        <v>413</v>
      </c>
      <c r="F129" s="466" t="s">
        <v>406</v>
      </c>
      <c r="G129" s="473">
        <v>1</v>
      </c>
      <c r="H129" s="474">
        <v>7561</v>
      </c>
      <c r="I129" s="466" t="s">
        <v>15</v>
      </c>
      <c r="J129" s="466"/>
      <c r="K129" s="466"/>
      <c r="L129" s="466"/>
      <c r="M129" s="475"/>
      <c r="N129" s="466"/>
      <c r="O129" s="466"/>
      <c r="P129" s="476"/>
      <c r="Q129" s="476"/>
      <c r="R129" s="476"/>
      <c r="S129" s="476"/>
      <c r="T129" s="476"/>
      <c r="U129" s="476"/>
      <c r="V129" s="477" t="b">
        <f t="shared" si="4"/>
        <v>1</v>
      </c>
      <c r="W129" s="477" t="b">
        <f t="shared" si="2"/>
        <v>1</v>
      </c>
      <c r="X129" s="472" t="s">
        <v>413</v>
      </c>
      <c r="Y129" s="473">
        <v>1</v>
      </c>
      <c r="Z129" s="473" t="s">
        <v>19</v>
      </c>
      <c r="AA129" s="478" t="s">
        <v>249</v>
      </c>
      <c r="AB129" s="470"/>
      <c r="AC129" s="477" t="b">
        <v>1</v>
      </c>
      <c r="AD129" s="626" t="s">
        <v>4127</v>
      </c>
      <c r="AE129" s="626" t="e">
        <v>#N/A</v>
      </c>
    </row>
    <row r="130" spans="2:31" s="477" customFormat="1" ht="48">
      <c r="B130" s="492"/>
      <c r="C130" s="471"/>
      <c r="D130" s="473" t="s">
        <v>409</v>
      </c>
      <c r="E130" s="482" t="s">
        <v>410</v>
      </c>
      <c r="F130" s="493" t="s">
        <v>411</v>
      </c>
      <c r="G130" s="471">
        <v>1</v>
      </c>
      <c r="H130" s="474">
        <v>7531</v>
      </c>
      <c r="I130" s="494" t="s">
        <v>15</v>
      </c>
      <c r="J130" s="493"/>
      <c r="K130" s="493"/>
      <c r="L130" s="493"/>
      <c r="M130" s="495"/>
      <c r="N130" s="493"/>
      <c r="O130" s="493"/>
      <c r="P130" s="476"/>
      <c r="Q130" s="476"/>
      <c r="R130" s="476"/>
      <c r="S130" s="476"/>
      <c r="T130" s="476"/>
      <c r="U130" s="476"/>
      <c r="V130" s="477" t="b">
        <f t="shared" si="4"/>
        <v>1</v>
      </c>
      <c r="W130" s="477" t="b">
        <f t="shared" si="2"/>
        <v>1</v>
      </c>
      <c r="X130" s="482" t="s">
        <v>410</v>
      </c>
      <c r="Y130" s="471">
        <v>1</v>
      </c>
      <c r="Z130" s="496" t="s">
        <v>19</v>
      </c>
      <c r="AA130" s="478" t="s">
        <v>249</v>
      </c>
      <c r="AB130" s="492"/>
      <c r="AC130" s="477" t="b">
        <v>1</v>
      </c>
      <c r="AD130" s="626" t="s">
        <v>4128</v>
      </c>
      <c r="AE130" s="626" t="e">
        <v>#N/A</v>
      </c>
    </row>
    <row r="131" spans="2:31" ht="48">
      <c r="B131" s="42"/>
      <c r="C131" s="41"/>
      <c r="D131" s="35" t="s">
        <v>414</v>
      </c>
      <c r="E131" s="49" t="s">
        <v>415</v>
      </c>
      <c r="F131" s="96" t="s">
        <v>416</v>
      </c>
      <c r="G131" s="38">
        <v>1</v>
      </c>
      <c r="H131" s="398">
        <v>7571</v>
      </c>
      <c r="I131" s="96" t="s">
        <v>15</v>
      </c>
      <c r="J131" s="96"/>
      <c r="K131" s="96"/>
      <c r="L131" s="96"/>
      <c r="M131" s="408"/>
      <c r="N131" s="96"/>
      <c r="O131" s="96"/>
      <c r="P131" s="392"/>
      <c r="Q131" s="392"/>
      <c r="R131" s="392"/>
      <c r="S131" s="392"/>
      <c r="T131" s="392"/>
      <c r="U131" s="392"/>
      <c r="V131" s="434" t="b">
        <f t="shared" si="4"/>
        <v>1</v>
      </c>
      <c r="W131" s="434" t="b">
        <f t="shared" si="2"/>
        <v>1</v>
      </c>
      <c r="X131" s="49" t="s">
        <v>415</v>
      </c>
      <c r="Y131" s="38">
        <v>1</v>
      </c>
      <c r="Z131" s="38" t="s">
        <v>19</v>
      </c>
      <c r="AA131" s="117" t="s">
        <v>249</v>
      </c>
      <c r="AB131" s="42"/>
      <c r="AC131" s="434" t="b">
        <v>1</v>
      </c>
      <c r="AD131" s="626" t="s">
        <v>4129</v>
      </c>
      <c r="AE131" s="626">
        <v>1042</v>
      </c>
    </row>
    <row r="132" spans="2:31" s="477" customFormat="1" ht="48">
      <c r="B132" s="492"/>
      <c r="C132" s="471"/>
      <c r="D132" s="471" t="s">
        <v>417</v>
      </c>
      <c r="E132" s="482" t="s">
        <v>418</v>
      </c>
      <c r="F132" s="493" t="s">
        <v>419</v>
      </c>
      <c r="G132" s="471">
        <v>1</v>
      </c>
      <c r="H132" s="474">
        <v>6011</v>
      </c>
      <c r="I132" s="494" t="s">
        <v>15</v>
      </c>
      <c r="J132" s="493"/>
      <c r="K132" s="493"/>
      <c r="L132" s="493"/>
      <c r="M132" s="495"/>
      <c r="N132" s="493"/>
      <c r="O132" s="493"/>
      <c r="P132" s="476"/>
      <c r="Q132" s="476"/>
      <c r="R132" s="476"/>
      <c r="S132" s="476"/>
      <c r="T132" s="476"/>
      <c r="U132" s="476"/>
      <c r="V132" s="477" t="b">
        <f t="shared" si="4"/>
        <v>1</v>
      </c>
      <c r="W132" s="477" t="b">
        <f t="shared" si="2"/>
        <v>1</v>
      </c>
      <c r="X132" s="482" t="s">
        <v>418</v>
      </c>
      <c r="Y132" s="471">
        <v>1</v>
      </c>
      <c r="Z132" s="496" t="s">
        <v>19</v>
      </c>
      <c r="AA132" s="478" t="s">
        <v>249</v>
      </c>
      <c r="AB132" s="492"/>
      <c r="AC132" s="477" t="b">
        <v>1</v>
      </c>
      <c r="AD132" s="626" t="s">
        <v>4130</v>
      </c>
      <c r="AE132" s="626" t="e">
        <v>#N/A</v>
      </c>
    </row>
    <row r="133" spans="2:31" s="477" customFormat="1" ht="72">
      <c r="B133" s="470"/>
      <c r="C133" s="471"/>
      <c r="D133" s="472" t="s">
        <v>420</v>
      </c>
      <c r="E133" s="486" t="s">
        <v>421</v>
      </c>
      <c r="F133" s="466" t="s">
        <v>262</v>
      </c>
      <c r="G133" s="473">
        <v>1</v>
      </c>
      <c r="H133" s="474">
        <v>21671</v>
      </c>
      <c r="I133" s="466" t="s">
        <v>15</v>
      </c>
      <c r="J133" s="466"/>
      <c r="K133" s="466"/>
      <c r="L133" s="466"/>
      <c r="M133" s="475"/>
      <c r="N133" s="466"/>
      <c r="O133" s="466"/>
      <c r="P133" s="476"/>
      <c r="Q133" s="476"/>
      <c r="R133" s="476"/>
      <c r="S133" s="476"/>
      <c r="T133" s="476"/>
      <c r="U133" s="476"/>
      <c r="V133" s="477" t="b">
        <f t="shared" si="4"/>
        <v>1</v>
      </c>
      <c r="W133" s="477" t="b">
        <f t="shared" si="2"/>
        <v>1</v>
      </c>
      <c r="X133" s="486" t="s">
        <v>421</v>
      </c>
      <c r="Y133" s="473">
        <v>1</v>
      </c>
      <c r="Z133" s="473" t="s">
        <v>19</v>
      </c>
      <c r="AA133" s="478" t="s">
        <v>1635</v>
      </c>
      <c r="AB133" s="470"/>
      <c r="AC133" s="477" t="b">
        <v>1</v>
      </c>
      <c r="AD133" s="626" t="s">
        <v>4131</v>
      </c>
      <c r="AE133" s="626" t="e">
        <v>#N/A</v>
      </c>
    </row>
    <row r="134" spans="2:31" ht="36">
      <c r="B134" s="33" t="s">
        <v>1578</v>
      </c>
      <c r="C134" s="41" t="s">
        <v>1601</v>
      </c>
      <c r="D134" s="35" t="s">
        <v>424</v>
      </c>
      <c r="E134" s="35" t="s">
        <v>425</v>
      </c>
      <c r="F134" s="36" t="s">
        <v>426</v>
      </c>
      <c r="G134" s="38">
        <v>1</v>
      </c>
      <c r="H134" s="398">
        <v>11801</v>
      </c>
      <c r="I134" s="36" t="s">
        <v>3299</v>
      </c>
      <c r="J134" s="36" t="s">
        <v>3276</v>
      </c>
      <c r="K134" s="36" t="s">
        <v>3297</v>
      </c>
      <c r="L134" s="36"/>
      <c r="M134" s="402"/>
      <c r="N134" s="36"/>
      <c r="O134" s="36"/>
      <c r="P134" s="392"/>
      <c r="Q134" s="392"/>
      <c r="R134" s="392"/>
      <c r="S134" s="392"/>
      <c r="T134" s="392"/>
      <c r="U134" s="392"/>
      <c r="V134" s="434" t="b">
        <f t="shared" si="4"/>
        <v>1</v>
      </c>
      <c r="W134" s="434" t="b">
        <f t="shared" ref="W134:W197" si="5">EXACT(G134,Y134)</f>
        <v>1</v>
      </c>
      <c r="X134" s="35" t="s">
        <v>425</v>
      </c>
      <c r="Y134" s="38">
        <v>1</v>
      </c>
      <c r="Z134" s="38" t="s">
        <v>6</v>
      </c>
      <c r="AA134" s="117" t="s">
        <v>365</v>
      </c>
      <c r="AB134" s="33" t="s">
        <v>1578</v>
      </c>
      <c r="AC134" s="434" t="b">
        <v>1</v>
      </c>
      <c r="AD134" s="626" t="s">
        <v>4132</v>
      </c>
      <c r="AE134" s="626">
        <v>1203</v>
      </c>
    </row>
    <row r="135" spans="2:31" ht="36">
      <c r="B135" s="33" t="s">
        <v>1536</v>
      </c>
      <c r="C135" s="41"/>
      <c r="D135" s="35" t="s">
        <v>424</v>
      </c>
      <c r="E135" s="35" t="s">
        <v>425</v>
      </c>
      <c r="F135" s="36" t="s">
        <v>426</v>
      </c>
      <c r="G135" s="38">
        <v>1</v>
      </c>
      <c r="H135" s="398">
        <v>11801</v>
      </c>
      <c r="I135" s="36" t="s">
        <v>3280</v>
      </c>
      <c r="J135" s="36"/>
      <c r="K135" s="36"/>
      <c r="L135" s="36"/>
      <c r="M135" s="402"/>
      <c r="N135" s="36"/>
      <c r="O135" s="36"/>
      <c r="P135" s="392"/>
      <c r="Q135" s="392"/>
      <c r="R135" s="392"/>
      <c r="S135" s="392"/>
      <c r="T135" s="392"/>
      <c r="U135" s="392"/>
      <c r="V135" s="434" t="b">
        <f t="shared" si="4"/>
        <v>1</v>
      </c>
      <c r="W135" s="434" t="b">
        <f t="shared" si="5"/>
        <v>1</v>
      </c>
      <c r="X135" s="35" t="s">
        <v>425</v>
      </c>
      <c r="Y135" s="38">
        <v>1</v>
      </c>
      <c r="Z135" s="38" t="s">
        <v>7</v>
      </c>
      <c r="AA135" s="53" t="s">
        <v>366</v>
      </c>
      <c r="AB135" s="33" t="s">
        <v>1536</v>
      </c>
      <c r="AC135" s="434" t="b">
        <v>1</v>
      </c>
      <c r="AD135" s="626" t="s">
        <v>4133</v>
      </c>
      <c r="AE135" s="626">
        <v>1204</v>
      </c>
    </row>
    <row r="136" spans="2:31" ht="48">
      <c r="B136" s="33" t="s">
        <v>1534</v>
      </c>
      <c r="C136" s="41"/>
      <c r="D136" s="35" t="s">
        <v>427</v>
      </c>
      <c r="E136" s="35" t="s">
        <v>428</v>
      </c>
      <c r="F136" s="36" t="s">
        <v>1636</v>
      </c>
      <c r="G136" s="38">
        <v>1</v>
      </c>
      <c r="H136" s="398">
        <v>11811</v>
      </c>
      <c r="I136" s="36" t="s">
        <v>3284</v>
      </c>
      <c r="J136" s="36" t="s">
        <v>3273</v>
      </c>
      <c r="K136" s="36" t="s">
        <v>3269</v>
      </c>
      <c r="L136" s="36"/>
      <c r="M136" s="402"/>
      <c r="N136" s="36"/>
      <c r="O136" s="36"/>
      <c r="P136" s="392"/>
      <c r="Q136" s="392"/>
      <c r="R136" s="392"/>
      <c r="S136" s="392"/>
      <c r="T136" s="392"/>
      <c r="U136" s="392"/>
      <c r="V136" s="434" t="b">
        <f t="shared" si="4"/>
        <v>1</v>
      </c>
      <c r="W136" s="434" t="b">
        <f t="shared" si="5"/>
        <v>1</v>
      </c>
      <c r="X136" s="35" t="s">
        <v>428</v>
      </c>
      <c r="Y136" s="38">
        <v>1</v>
      </c>
      <c r="Z136" s="38" t="s">
        <v>6</v>
      </c>
      <c r="AA136" s="53" t="s">
        <v>430</v>
      </c>
      <c r="AB136" s="33" t="s">
        <v>1534</v>
      </c>
      <c r="AC136" s="434" t="b">
        <v>1</v>
      </c>
      <c r="AD136" s="626" t="s">
        <v>4134</v>
      </c>
      <c r="AE136" s="626">
        <v>1205</v>
      </c>
    </row>
    <row r="137" spans="2:31" ht="48">
      <c r="B137" s="33" t="s">
        <v>1637</v>
      </c>
      <c r="C137" s="41"/>
      <c r="D137" s="35" t="s">
        <v>427</v>
      </c>
      <c r="E137" s="35" t="s">
        <v>428</v>
      </c>
      <c r="F137" s="36" t="s">
        <v>1636</v>
      </c>
      <c r="G137" s="38">
        <v>1</v>
      </c>
      <c r="H137" s="398">
        <v>11811</v>
      </c>
      <c r="I137" s="36" t="s">
        <v>3301</v>
      </c>
      <c r="J137" s="36"/>
      <c r="K137" s="36"/>
      <c r="L137" s="36"/>
      <c r="M137" s="402"/>
      <c r="N137" s="36"/>
      <c r="O137" s="36"/>
      <c r="P137" s="392"/>
      <c r="Q137" s="392"/>
      <c r="R137" s="392"/>
      <c r="S137" s="392"/>
      <c r="T137" s="392"/>
      <c r="U137" s="392"/>
      <c r="V137" s="434" t="b">
        <f t="shared" si="4"/>
        <v>1</v>
      </c>
      <c r="W137" s="434" t="b">
        <f t="shared" si="5"/>
        <v>1</v>
      </c>
      <c r="X137" s="35" t="s">
        <v>428</v>
      </c>
      <c r="Y137" s="38">
        <v>1</v>
      </c>
      <c r="Z137" s="38" t="s">
        <v>7</v>
      </c>
      <c r="AA137" s="53" t="s">
        <v>431</v>
      </c>
      <c r="AB137" s="33" t="s">
        <v>1637</v>
      </c>
      <c r="AC137" s="434" t="b">
        <v>1</v>
      </c>
      <c r="AD137" s="626" t="s">
        <v>4135</v>
      </c>
      <c r="AE137" s="626">
        <v>1206</v>
      </c>
    </row>
    <row r="138" spans="2:31" ht="36">
      <c r="B138" s="33" t="s">
        <v>1621</v>
      </c>
      <c r="C138" s="41" t="s">
        <v>1601</v>
      </c>
      <c r="D138" s="35" t="s">
        <v>432</v>
      </c>
      <c r="E138" s="35" t="s">
        <v>433</v>
      </c>
      <c r="F138" s="36" t="s">
        <v>1638</v>
      </c>
      <c r="G138" s="38">
        <v>1</v>
      </c>
      <c r="H138" s="398">
        <v>11821</v>
      </c>
      <c r="I138" s="36" t="s">
        <v>3304</v>
      </c>
      <c r="J138" s="36" t="s">
        <v>3265</v>
      </c>
      <c r="K138" s="36" t="s">
        <v>3264</v>
      </c>
      <c r="L138" s="36"/>
      <c r="M138" s="402"/>
      <c r="N138" s="36"/>
      <c r="O138" s="36"/>
      <c r="P138" s="392"/>
      <c r="Q138" s="392"/>
      <c r="R138" s="392"/>
      <c r="S138" s="392"/>
      <c r="T138" s="392"/>
      <c r="U138" s="392"/>
      <c r="V138" s="434" t="b">
        <f t="shared" si="4"/>
        <v>1</v>
      </c>
      <c r="W138" s="434" t="b">
        <f t="shared" si="5"/>
        <v>1</v>
      </c>
      <c r="X138" s="35" t="s">
        <v>433</v>
      </c>
      <c r="Y138" s="38">
        <v>1</v>
      </c>
      <c r="Z138" s="38" t="s">
        <v>6</v>
      </c>
      <c r="AA138" s="53" t="s">
        <v>435</v>
      </c>
      <c r="AB138" s="33" t="s">
        <v>1621</v>
      </c>
      <c r="AC138" s="434" t="b">
        <v>1</v>
      </c>
      <c r="AD138" s="626" t="s">
        <v>4136</v>
      </c>
      <c r="AE138" s="626">
        <v>1207</v>
      </c>
    </row>
    <row r="139" spans="2:31" ht="36">
      <c r="B139" s="33" t="s">
        <v>1639</v>
      </c>
      <c r="C139" s="41" t="s">
        <v>1601</v>
      </c>
      <c r="D139" s="35" t="s">
        <v>432</v>
      </c>
      <c r="E139" s="35" t="s">
        <v>433</v>
      </c>
      <c r="F139" s="36" t="s">
        <v>1638</v>
      </c>
      <c r="G139" s="38">
        <v>1</v>
      </c>
      <c r="H139" s="398">
        <v>11821</v>
      </c>
      <c r="I139" s="36" t="s">
        <v>3305</v>
      </c>
      <c r="J139" s="36"/>
      <c r="K139" s="36"/>
      <c r="L139" s="36"/>
      <c r="M139" s="402"/>
      <c r="N139" s="36"/>
      <c r="O139" s="36"/>
      <c r="P139" s="392"/>
      <c r="Q139" s="392"/>
      <c r="R139" s="392"/>
      <c r="S139" s="392"/>
      <c r="T139" s="392"/>
      <c r="U139" s="392"/>
      <c r="V139" s="434" t="b">
        <f t="shared" si="4"/>
        <v>1</v>
      </c>
      <c r="W139" s="434" t="b">
        <f t="shared" si="5"/>
        <v>1</v>
      </c>
      <c r="X139" s="35" t="s">
        <v>433</v>
      </c>
      <c r="Y139" s="38">
        <v>1</v>
      </c>
      <c r="Z139" s="38" t="s">
        <v>7</v>
      </c>
      <c r="AA139" s="53" t="s">
        <v>436</v>
      </c>
      <c r="AB139" s="33" t="s">
        <v>1639</v>
      </c>
      <c r="AC139" s="434" t="b">
        <v>1</v>
      </c>
      <c r="AD139" s="626" t="s">
        <v>4137</v>
      </c>
      <c r="AE139" s="626">
        <v>1208</v>
      </c>
    </row>
    <row r="140" spans="2:31" ht="48">
      <c r="B140" s="33" t="s">
        <v>1538</v>
      </c>
      <c r="C140" s="41" t="s">
        <v>1601</v>
      </c>
      <c r="D140" s="35">
        <v>1183</v>
      </c>
      <c r="E140" s="35" t="s">
        <v>438</v>
      </c>
      <c r="F140" s="36" t="s">
        <v>439</v>
      </c>
      <c r="G140" s="38">
        <v>1</v>
      </c>
      <c r="H140" s="398">
        <v>11831</v>
      </c>
      <c r="I140" s="36" t="s">
        <v>3282</v>
      </c>
      <c r="J140" s="36" t="s">
        <v>3277</v>
      </c>
      <c r="K140" s="36" t="s">
        <v>3308</v>
      </c>
      <c r="L140" s="36"/>
      <c r="M140" s="402"/>
      <c r="N140" s="36"/>
      <c r="O140" s="36"/>
      <c r="P140" s="392"/>
      <c r="Q140" s="392"/>
      <c r="R140" s="392"/>
      <c r="S140" s="392"/>
      <c r="T140" s="392"/>
      <c r="U140" s="392"/>
      <c r="V140" s="434" t="b">
        <f t="shared" si="4"/>
        <v>1</v>
      </c>
      <c r="W140" s="434" t="b">
        <f t="shared" si="5"/>
        <v>1</v>
      </c>
      <c r="X140" s="35" t="s">
        <v>438</v>
      </c>
      <c r="Y140" s="38">
        <v>1</v>
      </c>
      <c r="Z140" s="38" t="s">
        <v>6</v>
      </c>
      <c r="AA140" s="96" t="s">
        <v>440</v>
      </c>
      <c r="AB140" s="33" t="s">
        <v>1538</v>
      </c>
      <c r="AC140" s="434" t="b">
        <v>1</v>
      </c>
      <c r="AD140" s="626" t="s">
        <v>4138</v>
      </c>
      <c r="AE140" s="626">
        <v>1209</v>
      </c>
    </row>
    <row r="141" spans="2:31" ht="48">
      <c r="B141" s="33" t="s">
        <v>1640</v>
      </c>
      <c r="C141" s="41"/>
      <c r="D141" s="35" t="s">
        <v>437</v>
      </c>
      <c r="E141" s="35" t="s">
        <v>438</v>
      </c>
      <c r="F141" s="36" t="s">
        <v>439</v>
      </c>
      <c r="G141" s="38">
        <v>1</v>
      </c>
      <c r="H141" s="398">
        <v>11831</v>
      </c>
      <c r="I141" s="36" t="s">
        <v>3306</v>
      </c>
      <c r="J141" s="36"/>
      <c r="K141" s="36"/>
      <c r="L141" s="36"/>
      <c r="M141" s="402"/>
      <c r="N141" s="36"/>
      <c r="O141" s="36"/>
      <c r="P141" s="392"/>
      <c r="Q141" s="392"/>
      <c r="R141" s="392"/>
      <c r="S141" s="392"/>
      <c r="T141" s="392"/>
      <c r="U141" s="392"/>
      <c r="V141" s="434" t="b">
        <f t="shared" si="4"/>
        <v>1</v>
      </c>
      <c r="W141" s="434" t="b">
        <f t="shared" si="5"/>
        <v>1</v>
      </c>
      <c r="X141" s="35" t="s">
        <v>438</v>
      </c>
      <c r="Y141" s="38">
        <v>1</v>
      </c>
      <c r="Z141" s="38" t="s">
        <v>7</v>
      </c>
      <c r="AA141" s="53" t="s">
        <v>441</v>
      </c>
      <c r="AB141" s="33" t="s">
        <v>1640</v>
      </c>
      <c r="AC141" s="434" t="b">
        <v>1</v>
      </c>
      <c r="AD141" s="626" t="s">
        <v>4139</v>
      </c>
      <c r="AE141" s="626">
        <v>1210</v>
      </c>
    </row>
    <row r="142" spans="2:31" ht="36">
      <c r="B142" s="33"/>
      <c r="C142" s="41"/>
      <c r="D142" s="35" t="s">
        <v>442</v>
      </c>
      <c r="E142" s="35" t="s">
        <v>443</v>
      </c>
      <c r="F142" s="36" t="s">
        <v>184</v>
      </c>
      <c r="G142" s="38">
        <v>1</v>
      </c>
      <c r="H142" s="398">
        <v>16531</v>
      </c>
      <c r="I142" s="36" t="s">
        <v>15</v>
      </c>
      <c r="J142" s="36"/>
      <c r="K142" s="36"/>
      <c r="L142" s="36"/>
      <c r="M142" s="402"/>
      <c r="N142" s="36"/>
      <c r="O142" s="36"/>
      <c r="P142" s="392"/>
      <c r="Q142" s="392"/>
      <c r="R142" s="392"/>
      <c r="S142" s="392"/>
      <c r="T142" s="392"/>
      <c r="U142" s="392"/>
      <c r="V142" s="434" t="b">
        <f t="shared" si="4"/>
        <v>1</v>
      </c>
      <c r="W142" s="434" t="b">
        <f t="shared" si="5"/>
        <v>1</v>
      </c>
      <c r="X142" s="35" t="s">
        <v>443</v>
      </c>
      <c r="Y142" s="38">
        <v>1</v>
      </c>
      <c r="Z142" s="38" t="s">
        <v>19</v>
      </c>
      <c r="AA142" s="117" t="s">
        <v>440</v>
      </c>
      <c r="AB142" s="33"/>
      <c r="AC142" s="434" t="b">
        <v>1</v>
      </c>
      <c r="AD142" s="626" t="s">
        <v>4140</v>
      </c>
      <c r="AE142" s="626">
        <v>1471</v>
      </c>
    </row>
    <row r="143" spans="2:31" ht="409.5">
      <c r="B143" s="99" t="s">
        <v>1643</v>
      </c>
      <c r="C143" s="41"/>
      <c r="D143" s="35" t="s">
        <v>444</v>
      </c>
      <c r="E143" s="35" t="s">
        <v>445</v>
      </c>
      <c r="F143" s="36" t="s">
        <v>446</v>
      </c>
      <c r="G143" s="38">
        <v>1</v>
      </c>
      <c r="H143" s="398">
        <v>11881</v>
      </c>
      <c r="I143" s="36" t="s">
        <v>3288</v>
      </c>
      <c r="J143" s="36" t="s">
        <v>3278</v>
      </c>
      <c r="K143" s="36" t="s">
        <v>3279</v>
      </c>
      <c r="L143" s="36" t="s">
        <v>3291</v>
      </c>
      <c r="M143" s="402" t="s">
        <v>3307</v>
      </c>
      <c r="N143" s="36" t="s">
        <v>3270</v>
      </c>
      <c r="O143" s="36"/>
      <c r="P143" s="392"/>
      <c r="Q143" s="392"/>
      <c r="R143" s="392"/>
      <c r="S143" s="392"/>
      <c r="T143" s="392"/>
      <c r="U143" s="392"/>
      <c r="V143" s="434" t="b">
        <f t="shared" si="4"/>
        <v>1</v>
      </c>
      <c r="W143" s="434" t="b">
        <f t="shared" si="5"/>
        <v>1</v>
      </c>
      <c r="X143" s="35" t="s">
        <v>445</v>
      </c>
      <c r="Y143" s="38">
        <v>1</v>
      </c>
      <c r="Z143" s="38" t="s">
        <v>8</v>
      </c>
      <c r="AA143" s="446" t="s">
        <v>1642</v>
      </c>
      <c r="AB143" s="447" t="s">
        <v>1643</v>
      </c>
      <c r="AC143" s="434" t="b">
        <v>1</v>
      </c>
      <c r="AD143" s="626" t="s">
        <v>4141</v>
      </c>
      <c r="AE143" s="626">
        <v>1211</v>
      </c>
    </row>
    <row r="144" spans="2:31" ht="36">
      <c r="B144" s="33" t="s">
        <v>1578</v>
      </c>
      <c r="C144" s="41" t="s">
        <v>1644</v>
      </c>
      <c r="D144" s="35" t="s">
        <v>506</v>
      </c>
      <c r="E144" s="35" t="s">
        <v>507</v>
      </c>
      <c r="F144" s="36" t="s">
        <v>508</v>
      </c>
      <c r="G144" s="38">
        <v>1</v>
      </c>
      <c r="H144" s="398">
        <v>11891</v>
      </c>
      <c r="I144" s="36" t="s">
        <v>3299</v>
      </c>
      <c r="J144" s="36" t="s">
        <v>3276</v>
      </c>
      <c r="K144" s="36" t="s">
        <v>3297</v>
      </c>
      <c r="L144" s="36"/>
      <c r="M144" s="402"/>
      <c r="N144" s="36"/>
      <c r="O144" s="36"/>
      <c r="P144" s="392"/>
      <c r="Q144" s="392"/>
      <c r="R144" s="392"/>
      <c r="S144" s="392"/>
      <c r="T144" s="392"/>
      <c r="U144" s="392"/>
      <c r="V144" s="434" t="b">
        <f t="shared" si="4"/>
        <v>1</v>
      </c>
      <c r="W144" s="434" t="b">
        <f t="shared" si="5"/>
        <v>1</v>
      </c>
      <c r="X144" s="35" t="s">
        <v>507</v>
      </c>
      <c r="Y144" s="38">
        <v>1</v>
      </c>
      <c r="Z144" s="38" t="s">
        <v>6</v>
      </c>
      <c r="AA144" s="441" t="s">
        <v>509</v>
      </c>
      <c r="AB144" s="33" t="s">
        <v>1578</v>
      </c>
      <c r="AC144" s="434" t="b">
        <v>1</v>
      </c>
      <c r="AD144" s="626" t="s">
        <v>4142</v>
      </c>
      <c r="AE144" s="626">
        <v>1212</v>
      </c>
    </row>
    <row r="145" spans="2:31" ht="36">
      <c r="B145" s="33" t="s">
        <v>1639</v>
      </c>
      <c r="C145" s="41" t="s">
        <v>1644</v>
      </c>
      <c r="D145" s="35" t="s">
        <v>506</v>
      </c>
      <c r="E145" s="35" t="s">
        <v>507</v>
      </c>
      <c r="F145" s="36" t="s">
        <v>508</v>
      </c>
      <c r="G145" s="38">
        <v>1</v>
      </c>
      <c r="H145" s="398">
        <v>11891</v>
      </c>
      <c r="I145" s="36" t="s">
        <v>3305</v>
      </c>
      <c r="J145" s="36"/>
      <c r="K145" s="36"/>
      <c r="L145" s="36"/>
      <c r="M145" s="402"/>
      <c r="N145" s="36"/>
      <c r="O145" s="36"/>
      <c r="P145" s="392"/>
      <c r="Q145" s="392"/>
      <c r="R145" s="392"/>
      <c r="S145" s="392"/>
      <c r="T145" s="392"/>
      <c r="U145" s="392"/>
      <c r="V145" s="434" t="b">
        <f t="shared" si="4"/>
        <v>1</v>
      </c>
      <c r="W145" s="434" t="b">
        <f t="shared" si="5"/>
        <v>1</v>
      </c>
      <c r="X145" s="35" t="s">
        <v>507</v>
      </c>
      <c r="Y145" s="38">
        <v>1</v>
      </c>
      <c r="Z145" s="38" t="s">
        <v>7</v>
      </c>
      <c r="AA145" s="53" t="s">
        <v>510</v>
      </c>
      <c r="AB145" s="33" t="s">
        <v>1639</v>
      </c>
      <c r="AC145" s="434" t="b">
        <v>1</v>
      </c>
      <c r="AD145" s="626" t="s">
        <v>4143</v>
      </c>
      <c r="AE145" s="626">
        <v>1213</v>
      </c>
    </row>
    <row r="146" spans="2:31" ht="48">
      <c r="B146" s="33" t="s">
        <v>1538</v>
      </c>
      <c r="C146" s="41" t="s">
        <v>1644</v>
      </c>
      <c r="D146" s="35" t="s">
        <v>511</v>
      </c>
      <c r="E146" s="35" t="s">
        <v>512</v>
      </c>
      <c r="F146" s="36" t="s">
        <v>513</v>
      </c>
      <c r="G146" s="38">
        <v>1</v>
      </c>
      <c r="H146" s="398">
        <v>11901</v>
      </c>
      <c r="I146" s="36" t="s">
        <v>3282</v>
      </c>
      <c r="J146" s="36" t="s">
        <v>3277</v>
      </c>
      <c r="K146" s="36" t="s">
        <v>3308</v>
      </c>
      <c r="L146" s="36"/>
      <c r="M146" s="402"/>
      <c r="N146" s="36"/>
      <c r="O146" s="36"/>
      <c r="P146" s="392"/>
      <c r="Q146" s="392"/>
      <c r="R146" s="392"/>
      <c r="S146" s="392"/>
      <c r="T146" s="392"/>
      <c r="U146" s="392"/>
      <c r="V146" s="434" t="b">
        <f t="shared" si="4"/>
        <v>1</v>
      </c>
      <c r="W146" s="434" t="b">
        <f t="shared" si="5"/>
        <v>1</v>
      </c>
      <c r="X146" s="35" t="s">
        <v>512</v>
      </c>
      <c r="Y146" s="38">
        <v>1</v>
      </c>
      <c r="Z146" s="38" t="s">
        <v>6</v>
      </c>
      <c r="AA146" s="441" t="s">
        <v>514</v>
      </c>
      <c r="AB146" s="33" t="s">
        <v>1538</v>
      </c>
      <c r="AC146" s="434" t="b">
        <v>1</v>
      </c>
      <c r="AD146" s="626" t="s">
        <v>4144</v>
      </c>
      <c r="AE146" s="626">
        <v>1214</v>
      </c>
    </row>
    <row r="147" spans="2:31" ht="48">
      <c r="B147" s="33" t="s">
        <v>1536</v>
      </c>
      <c r="C147" s="41" t="s">
        <v>1644</v>
      </c>
      <c r="D147" s="35" t="s">
        <v>511</v>
      </c>
      <c r="E147" s="35" t="s">
        <v>512</v>
      </c>
      <c r="F147" s="36" t="s">
        <v>513</v>
      </c>
      <c r="G147" s="38">
        <v>1</v>
      </c>
      <c r="H147" s="398">
        <v>11901</v>
      </c>
      <c r="I147" s="36" t="s">
        <v>3280</v>
      </c>
      <c r="J147" s="36"/>
      <c r="K147" s="36"/>
      <c r="L147" s="36"/>
      <c r="M147" s="402"/>
      <c r="N147" s="36"/>
      <c r="O147" s="36"/>
      <c r="P147" s="392"/>
      <c r="Q147" s="392"/>
      <c r="R147" s="392"/>
      <c r="S147" s="392"/>
      <c r="T147" s="392"/>
      <c r="U147" s="392"/>
      <c r="V147" s="434" t="b">
        <f t="shared" si="4"/>
        <v>1</v>
      </c>
      <c r="W147" s="434" t="b">
        <f t="shared" si="5"/>
        <v>1</v>
      </c>
      <c r="X147" s="35" t="s">
        <v>512</v>
      </c>
      <c r="Y147" s="38">
        <v>1</v>
      </c>
      <c r="Z147" s="38" t="s">
        <v>7</v>
      </c>
      <c r="AA147" s="53" t="s">
        <v>515</v>
      </c>
      <c r="AB147" s="33" t="s">
        <v>1536</v>
      </c>
      <c r="AC147" s="434" t="b">
        <v>1</v>
      </c>
      <c r="AD147" s="626" t="s">
        <v>4145</v>
      </c>
      <c r="AE147" s="626">
        <v>1215</v>
      </c>
    </row>
    <row r="148" spans="2:31" ht="36">
      <c r="B148" s="33"/>
      <c r="C148" s="41"/>
      <c r="D148" s="35" t="s">
        <v>1645</v>
      </c>
      <c r="E148" s="35" t="s">
        <v>1646</v>
      </c>
      <c r="F148" s="36" t="s">
        <v>197</v>
      </c>
      <c r="G148" s="38">
        <v>1</v>
      </c>
      <c r="H148" s="398">
        <v>16681</v>
      </c>
      <c r="I148" s="36" t="s">
        <v>15</v>
      </c>
      <c r="J148" s="36"/>
      <c r="K148" s="36"/>
      <c r="L148" s="36"/>
      <c r="M148" s="402"/>
      <c r="N148" s="36"/>
      <c r="O148" s="36"/>
      <c r="P148" s="392"/>
      <c r="Q148" s="392"/>
      <c r="R148" s="392"/>
      <c r="S148" s="392"/>
      <c r="T148" s="392"/>
      <c r="U148" s="392"/>
      <c r="V148" s="434" t="b">
        <f t="shared" si="4"/>
        <v>1</v>
      </c>
      <c r="W148" s="434" t="b">
        <f t="shared" si="5"/>
        <v>1</v>
      </c>
      <c r="X148" s="35" t="s">
        <v>1646</v>
      </c>
      <c r="Y148" s="38">
        <v>1</v>
      </c>
      <c r="Z148" s="38" t="s">
        <v>19</v>
      </c>
      <c r="AA148" s="117" t="s">
        <v>440</v>
      </c>
      <c r="AB148" s="33"/>
      <c r="AC148" s="434" t="b">
        <v>1</v>
      </c>
      <c r="AD148" s="626" t="s">
        <v>4146</v>
      </c>
      <c r="AE148" s="626">
        <v>1480</v>
      </c>
    </row>
    <row r="149" spans="2:31" s="477" customFormat="1" ht="36">
      <c r="B149" s="470"/>
      <c r="C149" s="471"/>
      <c r="D149" s="472" t="s">
        <v>1647</v>
      </c>
      <c r="E149" s="472" t="s">
        <v>1648</v>
      </c>
      <c r="F149" s="466" t="s">
        <v>197</v>
      </c>
      <c r="G149" s="473">
        <v>1</v>
      </c>
      <c r="H149" s="474">
        <v>17381</v>
      </c>
      <c r="I149" s="466" t="s">
        <v>15</v>
      </c>
      <c r="J149" s="466"/>
      <c r="K149" s="466"/>
      <c r="L149" s="466"/>
      <c r="M149" s="475"/>
      <c r="N149" s="466"/>
      <c r="O149" s="466"/>
      <c r="P149" s="476"/>
      <c r="Q149" s="476"/>
      <c r="R149" s="476"/>
      <c r="S149" s="476"/>
      <c r="T149" s="476"/>
      <c r="U149" s="476"/>
      <c r="V149" s="477" t="b">
        <f t="shared" si="4"/>
        <v>1</v>
      </c>
      <c r="W149" s="477" t="b">
        <f t="shared" si="5"/>
        <v>1</v>
      </c>
      <c r="X149" s="472" t="s">
        <v>1648</v>
      </c>
      <c r="Y149" s="473">
        <v>1</v>
      </c>
      <c r="Z149" s="473" t="s">
        <v>19</v>
      </c>
      <c r="AA149" s="478" t="s">
        <v>440</v>
      </c>
      <c r="AB149" s="470"/>
      <c r="AC149" s="477" t="b">
        <v>1</v>
      </c>
      <c r="AD149" s="626" t="s">
        <v>4147</v>
      </c>
      <c r="AE149" s="626" t="e">
        <v>#N/A</v>
      </c>
    </row>
    <row r="150" spans="2:31" s="477" customFormat="1" ht="36">
      <c r="B150" s="470"/>
      <c r="C150" s="471"/>
      <c r="D150" s="472" t="s">
        <v>1649</v>
      </c>
      <c r="E150" s="472" t="s">
        <v>1650</v>
      </c>
      <c r="F150" s="466" t="s">
        <v>200</v>
      </c>
      <c r="G150" s="473">
        <v>1</v>
      </c>
      <c r="H150" s="474">
        <v>16871</v>
      </c>
      <c r="I150" s="466" t="s">
        <v>15</v>
      </c>
      <c r="J150" s="466"/>
      <c r="K150" s="466"/>
      <c r="L150" s="466"/>
      <c r="M150" s="475"/>
      <c r="N150" s="466"/>
      <c r="O150" s="466"/>
      <c r="P150" s="476"/>
      <c r="Q150" s="476"/>
      <c r="R150" s="476"/>
      <c r="S150" s="476"/>
      <c r="T150" s="476"/>
      <c r="U150" s="476"/>
      <c r="V150" s="477" t="b">
        <f t="shared" si="4"/>
        <v>1</v>
      </c>
      <c r="W150" s="477" t="b">
        <f t="shared" si="5"/>
        <v>1</v>
      </c>
      <c r="X150" s="472" t="s">
        <v>1650</v>
      </c>
      <c r="Y150" s="473">
        <v>1</v>
      </c>
      <c r="Z150" s="473" t="s">
        <v>19</v>
      </c>
      <c r="AA150" s="478" t="s">
        <v>440</v>
      </c>
      <c r="AB150" s="470"/>
      <c r="AC150" s="477" t="b">
        <v>1</v>
      </c>
      <c r="AD150" s="626" t="s">
        <v>4148</v>
      </c>
      <c r="AE150" s="626" t="e">
        <v>#N/A</v>
      </c>
    </row>
    <row r="151" spans="2:31" ht="36">
      <c r="B151" s="33"/>
      <c r="C151" s="41"/>
      <c r="D151" s="35" t="s">
        <v>1651</v>
      </c>
      <c r="E151" s="35" t="s">
        <v>1652</v>
      </c>
      <c r="F151" s="36" t="s">
        <v>200</v>
      </c>
      <c r="G151" s="38">
        <v>1</v>
      </c>
      <c r="H151" s="398">
        <v>17541</v>
      </c>
      <c r="I151" s="36" t="s">
        <v>15</v>
      </c>
      <c r="J151" s="36"/>
      <c r="K151" s="36"/>
      <c r="L151" s="36"/>
      <c r="M151" s="402"/>
      <c r="N151" s="36"/>
      <c r="O151" s="36"/>
      <c r="P151" s="392"/>
      <c r="Q151" s="392"/>
      <c r="R151" s="392"/>
      <c r="S151" s="392"/>
      <c r="T151" s="392"/>
      <c r="U151" s="392"/>
      <c r="V151" s="434" t="b">
        <f t="shared" si="4"/>
        <v>1</v>
      </c>
      <c r="W151" s="434" t="b">
        <f t="shared" si="5"/>
        <v>1</v>
      </c>
      <c r="X151" s="35" t="s">
        <v>1652</v>
      </c>
      <c r="Y151" s="38">
        <v>1</v>
      </c>
      <c r="Z151" s="38" t="s">
        <v>19</v>
      </c>
      <c r="AA151" s="117" t="s">
        <v>440</v>
      </c>
      <c r="AB151" s="33"/>
      <c r="AC151" s="434" t="b">
        <v>1</v>
      </c>
      <c r="AD151" s="626" t="s">
        <v>4149</v>
      </c>
      <c r="AE151" s="626">
        <v>1518</v>
      </c>
    </row>
    <row r="152" spans="2:31" s="252" customFormat="1" ht="36">
      <c r="B152" s="422" t="s">
        <v>1534</v>
      </c>
      <c r="C152" s="254"/>
      <c r="D152" s="255" t="s">
        <v>520</v>
      </c>
      <c r="E152" s="423" t="s">
        <v>521</v>
      </c>
      <c r="F152" s="423" t="s">
        <v>1653</v>
      </c>
      <c r="G152" s="254">
        <v>1</v>
      </c>
      <c r="H152" s="424">
        <v>12061</v>
      </c>
      <c r="I152" s="423" t="s">
        <v>3284</v>
      </c>
      <c r="J152" s="423" t="s">
        <v>3273</v>
      </c>
      <c r="K152" s="423" t="s">
        <v>3269</v>
      </c>
      <c r="L152" s="423"/>
      <c r="M152" s="425"/>
      <c r="N152" s="423"/>
      <c r="O152" s="423"/>
      <c r="P152" s="421"/>
      <c r="Q152" s="421"/>
      <c r="R152" s="421"/>
      <c r="S152" s="421"/>
      <c r="T152" s="421"/>
      <c r="U152" s="421"/>
      <c r="V152" s="434" t="b">
        <f t="shared" si="4"/>
        <v>1</v>
      </c>
      <c r="W152" s="434" t="b">
        <f t="shared" si="5"/>
        <v>1</v>
      </c>
      <c r="X152" s="67" t="s">
        <v>521</v>
      </c>
      <c r="Y152" s="41">
        <v>1</v>
      </c>
      <c r="Z152" s="41" t="s">
        <v>6</v>
      </c>
      <c r="AA152" s="53" t="s">
        <v>523</v>
      </c>
      <c r="AB152" s="43" t="s">
        <v>1534</v>
      </c>
      <c r="AC152" s="434" t="b">
        <v>1</v>
      </c>
      <c r="AD152" s="626" t="s">
        <v>4150</v>
      </c>
      <c r="AE152" s="626">
        <v>1220</v>
      </c>
    </row>
    <row r="153" spans="2:31" ht="36">
      <c r="B153" s="42" t="s">
        <v>1548</v>
      </c>
      <c r="C153" s="41"/>
      <c r="D153" s="35" t="s">
        <v>525</v>
      </c>
      <c r="E153" s="49" t="s">
        <v>526</v>
      </c>
      <c r="F153" s="53" t="s">
        <v>527</v>
      </c>
      <c r="G153" s="38">
        <v>1</v>
      </c>
      <c r="H153" s="398">
        <v>12071</v>
      </c>
      <c r="I153" s="53" t="s">
        <v>3281</v>
      </c>
      <c r="J153" s="53" t="s">
        <v>3290</v>
      </c>
      <c r="K153" s="53" t="s">
        <v>3293</v>
      </c>
      <c r="L153" s="53"/>
      <c r="M153" s="403"/>
      <c r="N153" s="53"/>
      <c r="O153" s="53"/>
      <c r="P153" s="392"/>
      <c r="Q153" s="392"/>
      <c r="R153" s="392"/>
      <c r="S153" s="392"/>
      <c r="T153" s="392"/>
      <c r="U153" s="392"/>
      <c r="V153" s="434" t="b">
        <f t="shared" si="4"/>
        <v>1</v>
      </c>
      <c r="W153" s="434" t="b">
        <f t="shared" si="5"/>
        <v>1</v>
      </c>
      <c r="X153" s="49" t="s">
        <v>526</v>
      </c>
      <c r="Y153" s="38">
        <v>1</v>
      </c>
      <c r="Z153" s="38" t="s">
        <v>6</v>
      </c>
      <c r="AA153" s="117" t="s">
        <v>509</v>
      </c>
      <c r="AB153" s="42" t="s">
        <v>1548</v>
      </c>
      <c r="AC153" s="434" t="b">
        <v>1</v>
      </c>
      <c r="AD153" s="626" t="s">
        <v>4151</v>
      </c>
      <c r="AE153" s="626">
        <v>1221</v>
      </c>
    </row>
    <row r="154" spans="2:31" ht="36">
      <c r="B154" s="33" t="s">
        <v>1522</v>
      </c>
      <c r="C154" s="41"/>
      <c r="D154" s="35">
        <v>1204</v>
      </c>
      <c r="E154" s="49" t="s">
        <v>529</v>
      </c>
      <c r="F154" s="53" t="s">
        <v>530</v>
      </c>
      <c r="G154" s="38">
        <v>1</v>
      </c>
      <c r="H154" s="398">
        <v>12041</v>
      </c>
      <c r="I154" s="53" t="s">
        <v>3286</v>
      </c>
      <c r="J154" s="53" t="s">
        <v>3289</v>
      </c>
      <c r="K154" s="53" t="s">
        <v>3292</v>
      </c>
      <c r="L154" s="53"/>
      <c r="M154" s="403"/>
      <c r="N154" s="53"/>
      <c r="O154" s="53"/>
      <c r="P154" s="392"/>
      <c r="Q154" s="392"/>
      <c r="R154" s="392"/>
      <c r="S154" s="392"/>
      <c r="T154" s="392"/>
      <c r="U154" s="392"/>
      <c r="V154" s="434" t="b">
        <f t="shared" si="4"/>
        <v>1</v>
      </c>
      <c r="W154" s="434" t="b">
        <f t="shared" si="5"/>
        <v>1</v>
      </c>
      <c r="X154" s="49" t="s">
        <v>529</v>
      </c>
      <c r="Y154" s="38">
        <v>1</v>
      </c>
      <c r="Z154" s="38" t="s">
        <v>6</v>
      </c>
      <c r="AA154" s="117" t="s">
        <v>440</v>
      </c>
      <c r="AB154" s="449" t="s">
        <v>1522</v>
      </c>
      <c r="AC154" s="434" t="b">
        <v>1</v>
      </c>
      <c r="AD154" s="626" t="s">
        <v>4152</v>
      </c>
      <c r="AE154" s="626">
        <v>1218</v>
      </c>
    </row>
    <row r="155" spans="2:31" ht="48">
      <c r="B155" s="451" t="s">
        <v>1552</v>
      </c>
      <c r="C155" s="41"/>
      <c r="D155" s="35" t="s">
        <v>1655</v>
      </c>
      <c r="E155" s="35" t="s">
        <v>532</v>
      </c>
      <c r="F155" s="36" t="s">
        <v>1656</v>
      </c>
      <c r="G155" s="38">
        <v>1</v>
      </c>
      <c r="H155" s="398">
        <v>9121</v>
      </c>
      <c r="I155" s="448" t="s">
        <v>3300</v>
      </c>
      <c r="J155" s="448" t="s">
        <v>3309</v>
      </c>
      <c r="K155" s="448" t="s">
        <v>3298</v>
      </c>
      <c r="L155" s="36"/>
      <c r="M155" s="402"/>
      <c r="N155" s="36"/>
      <c r="O155" s="36"/>
      <c r="P155" s="392"/>
      <c r="Q155" s="392"/>
      <c r="R155" s="392"/>
      <c r="S155" s="392"/>
      <c r="T155" s="392"/>
      <c r="U155" s="392"/>
      <c r="V155" s="434" t="b">
        <f t="shared" si="4"/>
        <v>1</v>
      </c>
      <c r="W155" s="434" t="b">
        <f t="shared" si="5"/>
        <v>1</v>
      </c>
      <c r="X155" s="35" t="s">
        <v>532</v>
      </c>
      <c r="Y155" s="38">
        <v>1</v>
      </c>
      <c r="Z155" s="38" t="s">
        <v>6</v>
      </c>
      <c r="AA155" s="450" t="s">
        <v>534</v>
      </c>
      <c r="AB155" s="451" t="s">
        <v>1552</v>
      </c>
      <c r="AC155" s="434" t="b">
        <v>1</v>
      </c>
      <c r="AD155" s="626" t="s">
        <v>4153</v>
      </c>
      <c r="AE155" s="626">
        <v>1216</v>
      </c>
    </row>
    <row r="156" spans="2:31" s="477" customFormat="1" ht="48">
      <c r="B156" s="485"/>
      <c r="C156" s="471"/>
      <c r="D156" s="497" t="s">
        <v>536</v>
      </c>
      <c r="E156" s="497" t="s">
        <v>537</v>
      </c>
      <c r="F156" s="497" t="s">
        <v>538</v>
      </c>
      <c r="G156" s="473">
        <v>1</v>
      </c>
      <c r="H156" s="474">
        <v>12111</v>
      </c>
      <c r="I156" s="497"/>
      <c r="J156" s="497"/>
      <c r="K156" s="497"/>
      <c r="L156" s="497"/>
      <c r="M156" s="498"/>
      <c r="N156" s="497"/>
      <c r="O156" s="497"/>
      <c r="P156" s="476"/>
      <c r="Q156" s="476"/>
      <c r="R156" s="476"/>
      <c r="S156" s="476"/>
      <c r="T156" s="476"/>
      <c r="U156" s="476"/>
      <c r="V156" s="477" t="b">
        <f t="shared" si="4"/>
        <v>1</v>
      </c>
      <c r="W156" s="477" t="b">
        <f t="shared" si="5"/>
        <v>1</v>
      </c>
      <c r="X156" s="497" t="s">
        <v>537</v>
      </c>
      <c r="Y156" s="473">
        <v>1</v>
      </c>
      <c r="Z156" s="473" t="s">
        <v>19</v>
      </c>
      <c r="AA156" s="478" t="s">
        <v>440</v>
      </c>
      <c r="AB156" s="485"/>
      <c r="AC156" s="477" t="b">
        <v>1</v>
      </c>
      <c r="AD156" s="626" t="s">
        <v>4154</v>
      </c>
      <c r="AE156" s="626" t="e">
        <v>#N/A</v>
      </c>
    </row>
    <row r="157" spans="2:31" s="477" customFormat="1" ht="48">
      <c r="B157" s="485"/>
      <c r="C157" s="471"/>
      <c r="D157" s="497" t="s">
        <v>539</v>
      </c>
      <c r="E157" s="497" t="s">
        <v>540</v>
      </c>
      <c r="F157" s="497" t="s">
        <v>541</v>
      </c>
      <c r="G157" s="473">
        <v>1</v>
      </c>
      <c r="H157" s="474">
        <v>12121</v>
      </c>
      <c r="I157" s="497"/>
      <c r="J157" s="497"/>
      <c r="K157" s="497"/>
      <c r="L157" s="497"/>
      <c r="M157" s="498"/>
      <c r="N157" s="497"/>
      <c r="O157" s="497"/>
      <c r="P157" s="476"/>
      <c r="Q157" s="476"/>
      <c r="R157" s="476"/>
      <c r="S157" s="476"/>
      <c r="T157" s="476"/>
      <c r="U157" s="476"/>
      <c r="V157" s="477" t="b">
        <f t="shared" si="4"/>
        <v>1</v>
      </c>
      <c r="W157" s="477" t="b">
        <f t="shared" si="5"/>
        <v>1</v>
      </c>
      <c r="X157" s="497" t="s">
        <v>540</v>
      </c>
      <c r="Y157" s="473">
        <v>1</v>
      </c>
      <c r="Z157" s="473" t="s">
        <v>19</v>
      </c>
      <c r="AA157" s="478" t="s">
        <v>440</v>
      </c>
      <c r="AB157" s="485"/>
      <c r="AC157" s="477" t="b">
        <v>1</v>
      </c>
      <c r="AD157" s="626" t="s">
        <v>4155</v>
      </c>
      <c r="AE157" s="626" t="e">
        <v>#N/A</v>
      </c>
    </row>
    <row r="158" spans="2:31" ht="36">
      <c r="B158" s="33" t="s">
        <v>1621</v>
      </c>
      <c r="C158" s="41"/>
      <c r="D158" s="35" t="s">
        <v>542</v>
      </c>
      <c r="E158" s="35" t="s">
        <v>543</v>
      </c>
      <c r="F158" s="36" t="s">
        <v>1657</v>
      </c>
      <c r="G158" s="38">
        <v>1</v>
      </c>
      <c r="H158" s="398">
        <v>12031</v>
      </c>
      <c r="I158" s="36" t="s">
        <v>3304</v>
      </c>
      <c r="J158" s="36" t="s">
        <v>3265</v>
      </c>
      <c r="K158" s="36" t="s">
        <v>3264</v>
      </c>
      <c r="L158" s="36"/>
      <c r="M158" s="402"/>
      <c r="N158" s="36"/>
      <c r="O158" s="36"/>
      <c r="P158" s="392"/>
      <c r="Q158" s="392"/>
      <c r="R158" s="392"/>
      <c r="S158" s="392"/>
      <c r="T158" s="392"/>
      <c r="U158" s="392"/>
      <c r="V158" s="434" t="b">
        <f t="shared" si="4"/>
        <v>1</v>
      </c>
      <c r="W158" s="434" t="b">
        <f t="shared" si="5"/>
        <v>1</v>
      </c>
      <c r="X158" s="35" t="s">
        <v>543</v>
      </c>
      <c r="Y158" s="38">
        <v>1</v>
      </c>
      <c r="Z158" s="38" t="s">
        <v>6</v>
      </c>
      <c r="AA158" s="441" t="s">
        <v>422</v>
      </c>
      <c r="AB158" s="39" t="s">
        <v>1621</v>
      </c>
      <c r="AC158" s="434" t="b">
        <v>1</v>
      </c>
      <c r="AD158" s="626" t="s">
        <v>4156</v>
      </c>
      <c r="AE158" s="626">
        <v>1217</v>
      </c>
    </row>
    <row r="159" spans="2:31" ht="48">
      <c r="B159" s="43" t="s">
        <v>1530</v>
      </c>
      <c r="C159" s="41"/>
      <c r="D159" s="35">
        <v>1205</v>
      </c>
      <c r="E159" s="75" t="s">
        <v>546</v>
      </c>
      <c r="F159" s="36" t="s">
        <v>1658</v>
      </c>
      <c r="G159" s="38">
        <v>1</v>
      </c>
      <c r="H159" s="398">
        <v>12051</v>
      </c>
      <c r="I159" s="36" t="s">
        <v>3296</v>
      </c>
      <c r="J159" s="36" t="s">
        <v>3275</v>
      </c>
      <c r="K159" s="36" t="s">
        <v>3310</v>
      </c>
      <c r="L159" s="36"/>
      <c r="M159" s="402"/>
      <c r="N159" s="36"/>
      <c r="O159" s="36"/>
      <c r="P159" s="392"/>
      <c r="Q159" s="392"/>
      <c r="R159" s="392"/>
      <c r="S159" s="392"/>
      <c r="T159" s="392"/>
      <c r="U159" s="392"/>
      <c r="V159" s="434" t="b">
        <f t="shared" si="4"/>
        <v>1</v>
      </c>
      <c r="W159" s="434" t="b">
        <f t="shared" si="5"/>
        <v>1</v>
      </c>
      <c r="X159" s="75" t="s">
        <v>546</v>
      </c>
      <c r="Y159" s="38">
        <v>1</v>
      </c>
      <c r="Z159" s="77" t="s">
        <v>6</v>
      </c>
      <c r="AA159" s="441" t="s">
        <v>456</v>
      </c>
      <c r="AB159" s="43" t="s">
        <v>1530</v>
      </c>
      <c r="AC159" s="434" t="b">
        <v>1</v>
      </c>
      <c r="AD159" s="626" t="s">
        <v>4157</v>
      </c>
      <c r="AE159" s="626">
        <v>1219</v>
      </c>
    </row>
    <row r="160" spans="2:31" s="477" customFormat="1" ht="36">
      <c r="B160" s="470"/>
      <c r="C160" s="471"/>
      <c r="D160" s="472" t="s">
        <v>548</v>
      </c>
      <c r="E160" s="472" t="s">
        <v>549</v>
      </c>
      <c r="F160" s="466" t="s">
        <v>550</v>
      </c>
      <c r="G160" s="473">
        <v>1</v>
      </c>
      <c r="H160" s="474">
        <v>12091</v>
      </c>
      <c r="I160" s="466"/>
      <c r="J160" s="466"/>
      <c r="K160" s="466"/>
      <c r="L160" s="466"/>
      <c r="M160" s="475"/>
      <c r="N160" s="466"/>
      <c r="O160" s="466"/>
      <c r="P160" s="476"/>
      <c r="Q160" s="476"/>
      <c r="R160" s="476"/>
      <c r="S160" s="476"/>
      <c r="T160" s="476"/>
      <c r="U160" s="476"/>
      <c r="V160" s="477" t="b">
        <f t="shared" si="4"/>
        <v>1</v>
      </c>
      <c r="W160" s="477" t="b">
        <f t="shared" si="5"/>
        <v>1</v>
      </c>
      <c r="X160" s="472" t="s">
        <v>549</v>
      </c>
      <c r="Y160" s="473">
        <v>1</v>
      </c>
      <c r="Z160" s="473" t="s">
        <v>19</v>
      </c>
      <c r="AA160" s="478" t="s">
        <v>440</v>
      </c>
      <c r="AB160" s="470"/>
      <c r="AC160" s="477" t="b">
        <v>1</v>
      </c>
      <c r="AD160" s="626" t="s">
        <v>4158</v>
      </c>
      <c r="AE160" s="626" t="e">
        <v>#N/A</v>
      </c>
    </row>
    <row r="161" spans="1:31" ht="60">
      <c r="A161" s="252"/>
      <c r="B161" s="422" t="s">
        <v>1522</v>
      </c>
      <c r="C161" s="254"/>
      <c r="D161" s="253" t="s">
        <v>551</v>
      </c>
      <c r="E161" s="429" t="s">
        <v>552</v>
      </c>
      <c r="F161" s="430" t="s">
        <v>553</v>
      </c>
      <c r="G161" s="260">
        <v>1</v>
      </c>
      <c r="H161" s="424">
        <v>2791</v>
      </c>
      <c r="I161" s="430" t="s">
        <v>3286</v>
      </c>
      <c r="J161" s="430" t="s">
        <v>3289</v>
      </c>
      <c r="K161" s="430" t="s">
        <v>3292</v>
      </c>
      <c r="L161" s="53"/>
      <c r="M161" s="403"/>
      <c r="N161" s="53"/>
      <c r="O161" s="53"/>
      <c r="P161" s="392"/>
      <c r="Q161" s="392"/>
      <c r="R161" s="392"/>
      <c r="S161" s="392"/>
      <c r="T161" s="392"/>
      <c r="U161" s="392"/>
      <c r="V161" s="434" t="b">
        <f t="shared" si="4"/>
        <v>1</v>
      </c>
      <c r="W161" s="434" t="b">
        <f t="shared" si="5"/>
        <v>1</v>
      </c>
      <c r="X161" s="49" t="s">
        <v>552</v>
      </c>
      <c r="Y161" s="38">
        <v>1</v>
      </c>
      <c r="Z161" s="38" t="s">
        <v>6</v>
      </c>
      <c r="AA161" s="117" t="s">
        <v>523</v>
      </c>
      <c r="AB161" s="449" t="s">
        <v>1522</v>
      </c>
      <c r="AC161" s="434" t="b">
        <v>1</v>
      </c>
      <c r="AD161" s="626" t="s">
        <v>4159</v>
      </c>
      <c r="AE161" s="626">
        <v>1023</v>
      </c>
    </row>
    <row r="162" spans="1:31" ht="36">
      <c r="B162" s="33" t="s">
        <v>1588</v>
      </c>
      <c r="C162" s="41"/>
      <c r="D162" s="35" t="s">
        <v>554</v>
      </c>
      <c r="E162" s="35" t="s">
        <v>555</v>
      </c>
      <c r="F162" s="36" t="s">
        <v>556</v>
      </c>
      <c r="G162" s="38">
        <v>1</v>
      </c>
      <c r="H162" s="398">
        <v>8471</v>
      </c>
      <c r="I162" s="36" t="s">
        <v>3303</v>
      </c>
      <c r="J162" s="36" t="s">
        <v>3266</v>
      </c>
      <c r="K162" s="36" t="s">
        <v>3267</v>
      </c>
      <c r="L162" s="36"/>
      <c r="M162" s="402"/>
      <c r="N162" s="36"/>
      <c r="O162" s="36"/>
      <c r="P162" s="392"/>
      <c r="Q162" s="392"/>
      <c r="R162" s="392"/>
      <c r="S162" s="392"/>
      <c r="T162" s="392"/>
      <c r="U162" s="392"/>
      <c r="V162" s="434" t="b">
        <f t="shared" si="4"/>
        <v>1</v>
      </c>
      <c r="W162" s="434" t="b">
        <f t="shared" si="5"/>
        <v>1</v>
      </c>
      <c r="X162" s="35" t="s">
        <v>555</v>
      </c>
      <c r="Y162" s="38">
        <v>1</v>
      </c>
      <c r="Z162" s="38" t="s">
        <v>6</v>
      </c>
      <c r="AA162" s="450" t="s">
        <v>454</v>
      </c>
      <c r="AB162" s="452" t="s">
        <v>1588</v>
      </c>
      <c r="AC162" s="434" t="b">
        <v>1</v>
      </c>
      <c r="AD162" s="626" t="s">
        <v>4160</v>
      </c>
      <c r="AE162" s="626">
        <v>1045</v>
      </c>
    </row>
    <row r="163" spans="1:31" ht="48">
      <c r="B163" s="42" t="s">
        <v>1569</v>
      </c>
      <c r="C163" s="41"/>
      <c r="D163" s="35">
        <v>2080</v>
      </c>
      <c r="E163" s="75" t="s">
        <v>558</v>
      </c>
      <c r="F163" s="36" t="s">
        <v>1660</v>
      </c>
      <c r="G163" s="38">
        <v>1</v>
      </c>
      <c r="H163" s="398">
        <v>20801</v>
      </c>
      <c r="I163" s="36" t="s">
        <v>3283</v>
      </c>
      <c r="J163" s="36" t="s">
        <v>3268</v>
      </c>
      <c r="K163" s="36" t="s">
        <v>3294</v>
      </c>
      <c r="L163" s="36"/>
      <c r="M163" s="402"/>
      <c r="N163" s="36"/>
      <c r="O163" s="36"/>
      <c r="P163" s="392"/>
      <c r="Q163" s="392"/>
      <c r="R163" s="392"/>
      <c r="S163" s="392"/>
      <c r="T163" s="392"/>
      <c r="U163" s="392"/>
      <c r="V163" s="434" t="b">
        <f t="shared" si="4"/>
        <v>1</v>
      </c>
      <c r="W163" s="434" t="b">
        <f t="shared" si="5"/>
        <v>1</v>
      </c>
      <c r="X163" s="75" t="s">
        <v>558</v>
      </c>
      <c r="Y163" s="38">
        <v>1</v>
      </c>
      <c r="Z163" s="77" t="s">
        <v>6</v>
      </c>
      <c r="AA163" s="117" t="s">
        <v>534</v>
      </c>
      <c r="AB163" s="451" t="s">
        <v>1569</v>
      </c>
      <c r="AC163" s="434" t="b">
        <v>1</v>
      </c>
      <c r="AD163" s="626" t="s">
        <v>4161</v>
      </c>
      <c r="AE163" s="626">
        <v>1555</v>
      </c>
    </row>
    <row r="164" spans="1:31" ht="60">
      <c r="B164" s="33" t="s">
        <v>1530</v>
      </c>
      <c r="C164" s="41"/>
      <c r="D164" s="35" t="s">
        <v>560</v>
      </c>
      <c r="E164" s="35" t="s">
        <v>561</v>
      </c>
      <c r="F164" s="36" t="s">
        <v>1662</v>
      </c>
      <c r="G164" s="38">
        <v>1</v>
      </c>
      <c r="H164" s="398">
        <v>21461</v>
      </c>
      <c r="I164" s="36" t="s">
        <v>3296</v>
      </c>
      <c r="J164" s="36" t="s">
        <v>3275</v>
      </c>
      <c r="K164" s="36" t="s">
        <v>3310</v>
      </c>
      <c r="L164" s="36"/>
      <c r="M164" s="402"/>
      <c r="N164" s="36"/>
      <c r="O164" s="36"/>
      <c r="P164" s="392"/>
      <c r="Q164" s="392"/>
      <c r="R164" s="392"/>
      <c r="S164" s="392"/>
      <c r="T164" s="392"/>
      <c r="U164" s="392"/>
      <c r="V164" s="434" t="b">
        <f t="shared" si="4"/>
        <v>1</v>
      </c>
      <c r="W164" s="434" t="b">
        <f t="shared" si="5"/>
        <v>1</v>
      </c>
      <c r="X164" s="35" t="s">
        <v>561</v>
      </c>
      <c r="Y164" s="38">
        <v>1</v>
      </c>
      <c r="Z164" s="38" t="s">
        <v>6</v>
      </c>
      <c r="AA164" s="117" t="s">
        <v>452</v>
      </c>
      <c r="AB164" s="33" t="s">
        <v>1530</v>
      </c>
      <c r="AC164" s="434" t="b">
        <v>1</v>
      </c>
      <c r="AD164" s="626" t="s">
        <v>4162</v>
      </c>
      <c r="AE164" s="626">
        <v>1559</v>
      </c>
    </row>
    <row r="165" spans="1:31" ht="24">
      <c r="B165" s="43" t="s">
        <v>1567</v>
      </c>
      <c r="C165" s="41"/>
      <c r="D165" s="66">
        <v>2152</v>
      </c>
      <c r="E165" s="67" t="s">
        <v>564</v>
      </c>
      <c r="F165" s="67" t="s">
        <v>565</v>
      </c>
      <c r="G165" s="41">
        <v>1</v>
      </c>
      <c r="H165" s="398">
        <v>21521</v>
      </c>
      <c r="I165" s="67" t="s">
        <v>3287</v>
      </c>
      <c r="J165" s="67" t="s">
        <v>3274</v>
      </c>
      <c r="K165" s="67" t="s">
        <v>3271</v>
      </c>
      <c r="L165" s="67"/>
      <c r="M165" s="406"/>
      <c r="N165" s="67"/>
      <c r="O165" s="67"/>
      <c r="P165" s="392"/>
      <c r="Q165" s="392"/>
      <c r="R165" s="392"/>
      <c r="S165" s="392"/>
      <c r="T165" s="392"/>
      <c r="U165" s="392"/>
      <c r="V165" s="434" t="b">
        <f t="shared" si="4"/>
        <v>1</v>
      </c>
      <c r="W165" s="434" t="b">
        <f t="shared" si="5"/>
        <v>1</v>
      </c>
      <c r="X165" s="67" t="s">
        <v>564</v>
      </c>
      <c r="Y165" s="41">
        <v>1</v>
      </c>
      <c r="Z165" s="41" t="s">
        <v>6</v>
      </c>
      <c r="AA165" s="53" t="s">
        <v>430</v>
      </c>
      <c r="AB165" s="43" t="s">
        <v>1567</v>
      </c>
      <c r="AC165" s="434" t="b">
        <v>1</v>
      </c>
      <c r="AD165" s="626" t="s">
        <v>4163</v>
      </c>
      <c r="AE165" s="626">
        <v>1560</v>
      </c>
    </row>
    <row r="166" spans="1:31" ht="36">
      <c r="B166" s="426" t="s">
        <v>1621</v>
      </c>
      <c r="C166" s="254" t="s">
        <v>1663</v>
      </c>
      <c r="D166" s="253" t="s">
        <v>566</v>
      </c>
      <c r="E166" s="253" t="s">
        <v>567</v>
      </c>
      <c r="F166" s="431" t="s">
        <v>568</v>
      </c>
      <c r="G166" s="260">
        <v>1</v>
      </c>
      <c r="H166" s="424">
        <v>7291</v>
      </c>
      <c r="I166" s="431" t="s">
        <v>3304</v>
      </c>
      <c r="J166" s="431" t="s">
        <v>3265</v>
      </c>
      <c r="K166" s="431" t="s">
        <v>3264</v>
      </c>
      <c r="L166" s="36"/>
      <c r="M166" s="402"/>
      <c r="N166" s="36"/>
      <c r="O166" s="36"/>
      <c r="P166" s="392"/>
      <c r="Q166" s="392"/>
      <c r="R166" s="392"/>
      <c r="S166" s="392"/>
      <c r="T166" s="392"/>
      <c r="U166" s="392"/>
      <c r="V166" s="434" t="b">
        <f t="shared" si="4"/>
        <v>1</v>
      </c>
      <c r="W166" s="434" t="b">
        <f t="shared" si="5"/>
        <v>1</v>
      </c>
      <c r="X166" s="35" t="s">
        <v>567</v>
      </c>
      <c r="Y166" s="38">
        <v>1</v>
      </c>
      <c r="Z166" s="38" t="s">
        <v>6</v>
      </c>
      <c r="AA166" s="117" t="s">
        <v>514</v>
      </c>
      <c r="AB166" s="449" t="s">
        <v>1621</v>
      </c>
      <c r="AC166" s="434" t="b">
        <v>1</v>
      </c>
      <c r="AD166" s="626" t="s">
        <v>4164</v>
      </c>
      <c r="AE166" s="626">
        <v>1036</v>
      </c>
    </row>
    <row r="167" spans="1:31" ht="84">
      <c r="B167" s="33" t="s">
        <v>1491</v>
      </c>
      <c r="C167" s="41"/>
      <c r="D167" s="35" t="s">
        <v>569</v>
      </c>
      <c r="E167" s="35" t="s">
        <v>570</v>
      </c>
      <c r="F167" s="36" t="s">
        <v>571</v>
      </c>
      <c r="G167" s="38">
        <v>1</v>
      </c>
      <c r="H167" s="398">
        <v>10061</v>
      </c>
      <c r="I167" s="36" t="s">
        <v>3286</v>
      </c>
      <c r="J167" s="36" t="s">
        <v>3299</v>
      </c>
      <c r="K167" s="36"/>
      <c r="L167" s="36"/>
      <c r="M167" s="402"/>
      <c r="N167" s="36"/>
      <c r="O167" s="36"/>
      <c r="P167" s="392"/>
      <c r="Q167" s="392"/>
      <c r="R167" s="392"/>
      <c r="S167" s="392"/>
      <c r="T167" s="392"/>
      <c r="U167" s="392"/>
      <c r="V167" s="434" t="b">
        <f t="shared" si="4"/>
        <v>1</v>
      </c>
      <c r="W167" s="434" t="b">
        <f t="shared" si="5"/>
        <v>1</v>
      </c>
      <c r="X167" s="35" t="s">
        <v>570</v>
      </c>
      <c r="Y167" s="38">
        <v>1</v>
      </c>
      <c r="Z167" s="38" t="s">
        <v>8</v>
      </c>
      <c r="AA167" s="96" t="s">
        <v>3398</v>
      </c>
      <c r="AB167" s="33" t="s">
        <v>1491</v>
      </c>
      <c r="AC167" s="434" t="b">
        <v>1</v>
      </c>
      <c r="AD167" s="626" t="s">
        <v>4165</v>
      </c>
      <c r="AE167" s="626">
        <v>1082</v>
      </c>
    </row>
    <row r="168" spans="1:31" ht="96">
      <c r="B168" s="33" t="s">
        <v>1664</v>
      </c>
      <c r="C168" s="41"/>
      <c r="D168" s="35" t="s">
        <v>569</v>
      </c>
      <c r="E168" s="35" t="s">
        <v>570</v>
      </c>
      <c r="F168" s="36" t="s">
        <v>571</v>
      </c>
      <c r="G168" s="38">
        <v>2</v>
      </c>
      <c r="H168" s="398">
        <v>10062</v>
      </c>
      <c r="I168" s="36" t="s">
        <v>3304</v>
      </c>
      <c r="J168" s="36" t="s">
        <v>3300</v>
      </c>
      <c r="K168" s="36"/>
      <c r="L168" s="36"/>
      <c r="M168" s="402"/>
      <c r="N168" s="36"/>
      <c r="O168" s="36"/>
      <c r="P168" s="392"/>
      <c r="Q168" s="392"/>
      <c r="R168" s="392"/>
      <c r="S168" s="392"/>
      <c r="T168" s="392"/>
      <c r="U168" s="392"/>
      <c r="V168" s="434" t="b">
        <f t="shared" si="4"/>
        <v>1</v>
      </c>
      <c r="W168" s="434" t="b">
        <f t="shared" si="5"/>
        <v>1</v>
      </c>
      <c r="X168" s="35" t="s">
        <v>570</v>
      </c>
      <c r="Y168" s="38">
        <v>2</v>
      </c>
      <c r="Z168" s="38" t="s">
        <v>8</v>
      </c>
      <c r="AA168" s="53" t="s">
        <v>3399</v>
      </c>
      <c r="AB168" s="33" t="s">
        <v>1664</v>
      </c>
      <c r="AC168" s="434" t="b">
        <v>1</v>
      </c>
      <c r="AD168" s="626" t="s">
        <v>4166</v>
      </c>
      <c r="AE168" s="626">
        <v>1086</v>
      </c>
    </row>
    <row r="169" spans="1:31" ht="72">
      <c r="B169" s="33" t="s">
        <v>1495</v>
      </c>
      <c r="C169" s="41"/>
      <c r="D169" s="35" t="s">
        <v>569</v>
      </c>
      <c r="E169" s="35" t="s">
        <v>570</v>
      </c>
      <c r="F169" s="36" t="s">
        <v>571</v>
      </c>
      <c r="G169" s="38">
        <v>3</v>
      </c>
      <c r="H169" s="398">
        <v>10063</v>
      </c>
      <c r="I169" s="36" t="s">
        <v>3281</v>
      </c>
      <c r="J169" s="36" t="s">
        <v>3282</v>
      </c>
      <c r="K169" s="36"/>
      <c r="L169" s="36"/>
      <c r="M169" s="402"/>
      <c r="N169" s="36"/>
      <c r="O169" s="36"/>
      <c r="P169" s="392"/>
      <c r="Q169" s="392"/>
      <c r="R169" s="392"/>
      <c r="S169" s="392"/>
      <c r="T169" s="392"/>
      <c r="U169" s="392"/>
      <c r="V169" s="434" t="b">
        <f t="shared" si="4"/>
        <v>1</v>
      </c>
      <c r="W169" s="434" t="b">
        <f t="shared" si="5"/>
        <v>1</v>
      </c>
      <c r="X169" s="35" t="s">
        <v>570</v>
      </c>
      <c r="Y169" s="38">
        <v>3</v>
      </c>
      <c r="Z169" s="38" t="s">
        <v>8</v>
      </c>
      <c r="AA169" s="403" t="s">
        <v>3400</v>
      </c>
      <c r="AB169" s="33" t="s">
        <v>1495</v>
      </c>
      <c r="AC169" s="434" t="b">
        <v>1</v>
      </c>
      <c r="AD169" s="626" t="s">
        <v>4167</v>
      </c>
      <c r="AE169" s="626">
        <v>1087</v>
      </c>
    </row>
    <row r="170" spans="1:31" ht="72">
      <c r="B170" s="33" t="s">
        <v>1497</v>
      </c>
      <c r="C170" s="41"/>
      <c r="D170" s="35" t="s">
        <v>569</v>
      </c>
      <c r="E170" s="35" t="s">
        <v>570</v>
      </c>
      <c r="F170" s="36" t="s">
        <v>571</v>
      </c>
      <c r="G170" s="38">
        <v>4</v>
      </c>
      <c r="H170" s="398">
        <v>10064</v>
      </c>
      <c r="I170" s="36" t="s">
        <v>3283</v>
      </c>
      <c r="J170" s="36" t="s">
        <v>3284</v>
      </c>
      <c r="K170" s="36"/>
      <c r="L170" s="36"/>
      <c r="M170" s="402"/>
      <c r="N170" s="36"/>
      <c r="O170" s="36"/>
      <c r="P170" s="392"/>
      <c r="Q170" s="392"/>
      <c r="R170" s="392"/>
      <c r="S170" s="392"/>
      <c r="T170" s="392"/>
      <c r="U170" s="392"/>
      <c r="V170" s="434" t="b">
        <f t="shared" ref="V170:V189" si="6">EXACT(X170,E170)</f>
        <v>1</v>
      </c>
      <c r="W170" s="434" t="b">
        <f t="shared" si="5"/>
        <v>1</v>
      </c>
      <c r="X170" s="35" t="s">
        <v>570</v>
      </c>
      <c r="Y170" s="38">
        <v>4</v>
      </c>
      <c r="Z170" s="38" t="s">
        <v>8</v>
      </c>
      <c r="AA170" s="53" t="s">
        <v>3401</v>
      </c>
      <c r="AB170" s="33" t="s">
        <v>1497</v>
      </c>
      <c r="AC170" s="434" t="b">
        <v>1</v>
      </c>
      <c r="AD170" s="626" t="s">
        <v>4168</v>
      </c>
      <c r="AE170" s="626">
        <v>1088</v>
      </c>
    </row>
    <row r="171" spans="1:31" ht="60">
      <c r="B171" s="33" t="s">
        <v>1501</v>
      </c>
      <c r="C171" s="41"/>
      <c r="D171" s="35" t="s">
        <v>569</v>
      </c>
      <c r="E171" s="35" t="s">
        <v>570</v>
      </c>
      <c r="F171" s="36" t="s">
        <v>571</v>
      </c>
      <c r="G171" s="38">
        <v>5</v>
      </c>
      <c r="H171" s="398">
        <v>10065</v>
      </c>
      <c r="I171" s="36" t="s">
        <v>3289</v>
      </c>
      <c r="J171" s="36" t="s">
        <v>3276</v>
      </c>
      <c r="K171" s="36"/>
      <c r="L171" s="36"/>
      <c r="M171" s="402"/>
      <c r="N171" s="36"/>
      <c r="O171" s="36"/>
      <c r="P171" s="392"/>
      <c r="Q171" s="392"/>
      <c r="R171" s="392"/>
      <c r="S171" s="392"/>
      <c r="T171" s="392"/>
      <c r="U171" s="392"/>
      <c r="V171" s="434" t="b">
        <f t="shared" si="6"/>
        <v>1</v>
      </c>
      <c r="W171" s="434" t="b">
        <f t="shared" si="5"/>
        <v>1</v>
      </c>
      <c r="X171" s="35" t="s">
        <v>570</v>
      </c>
      <c r="Y171" s="38">
        <v>5</v>
      </c>
      <c r="Z171" s="38" t="s">
        <v>8</v>
      </c>
      <c r="AA171" s="53" t="s">
        <v>3402</v>
      </c>
      <c r="AB171" s="33" t="s">
        <v>1501</v>
      </c>
      <c r="AC171" s="434" t="b">
        <v>1</v>
      </c>
      <c r="AD171" s="626" t="s">
        <v>4169</v>
      </c>
      <c r="AE171" s="626">
        <v>1089</v>
      </c>
    </row>
    <row r="172" spans="1:31" ht="96">
      <c r="B172" s="33" t="s">
        <v>1667</v>
      </c>
      <c r="C172" s="41"/>
      <c r="D172" s="35" t="s">
        <v>569</v>
      </c>
      <c r="E172" s="35" t="s">
        <v>570</v>
      </c>
      <c r="F172" s="36" t="s">
        <v>571</v>
      </c>
      <c r="G172" s="38">
        <v>6</v>
      </c>
      <c r="H172" s="398">
        <v>10066</v>
      </c>
      <c r="I172" s="36" t="s">
        <v>3265</v>
      </c>
      <c r="J172" s="36" t="s">
        <v>3309</v>
      </c>
      <c r="K172" s="36"/>
      <c r="L172" s="36"/>
      <c r="M172" s="402"/>
      <c r="N172" s="36"/>
      <c r="O172" s="36"/>
      <c r="P172" s="392"/>
      <c r="Q172" s="392"/>
      <c r="R172" s="392"/>
      <c r="S172" s="392"/>
      <c r="T172" s="392"/>
      <c r="U172" s="392"/>
      <c r="V172" s="434" t="b">
        <f t="shared" si="6"/>
        <v>1</v>
      </c>
      <c r="W172" s="434" t="b">
        <f t="shared" si="5"/>
        <v>1</v>
      </c>
      <c r="X172" s="35" t="s">
        <v>570</v>
      </c>
      <c r="Y172" s="38">
        <v>6</v>
      </c>
      <c r="Z172" s="38" t="s">
        <v>8</v>
      </c>
      <c r="AA172" s="53" t="s">
        <v>3403</v>
      </c>
      <c r="AB172" s="33" t="s">
        <v>1667</v>
      </c>
      <c r="AC172" s="434" t="b">
        <v>1</v>
      </c>
      <c r="AD172" s="626" t="s">
        <v>4170</v>
      </c>
      <c r="AE172" s="626">
        <v>1090</v>
      </c>
    </row>
    <row r="173" spans="1:31" ht="108">
      <c r="B173" s="33" t="s">
        <v>1505</v>
      </c>
      <c r="C173" s="41"/>
      <c r="D173" s="35" t="s">
        <v>569</v>
      </c>
      <c r="E173" s="35" t="s">
        <v>570</v>
      </c>
      <c r="F173" s="36" t="s">
        <v>571</v>
      </c>
      <c r="G173" s="38">
        <v>7</v>
      </c>
      <c r="H173" s="398">
        <v>10067</v>
      </c>
      <c r="I173" s="36" t="s">
        <v>3290</v>
      </c>
      <c r="J173" s="36" t="s">
        <v>3277</v>
      </c>
      <c r="K173" s="36"/>
      <c r="L173" s="36"/>
      <c r="M173" s="402"/>
      <c r="N173" s="36"/>
      <c r="O173" s="36"/>
      <c r="P173" s="392"/>
      <c r="Q173" s="392"/>
      <c r="R173" s="392"/>
      <c r="S173" s="392"/>
      <c r="T173" s="392"/>
      <c r="U173" s="392"/>
      <c r="V173" s="434" t="b">
        <f t="shared" si="6"/>
        <v>1</v>
      </c>
      <c r="W173" s="434" t="b">
        <f t="shared" si="5"/>
        <v>1</v>
      </c>
      <c r="X173" s="35" t="s">
        <v>570</v>
      </c>
      <c r="Y173" s="38">
        <v>7</v>
      </c>
      <c r="Z173" s="38" t="s">
        <v>8</v>
      </c>
      <c r="AA173" s="53" t="s">
        <v>3404</v>
      </c>
      <c r="AB173" s="33" t="s">
        <v>1505</v>
      </c>
      <c r="AC173" s="434" t="b">
        <v>1</v>
      </c>
      <c r="AD173" s="626" t="s">
        <v>4171</v>
      </c>
      <c r="AE173" s="626">
        <v>1091</v>
      </c>
    </row>
    <row r="174" spans="1:31" ht="84">
      <c r="B174" s="33" t="s">
        <v>1507</v>
      </c>
      <c r="C174" s="41"/>
      <c r="D174" s="35" t="s">
        <v>569</v>
      </c>
      <c r="E174" s="35" t="s">
        <v>570</v>
      </c>
      <c r="F174" s="36" t="s">
        <v>571</v>
      </c>
      <c r="G174" s="38">
        <v>8</v>
      </c>
      <c r="H174" s="398">
        <v>10068</v>
      </c>
      <c r="I174" s="36" t="s">
        <v>3268</v>
      </c>
      <c r="J174" s="36" t="s">
        <v>3273</v>
      </c>
      <c r="K174" s="36"/>
      <c r="L174" s="36"/>
      <c r="M174" s="402"/>
      <c r="N174" s="36"/>
      <c r="O174" s="36"/>
      <c r="P174" s="392"/>
      <c r="Q174" s="392"/>
      <c r="R174" s="392"/>
      <c r="S174" s="392"/>
      <c r="T174" s="392"/>
      <c r="U174" s="392"/>
      <c r="V174" s="434" t="b">
        <f t="shared" si="6"/>
        <v>1</v>
      </c>
      <c r="W174" s="434" t="b">
        <f t="shared" si="5"/>
        <v>1</v>
      </c>
      <c r="X174" s="35" t="s">
        <v>570</v>
      </c>
      <c r="Y174" s="38">
        <v>8</v>
      </c>
      <c r="Z174" s="38" t="s">
        <v>8</v>
      </c>
      <c r="AA174" s="53" t="s">
        <v>3405</v>
      </c>
      <c r="AB174" s="33" t="s">
        <v>1507</v>
      </c>
      <c r="AC174" s="434" t="b">
        <v>1</v>
      </c>
      <c r="AD174" s="626" t="s">
        <v>4172</v>
      </c>
      <c r="AE174" s="626">
        <v>1092</v>
      </c>
    </row>
    <row r="175" spans="1:31" ht="96">
      <c r="B175" s="33" t="s">
        <v>1511</v>
      </c>
      <c r="C175" s="41"/>
      <c r="D175" s="35" t="s">
        <v>569</v>
      </c>
      <c r="E175" s="35" t="s">
        <v>570</v>
      </c>
      <c r="F175" s="36" t="s">
        <v>571</v>
      </c>
      <c r="G175" s="38">
        <v>9</v>
      </c>
      <c r="H175" s="398">
        <v>10069</v>
      </c>
      <c r="I175" s="36" t="s">
        <v>3292</v>
      </c>
      <c r="J175" s="36" t="s">
        <v>3297</v>
      </c>
      <c r="K175" s="36"/>
      <c r="L175" s="36"/>
      <c r="M175" s="402"/>
      <c r="N175" s="36"/>
      <c r="O175" s="36"/>
      <c r="P175" s="392"/>
      <c r="Q175" s="392"/>
      <c r="R175" s="392"/>
      <c r="S175" s="392"/>
      <c r="T175" s="392"/>
      <c r="U175" s="392"/>
      <c r="V175" s="434" t="b">
        <f t="shared" si="6"/>
        <v>1</v>
      </c>
      <c r="W175" s="434" t="b">
        <f t="shared" si="5"/>
        <v>1</v>
      </c>
      <c r="X175" s="35" t="s">
        <v>570</v>
      </c>
      <c r="Y175" s="38">
        <v>9</v>
      </c>
      <c r="Z175" s="38" t="s">
        <v>8</v>
      </c>
      <c r="AA175" s="53" t="s">
        <v>3406</v>
      </c>
      <c r="AB175" s="33" t="s">
        <v>1511</v>
      </c>
      <c r="AC175" s="434" t="b">
        <v>1</v>
      </c>
      <c r="AD175" s="626" t="s">
        <v>4173</v>
      </c>
      <c r="AE175" s="626">
        <v>1093</v>
      </c>
    </row>
    <row r="176" spans="1:31" ht="84">
      <c r="B176" s="33" t="s">
        <v>1605</v>
      </c>
      <c r="C176" s="41"/>
      <c r="D176" s="35" t="s">
        <v>569</v>
      </c>
      <c r="E176" s="35" t="s">
        <v>570</v>
      </c>
      <c r="F176" s="36" t="s">
        <v>571</v>
      </c>
      <c r="G176" s="38">
        <v>10</v>
      </c>
      <c r="H176" s="398">
        <v>100610</v>
      </c>
      <c r="I176" s="36" t="s">
        <v>3264</v>
      </c>
      <c r="J176" s="36" t="s">
        <v>3298</v>
      </c>
      <c r="K176" s="36"/>
      <c r="L176" s="36"/>
      <c r="M176" s="402"/>
      <c r="N176" s="36"/>
      <c r="O176" s="36"/>
      <c r="P176" s="392"/>
      <c r="Q176" s="392"/>
      <c r="R176" s="392"/>
      <c r="S176" s="392"/>
      <c r="T176" s="392"/>
      <c r="U176" s="392"/>
      <c r="V176" s="434" t="b">
        <f t="shared" si="6"/>
        <v>1</v>
      </c>
      <c r="W176" s="434" t="b">
        <f t="shared" si="5"/>
        <v>1</v>
      </c>
      <c r="X176" s="35" t="s">
        <v>570</v>
      </c>
      <c r="Y176" s="38">
        <v>10</v>
      </c>
      <c r="Z176" s="38" t="s">
        <v>8</v>
      </c>
      <c r="AA176" s="53" t="s">
        <v>3407</v>
      </c>
      <c r="AB176" s="33" t="s">
        <v>1605</v>
      </c>
      <c r="AC176" s="434" t="b">
        <v>1</v>
      </c>
      <c r="AD176" s="626" t="s">
        <v>4174</v>
      </c>
      <c r="AE176" s="626">
        <v>1083</v>
      </c>
    </row>
    <row r="177" spans="2:31" ht="108">
      <c r="B177" s="33" t="s">
        <v>1517</v>
      </c>
      <c r="C177" s="41"/>
      <c r="D177" s="35" t="s">
        <v>569</v>
      </c>
      <c r="E177" s="35" t="s">
        <v>570</v>
      </c>
      <c r="F177" s="36" t="s">
        <v>571</v>
      </c>
      <c r="G177" s="38">
        <v>11</v>
      </c>
      <c r="H177" s="398">
        <v>100611</v>
      </c>
      <c r="I177" s="36" t="s">
        <v>3293</v>
      </c>
      <c r="J177" s="36" t="s">
        <v>3308</v>
      </c>
      <c r="K177" s="36"/>
      <c r="L177" s="36"/>
      <c r="M177" s="402"/>
      <c r="N177" s="36"/>
      <c r="O177" s="36"/>
      <c r="P177" s="392"/>
      <c r="Q177" s="392"/>
      <c r="R177" s="392"/>
      <c r="S177" s="392"/>
      <c r="T177" s="392"/>
      <c r="U177" s="392"/>
      <c r="V177" s="434" t="b">
        <f t="shared" si="6"/>
        <v>1</v>
      </c>
      <c r="W177" s="434" t="b">
        <f t="shared" si="5"/>
        <v>1</v>
      </c>
      <c r="X177" s="35" t="s">
        <v>570</v>
      </c>
      <c r="Y177" s="38">
        <v>11</v>
      </c>
      <c r="Z177" s="38" t="s">
        <v>8</v>
      </c>
      <c r="AA177" s="53" t="s">
        <v>3408</v>
      </c>
      <c r="AB177" s="33" t="s">
        <v>1517</v>
      </c>
      <c r="AC177" s="434" t="b">
        <v>1</v>
      </c>
      <c r="AD177" s="626" t="s">
        <v>4175</v>
      </c>
      <c r="AE177" s="626">
        <v>1084</v>
      </c>
    </row>
    <row r="178" spans="2:31" ht="96">
      <c r="B178" s="33" t="s">
        <v>1519</v>
      </c>
      <c r="C178" s="41"/>
      <c r="D178" s="35" t="s">
        <v>569</v>
      </c>
      <c r="E178" s="35" t="s">
        <v>570</v>
      </c>
      <c r="F178" s="36" t="s">
        <v>571</v>
      </c>
      <c r="G178" s="38">
        <v>12</v>
      </c>
      <c r="H178" s="398">
        <v>100612</v>
      </c>
      <c r="I178" s="36" t="s">
        <v>3294</v>
      </c>
      <c r="J178" s="36" t="s">
        <v>3269</v>
      </c>
      <c r="K178" s="36"/>
      <c r="L178" s="36"/>
      <c r="M178" s="402"/>
      <c r="N178" s="36"/>
      <c r="O178" s="36"/>
      <c r="P178" s="392"/>
      <c r="Q178" s="392"/>
      <c r="R178" s="392"/>
      <c r="S178" s="392"/>
      <c r="T178" s="392"/>
      <c r="U178" s="392"/>
      <c r="V178" s="434" t="b">
        <f t="shared" si="6"/>
        <v>1</v>
      </c>
      <c r="W178" s="434" t="b">
        <f t="shared" si="5"/>
        <v>1</v>
      </c>
      <c r="X178" s="35" t="s">
        <v>570</v>
      </c>
      <c r="Y178" s="38">
        <v>12</v>
      </c>
      <c r="Z178" s="38" t="s">
        <v>8</v>
      </c>
      <c r="AA178" s="53" t="s">
        <v>3409</v>
      </c>
      <c r="AB178" s="33" t="s">
        <v>1519</v>
      </c>
      <c r="AC178" s="434" t="b">
        <v>1</v>
      </c>
      <c r="AD178" s="626" t="s">
        <v>4176</v>
      </c>
      <c r="AE178" s="626">
        <v>1085</v>
      </c>
    </row>
    <row r="179" spans="2:31" ht="84">
      <c r="B179" s="43" t="s">
        <v>1578</v>
      </c>
      <c r="C179" s="41" t="s">
        <v>1672</v>
      </c>
      <c r="D179" s="35" t="s">
        <v>611</v>
      </c>
      <c r="E179" s="35" t="s">
        <v>612</v>
      </c>
      <c r="F179" s="36" t="s">
        <v>613</v>
      </c>
      <c r="G179" s="38">
        <v>1</v>
      </c>
      <c r="H179" s="398">
        <v>15541</v>
      </c>
      <c r="I179" s="36" t="s">
        <v>3299</v>
      </c>
      <c r="J179" s="36" t="s">
        <v>3276</v>
      </c>
      <c r="K179" s="36" t="s">
        <v>3297</v>
      </c>
      <c r="L179" s="36"/>
      <c r="M179" s="402"/>
      <c r="N179" s="36"/>
      <c r="O179" s="36"/>
      <c r="P179" s="392"/>
      <c r="Q179" s="392"/>
      <c r="R179" s="392"/>
      <c r="S179" s="392"/>
      <c r="T179" s="392"/>
      <c r="U179" s="392"/>
      <c r="V179" s="434" t="b">
        <f t="shared" si="6"/>
        <v>1</v>
      </c>
      <c r="W179" s="434" t="b">
        <f t="shared" si="5"/>
        <v>1</v>
      </c>
      <c r="X179" s="35" t="s">
        <v>612</v>
      </c>
      <c r="Y179" s="38">
        <v>1</v>
      </c>
      <c r="Z179" s="38" t="s">
        <v>6</v>
      </c>
      <c r="AA179" s="53" t="s">
        <v>1671</v>
      </c>
      <c r="AB179" s="43" t="s">
        <v>1578</v>
      </c>
      <c r="AC179" s="434" t="b">
        <v>1</v>
      </c>
      <c r="AD179" s="626" t="s">
        <v>4177</v>
      </c>
      <c r="AE179" s="626">
        <v>1437</v>
      </c>
    </row>
    <row r="180" spans="2:31" ht="84">
      <c r="B180" s="43" t="s">
        <v>1674</v>
      </c>
      <c r="C180" s="41" t="s">
        <v>1672</v>
      </c>
      <c r="D180" s="35" t="s">
        <v>611</v>
      </c>
      <c r="E180" s="35" t="s">
        <v>612</v>
      </c>
      <c r="F180" s="36" t="s">
        <v>613</v>
      </c>
      <c r="G180" s="38">
        <v>1</v>
      </c>
      <c r="H180" s="398">
        <v>15541</v>
      </c>
      <c r="I180" s="36" t="s">
        <v>3288</v>
      </c>
      <c r="J180" s="36"/>
      <c r="K180" s="36"/>
      <c r="L180" s="36"/>
      <c r="M180" s="402"/>
      <c r="N180" s="36"/>
      <c r="O180" s="36"/>
      <c r="P180" s="392"/>
      <c r="Q180" s="392"/>
      <c r="R180" s="392"/>
      <c r="S180" s="392"/>
      <c r="T180" s="392"/>
      <c r="U180" s="392"/>
      <c r="V180" s="434" t="b">
        <f t="shared" si="6"/>
        <v>1</v>
      </c>
      <c r="W180" s="434" t="b">
        <f t="shared" si="5"/>
        <v>1</v>
      </c>
      <c r="X180" s="35" t="s">
        <v>612</v>
      </c>
      <c r="Y180" s="38">
        <v>1</v>
      </c>
      <c r="Z180" s="38" t="s">
        <v>7</v>
      </c>
      <c r="AA180" s="442" t="s">
        <v>1673</v>
      </c>
      <c r="AB180" s="43" t="s">
        <v>1674</v>
      </c>
      <c r="AC180" s="434" t="b">
        <v>1</v>
      </c>
      <c r="AD180" s="626" t="s">
        <v>4178</v>
      </c>
      <c r="AE180" s="626">
        <v>1438</v>
      </c>
    </row>
    <row r="181" spans="2:31" ht="264">
      <c r="B181" s="33" t="s">
        <v>1677</v>
      </c>
      <c r="C181" s="41"/>
      <c r="D181" s="35" t="s">
        <v>616</v>
      </c>
      <c r="E181" s="35" t="s">
        <v>617</v>
      </c>
      <c r="F181" s="36" t="s">
        <v>1675</v>
      </c>
      <c r="G181" s="38">
        <v>1</v>
      </c>
      <c r="H181" s="398">
        <v>15551</v>
      </c>
      <c r="I181" s="36" t="s">
        <v>3287</v>
      </c>
      <c r="J181" s="36" t="s">
        <v>3303</v>
      </c>
      <c r="K181" s="36" t="s">
        <v>3296</v>
      </c>
      <c r="L181" s="36" t="s">
        <v>3274</v>
      </c>
      <c r="M181" s="402" t="s">
        <v>3266</v>
      </c>
      <c r="N181" s="36" t="s">
        <v>3275</v>
      </c>
      <c r="O181" s="36" t="s">
        <v>3271</v>
      </c>
      <c r="P181" s="392" t="s">
        <v>3267</v>
      </c>
      <c r="Q181" s="392" t="s">
        <v>3310</v>
      </c>
      <c r="R181" s="392"/>
      <c r="S181" s="392"/>
      <c r="T181" s="392"/>
      <c r="U181" s="392"/>
      <c r="V181" s="434" t="b">
        <f t="shared" si="6"/>
        <v>1</v>
      </c>
      <c r="W181" s="434" t="b">
        <f t="shared" si="5"/>
        <v>1</v>
      </c>
      <c r="X181" s="35" t="s">
        <v>617</v>
      </c>
      <c r="Y181" s="38">
        <v>1</v>
      </c>
      <c r="Z181" s="38" t="s">
        <v>8</v>
      </c>
      <c r="AA181" s="53" t="s">
        <v>1676</v>
      </c>
      <c r="AB181" s="33" t="s">
        <v>1677</v>
      </c>
      <c r="AC181" s="434" t="b">
        <v>1</v>
      </c>
      <c r="AD181" s="626" t="s">
        <v>4179</v>
      </c>
      <c r="AE181" s="626">
        <v>1439</v>
      </c>
    </row>
    <row r="182" spans="2:31" ht="60">
      <c r="B182" s="33" t="s">
        <v>1538</v>
      </c>
      <c r="C182" s="41" t="s">
        <v>1672</v>
      </c>
      <c r="D182" s="35" t="s">
        <v>636</v>
      </c>
      <c r="E182" s="35" t="s">
        <v>637</v>
      </c>
      <c r="F182" s="36" t="s">
        <v>638</v>
      </c>
      <c r="G182" s="38">
        <v>1</v>
      </c>
      <c r="H182" s="398">
        <v>15561</v>
      </c>
      <c r="I182" s="36" t="s">
        <v>3282</v>
      </c>
      <c r="J182" s="36" t="s">
        <v>3277</v>
      </c>
      <c r="K182" s="36" t="s">
        <v>3308</v>
      </c>
      <c r="L182" s="36"/>
      <c r="M182" s="402"/>
      <c r="N182" s="36"/>
      <c r="O182" s="36"/>
      <c r="P182" s="392"/>
      <c r="Q182" s="392"/>
      <c r="R182" s="392"/>
      <c r="S182" s="392"/>
      <c r="T182" s="392"/>
      <c r="U182" s="392"/>
      <c r="V182" s="434" t="b">
        <f t="shared" si="6"/>
        <v>1</v>
      </c>
      <c r="W182" s="434" t="b">
        <f t="shared" si="5"/>
        <v>1</v>
      </c>
      <c r="X182" s="35" t="s">
        <v>637</v>
      </c>
      <c r="Y182" s="38">
        <v>1</v>
      </c>
      <c r="Z182" s="38" t="s">
        <v>6</v>
      </c>
      <c r="AA182" s="53" t="s">
        <v>1678</v>
      </c>
      <c r="AB182" s="33" t="s">
        <v>1538</v>
      </c>
      <c r="AC182" s="434" t="b">
        <v>1</v>
      </c>
      <c r="AD182" s="626" t="s">
        <v>4180</v>
      </c>
      <c r="AE182" s="626">
        <v>1440</v>
      </c>
    </row>
    <row r="183" spans="2:31" ht="60">
      <c r="B183" s="33" t="s">
        <v>1550</v>
      </c>
      <c r="C183" s="41" t="s">
        <v>1672</v>
      </c>
      <c r="D183" s="35" t="s">
        <v>636</v>
      </c>
      <c r="E183" s="35" t="s">
        <v>637</v>
      </c>
      <c r="F183" s="36" t="s">
        <v>638</v>
      </c>
      <c r="G183" s="38">
        <v>1</v>
      </c>
      <c r="H183" s="398">
        <v>15561</v>
      </c>
      <c r="I183" s="36" t="s">
        <v>3291</v>
      </c>
      <c r="J183" s="36"/>
      <c r="K183" s="36"/>
      <c r="L183" s="36"/>
      <c r="M183" s="402"/>
      <c r="N183" s="36"/>
      <c r="O183" s="36"/>
      <c r="P183" s="392"/>
      <c r="Q183" s="392"/>
      <c r="R183" s="392"/>
      <c r="S183" s="392"/>
      <c r="T183" s="392"/>
      <c r="U183" s="392"/>
      <c r="V183" s="434" t="b">
        <f t="shared" si="6"/>
        <v>1</v>
      </c>
      <c r="W183" s="434" t="b">
        <f t="shared" si="5"/>
        <v>1</v>
      </c>
      <c r="X183" s="35" t="s">
        <v>637</v>
      </c>
      <c r="Y183" s="38">
        <v>1</v>
      </c>
      <c r="Z183" s="38" t="s">
        <v>7</v>
      </c>
      <c r="AA183" s="442" t="s">
        <v>1679</v>
      </c>
      <c r="AB183" s="33" t="s">
        <v>1550</v>
      </c>
      <c r="AC183" s="434" t="b">
        <v>1</v>
      </c>
      <c r="AD183" s="626" t="s">
        <v>4181</v>
      </c>
      <c r="AE183" s="626">
        <v>1441</v>
      </c>
    </row>
    <row r="184" spans="2:31" ht="72">
      <c r="B184" s="33" t="s">
        <v>1534</v>
      </c>
      <c r="C184" s="41" t="s">
        <v>1672</v>
      </c>
      <c r="D184" s="35" t="s">
        <v>639</v>
      </c>
      <c r="E184" s="35" t="s">
        <v>640</v>
      </c>
      <c r="F184" s="36" t="s">
        <v>641</v>
      </c>
      <c r="G184" s="38">
        <v>1</v>
      </c>
      <c r="H184" s="398">
        <v>15571</v>
      </c>
      <c r="I184" s="36" t="s">
        <v>3284</v>
      </c>
      <c r="J184" s="36" t="s">
        <v>3273</v>
      </c>
      <c r="K184" s="36" t="s">
        <v>3269</v>
      </c>
      <c r="L184" s="36"/>
      <c r="M184" s="402"/>
      <c r="N184" s="36"/>
      <c r="O184" s="36"/>
      <c r="P184" s="392"/>
      <c r="Q184" s="392"/>
      <c r="R184" s="392"/>
      <c r="S184" s="392"/>
      <c r="T184" s="392"/>
      <c r="U184" s="392"/>
      <c r="V184" s="434" t="b">
        <f t="shared" si="6"/>
        <v>1</v>
      </c>
      <c r="W184" s="434" t="b">
        <f t="shared" si="5"/>
        <v>1</v>
      </c>
      <c r="X184" s="35" t="s">
        <v>640</v>
      </c>
      <c r="Y184" s="38">
        <v>1</v>
      </c>
      <c r="Z184" s="38" t="s">
        <v>6</v>
      </c>
      <c r="AA184" s="53" t="s">
        <v>1680</v>
      </c>
      <c r="AB184" s="33" t="s">
        <v>1534</v>
      </c>
      <c r="AC184" s="434" t="b">
        <v>1</v>
      </c>
      <c r="AD184" s="626" t="s">
        <v>4182</v>
      </c>
      <c r="AE184" s="626">
        <v>1442</v>
      </c>
    </row>
    <row r="185" spans="2:31" ht="72">
      <c r="B185" s="43" t="s">
        <v>1682</v>
      </c>
      <c r="C185" s="41" t="s">
        <v>1672</v>
      </c>
      <c r="D185" s="35" t="s">
        <v>639</v>
      </c>
      <c r="E185" s="35" t="s">
        <v>640</v>
      </c>
      <c r="F185" s="36" t="s">
        <v>641</v>
      </c>
      <c r="G185" s="38">
        <v>1</v>
      </c>
      <c r="H185" s="398">
        <v>15571</v>
      </c>
      <c r="I185" s="36" t="s">
        <v>3350</v>
      </c>
      <c r="J185" s="36"/>
      <c r="K185" s="36"/>
      <c r="L185" s="36"/>
      <c r="M185" s="402"/>
      <c r="N185" s="36"/>
      <c r="O185" s="36"/>
      <c r="P185" s="392"/>
      <c r="Q185" s="392"/>
      <c r="R185" s="392"/>
      <c r="S185" s="392"/>
      <c r="T185" s="392"/>
      <c r="U185" s="392"/>
      <c r="V185" s="434" t="b">
        <f t="shared" si="6"/>
        <v>1</v>
      </c>
      <c r="W185" s="434" t="b">
        <f t="shared" si="5"/>
        <v>1</v>
      </c>
      <c r="X185" s="35" t="s">
        <v>640</v>
      </c>
      <c r="Y185" s="38">
        <v>1</v>
      </c>
      <c r="Z185" s="38" t="s">
        <v>7</v>
      </c>
      <c r="AA185" s="53" t="s">
        <v>1681</v>
      </c>
      <c r="AB185" s="43" t="s">
        <v>1682</v>
      </c>
      <c r="AC185" s="434" t="b">
        <v>1</v>
      </c>
      <c r="AD185" s="626" t="s">
        <v>4183</v>
      </c>
      <c r="AE185" s="626">
        <v>1443</v>
      </c>
    </row>
    <row r="186" spans="2:31" ht="24">
      <c r="B186" s="33"/>
      <c r="C186" s="41"/>
      <c r="D186" s="35" t="s">
        <v>642</v>
      </c>
      <c r="E186" s="35" t="s">
        <v>643</v>
      </c>
      <c r="F186" s="36" t="s">
        <v>184</v>
      </c>
      <c r="G186" s="38">
        <v>1</v>
      </c>
      <c r="H186" s="398">
        <v>16541</v>
      </c>
      <c r="I186" s="36"/>
      <c r="J186" s="36"/>
      <c r="K186" s="36"/>
      <c r="L186" s="36"/>
      <c r="M186" s="402"/>
      <c r="N186" s="36"/>
      <c r="O186" s="36"/>
      <c r="P186" s="392"/>
      <c r="Q186" s="392"/>
      <c r="R186" s="392"/>
      <c r="S186" s="392"/>
      <c r="T186" s="392"/>
      <c r="U186" s="392"/>
      <c r="V186" s="434" t="b">
        <f t="shared" si="6"/>
        <v>1</v>
      </c>
      <c r="W186" s="434" t="b">
        <f t="shared" si="5"/>
        <v>1</v>
      </c>
      <c r="X186" s="35" t="s">
        <v>643</v>
      </c>
      <c r="Y186" s="38">
        <v>1</v>
      </c>
      <c r="Z186" s="38" t="s">
        <v>19</v>
      </c>
      <c r="AA186" s="96" t="s">
        <v>588</v>
      </c>
      <c r="AB186" s="33"/>
      <c r="AC186" s="434" t="b">
        <v>1</v>
      </c>
      <c r="AD186" s="626" t="s">
        <v>4184</v>
      </c>
      <c r="AE186" s="626">
        <v>1472</v>
      </c>
    </row>
    <row r="187" spans="2:31" ht="60">
      <c r="B187" s="33" t="s">
        <v>1569</v>
      </c>
      <c r="C187" s="41" t="s">
        <v>1672</v>
      </c>
      <c r="D187" s="35" t="s">
        <v>644</v>
      </c>
      <c r="E187" s="35" t="s">
        <v>645</v>
      </c>
      <c r="F187" s="36" t="s">
        <v>1684</v>
      </c>
      <c r="G187" s="38">
        <v>1</v>
      </c>
      <c r="H187" s="398">
        <v>15721</v>
      </c>
      <c r="I187" s="36" t="s">
        <v>3283</v>
      </c>
      <c r="J187" s="36" t="s">
        <v>3268</v>
      </c>
      <c r="K187" s="36" t="s">
        <v>3294</v>
      </c>
      <c r="L187" s="36"/>
      <c r="M187" s="402"/>
      <c r="N187" s="36"/>
      <c r="O187" s="36"/>
      <c r="P187" s="392"/>
      <c r="Q187" s="392"/>
      <c r="R187" s="392"/>
      <c r="S187" s="392"/>
      <c r="T187" s="392"/>
      <c r="U187" s="392"/>
      <c r="V187" s="434" t="b">
        <f t="shared" si="6"/>
        <v>1</v>
      </c>
      <c r="W187" s="434" t="b">
        <f t="shared" si="5"/>
        <v>1</v>
      </c>
      <c r="X187" s="35" t="s">
        <v>645</v>
      </c>
      <c r="Y187" s="38">
        <v>1</v>
      </c>
      <c r="Z187" s="38" t="s">
        <v>6</v>
      </c>
      <c r="AA187" s="438" t="s">
        <v>2692</v>
      </c>
      <c r="AB187" s="33" t="s">
        <v>1569</v>
      </c>
      <c r="AC187" s="434" t="b">
        <v>1</v>
      </c>
      <c r="AD187" s="626" t="s">
        <v>4185</v>
      </c>
      <c r="AE187" s="626">
        <v>1452</v>
      </c>
    </row>
    <row r="188" spans="2:31" ht="60">
      <c r="B188" s="43" t="s">
        <v>1621</v>
      </c>
      <c r="C188" s="41" t="s">
        <v>1672</v>
      </c>
      <c r="D188" s="35" t="s">
        <v>649</v>
      </c>
      <c r="E188" s="35" t="s">
        <v>650</v>
      </c>
      <c r="F188" s="36" t="s">
        <v>651</v>
      </c>
      <c r="G188" s="38">
        <v>1</v>
      </c>
      <c r="H188" s="398">
        <v>15791</v>
      </c>
      <c r="I188" s="36" t="s">
        <v>3304</v>
      </c>
      <c r="J188" s="36" t="s">
        <v>3265</v>
      </c>
      <c r="K188" s="36" t="s">
        <v>3264</v>
      </c>
      <c r="L188" s="36"/>
      <c r="M188" s="402"/>
      <c r="N188" s="36"/>
      <c r="O188" s="36"/>
      <c r="P188" s="392"/>
      <c r="Q188" s="392"/>
      <c r="R188" s="392"/>
      <c r="S188" s="392"/>
      <c r="T188" s="392"/>
      <c r="U188" s="392"/>
      <c r="V188" s="434" t="b">
        <f t="shared" si="6"/>
        <v>1</v>
      </c>
      <c r="W188" s="434" t="b">
        <f t="shared" si="5"/>
        <v>1</v>
      </c>
      <c r="X188" s="35" t="s">
        <v>650</v>
      </c>
      <c r="Y188" s="38">
        <v>1</v>
      </c>
      <c r="Z188" s="38" t="s">
        <v>6</v>
      </c>
      <c r="AA188" s="53" t="s">
        <v>1686</v>
      </c>
      <c r="AB188" s="43" t="s">
        <v>1621</v>
      </c>
      <c r="AC188" s="434" t="b">
        <v>1</v>
      </c>
      <c r="AD188" s="626" t="s">
        <v>4186</v>
      </c>
      <c r="AE188" s="626">
        <v>1453</v>
      </c>
    </row>
    <row r="189" spans="2:31" ht="36">
      <c r="B189" s="43" t="s">
        <v>1564</v>
      </c>
      <c r="C189" s="41" t="s">
        <v>1672</v>
      </c>
      <c r="D189" s="66" t="s">
        <v>652</v>
      </c>
      <c r="E189" s="67" t="s">
        <v>653</v>
      </c>
      <c r="F189" s="67" t="s">
        <v>1687</v>
      </c>
      <c r="G189" s="41">
        <v>1</v>
      </c>
      <c r="H189" s="398">
        <v>15851</v>
      </c>
      <c r="I189" s="67" t="s">
        <v>3302</v>
      </c>
      <c r="J189" s="67" t="s">
        <v>3272</v>
      </c>
      <c r="K189" s="67" t="s">
        <v>3311</v>
      </c>
      <c r="L189" s="67"/>
      <c r="M189" s="406"/>
      <c r="N189" s="67"/>
      <c r="O189" s="67"/>
      <c r="P189" s="392"/>
      <c r="Q189" s="392"/>
      <c r="R189" s="392"/>
      <c r="S189" s="392"/>
      <c r="T189" s="392"/>
      <c r="U189" s="392"/>
      <c r="V189" s="434" t="b">
        <f t="shared" si="6"/>
        <v>1</v>
      </c>
      <c r="W189" s="434" t="b">
        <f t="shared" si="5"/>
        <v>1</v>
      </c>
      <c r="X189" s="67" t="s">
        <v>653</v>
      </c>
      <c r="Y189" s="41">
        <v>1</v>
      </c>
      <c r="Z189" s="41" t="s">
        <v>6</v>
      </c>
      <c r="AA189" s="442" t="s">
        <v>572</v>
      </c>
      <c r="AB189" s="43" t="s">
        <v>1564</v>
      </c>
      <c r="AC189" s="434" t="b">
        <v>1</v>
      </c>
      <c r="AD189" s="626" t="s">
        <v>4187</v>
      </c>
      <c r="AE189" s="626">
        <v>1454</v>
      </c>
    </row>
    <row r="190" spans="2:31" ht="120">
      <c r="B190" s="449" t="s">
        <v>3410</v>
      </c>
      <c r="C190" s="41"/>
      <c r="D190" s="35" t="s">
        <v>655</v>
      </c>
      <c r="E190" s="35" t="s">
        <v>656</v>
      </c>
      <c r="F190" s="36" t="s">
        <v>657</v>
      </c>
      <c r="G190" s="38">
        <v>1</v>
      </c>
      <c r="H190" s="398">
        <v>15611</v>
      </c>
      <c r="I190" s="449" t="s">
        <v>3410</v>
      </c>
      <c r="J190" s="36"/>
      <c r="K190" s="36"/>
      <c r="L190" s="36"/>
      <c r="M190" s="402"/>
      <c r="N190" s="36"/>
      <c r="O190" s="36"/>
      <c r="P190" s="392"/>
      <c r="Q190" s="392"/>
      <c r="R190" s="392"/>
      <c r="S190" s="392"/>
      <c r="T190" s="392"/>
      <c r="U190" s="392"/>
      <c r="V190" s="434" t="b">
        <f t="shared" ref="V190:V229" si="7">EXACT(X190,E190)</f>
        <v>1</v>
      </c>
      <c r="W190" s="434" t="b">
        <f t="shared" si="5"/>
        <v>1</v>
      </c>
      <c r="X190" s="35" t="s">
        <v>656</v>
      </c>
      <c r="Y190" s="38">
        <v>1</v>
      </c>
      <c r="Z190" s="38" t="s">
        <v>6</v>
      </c>
      <c r="AA190" s="53" t="s">
        <v>1689</v>
      </c>
      <c r="AB190" s="33" t="s">
        <v>3410</v>
      </c>
      <c r="AC190" s="434" t="b">
        <v>1</v>
      </c>
      <c r="AD190" s="626" t="s">
        <v>4188</v>
      </c>
      <c r="AE190" s="626">
        <v>1444</v>
      </c>
    </row>
    <row r="191" spans="2:31" ht="276">
      <c r="B191" s="33" t="s">
        <v>1643</v>
      </c>
      <c r="C191" s="41"/>
      <c r="D191" s="35" t="s">
        <v>655</v>
      </c>
      <c r="E191" s="35" t="s">
        <v>656</v>
      </c>
      <c r="F191" s="36" t="s">
        <v>657</v>
      </c>
      <c r="G191" s="38">
        <v>1</v>
      </c>
      <c r="H191" s="398">
        <v>15611</v>
      </c>
      <c r="I191" s="36" t="s">
        <v>3288</v>
      </c>
      <c r="J191" s="36" t="s">
        <v>3278</v>
      </c>
      <c r="K191" s="36" t="s">
        <v>3279</v>
      </c>
      <c r="L191" s="36" t="s">
        <v>3291</v>
      </c>
      <c r="M191" s="402" t="s">
        <v>3307</v>
      </c>
      <c r="N191" s="36" t="s">
        <v>3270</v>
      </c>
      <c r="O191" s="36"/>
      <c r="P191" s="392"/>
      <c r="Q191" s="392"/>
      <c r="R191" s="392"/>
      <c r="S191" s="392"/>
      <c r="T191" s="392"/>
      <c r="U191" s="392"/>
      <c r="V191" s="434" t="b">
        <f t="shared" si="7"/>
        <v>1</v>
      </c>
      <c r="W191" s="434" t="b">
        <f t="shared" si="5"/>
        <v>1</v>
      </c>
      <c r="X191" s="35" t="s">
        <v>656</v>
      </c>
      <c r="Y191" s="38">
        <v>1</v>
      </c>
      <c r="Z191" s="38" t="s">
        <v>8</v>
      </c>
      <c r="AA191" s="53" t="s">
        <v>1690</v>
      </c>
      <c r="AB191" s="33" t="s">
        <v>1643</v>
      </c>
      <c r="AC191" s="434" t="b">
        <v>1</v>
      </c>
      <c r="AD191" s="626" t="s">
        <v>4189</v>
      </c>
      <c r="AE191" s="626">
        <v>1445</v>
      </c>
    </row>
    <row r="192" spans="2:31" ht="48">
      <c r="B192" s="33" t="s">
        <v>1522</v>
      </c>
      <c r="C192" s="41" t="s">
        <v>1672</v>
      </c>
      <c r="D192" s="35" t="s">
        <v>675</v>
      </c>
      <c r="E192" s="35" t="s">
        <v>676</v>
      </c>
      <c r="F192" s="36" t="s">
        <v>677</v>
      </c>
      <c r="G192" s="38">
        <v>1</v>
      </c>
      <c r="H192" s="398">
        <v>15621</v>
      </c>
      <c r="I192" s="36" t="s">
        <v>3286</v>
      </c>
      <c r="J192" s="36" t="s">
        <v>3289</v>
      </c>
      <c r="K192" s="36" t="s">
        <v>3292</v>
      </c>
      <c r="L192" s="36"/>
      <c r="M192" s="402"/>
      <c r="N192" s="36"/>
      <c r="O192" s="36"/>
      <c r="P192" s="392"/>
      <c r="Q192" s="392"/>
      <c r="R192" s="392"/>
      <c r="S192" s="392"/>
      <c r="T192" s="392"/>
      <c r="U192" s="392"/>
      <c r="V192" s="434" t="b">
        <f t="shared" si="7"/>
        <v>1</v>
      </c>
      <c r="W192" s="434" t="b">
        <f t="shared" si="5"/>
        <v>1</v>
      </c>
      <c r="X192" s="35" t="s">
        <v>676</v>
      </c>
      <c r="Y192" s="38">
        <v>1</v>
      </c>
      <c r="Z192" s="38" t="s">
        <v>6</v>
      </c>
      <c r="AA192" s="53" t="s">
        <v>1691</v>
      </c>
      <c r="AB192" s="33" t="s">
        <v>1522</v>
      </c>
      <c r="AC192" s="434" t="b">
        <v>1</v>
      </c>
      <c r="AD192" s="626" t="s">
        <v>4190</v>
      </c>
      <c r="AE192" s="626">
        <v>1446</v>
      </c>
    </row>
    <row r="193" spans="2:31" ht="48">
      <c r="B193" s="33" t="s">
        <v>1554</v>
      </c>
      <c r="C193" s="41" t="s">
        <v>1672</v>
      </c>
      <c r="D193" s="35" t="s">
        <v>675</v>
      </c>
      <c r="E193" s="35" t="s">
        <v>676</v>
      </c>
      <c r="F193" s="36" t="s">
        <v>677</v>
      </c>
      <c r="G193" s="38">
        <v>1</v>
      </c>
      <c r="H193" s="398">
        <v>15621</v>
      </c>
      <c r="I193" s="36" t="s">
        <v>3349</v>
      </c>
      <c r="J193" s="36"/>
      <c r="K193" s="36"/>
      <c r="L193" s="36"/>
      <c r="M193" s="402"/>
      <c r="N193" s="36"/>
      <c r="O193" s="36"/>
      <c r="P193" s="392"/>
      <c r="Q193" s="392"/>
      <c r="R193" s="392"/>
      <c r="S193" s="392"/>
      <c r="T193" s="392"/>
      <c r="U193" s="392"/>
      <c r="V193" s="434" t="b">
        <f t="shared" si="7"/>
        <v>1</v>
      </c>
      <c r="W193" s="434" t="b">
        <f t="shared" si="5"/>
        <v>1</v>
      </c>
      <c r="X193" s="35" t="s">
        <v>676</v>
      </c>
      <c r="Y193" s="38">
        <v>1</v>
      </c>
      <c r="Z193" s="38" t="s">
        <v>7</v>
      </c>
      <c r="AA193" s="53" t="s">
        <v>1692</v>
      </c>
      <c r="AB193" s="33" t="s">
        <v>1554</v>
      </c>
      <c r="AC193" s="434" t="b">
        <v>1</v>
      </c>
      <c r="AD193" s="626" t="s">
        <v>4191</v>
      </c>
      <c r="AE193" s="626">
        <v>1447</v>
      </c>
    </row>
    <row r="194" spans="2:31" ht="96">
      <c r="B194" s="33" t="s">
        <v>1548</v>
      </c>
      <c r="C194" s="41" t="s">
        <v>1568</v>
      </c>
      <c r="D194" s="35" t="s">
        <v>678</v>
      </c>
      <c r="E194" s="35" t="s">
        <v>679</v>
      </c>
      <c r="F194" s="36" t="s">
        <v>680</v>
      </c>
      <c r="G194" s="38">
        <v>1</v>
      </c>
      <c r="H194" s="398">
        <v>15631</v>
      </c>
      <c r="I194" s="36" t="s">
        <v>3281</v>
      </c>
      <c r="J194" s="36" t="s">
        <v>3290</v>
      </c>
      <c r="K194" s="36" t="s">
        <v>3293</v>
      </c>
      <c r="L194" s="36"/>
      <c r="M194" s="402"/>
      <c r="N194" s="36"/>
      <c r="O194" s="36"/>
      <c r="P194" s="392"/>
      <c r="Q194" s="392"/>
      <c r="R194" s="392"/>
      <c r="S194" s="392"/>
      <c r="T194" s="392"/>
      <c r="U194" s="392"/>
      <c r="V194" s="434" t="b">
        <f t="shared" si="7"/>
        <v>1</v>
      </c>
      <c r="W194" s="434" t="b">
        <f t="shared" si="5"/>
        <v>1</v>
      </c>
      <c r="X194" s="35" t="s">
        <v>679</v>
      </c>
      <c r="Y194" s="38">
        <v>1</v>
      </c>
      <c r="Z194" s="38" t="s">
        <v>6</v>
      </c>
      <c r="AA194" s="53" t="s">
        <v>1693</v>
      </c>
      <c r="AB194" s="33" t="s">
        <v>1548</v>
      </c>
      <c r="AC194" s="434" t="b">
        <v>1</v>
      </c>
      <c r="AD194" s="626" t="s">
        <v>4192</v>
      </c>
      <c r="AE194" s="626">
        <v>1448</v>
      </c>
    </row>
    <row r="195" spans="2:31" ht="96">
      <c r="B195" s="33" t="s">
        <v>1695</v>
      </c>
      <c r="C195" s="41" t="s">
        <v>1568</v>
      </c>
      <c r="D195" s="35" t="s">
        <v>678</v>
      </c>
      <c r="E195" s="35" t="s">
        <v>679</v>
      </c>
      <c r="F195" s="36" t="s">
        <v>680</v>
      </c>
      <c r="G195" s="38">
        <v>1</v>
      </c>
      <c r="H195" s="398">
        <v>15631</v>
      </c>
      <c r="I195" s="36" t="s">
        <v>3310</v>
      </c>
      <c r="J195" s="36"/>
      <c r="K195" s="36"/>
      <c r="L195" s="36"/>
      <c r="M195" s="402"/>
      <c r="N195" s="36"/>
      <c r="O195" s="36"/>
      <c r="P195" s="392"/>
      <c r="Q195" s="392"/>
      <c r="R195" s="392"/>
      <c r="S195" s="392"/>
      <c r="T195" s="392"/>
      <c r="U195" s="392"/>
      <c r="V195" s="434" t="b">
        <f t="shared" si="7"/>
        <v>1</v>
      </c>
      <c r="W195" s="434" t="b">
        <f t="shared" si="5"/>
        <v>1</v>
      </c>
      <c r="X195" s="35" t="s">
        <v>679</v>
      </c>
      <c r="Y195" s="38">
        <v>1</v>
      </c>
      <c r="Z195" s="38" t="s">
        <v>7</v>
      </c>
      <c r="AA195" s="53" t="s">
        <v>1694</v>
      </c>
      <c r="AB195" s="33" t="s">
        <v>1695</v>
      </c>
      <c r="AC195" s="434" t="b">
        <v>1</v>
      </c>
      <c r="AD195" s="626" t="s">
        <v>4193</v>
      </c>
      <c r="AE195" s="626">
        <v>1449</v>
      </c>
    </row>
    <row r="196" spans="2:31" ht="36">
      <c r="B196" s="33"/>
      <c r="C196" s="41"/>
      <c r="D196" s="35" t="s">
        <v>1696</v>
      </c>
      <c r="E196" s="35" t="s">
        <v>1697</v>
      </c>
      <c r="F196" s="36" t="s">
        <v>197</v>
      </c>
      <c r="G196" s="38">
        <v>1</v>
      </c>
      <c r="H196" s="398">
        <v>16691</v>
      </c>
      <c r="I196" s="36"/>
      <c r="J196" s="36"/>
      <c r="K196" s="36"/>
      <c r="L196" s="36"/>
      <c r="M196" s="402"/>
      <c r="N196" s="36"/>
      <c r="O196" s="36"/>
      <c r="P196" s="392"/>
      <c r="Q196" s="392"/>
      <c r="R196" s="392"/>
      <c r="S196" s="392"/>
      <c r="T196" s="392"/>
      <c r="U196" s="392"/>
      <c r="V196" s="434" t="b">
        <f t="shared" si="7"/>
        <v>1</v>
      </c>
      <c r="W196" s="434" t="b">
        <f t="shared" si="5"/>
        <v>1</v>
      </c>
      <c r="X196" s="35" t="s">
        <v>1697</v>
      </c>
      <c r="Y196" s="38">
        <v>1</v>
      </c>
      <c r="Z196" s="38" t="s">
        <v>19</v>
      </c>
      <c r="AA196" s="117" t="s">
        <v>588</v>
      </c>
      <c r="AB196" s="33"/>
      <c r="AC196" s="434" t="b">
        <v>1</v>
      </c>
      <c r="AD196" s="626" t="s">
        <v>4194</v>
      </c>
      <c r="AE196" s="626">
        <v>1481</v>
      </c>
    </row>
    <row r="197" spans="2:31" ht="36">
      <c r="B197" s="43"/>
      <c r="C197" s="41"/>
      <c r="D197" s="35">
        <v>1739</v>
      </c>
      <c r="E197" s="75" t="s">
        <v>1698</v>
      </c>
      <c r="F197" s="36" t="s">
        <v>197</v>
      </c>
      <c r="G197" s="38">
        <v>1</v>
      </c>
      <c r="H197" s="398">
        <v>17391</v>
      </c>
      <c r="I197" s="36"/>
      <c r="J197" s="36"/>
      <c r="K197" s="36"/>
      <c r="L197" s="36"/>
      <c r="M197" s="402"/>
      <c r="N197" s="36"/>
      <c r="O197" s="36"/>
      <c r="P197" s="392"/>
      <c r="Q197" s="392"/>
      <c r="R197" s="392"/>
      <c r="S197" s="392"/>
      <c r="T197" s="392"/>
      <c r="U197" s="392"/>
      <c r="V197" s="434" t="b">
        <f t="shared" si="7"/>
        <v>1</v>
      </c>
      <c r="W197" s="434" t="b">
        <f t="shared" si="5"/>
        <v>1</v>
      </c>
      <c r="X197" s="75" t="s">
        <v>1698</v>
      </c>
      <c r="Y197" s="38">
        <v>1</v>
      </c>
      <c r="Z197" s="77" t="s">
        <v>19</v>
      </c>
      <c r="AA197" s="117" t="s">
        <v>588</v>
      </c>
      <c r="AB197" s="43"/>
      <c r="AC197" s="434" t="b">
        <v>1</v>
      </c>
      <c r="AD197" s="626" t="s">
        <v>4195</v>
      </c>
      <c r="AE197" s="626">
        <v>1509</v>
      </c>
    </row>
    <row r="198" spans="2:31" ht="36">
      <c r="B198" s="33"/>
      <c r="C198" s="41"/>
      <c r="D198" s="35" t="s">
        <v>1699</v>
      </c>
      <c r="E198" s="35" t="s">
        <v>1700</v>
      </c>
      <c r="F198" s="36" t="s">
        <v>200</v>
      </c>
      <c r="G198" s="38">
        <v>1</v>
      </c>
      <c r="H198" s="398">
        <v>16881</v>
      </c>
      <c r="I198" s="36"/>
      <c r="J198" s="36"/>
      <c r="K198" s="36"/>
      <c r="L198" s="36"/>
      <c r="M198" s="402"/>
      <c r="N198" s="36"/>
      <c r="O198" s="36"/>
      <c r="P198" s="392"/>
      <c r="Q198" s="392"/>
      <c r="R198" s="392"/>
      <c r="S198" s="392"/>
      <c r="T198" s="392"/>
      <c r="U198" s="392"/>
      <c r="V198" s="434" t="b">
        <f t="shared" si="7"/>
        <v>1</v>
      </c>
      <c r="W198" s="434" t="b">
        <f t="shared" ref="W198:W261" si="8">EXACT(G198,Y198)</f>
        <v>1</v>
      </c>
      <c r="X198" s="35" t="s">
        <v>1700</v>
      </c>
      <c r="Y198" s="38">
        <v>1</v>
      </c>
      <c r="Z198" s="38" t="s">
        <v>19</v>
      </c>
      <c r="AA198" s="117" t="s">
        <v>574</v>
      </c>
      <c r="AB198" s="33"/>
      <c r="AC198" s="434" t="b">
        <v>1</v>
      </c>
      <c r="AD198" s="626" t="s">
        <v>4196</v>
      </c>
      <c r="AE198" s="626">
        <v>1489</v>
      </c>
    </row>
    <row r="199" spans="2:31" ht="36">
      <c r="B199" s="33"/>
      <c r="C199" s="41"/>
      <c r="D199" s="35" t="s">
        <v>1701</v>
      </c>
      <c r="E199" s="35" t="s">
        <v>1702</v>
      </c>
      <c r="F199" s="36" t="s">
        <v>200</v>
      </c>
      <c r="G199" s="38">
        <v>1</v>
      </c>
      <c r="H199" s="398">
        <v>17551</v>
      </c>
      <c r="I199" s="36"/>
      <c r="J199" s="36"/>
      <c r="K199" s="36"/>
      <c r="L199" s="36"/>
      <c r="M199" s="402"/>
      <c r="N199" s="36"/>
      <c r="O199" s="36"/>
      <c r="P199" s="392"/>
      <c r="Q199" s="392"/>
      <c r="R199" s="392"/>
      <c r="S199" s="392"/>
      <c r="T199" s="392"/>
      <c r="U199" s="392"/>
      <c r="V199" s="434" t="b">
        <f t="shared" si="7"/>
        <v>1</v>
      </c>
      <c r="W199" s="434" t="b">
        <f t="shared" si="8"/>
        <v>1</v>
      </c>
      <c r="X199" s="35" t="s">
        <v>1702</v>
      </c>
      <c r="Y199" s="38">
        <v>1</v>
      </c>
      <c r="Z199" s="38" t="s">
        <v>19</v>
      </c>
      <c r="AA199" s="117" t="s">
        <v>574</v>
      </c>
      <c r="AB199" s="33"/>
      <c r="AC199" s="434" t="b">
        <v>1</v>
      </c>
      <c r="AD199" s="626" t="s">
        <v>4197</v>
      </c>
      <c r="AE199" s="626">
        <v>1519</v>
      </c>
    </row>
    <row r="200" spans="2:31" s="477" customFormat="1" ht="36">
      <c r="B200" s="470"/>
      <c r="C200" s="471"/>
      <c r="D200" s="472" t="s">
        <v>685</v>
      </c>
      <c r="E200" s="472" t="s">
        <v>686</v>
      </c>
      <c r="F200" s="466" t="s">
        <v>212</v>
      </c>
      <c r="G200" s="473">
        <v>1</v>
      </c>
      <c r="H200" s="474">
        <v>17131</v>
      </c>
      <c r="I200" s="466"/>
      <c r="J200" s="466"/>
      <c r="K200" s="466"/>
      <c r="L200" s="466"/>
      <c r="M200" s="475"/>
      <c r="N200" s="466"/>
      <c r="O200" s="466"/>
      <c r="P200" s="476"/>
      <c r="Q200" s="476"/>
      <c r="R200" s="476"/>
      <c r="S200" s="476"/>
      <c r="T200" s="476"/>
      <c r="U200" s="476"/>
      <c r="V200" s="477" t="b">
        <f t="shared" si="7"/>
        <v>1</v>
      </c>
      <c r="W200" s="477" t="b">
        <f t="shared" si="8"/>
        <v>1</v>
      </c>
      <c r="X200" s="472" t="s">
        <v>686</v>
      </c>
      <c r="Y200" s="473">
        <v>1</v>
      </c>
      <c r="Z200" s="473" t="s">
        <v>19</v>
      </c>
      <c r="AA200" s="478" t="s">
        <v>574</v>
      </c>
      <c r="AB200" s="470"/>
      <c r="AC200" s="477" t="b">
        <v>1</v>
      </c>
      <c r="AD200" s="626" t="s">
        <v>4198</v>
      </c>
      <c r="AE200" s="626" t="e">
        <v>#N/A</v>
      </c>
    </row>
    <row r="201" spans="2:31" ht="48">
      <c r="B201" s="33" t="s">
        <v>1552</v>
      </c>
      <c r="C201" s="41" t="s">
        <v>1608</v>
      </c>
      <c r="D201" s="35" t="s">
        <v>687</v>
      </c>
      <c r="E201" s="35" t="s">
        <v>688</v>
      </c>
      <c r="F201" s="36" t="s">
        <v>689</v>
      </c>
      <c r="G201" s="38">
        <v>1</v>
      </c>
      <c r="H201" s="398">
        <v>10081</v>
      </c>
      <c r="I201" s="36" t="s">
        <v>3300</v>
      </c>
      <c r="J201" s="36" t="s">
        <v>3309</v>
      </c>
      <c r="K201" s="36" t="s">
        <v>3298</v>
      </c>
      <c r="L201" s="36"/>
      <c r="M201" s="402"/>
      <c r="N201" s="36"/>
      <c r="O201" s="36"/>
      <c r="P201" s="392"/>
      <c r="Q201" s="392"/>
      <c r="R201" s="392"/>
      <c r="S201" s="392"/>
      <c r="T201" s="392"/>
      <c r="U201" s="392"/>
      <c r="V201" s="434" t="b">
        <f t="shared" si="7"/>
        <v>1</v>
      </c>
      <c r="W201" s="434" t="b">
        <f t="shared" si="8"/>
        <v>1</v>
      </c>
      <c r="X201" s="35" t="s">
        <v>688</v>
      </c>
      <c r="Y201" s="38">
        <v>1</v>
      </c>
      <c r="Z201" s="38" t="s">
        <v>6</v>
      </c>
      <c r="AA201" s="117" t="s">
        <v>249</v>
      </c>
      <c r="AB201" s="33" t="s">
        <v>1552</v>
      </c>
      <c r="AC201" s="434" t="b">
        <v>1</v>
      </c>
      <c r="AD201" s="626" t="s">
        <v>4199</v>
      </c>
      <c r="AE201" s="626">
        <v>1095</v>
      </c>
    </row>
    <row r="202" spans="2:31" ht="36">
      <c r="B202" s="33" t="s">
        <v>1530</v>
      </c>
      <c r="C202" s="41" t="s">
        <v>1608</v>
      </c>
      <c r="D202" s="35" t="s">
        <v>687</v>
      </c>
      <c r="E202" s="35" t="s">
        <v>688</v>
      </c>
      <c r="F202" s="36" t="s">
        <v>689</v>
      </c>
      <c r="G202" s="38">
        <v>2</v>
      </c>
      <c r="H202" s="398">
        <v>10082</v>
      </c>
      <c r="I202" s="36" t="s">
        <v>3296</v>
      </c>
      <c r="J202" s="36" t="s">
        <v>3275</v>
      </c>
      <c r="K202" s="36" t="s">
        <v>3310</v>
      </c>
      <c r="L202" s="36"/>
      <c r="M202" s="402"/>
      <c r="N202" s="36"/>
      <c r="O202" s="36"/>
      <c r="P202" s="392"/>
      <c r="Q202" s="392"/>
      <c r="R202" s="392"/>
      <c r="S202" s="392"/>
      <c r="T202" s="392"/>
      <c r="U202" s="392"/>
      <c r="V202" s="434" t="b">
        <f t="shared" si="7"/>
        <v>1</v>
      </c>
      <c r="W202" s="434" t="b">
        <f t="shared" si="8"/>
        <v>1</v>
      </c>
      <c r="X202" s="35" t="s">
        <v>688</v>
      </c>
      <c r="Y202" s="38">
        <v>2</v>
      </c>
      <c r="Z202" s="38" t="s">
        <v>6</v>
      </c>
      <c r="AA202" s="96" t="s">
        <v>250</v>
      </c>
      <c r="AB202" s="33" t="s">
        <v>1530</v>
      </c>
      <c r="AC202" s="434" t="b">
        <v>1</v>
      </c>
      <c r="AD202" s="626" t="s">
        <v>4200</v>
      </c>
      <c r="AE202" s="626">
        <v>1096</v>
      </c>
    </row>
    <row r="203" spans="2:31" ht="36">
      <c r="B203" s="33" t="s">
        <v>1534</v>
      </c>
      <c r="C203" s="41" t="s">
        <v>1608</v>
      </c>
      <c r="D203" s="35" t="s">
        <v>687</v>
      </c>
      <c r="E203" s="35" t="s">
        <v>688</v>
      </c>
      <c r="F203" s="36" t="s">
        <v>689</v>
      </c>
      <c r="G203" s="38">
        <v>3</v>
      </c>
      <c r="H203" s="398">
        <v>10083</v>
      </c>
      <c r="I203" s="36" t="s">
        <v>3284</v>
      </c>
      <c r="J203" s="36" t="s">
        <v>3273</v>
      </c>
      <c r="K203" s="36" t="s">
        <v>3269</v>
      </c>
      <c r="L203" s="36"/>
      <c r="M203" s="402"/>
      <c r="N203" s="36"/>
      <c r="O203" s="36"/>
      <c r="P203" s="392"/>
      <c r="Q203" s="392"/>
      <c r="R203" s="392"/>
      <c r="S203" s="392"/>
      <c r="T203" s="392"/>
      <c r="U203" s="392"/>
      <c r="V203" s="434" t="b">
        <f t="shared" si="7"/>
        <v>1</v>
      </c>
      <c r="W203" s="434" t="b">
        <f t="shared" si="8"/>
        <v>1</v>
      </c>
      <c r="X203" s="35" t="s">
        <v>688</v>
      </c>
      <c r="Y203" s="38">
        <v>3</v>
      </c>
      <c r="Z203" s="38" t="s">
        <v>6</v>
      </c>
      <c r="AA203" s="96" t="s">
        <v>703</v>
      </c>
      <c r="AB203" s="33" t="s">
        <v>1534</v>
      </c>
      <c r="AC203" s="434" t="b">
        <v>1</v>
      </c>
      <c r="AD203" s="626" t="s">
        <v>4201</v>
      </c>
      <c r="AE203" s="626">
        <v>1097</v>
      </c>
    </row>
    <row r="204" spans="2:31" ht="36">
      <c r="B204" s="33" t="s">
        <v>1703</v>
      </c>
      <c r="C204" s="41"/>
      <c r="D204" s="35" t="s">
        <v>687</v>
      </c>
      <c r="E204" s="35" t="s">
        <v>688</v>
      </c>
      <c r="F204" s="36" t="s">
        <v>689</v>
      </c>
      <c r="G204" s="38">
        <v>1</v>
      </c>
      <c r="H204" s="398">
        <v>10081</v>
      </c>
      <c r="I204" s="36" t="s">
        <v>3302</v>
      </c>
      <c r="J204" s="36" t="s">
        <v>3352</v>
      </c>
      <c r="K204" s="36"/>
      <c r="L204" s="36"/>
      <c r="M204" s="402"/>
      <c r="N204" s="36"/>
      <c r="O204" s="36"/>
      <c r="P204" s="392"/>
      <c r="Q204" s="392"/>
      <c r="R204" s="392"/>
      <c r="S204" s="392"/>
      <c r="T204" s="392"/>
      <c r="U204" s="392"/>
      <c r="V204" s="434" t="b">
        <f t="shared" si="7"/>
        <v>1</v>
      </c>
      <c r="W204" s="434" t="b">
        <f t="shared" si="8"/>
        <v>1</v>
      </c>
      <c r="X204" s="35" t="s">
        <v>688</v>
      </c>
      <c r="Y204" s="38">
        <v>1</v>
      </c>
      <c r="Z204" s="38" t="s">
        <v>8</v>
      </c>
      <c r="AA204" s="53" t="s">
        <v>693</v>
      </c>
      <c r="AB204" s="33" t="s">
        <v>1703</v>
      </c>
      <c r="AC204" s="434" t="b">
        <v>1</v>
      </c>
      <c r="AD204" s="626" t="s">
        <v>4202</v>
      </c>
      <c r="AE204" s="626">
        <v>1098</v>
      </c>
    </row>
    <row r="205" spans="2:31" ht="36">
      <c r="B205" s="33" t="s">
        <v>1703</v>
      </c>
      <c r="C205" s="41"/>
      <c r="D205" s="35" t="s">
        <v>687</v>
      </c>
      <c r="E205" s="35" t="s">
        <v>688</v>
      </c>
      <c r="F205" s="36" t="s">
        <v>689</v>
      </c>
      <c r="G205" s="38">
        <v>2</v>
      </c>
      <c r="H205" s="398">
        <v>10082</v>
      </c>
      <c r="I205" s="36" t="s">
        <v>3302</v>
      </c>
      <c r="J205" s="36" t="s">
        <v>3352</v>
      </c>
      <c r="K205" s="36"/>
      <c r="L205" s="36"/>
      <c r="M205" s="402"/>
      <c r="N205" s="36"/>
      <c r="O205" s="36"/>
      <c r="P205" s="392"/>
      <c r="Q205" s="392"/>
      <c r="R205" s="392"/>
      <c r="S205" s="392"/>
      <c r="T205" s="392"/>
      <c r="U205" s="392"/>
      <c r="V205" s="434" t="b">
        <f t="shared" si="7"/>
        <v>1</v>
      </c>
      <c r="W205" s="434" t="b">
        <f t="shared" si="8"/>
        <v>1</v>
      </c>
      <c r="X205" s="35" t="s">
        <v>688</v>
      </c>
      <c r="Y205" s="38">
        <v>2</v>
      </c>
      <c r="Z205" s="38" t="s">
        <v>8</v>
      </c>
      <c r="AA205" s="53" t="s">
        <v>693</v>
      </c>
      <c r="AB205" s="33" t="s">
        <v>1703</v>
      </c>
      <c r="AC205" s="434" t="b">
        <v>1</v>
      </c>
      <c r="AD205" s="626" t="s">
        <v>4203</v>
      </c>
      <c r="AE205" s="626">
        <v>1102</v>
      </c>
    </row>
    <row r="206" spans="2:31" ht="36">
      <c r="B206" s="33" t="s">
        <v>1703</v>
      </c>
      <c r="C206" s="41"/>
      <c r="D206" s="35" t="s">
        <v>687</v>
      </c>
      <c r="E206" s="35" t="s">
        <v>688</v>
      </c>
      <c r="F206" s="36" t="s">
        <v>689</v>
      </c>
      <c r="G206" s="38">
        <v>3</v>
      </c>
      <c r="H206" s="398">
        <v>10083</v>
      </c>
      <c r="I206" s="36" t="s">
        <v>3302</v>
      </c>
      <c r="J206" s="36" t="s">
        <v>3352</v>
      </c>
      <c r="K206" s="36"/>
      <c r="L206" s="36"/>
      <c r="M206" s="402"/>
      <c r="N206" s="36"/>
      <c r="O206" s="36"/>
      <c r="P206" s="392"/>
      <c r="Q206" s="392"/>
      <c r="R206" s="392"/>
      <c r="S206" s="392"/>
      <c r="T206" s="392"/>
      <c r="U206" s="392"/>
      <c r="V206" s="434" t="b">
        <f t="shared" si="7"/>
        <v>1</v>
      </c>
      <c r="W206" s="434" t="b">
        <f t="shared" si="8"/>
        <v>1</v>
      </c>
      <c r="X206" s="35" t="s">
        <v>688</v>
      </c>
      <c r="Y206" s="38">
        <v>3</v>
      </c>
      <c r="Z206" s="38" t="s">
        <v>8</v>
      </c>
      <c r="AA206" s="53" t="s">
        <v>693</v>
      </c>
      <c r="AB206" s="33" t="s">
        <v>1703</v>
      </c>
      <c r="AC206" s="434" t="b">
        <v>1</v>
      </c>
      <c r="AD206" s="626" t="s">
        <v>4204</v>
      </c>
      <c r="AE206" s="626">
        <v>1103</v>
      </c>
    </row>
    <row r="207" spans="2:31" ht="36">
      <c r="B207" s="33" t="s">
        <v>1704</v>
      </c>
      <c r="C207" s="41"/>
      <c r="D207" s="35" t="s">
        <v>687</v>
      </c>
      <c r="E207" s="35" t="s">
        <v>688</v>
      </c>
      <c r="F207" s="36" t="s">
        <v>689</v>
      </c>
      <c r="G207" s="38">
        <v>4</v>
      </c>
      <c r="H207" s="398">
        <v>10084</v>
      </c>
      <c r="I207" s="36" t="s">
        <v>3351</v>
      </c>
      <c r="J207" s="36" t="s">
        <v>3353</v>
      </c>
      <c r="K207" s="36"/>
      <c r="L207" s="36"/>
      <c r="M207" s="402"/>
      <c r="N207" s="36"/>
      <c r="O207" s="36"/>
      <c r="P207" s="392"/>
      <c r="Q207" s="392"/>
      <c r="R207" s="392"/>
      <c r="S207" s="392"/>
      <c r="T207" s="392"/>
      <c r="U207" s="392"/>
      <c r="V207" s="434" t="b">
        <f t="shared" si="7"/>
        <v>1</v>
      </c>
      <c r="W207" s="434" t="b">
        <f t="shared" si="8"/>
        <v>1</v>
      </c>
      <c r="X207" s="35" t="s">
        <v>688</v>
      </c>
      <c r="Y207" s="38">
        <v>4</v>
      </c>
      <c r="Z207" s="38" t="s">
        <v>8</v>
      </c>
      <c r="AA207" s="453" t="s">
        <v>3411</v>
      </c>
      <c r="AB207" s="33" t="s">
        <v>1704</v>
      </c>
      <c r="AC207" s="434" t="b">
        <v>1</v>
      </c>
      <c r="AD207" s="626" t="s">
        <v>4205</v>
      </c>
      <c r="AE207" s="626">
        <v>1104</v>
      </c>
    </row>
    <row r="208" spans="2:31" ht="36">
      <c r="B208" s="33" t="s">
        <v>1704</v>
      </c>
      <c r="C208" s="41"/>
      <c r="D208" s="35" t="s">
        <v>687</v>
      </c>
      <c r="E208" s="35" t="s">
        <v>688</v>
      </c>
      <c r="F208" s="36" t="s">
        <v>689</v>
      </c>
      <c r="G208" s="38">
        <v>5</v>
      </c>
      <c r="H208" s="398">
        <v>10085</v>
      </c>
      <c r="I208" s="36" t="s">
        <v>3351</v>
      </c>
      <c r="J208" s="36" t="s">
        <v>3353</v>
      </c>
      <c r="K208" s="36"/>
      <c r="L208" s="36"/>
      <c r="M208" s="402"/>
      <c r="N208" s="36"/>
      <c r="O208" s="36"/>
      <c r="P208" s="392"/>
      <c r="Q208" s="392"/>
      <c r="R208" s="392"/>
      <c r="S208" s="392"/>
      <c r="T208" s="392"/>
      <c r="U208" s="392"/>
      <c r="V208" s="434" t="b">
        <f t="shared" si="7"/>
        <v>1</v>
      </c>
      <c r="W208" s="434" t="b">
        <f t="shared" si="8"/>
        <v>1</v>
      </c>
      <c r="X208" s="35" t="s">
        <v>688</v>
      </c>
      <c r="Y208" s="38">
        <v>5</v>
      </c>
      <c r="Z208" s="38" t="s">
        <v>8</v>
      </c>
      <c r="AA208" s="453" t="s">
        <v>3411</v>
      </c>
      <c r="AB208" s="33" t="s">
        <v>1704</v>
      </c>
      <c r="AC208" s="434" t="b">
        <v>1</v>
      </c>
      <c r="AD208" s="626" t="s">
        <v>4206</v>
      </c>
      <c r="AE208" s="626">
        <v>1105</v>
      </c>
    </row>
    <row r="209" spans="2:31" ht="36">
      <c r="B209" s="33" t="s">
        <v>1704</v>
      </c>
      <c r="C209" s="41"/>
      <c r="D209" s="35" t="s">
        <v>687</v>
      </c>
      <c r="E209" s="35" t="s">
        <v>688</v>
      </c>
      <c r="F209" s="36" t="s">
        <v>689</v>
      </c>
      <c r="G209" s="38">
        <v>6</v>
      </c>
      <c r="H209" s="398">
        <v>10086</v>
      </c>
      <c r="I209" s="36" t="s">
        <v>3351</v>
      </c>
      <c r="J209" s="36" t="s">
        <v>3353</v>
      </c>
      <c r="K209" s="36"/>
      <c r="L209" s="36"/>
      <c r="M209" s="402"/>
      <c r="N209" s="36"/>
      <c r="O209" s="36"/>
      <c r="P209" s="392"/>
      <c r="Q209" s="392"/>
      <c r="R209" s="392"/>
      <c r="S209" s="392"/>
      <c r="T209" s="392"/>
      <c r="U209" s="392"/>
      <c r="V209" s="434" t="b">
        <f t="shared" si="7"/>
        <v>1</v>
      </c>
      <c r="W209" s="434" t="b">
        <f t="shared" si="8"/>
        <v>1</v>
      </c>
      <c r="X209" s="35" t="s">
        <v>688</v>
      </c>
      <c r="Y209" s="38">
        <v>6</v>
      </c>
      <c r="Z209" s="38" t="s">
        <v>8</v>
      </c>
      <c r="AA209" s="453" t="s">
        <v>3411</v>
      </c>
      <c r="AB209" s="33" t="s">
        <v>1704</v>
      </c>
      <c r="AC209" s="434" t="b">
        <v>1</v>
      </c>
      <c r="AD209" s="626" t="s">
        <v>4207</v>
      </c>
      <c r="AE209" s="626">
        <v>1106</v>
      </c>
    </row>
    <row r="210" spans="2:31" ht="36">
      <c r="B210" s="33" t="s">
        <v>1705</v>
      </c>
      <c r="C210" s="41"/>
      <c r="D210" s="35" t="s">
        <v>687</v>
      </c>
      <c r="E210" s="35" t="s">
        <v>688</v>
      </c>
      <c r="F210" s="36" t="s">
        <v>689</v>
      </c>
      <c r="G210" s="38">
        <v>7</v>
      </c>
      <c r="H210" s="398">
        <v>10087</v>
      </c>
      <c r="I210" s="36" t="s">
        <v>3272</v>
      </c>
      <c r="J210" s="36" t="s">
        <v>3354</v>
      </c>
      <c r="K210" s="36"/>
      <c r="L210" s="36"/>
      <c r="M210" s="402"/>
      <c r="N210" s="36"/>
      <c r="O210" s="36"/>
      <c r="P210" s="392"/>
      <c r="Q210" s="392"/>
      <c r="R210" s="392"/>
      <c r="S210" s="392"/>
      <c r="T210" s="392"/>
      <c r="U210" s="392"/>
      <c r="V210" s="434" t="b">
        <f t="shared" si="7"/>
        <v>1</v>
      </c>
      <c r="W210" s="434" t="b">
        <f t="shared" si="8"/>
        <v>1</v>
      </c>
      <c r="X210" s="35" t="s">
        <v>688</v>
      </c>
      <c r="Y210" s="38">
        <v>7</v>
      </c>
      <c r="Z210" s="38" t="s">
        <v>8</v>
      </c>
      <c r="AA210" s="53" t="s">
        <v>695</v>
      </c>
      <c r="AB210" s="33" t="s">
        <v>1705</v>
      </c>
      <c r="AC210" s="434" t="b">
        <v>1</v>
      </c>
      <c r="AD210" s="626" t="s">
        <v>4208</v>
      </c>
      <c r="AE210" s="626">
        <v>1107</v>
      </c>
    </row>
    <row r="211" spans="2:31" ht="36">
      <c r="B211" s="33" t="s">
        <v>1705</v>
      </c>
      <c r="C211" s="41"/>
      <c r="D211" s="35" t="s">
        <v>687</v>
      </c>
      <c r="E211" s="35" t="s">
        <v>688</v>
      </c>
      <c r="F211" s="36" t="s">
        <v>689</v>
      </c>
      <c r="G211" s="38">
        <v>8</v>
      </c>
      <c r="H211" s="398">
        <v>10088</v>
      </c>
      <c r="I211" s="36" t="s">
        <v>3272</v>
      </c>
      <c r="J211" s="36" t="s">
        <v>3354</v>
      </c>
      <c r="K211" s="36"/>
      <c r="L211" s="36"/>
      <c r="M211" s="402"/>
      <c r="N211" s="36"/>
      <c r="O211" s="36"/>
      <c r="P211" s="392"/>
      <c r="Q211" s="392"/>
      <c r="R211" s="392"/>
      <c r="S211" s="392"/>
      <c r="T211" s="392"/>
      <c r="U211" s="392"/>
      <c r="V211" s="434" t="b">
        <f t="shared" si="7"/>
        <v>1</v>
      </c>
      <c r="W211" s="434" t="b">
        <f t="shared" si="8"/>
        <v>1</v>
      </c>
      <c r="X211" s="35" t="s">
        <v>688</v>
      </c>
      <c r="Y211" s="38">
        <v>8</v>
      </c>
      <c r="Z211" s="38" t="s">
        <v>8</v>
      </c>
      <c r="AA211" s="53" t="s">
        <v>695</v>
      </c>
      <c r="AB211" s="33" t="s">
        <v>1705</v>
      </c>
      <c r="AC211" s="434" t="b">
        <v>1</v>
      </c>
      <c r="AD211" s="626" t="s">
        <v>4209</v>
      </c>
      <c r="AE211" s="626">
        <v>1108</v>
      </c>
    </row>
    <row r="212" spans="2:31" ht="36">
      <c r="B212" s="33" t="s">
        <v>1705</v>
      </c>
      <c r="C212" s="41"/>
      <c r="D212" s="35" t="s">
        <v>687</v>
      </c>
      <c r="E212" s="35" t="s">
        <v>688</v>
      </c>
      <c r="F212" s="36" t="s">
        <v>689</v>
      </c>
      <c r="G212" s="38">
        <v>9</v>
      </c>
      <c r="H212" s="398">
        <v>10089</v>
      </c>
      <c r="I212" s="36" t="s">
        <v>3272</v>
      </c>
      <c r="J212" s="36" t="s">
        <v>3354</v>
      </c>
      <c r="K212" s="36"/>
      <c r="L212" s="36"/>
      <c r="M212" s="402"/>
      <c r="N212" s="36"/>
      <c r="O212" s="36"/>
      <c r="P212" s="392"/>
      <c r="Q212" s="392"/>
      <c r="R212" s="392"/>
      <c r="S212" s="392"/>
      <c r="T212" s="392"/>
      <c r="U212" s="392"/>
      <c r="V212" s="434" t="b">
        <f t="shared" si="7"/>
        <v>1</v>
      </c>
      <c r="W212" s="434" t="b">
        <f t="shared" si="8"/>
        <v>1</v>
      </c>
      <c r="X212" s="35" t="s">
        <v>688</v>
      </c>
      <c r="Y212" s="38">
        <v>9</v>
      </c>
      <c r="Z212" s="38" t="s">
        <v>8</v>
      </c>
      <c r="AA212" s="53" t="s">
        <v>695</v>
      </c>
      <c r="AB212" s="33" t="s">
        <v>1705</v>
      </c>
      <c r="AC212" s="434" t="b">
        <v>1</v>
      </c>
      <c r="AD212" s="626" t="s">
        <v>4210</v>
      </c>
      <c r="AE212" s="626">
        <v>1109</v>
      </c>
    </row>
    <row r="213" spans="2:31" ht="36">
      <c r="B213" s="33" t="s">
        <v>1706</v>
      </c>
      <c r="C213" s="41"/>
      <c r="D213" s="35" t="s">
        <v>687</v>
      </c>
      <c r="E213" s="35" t="s">
        <v>688</v>
      </c>
      <c r="F213" s="36" t="s">
        <v>689</v>
      </c>
      <c r="G213" s="38">
        <v>10</v>
      </c>
      <c r="H213" s="398">
        <v>100810</v>
      </c>
      <c r="I213" s="36" t="s">
        <v>3311</v>
      </c>
      <c r="J213" s="36" t="s">
        <v>3355</v>
      </c>
      <c r="K213" s="36"/>
      <c r="L213" s="36"/>
      <c r="M213" s="402"/>
      <c r="N213" s="36"/>
      <c r="O213" s="36"/>
      <c r="P213" s="392"/>
      <c r="Q213" s="392"/>
      <c r="R213" s="392"/>
      <c r="S213" s="392"/>
      <c r="T213" s="392"/>
      <c r="U213" s="392"/>
      <c r="V213" s="434" t="b">
        <f t="shared" si="7"/>
        <v>1</v>
      </c>
      <c r="W213" s="434" t="b">
        <f t="shared" si="8"/>
        <v>1</v>
      </c>
      <c r="X213" s="35" t="s">
        <v>688</v>
      </c>
      <c r="Y213" s="38">
        <v>10</v>
      </c>
      <c r="Z213" s="38" t="s">
        <v>8</v>
      </c>
      <c r="AA213" s="117" t="s">
        <v>701</v>
      </c>
      <c r="AB213" s="33" t="s">
        <v>1706</v>
      </c>
      <c r="AC213" s="434" t="b">
        <v>1</v>
      </c>
      <c r="AD213" s="626" t="s">
        <v>4211</v>
      </c>
      <c r="AE213" s="626">
        <v>1099</v>
      </c>
    </row>
    <row r="214" spans="2:31" ht="36">
      <c r="B214" s="33" t="s">
        <v>1706</v>
      </c>
      <c r="C214" s="41"/>
      <c r="D214" s="35" t="s">
        <v>687</v>
      </c>
      <c r="E214" s="35" t="s">
        <v>688</v>
      </c>
      <c r="F214" s="36" t="s">
        <v>689</v>
      </c>
      <c r="G214" s="38">
        <v>11</v>
      </c>
      <c r="H214" s="398">
        <v>100811</v>
      </c>
      <c r="I214" s="36" t="s">
        <v>3311</v>
      </c>
      <c r="J214" s="36" t="s">
        <v>3355</v>
      </c>
      <c r="K214" s="36"/>
      <c r="L214" s="36"/>
      <c r="M214" s="402"/>
      <c r="N214" s="36"/>
      <c r="O214" s="36"/>
      <c r="P214" s="392"/>
      <c r="Q214" s="392"/>
      <c r="R214" s="392"/>
      <c r="S214" s="392"/>
      <c r="T214" s="392"/>
      <c r="U214" s="392"/>
      <c r="V214" s="434" t="b">
        <f t="shared" si="7"/>
        <v>1</v>
      </c>
      <c r="W214" s="434" t="b">
        <f t="shared" si="8"/>
        <v>1</v>
      </c>
      <c r="X214" s="35" t="s">
        <v>688</v>
      </c>
      <c r="Y214" s="38">
        <v>11</v>
      </c>
      <c r="Z214" s="38" t="s">
        <v>8</v>
      </c>
      <c r="AA214" s="117" t="s">
        <v>701</v>
      </c>
      <c r="AB214" s="33" t="s">
        <v>1706</v>
      </c>
      <c r="AC214" s="434" t="b">
        <v>1</v>
      </c>
      <c r="AD214" s="626" t="s">
        <v>4212</v>
      </c>
      <c r="AE214" s="626">
        <v>1100</v>
      </c>
    </row>
    <row r="215" spans="2:31" ht="36">
      <c r="B215" s="33" t="s">
        <v>1706</v>
      </c>
      <c r="C215" s="41"/>
      <c r="D215" s="35" t="s">
        <v>687</v>
      </c>
      <c r="E215" s="35" t="s">
        <v>688</v>
      </c>
      <c r="F215" s="36" t="s">
        <v>689</v>
      </c>
      <c r="G215" s="38">
        <v>12</v>
      </c>
      <c r="H215" s="398">
        <v>100812</v>
      </c>
      <c r="I215" s="36" t="s">
        <v>3311</v>
      </c>
      <c r="J215" s="36" t="s">
        <v>3355</v>
      </c>
      <c r="K215" s="36"/>
      <c r="L215" s="36"/>
      <c r="M215" s="402"/>
      <c r="N215" s="36"/>
      <c r="O215" s="36"/>
      <c r="P215" s="392"/>
      <c r="Q215" s="392"/>
      <c r="R215" s="392"/>
      <c r="S215" s="392"/>
      <c r="T215" s="392"/>
      <c r="U215" s="392"/>
      <c r="V215" s="434" t="b">
        <f t="shared" si="7"/>
        <v>1</v>
      </c>
      <c r="W215" s="434" t="b">
        <f t="shared" si="8"/>
        <v>1</v>
      </c>
      <c r="X215" s="35" t="s">
        <v>688</v>
      </c>
      <c r="Y215" s="38">
        <v>12</v>
      </c>
      <c r="Z215" s="38" t="s">
        <v>8</v>
      </c>
      <c r="AA215" s="117" t="s">
        <v>701</v>
      </c>
      <c r="AB215" s="33" t="s">
        <v>1706</v>
      </c>
      <c r="AC215" s="434" t="b">
        <v>1</v>
      </c>
      <c r="AD215" s="626" t="s">
        <v>4213</v>
      </c>
      <c r="AE215" s="626">
        <v>1101</v>
      </c>
    </row>
    <row r="216" spans="2:31" ht="36">
      <c r="B216" s="33" t="s">
        <v>1538</v>
      </c>
      <c r="C216" s="41" t="s">
        <v>1598</v>
      </c>
      <c r="D216" s="35" t="s">
        <v>704</v>
      </c>
      <c r="E216" s="35" t="s">
        <v>705</v>
      </c>
      <c r="F216" s="36" t="s">
        <v>1707</v>
      </c>
      <c r="G216" s="38">
        <v>1</v>
      </c>
      <c r="H216" s="398">
        <v>10941</v>
      </c>
      <c r="I216" s="36" t="s">
        <v>3282</v>
      </c>
      <c r="J216" s="36" t="s">
        <v>3277</v>
      </c>
      <c r="K216" s="36" t="s">
        <v>3308</v>
      </c>
      <c r="L216" s="36"/>
      <c r="M216" s="402"/>
      <c r="N216" s="36"/>
      <c r="O216" s="36"/>
      <c r="P216" s="392"/>
      <c r="Q216" s="392"/>
      <c r="R216" s="392"/>
      <c r="S216" s="392"/>
      <c r="T216" s="392"/>
      <c r="U216" s="392"/>
      <c r="V216" s="434" t="b">
        <f t="shared" si="7"/>
        <v>1</v>
      </c>
      <c r="W216" s="434" t="b">
        <f t="shared" si="8"/>
        <v>1</v>
      </c>
      <c r="X216" s="35" t="s">
        <v>705</v>
      </c>
      <c r="Y216" s="38">
        <v>1</v>
      </c>
      <c r="Z216" s="38" t="s">
        <v>6</v>
      </c>
      <c r="AA216" s="117" t="s">
        <v>707</v>
      </c>
      <c r="AB216" s="33" t="s">
        <v>1538</v>
      </c>
      <c r="AC216" s="434" t="b">
        <v>1</v>
      </c>
      <c r="AD216" s="626" t="s">
        <v>4214</v>
      </c>
      <c r="AE216" s="626">
        <v>1184</v>
      </c>
    </row>
    <row r="217" spans="2:31" ht="36">
      <c r="B217" s="33" t="s">
        <v>1515</v>
      </c>
      <c r="C217" s="41"/>
      <c r="D217" s="35" t="s">
        <v>704</v>
      </c>
      <c r="E217" s="35" t="s">
        <v>705</v>
      </c>
      <c r="F217" s="36" t="s">
        <v>1707</v>
      </c>
      <c r="G217" s="38">
        <v>1</v>
      </c>
      <c r="H217" s="398">
        <v>10941</v>
      </c>
      <c r="I217" s="36" t="s">
        <v>3271</v>
      </c>
      <c r="J217" s="36" t="s">
        <v>3267</v>
      </c>
      <c r="K217" s="36"/>
      <c r="L217" s="36"/>
      <c r="M217" s="402"/>
      <c r="N217" s="36"/>
      <c r="O217" s="36"/>
      <c r="P217" s="392"/>
      <c r="Q217" s="392"/>
      <c r="R217" s="392"/>
      <c r="S217" s="392"/>
      <c r="T217" s="392"/>
      <c r="U217" s="392"/>
      <c r="V217" s="434" t="b">
        <f t="shared" si="7"/>
        <v>1</v>
      </c>
      <c r="W217" s="434" t="b">
        <f t="shared" si="8"/>
        <v>1</v>
      </c>
      <c r="X217" s="35" t="s">
        <v>705</v>
      </c>
      <c r="Y217" s="38">
        <v>1</v>
      </c>
      <c r="Z217" s="38" t="s">
        <v>8</v>
      </c>
      <c r="AA217" s="454" t="s">
        <v>710</v>
      </c>
      <c r="AB217" s="33" t="s">
        <v>1515</v>
      </c>
      <c r="AC217" s="434" t="b">
        <v>1</v>
      </c>
      <c r="AD217" s="626" t="s">
        <v>4215</v>
      </c>
      <c r="AE217" s="626">
        <v>1185</v>
      </c>
    </row>
    <row r="218" spans="2:31" ht="24">
      <c r="B218" s="33" t="s">
        <v>1578</v>
      </c>
      <c r="C218" s="41" t="s">
        <v>1598</v>
      </c>
      <c r="D218" s="35" t="s">
        <v>711</v>
      </c>
      <c r="E218" s="35" t="s">
        <v>712</v>
      </c>
      <c r="F218" s="36" t="s">
        <v>713</v>
      </c>
      <c r="G218" s="38">
        <v>1</v>
      </c>
      <c r="H218" s="398">
        <v>10951</v>
      </c>
      <c r="I218" s="36" t="s">
        <v>3299</v>
      </c>
      <c r="J218" s="36" t="s">
        <v>3276</v>
      </c>
      <c r="K218" s="36" t="s">
        <v>3297</v>
      </c>
      <c r="L218" s="36"/>
      <c r="M218" s="402"/>
      <c r="N218" s="36"/>
      <c r="O218" s="36"/>
      <c r="P218" s="392"/>
      <c r="Q218" s="392"/>
      <c r="R218" s="392"/>
      <c r="S218" s="392"/>
      <c r="T218" s="392"/>
      <c r="U218" s="392"/>
      <c r="V218" s="434" t="b">
        <f t="shared" si="7"/>
        <v>1</v>
      </c>
      <c r="W218" s="434" t="b">
        <f t="shared" si="8"/>
        <v>1</v>
      </c>
      <c r="X218" s="35" t="s">
        <v>712</v>
      </c>
      <c r="Y218" s="38">
        <v>1</v>
      </c>
      <c r="Z218" s="38" t="s">
        <v>6</v>
      </c>
      <c r="AA218" s="53" t="s">
        <v>692</v>
      </c>
      <c r="AB218" s="33" t="s">
        <v>1578</v>
      </c>
      <c r="AC218" s="434" t="b">
        <v>1</v>
      </c>
      <c r="AD218" s="626" t="s">
        <v>4216</v>
      </c>
      <c r="AE218" s="626">
        <v>1186</v>
      </c>
    </row>
    <row r="219" spans="2:31" ht="24">
      <c r="B219" s="33" t="s">
        <v>1503</v>
      </c>
      <c r="C219" s="41"/>
      <c r="D219" s="35" t="s">
        <v>711</v>
      </c>
      <c r="E219" s="35" t="s">
        <v>712</v>
      </c>
      <c r="F219" s="36" t="s">
        <v>713</v>
      </c>
      <c r="G219" s="38">
        <v>1</v>
      </c>
      <c r="H219" s="398">
        <v>10951</v>
      </c>
      <c r="I219" s="36" t="s">
        <v>3274</v>
      </c>
      <c r="J219" s="36" t="s">
        <v>3266</v>
      </c>
      <c r="K219" s="36"/>
      <c r="L219" s="36"/>
      <c r="M219" s="402"/>
      <c r="N219" s="36"/>
      <c r="O219" s="36"/>
      <c r="P219" s="392"/>
      <c r="Q219" s="392"/>
      <c r="R219" s="392"/>
      <c r="S219" s="392"/>
      <c r="T219" s="392"/>
      <c r="U219" s="392"/>
      <c r="V219" s="434" t="b">
        <f t="shared" si="7"/>
        <v>1</v>
      </c>
      <c r="W219" s="434" t="b">
        <f t="shared" si="8"/>
        <v>1</v>
      </c>
      <c r="X219" s="35" t="s">
        <v>712</v>
      </c>
      <c r="Y219" s="38">
        <v>1</v>
      </c>
      <c r="Z219" s="38" t="s">
        <v>8</v>
      </c>
      <c r="AA219" s="442" t="s">
        <v>693</v>
      </c>
      <c r="AB219" s="33" t="s">
        <v>1503</v>
      </c>
      <c r="AC219" s="434" t="b">
        <v>1</v>
      </c>
      <c r="AD219" s="626" t="s">
        <v>4217</v>
      </c>
      <c r="AE219" s="626">
        <v>1187</v>
      </c>
    </row>
    <row r="220" spans="2:31" ht="24">
      <c r="B220" s="43" t="s">
        <v>1530</v>
      </c>
      <c r="C220" s="41"/>
      <c r="D220" s="66" t="s">
        <v>714</v>
      </c>
      <c r="E220" s="67" t="s">
        <v>715</v>
      </c>
      <c r="F220" s="67" t="s">
        <v>1708</v>
      </c>
      <c r="G220" s="41">
        <v>1</v>
      </c>
      <c r="H220" s="398">
        <v>10921</v>
      </c>
      <c r="I220" s="67" t="s">
        <v>3296</v>
      </c>
      <c r="J220" s="67" t="s">
        <v>3275</v>
      </c>
      <c r="K220" s="67" t="s">
        <v>3310</v>
      </c>
      <c r="L220" s="67"/>
      <c r="M220" s="406"/>
      <c r="N220" s="67"/>
      <c r="O220" s="67"/>
      <c r="P220" s="392"/>
      <c r="Q220" s="392"/>
      <c r="R220" s="392"/>
      <c r="S220" s="392"/>
      <c r="T220" s="392"/>
      <c r="U220" s="392"/>
      <c r="V220" s="434" t="b">
        <f t="shared" si="7"/>
        <v>1</v>
      </c>
      <c r="W220" s="434" t="b">
        <f t="shared" si="8"/>
        <v>1</v>
      </c>
      <c r="X220" s="67" t="s">
        <v>715</v>
      </c>
      <c r="Y220" s="41">
        <v>1</v>
      </c>
      <c r="Z220" s="41" t="s">
        <v>6</v>
      </c>
      <c r="AA220" s="96" t="s">
        <v>717</v>
      </c>
      <c r="AB220" s="43" t="s">
        <v>1530</v>
      </c>
      <c r="AC220" s="434" t="b">
        <v>1</v>
      </c>
      <c r="AD220" s="626" t="s">
        <v>4218</v>
      </c>
      <c r="AE220" s="626">
        <v>1182</v>
      </c>
    </row>
    <row r="221" spans="2:31" ht="24">
      <c r="B221" s="43" t="s">
        <v>3364</v>
      </c>
      <c r="C221" s="41"/>
      <c r="D221" s="66" t="s">
        <v>714</v>
      </c>
      <c r="E221" s="67" t="s">
        <v>715</v>
      </c>
      <c r="F221" s="67" t="s">
        <v>1708</v>
      </c>
      <c r="G221" s="41">
        <v>1</v>
      </c>
      <c r="H221" s="398">
        <v>10921</v>
      </c>
      <c r="I221" s="67" t="s">
        <v>3350</v>
      </c>
      <c r="J221" s="67" t="s">
        <v>3365</v>
      </c>
      <c r="K221" s="67"/>
      <c r="L221" s="67"/>
      <c r="M221" s="406"/>
      <c r="N221" s="67"/>
      <c r="O221" s="67"/>
      <c r="P221" s="392"/>
      <c r="Q221" s="392"/>
      <c r="R221" s="392"/>
      <c r="S221" s="392"/>
      <c r="T221" s="392"/>
      <c r="U221" s="392"/>
      <c r="V221" s="434" t="b">
        <f t="shared" si="7"/>
        <v>1</v>
      </c>
      <c r="W221" s="434" t="b">
        <f t="shared" si="8"/>
        <v>1</v>
      </c>
      <c r="X221" s="67" t="s">
        <v>715</v>
      </c>
      <c r="Y221" s="41">
        <v>1</v>
      </c>
      <c r="Z221" s="41" t="s">
        <v>8</v>
      </c>
      <c r="AA221" s="442" t="s">
        <v>718</v>
      </c>
      <c r="AB221" s="43" t="s">
        <v>3364</v>
      </c>
      <c r="AC221" s="434" t="b">
        <v>1</v>
      </c>
      <c r="AD221" s="626" t="s">
        <v>4219</v>
      </c>
      <c r="AE221" s="626">
        <v>1183</v>
      </c>
    </row>
    <row r="222" spans="2:31" ht="48">
      <c r="B222" s="33" t="s">
        <v>1530</v>
      </c>
      <c r="C222" s="41" t="s">
        <v>1598</v>
      </c>
      <c r="D222" s="35" t="s">
        <v>1709</v>
      </c>
      <c r="E222" s="35" t="s">
        <v>1710</v>
      </c>
      <c r="F222" s="36" t="s">
        <v>1711</v>
      </c>
      <c r="G222" s="38">
        <v>1</v>
      </c>
      <c r="H222" s="398">
        <v>13131</v>
      </c>
      <c r="I222" s="36" t="s">
        <v>3296</v>
      </c>
      <c r="J222" s="36" t="s">
        <v>3275</v>
      </c>
      <c r="K222" s="36" t="s">
        <v>3310</v>
      </c>
      <c r="L222" s="36"/>
      <c r="M222" s="402"/>
      <c r="N222" s="36"/>
      <c r="O222" s="36"/>
      <c r="P222" s="392"/>
      <c r="Q222" s="392"/>
      <c r="R222" s="392"/>
      <c r="S222" s="392"/>
      <c r="T222" s="392"/>
      <c r="U222" s="392"/>
      <c r="V222" s="434" t="b">
        <f t="shared" si="7"/>
        <v>1</v>
      </c>
      <c r="W222" s="434" t="b">
        <f t="shared" si="8"/>
        <v>1</v>
      </c>
      <c r="X222" s="35" t="s">
        <v>1710</v>
      </c>
      <c r="Y222" s="38">
        <v>1</v>
      </c>
      <c r="Z222" s="38" t="s">
        <v>6</v>
      </c>
      <c r="AA222" s="117" t="s">
        <v>722</v>
      </c>
      <c r="AB222" s="33" t="s">
        <v>1530</v>
      </c>
      <c r="AC222" s="434" t="b">
        <v>1</v>
      </c>
      <c r="AD222" s="626" t="s">
        <v>4220</v>
      </c>
      <c r="AE222" s="626">
        <v>1284</v>
      </c>
    </row>
    <row r="223" spans="2:31" ht="48">
      <c r="B223" s="33" t="s">
        <v>1569</v>
      </c>
      <c r="C223" s="41" t="s">
        <v>1598</v>
      </c>
      <c r="D223" s="35" t="s">
        <v>1709</v>
      </c>
      <c r="E223" s="35" t="s">
        <v>1710</v>
      </c>
      <c r="F223" s="36" t="s">
        <v>1711</v>
      </c>
      <c r="G223" s="38">
        <v>2</v>
      </c>
      <c r="H223" s="398">
        <v>13132</v>
      </c>
      <c r="I223" s="36" t="s">
        <v>3283</v>
      </c>
      <c r="J223" s="36" t="s">
        <v>3268</v>
      </c>
      <c r="K223" s="36" t="s">
        <v>3294</v>
      </c>
      <c r="L223" s="36"/>
      <c r="M223" s="402"/>
      <c r="N223" s="36"/>
      <c r="O223" s="36"/>
      <c r="P223" s="392"/>
      <c r="Q223" s="392"/>
      <c r="R223" s="392"/>
      <c r="S223" s="392"/>
      <c r="T223" s="392"/>
      <c r="U223" s="392"/>
      <c r="V223" s="434" t="b">
        <f t="shared" si="7"/>
        <v>1</v>
      </c>
      <c r="W223" s="434" t="b">
        <f t="shared" si="8"/>
        <v>1</v>
      </c>
      <c r="X223" s="35" t="s">
        <v>1710</v>
      </c>
      <c r="Y223" s="38">
        <v>2</v>
      </c>
      <c r="Z223" s="38" t="s">
        <v>6</v>
      </c>
      <c r="AA223" s="53" t="s">
        <v>723</v>
      </c>
      <c r="AB223" s="33" t="s">
        <v>1569</v>
      </c>
      <c r="AC223" s="434" t="b">
        <v>1</v>
      </c>
      <c r="AD223" s="626" t="s">
        <v>4221</v>
      </c>
      <c r="AE223" s="626">
        <v>1285</v>
      </c>
    </row>
    <row r="224" spans="2:31" ht="48">
      <c r="B224" s="33" t="s">
        <v>1639</v>
      </c>
      <c r="C224" s="41" t="s">
        <v>1598</v>
      </c>
      <c r="D224" s="35" t="s">
        <v>1709</v>
      </c>
      <c r="E224" s="35" t="s">
        <v>1710</v>
      </c>
      <c r="F224" s="36" t="s">
        <v>1711</v>
      </c>
      <c r="G224" s="38">
        <v>1</v>
      </c>
      <c r="H224" s="398">
        <v>13131</v>
      </c>
      <c r="I224" s="36" t="s">
        <v>3305</v>
      </c>
      <c r="J224" s="36"/>
      <c r="K224" s="36"/>
      <c r="L224" s="36"/>
      <c r="M224" s="402"/>
      <c r="N224" s="36"/>
      <c r="O224" s="36"/>
      <c r="P224" s="392"/>
      <c r="Q224" s="392"/>
      <c r="R224" s="392"/>
      <c r="S224" s="392"/>
      <c r="T224" s="392"/>
      <c r="U224" s="392"/>
      <c r="V224" s="434" t="b">
        <f t="shared" si="7"/>
        <v>1</v>
      </c>
      <c r="W224" s="434" t="b">
        <f t="shared" si="8"/>
        <v>1</v>
      </c>
      <c r="X224" s="35" t="s">
        <v>1710</v>
      </c>
      <c r="Y224" s="38">
        <v>1</v>
      </c>
      <c r="Z224" s="38" t="s">
        <v>7</v>
      </c>
      <c r="AA224" s="117" t="s">
        <v>723</v>
      </c>
      <c r="AB224" s="33" t="s">
        <v>1639</v>
      </c>
      <c r="AC224" s="434" t="b">
        <v>1</v>
      </c>
      <c r="AD224" s="626" t="s">
        <v>4222</v>
      </c>
      <c r="AE224" s="626">
        <v>1289</v>
      </c>
    </row>
    <row r="225" spans="2:31" ht="48">
      <c r="B225" s="33" t="s">
        <v>1639</v>
      </c>
      <c r="C225" s="41" t="s">
        <v>1712</v>
      </c>
      <c r="D225" s="35" t="s">
        <v>1709</v>
      </c>
      <c r="E225" s="35" t="s">
        <v>1710</v>
      </c>
      <c r="F225" s="36" t="s">
        <v>1711</v>
      </c>
      <c r="G225" s="38">
        <v>2</v>
      </c>
      <c r="H225" s="398">
        <v>13132</v>
      </c>
      <c r="I225" s="36" t="s">
        <v>3305</v>
      </c>
      <c r="J225" s="36"/>
      <c r="K225" s="36"/>
      <c r="L225" s="36"/>
      <c r="M225" s="402"/>
      <c r="N225" s="36"/>
      <c r="O225" s="36"/>
      <c r="P225" s="392"/>
      <c r="Q225" s="392"/>
      <c r="R225" s="392"/>
      <c r="S225" s="392"/>
      <c r="T225" s="392"/>
      <c r="U225" s="392"/>
      <c r="V225" s="434" t="b">
        <f t="shared" si="7"/>
        <v>1</v>
      </c>
      <c r="W225" s="434" t="b">
        <f t="shared" si="8"/>
        <v>1</v>
      </c>
      <c r="X225" s="35" t="s">
        <v>1710</v>
      </c>
      <c r="Y225" s="38">
        <v>2</v>
      </c>
      <c r="Z225" s="38" t="s">
        <v>7</v>
      </c>
      <c r="AA225" s="117" t="s">
        <v>727</v>
      </c>
      <c r="AB225" s="33" t="s">
        <v>1639</v>
      </c>
      <c r="AC225" s="434" t="b">
        <v>1</v>
      </c>
      <c r="AD225" s="626" t="s">
        <v>4223</v>
      </c>
      <c r="AE225" s="626">
        <v>1290</v>
      </c>
    </row>
    <row r="226" spans="2:31" ht="60">
      <c r="B226" s="33" t="s">
        <v>1639</v>
      </c>
      <c r="C226" s="41" t="s">
        <v>1608</v>
      </c>
      <c r="D226" s="35" t="s">
        <v>1709</v>
      </c>
      <c r="E226" s="35" t="s">
        <v>1710</v>
      </c>
      <c r="F226" s="36" t="s">
        <v>1711</v>
      </c>
      <c r="G226" s="38">
        <v>3</v>
      </c>
      <c r="H226" s="398">
        <v>13133</v>
      </c>
      <c r="I226" s="36" t="s">
        <v>3305</v>
      </c>
      <c r="J226" s="36"/>
      <c r="K226" s="36"/>
      <c r="L226" s="36"/>
      <c r="M226" s="402"/>
      <c r="N226" s="36"/>
      <c r="O226" s="36"/>
      <c r="P226" s="392"/>
      <c r="Q226" s="392"/>
      <c r="R226" s="392"/>
      <c r="S226" s="392"/>
      <c r="T226" s="392"/>
      <c r="U226" s="392"/>
      <c r="V226" s="434" t="b">
        <f t="shared" si="7"/>
        <v>1</v>
      </c>
      <c r="W226" s="434" t="b">
        <f t="shared" si="8"/>
        <v>1</v>
      </c>
      <c r="X226" s="35" t="s">
        <v>1710</v>
      </c>
      <c r="Y226" s="38">
        <v>3</v>
      </c>
      <c r="Z226" s="38" t="s">
        <v>7</v>
      </c>
      <c r="AA226" s="53" t="s">
        <v>729</v>
      </c>
      <c r="AB226" s="33" t="s">
        <v>1639</v>
      </c>
      <c r="AC226" s="434" t="b">
        <v>1</v>
      </c>
      <c r="AD226" s="626" t="s">
        <v>4224</v>
      </c>
      <c r="AE226" s="626">
        <v>1291</v>
      </c>
    </row>
    <row r="227" spans="2:31" ht="108">
      <c r="B227" s="33" t="s">
        <v>1493</v>
      </c>
      <c r="C227" s="41"/>
      <c r="D227" s="35" t="s">
        <v>1709</v>
      </c>
      <c r="E227" s="35" t="s">
        <v>1710</v>
      </c>
      <c r="F227" s="36" t="s">
        <v>1711</v>
      </c>
      <c r="G227" s="38">
        <v>1</v>
      </c>
      <c r="H227" s="398">
        <v>13131</v>
      </c>
      <c r="I227" s="36" t="s">
        <v>3287</v>
      </c>
      <c r="J227" s="36" t="s">
        <v>3303</v>
      </c>
      <c r="K227" s="36"/>
      <c r="L227" s="36"/>
      <c r="M227" s="402"/>
      <c r="N227" s="36"/>
      <c r="O227" s="36"/>
      <c r="P227" s="392"/>
      <c r="Q227" s="392"/>
      <c r="R227" s="392"/>
      <c r="S227" s="392"/>
      <c r="T227" s="392"/>
      <c r="U227" s="392"/>
      <c r="V227" s="434" t="b">
        <f t="shared" si="7"/>
        <v>1</v>
      </c>
      <c r="W227" s="434" t="b">
        <f t="shared" si="8"/>
        <v>1</v>
      </c>
      <c r="X227" s="35" t="s">
        <v>1710</v>
      </c>
      <c r="Y227" s="38">
        <v>1</v>
      </c>
      <c r="Z227" s="38" t="s">
        <v>8</v>
      </c>
      <c r="AA227" s="53" t="s">
        <v>3412</v>
      </c>
      <c r="AB227" s="33" t="s">
        <v>1493</v>
      </c>
      <c r="AC227" s="434" t="b">
        <v>1</v>
      </c>
      <c r="AD227" s="626" t="s">
        <v>4225</v>
      </c>
      <c r="AE227" s="626">
        <v>1286</v>
      </c>
    </row>
    <row r="228" spans="2:31" ht="48">
      <c r="B228" s="33" t="s">
        <v>1499</v>
      </c>
      <c r="C228" s="41"/>
      <c r="D228" s="35" t="s">
        <v>1709</v>
      </c>
      <c r="E228" s="35" t="s">
        <v>1710</v>
      </c>
      <c r="F228" s="36" t="s">
        <v>1711</v>
      </c>
      <c r="G228" s="38">
        <v>2</v>
      </c>
      <c r="H228" s="398">
        <v>13132</v>
      </c>
      <c r="I228" s="36" t="s">
        <v>3288</v>
      </c>
      <c r="J228" s="36" t="s">
        <v>3278</v>
      </c>
      <c r="K228" s="36"/>
      <c r="L228" s="36"/>
      <c r="M228" s="402"/>
      <c r="N228" s="36"/>
      <c r="O228" s="36"/>
      <c r="P228" s="392"/>
      <c r="Q228" s="392"/>
      <c r="R228" s="392"/>
      <c r="S228" s="392"/>
      <c r="T228" s="392"/>
      <c r="U228" s="392"/>
      <c r="V228" s="434" t="b">
        <f t="shared" si="7"/>
        <v>1</v>
      </c>
      <c r="W228" s="434" t="b">
        <f t="shared" si="8"/>
        <v>1</v>
      </c>
      <c r="X228" s="35" t="s">
        <v>1710</v>
      </c>
      <c r="Y228" s="38">
        <v>2</v>
      </c>
      <c r="Z228" s="38" t="s">
        <v>8</v>
      </c>
      <c r="AA228" s="53" t="s">
        <v>3413</v>
      </c>
      <c r="AB228" s="33" t="s">
        <v>1499</v>
      </c>
      <c r="AC228" s="434" t="b">
        <v>1</v>
      </c>
      <c r="AD228" s="626" t="s">
        <v>4226</v>
      </c>
      <c r="AE228" s="626">
        <v>1287</v>
      </c>
    </row>
    <row r="229" spans="2:31" ht="84">
      <c r="B229" s="33" t="s">
        <v>3359</v>
      </c>
      <c r="C229" s="41"/>
      <c r="D229" s="35" t="s">
        <v>1709</v>
      </c>
      <c r="E229" s="35" t="s">
        <v>1710</v>
      </c>
      <c r="F229" s="36" t="s">
        <v>1711</v>
      </c>
      <c r="G229" s="38">
        <v>3</v>
      </c>
      <c r="H229" s="398">
        <v>13133</v>
      </c>
      <c r="I229" s="36" t="s">
        <v>3356</v>
      </c>
      <c r="J229" s="36" t="s">
        <v>3360</v>
      </c>
      <c r="K229" s="36"/>
      <c r="L229" s="36"/>
      <c r="M229" s="402"/>
      <c r="N229" s="36"/>
      <c r="O229" s="36"/>
      <c r="P229" s="392"/>
      <c r="Q229" s="392"/>
      <c r="R229" s="392"/>
      <c r="S229" s="392"/>
      <c r="T229" s="392"/>
      <c r="U229" s="392"/>
      <c r="V229" s="434" t="b">
        <f t="shared" si="7"/>
        <v>1</v>
      </c>
      <c r="W229" s="434" t="b">
        <f t="shared" si="8"/>
        <v>1</v>
      </c>
      <c r="X229" s="35" t="s">
        <v>1710</v>
      </c>
      <c r="Y229" s="38">
        <v>3</v>
      </c>
      <c r="Z229" s="38" t="s">
        <v>8</v>
      </c>
      <c r="AA229" s="53" t="s">
        <v>3414</v>
      </c>
      <c r="AB229" s="449" t="s">
        <v>3359</v>
      </c>
      <c r="AC229" s="434" t="b">
        <v>1</v>
      </c>
      <c r="AD229" s="626" t="s">
        <v>4227</v>
      </c>
      <c r="AE229" s="626">
        <v>1288</v>
      </c>
    </row>
    <row r="230" spans="2:31" ht="24">
      <c r="B230" s="33"/>
      <c r="C230" s="41"/>
      <c r="D230" s="35" t="s">
        <v>736</v>
      </c>
      <c r="E230" s="35" t="s">
        <v>737</v>
      </c>
      <c r="F230" s="36" t="s">
        <v>184</v>
      </c>
      <c r="G230" s="38">
        <v>1</v>
      </c>
      <c r="H230" s="398">
        <v>16551</v>
      </c>
      <c r="I230" s="36"/>
      <c r="J230" s="36"/>
      <c r="K230" s="36"/>
      <c r="L230" s="36"/>
      <c r="M230" s="402"/>
      <c r="N230" s="36"/>
      <c r="O230" s="36"/>
      <c r="P230" s="392"/>
      <c r="Q230" s="392"/>
      <c r="R230" s="392"/>
      <c r="S230" s="392"/>
      <c r="T230" s="392"/>
      <c r="U230" s="392"/>
      <c r="V230" s="434" t="b">
        <f t="shared" ref="V230:V261" si="9">EXACT(X230,E230)</f>
        <v>1</v>
      </c>
      <c r="W230" s="434" t="b">
        <f t="shared" si="8"/>
        <v>1</v>
      </c>
      <c r="X230" s="35" t="s">
        <v>737</v>
      </c>
      <c r="Y230" s="38">
        <v>1</v>
      </c>
      <c r="Z230" s="38" t="s">
        <v>19</v>
      </c>
      <c r="AA230" s="442" t="s">
        <v>402</v>
      </c>
      <c r="AB230" s="33"/>
      <c r="AC230" s="434" t="b">
        <v>1</v>
      </c>
      <c r="AD230" s="626" t="s">
        <v>4228</v>
      </c>
      <c r="AE230" s="626">
        <v>1473</v>
      </c>
    </row>
    <row r="231" spans="2:31" ht="36">
      <c r="B231" s="42" t="s">
        <v>1534</v>
      </c>
      <c r="C231" s="41" t="s">
        <v>1712</v>
      </c>
      <c r="D231" s="35" t="s">
        <v>738</v>
      </c>
      <c r="E231" s="35" t="s">
        <v>739</v>
      </c>
      <c r="F231" s="36" t="s">
        <v>740</v>
      </c>
      <c r="G231" s="38">
        <v>1</v>
      </c>
      <c r="H231" s="398">
        <v>13201</v>
      </c>
      <c r="I231" s="36" t="s">
        <v>3284</v>
      </c>
      <c r="J231" s="36" t="s">
        <v>3273</v>
      </c>
      <c r="K231" s="36" t="s">
        <v>3269</v>
      </c>
      <c r="L231" s="36"/>
      <c r="M231" s="402"/>
      <c r="N231" s="36"/>
      <c r="O231" s="36"/>
      <c r="P231" s="392"/>
      <c r="Q231" s="392"/>
      <c r="R231" s="392"/>
      <c r="S231" s="392"/>
      <c r="T231" s="392"/>
      <c r="U231" s="392"/>
      <c r="V231" s="434" t="b">
        <f t="shared" si="9"/>
        <v>1</v>
      </c>
      <c r="W231" s="434" t="b">
        <f t="shared" si="8"/>
        <v>1</v>
      </c>
      <c r="X231" s="35" t="s">
        <v>739</v>
      </c>
      <c r="Y231" s="38">
        <v>1</v>
      </c>
      <c r="Z231" s="38" t="s">
        <v>6</v>
      </c>
      <c r="AA231" s="444" t="s">
        <v>741</v>
      </c>
      <c r="AB231" s="42" t="s">
        <v>1534</v>
      </c>
      <c r="AC231" s="434" t="b">
        <v>1</v>
      </c>
      <c r="AD231" s="626" t="s">
        <v>4229</v>
      </c>
      <c r="AE231" s="626">
        <v>1297</v>
      </c>
    </row>
    <row r="232" spans="2:31" ht="36">
      <c r="B232" s="33" t="s">
        <v>1509</v>
      </c>
      <c r="C232" s="41"/>
      <c r="D232" s="35" t="s">
        <v>738</v>
      </c>
      <c r="E232" s="35" t="s">
        <v>739</v>
      </c>
      <c r="F232" s="36" t="s">
        <v>740</v>
      </c>
      <c r="G232" s="38">
        <v>1</v>
      </c>
      <c r="H232" s="398">
        <v>13201</v>
      </c>
      <c r="I232" s="36" t="s">
        <v>3291</v>
      </c>
      <c r="J232" s="36" t="s">
        <v>3307</v>
      </c>
      <c r="K232" s="36"/>
      <c r="L232" s="36"/>
      <c r="M232" s="402"/>
      <c r="N232" s="36"/>
      <c r="O232" s="36"/>
      <c r="P232" s="392"/>
      <c r="Q232" s="392"/>
      <c r="R232" s="392"/>
      <c r="S232" s="392"/>
      <c r="T232" s="392"/>
      <c r="U232" s="392"/>
      <c r="V232" s="434" t="b">
        <f t="shared" si="9"/>
        <v>1</v>
      </c>
      <c r="W232" s="434" t="b">
        <f t="shared" si="8"/>
        <v>1</v>
      </c>
      <c r="X232" s="35" t="s">
        <v>739</v>
      </c>
      <c r="Y232" s="38">
        <v>1</v>
      </c>
      <c r="Z232" s="38" t="s">
        <v>8</v>
      </c>
      <c r="AA232" s="455" t="s">
        <v>699</v>
      </c>
      <c r="AB232" s="33" t="s">
        <v>1509</v>
      </c>
      <c r="AC232" s="434" t="b">
        <v>1</v>
      </c>
      <c r="AD232" s="626" t="s">
        <v>4230</v>
      </c>
      <c r="AE232" s="626">
        <v>1298</v>
      </c>
    </row>
    <row r="233" spans="2:31" ht="60">
      <c r="B233" s="33" t="s">
        <v>1548</v>
      </c>
      <c r="C233" s="41"/>
      <c r="D233" s="35">
        <v>1321</v>
      </c>
      <c r="E233" s="35" t="s">
        <v>744</v>
      </c>
      <c r="F233" s="36" t="s">
        <v>745</v>
      </c>
      <c r="G233" s="38">
        <v>1</v>
      </c>
      <c r="H233" s="398">
        <v>13211</v>
      </c>
      <c r="I233" s="36" t="s">
        <v>3281</v>
      </c>
      <c r="J233" s="36" t="s">
        <v>3290</v>
      </c>
      <c r="K233" s="36" t="s">
        <v>3293</v>
      </c>
      <c r="L233" s="36"/>
      <c r="M233" s="402"/>
      <c r="N233" s="36"/>
      <c r="O233" s="36"/>
      <c r="P233" s="392"/>
      <c r="Q233" s="392"/>
      <c r="R233" s="392"/>
      <c r="S233" s="392"/>
      <c r="T233" s="392"/>
      <c r="U233" s="392"/>
      <c r="V233" s="434" t="b">
        <f t="shared" si="9"/>
        <v>1</v>
      </c>
      <c r="W233" s="434" t="b">
        <f t="shared" si="8"/>
        <v>1</v>
      </c>
      <c r="X233" s="35" t="s">
        <v>744</v>
      </c>
      <c r="Y233" s="38">
        <v>1</v>
      </c>
      <c r="Z233" s="38" t="s">
        <v>6</v>
      </c>
      <c r="AA233" s="53" t="s">
        <v>746</v>
      </c>
      <c r="AB233" s="43" t="s">
        <v>1548</v>
      </c>
      <c r="AC233" s="434" t="b">
        <v>1</v>
      </c>
      <c r="AD233" s="626" t="s">
        <v>4231</v>
      </c>
      <c r="AE233" s="626">
        <v>1299</v>
      </c>
    </row>
    <row r="234" spans="2:31" ht="48">
      <c r="B234" s="43" t="s">
        <v>1569</v>
      </c>
      <c r="C234" s="41"/>
      <c r="D234" s="106"/>
      <c r="E234" s="67" t="s">
        <v>748</v>
      </c>
      <c r="F234" s="67" t="s">
        <v>749</v>
      </c>
      <c r="G234" s="41">
        <v>1</v>
      </c>
      <c r="H234" s="398">
        <v>1</v>
      </c>
      <c r="I234" s="36" t="s">
        <v>3283</v>
      </c>
      <c r="J234" s="36" t="s">
        <v>3268</v>
      </c>
      <c r="K234" s="36" t="s">
        <v>3294</v>
      </c>
      <c r="L234" s="67"/>
      <c r="M234" s="406"/>
      <c r="N234" s="67"/>
      <c r="O234" s="67"/>
      <c r="P234" s="392"/>
      <c r="Q234" s="392"/>
      <c r="R234" s="392"/>
      <c r="S234" s="392"/>
      <c r="T234" s="392"/>
      <c r="U234" s="392"/>
      <c r="V234" s="434" t="b">
        <f t="shared" si="9"/>
        <v>1</v>
      </c>
      <c r="W234" s="434" t="b">
        <f t="shared" si="8"/>
        <v>1</v>
      </c>
      <c r="X234" s="67" t="s">
        <v>748</v>
      </c>
      <c r="Y234" s="41">
        <v>1</v>
      </c>
      <c r="Z234" s="41" t="s">
        <v>6</v>
      </c>
      <c r="AA234" s="53" t="s">
        <v>3415</v>
      </c>
      <c r="AB234" s="43" t="s">
        <v>1569</v>
      </c>
      <c r="AC234" s="434" t="b">
        <v>1</v>
      </c>
      <c r="AD234" s="626" t="s">
        <v>4232</v>
      </c>
      <c r="AE234" s="626">
        <v>3438</v>
      </c>
    </row>
    <row r="235" spans="2:31" ht="60">
      <c r="B235" s="43" t="s">
        <v>1569</v>
      </c>
      <c r="C235" s="41" t="s">
        <v>1718</v>
      </c>
      <c r="D235" s="35">
        <v>1317</v>
      </c>
      <c r="E235" s="75" t="s">
        <v>755</v>
      </c>
      <c r="F235" s="36" t="s">
        <v>1717</v>
      </c>
      <c r="G235" s="38">
        <v>1</v>
      </c>
      <c r="H235" s="398">
        <v>13171</v>
      </c>
      <c r="I235" s="36" t="s">
        <v>3283</v>
      </c>
      <c r="J235" s="36" t="s">
        <v>3268</v>
      </c>
      <c r="K235" s="36" t="s">
        <v>3294</v>
      </c>
      <c r="L235" s="36"/>
      <c r="M235" s="402"/>
      <c r="N235" s="36"/>
      <c r="O235" s="36"/>
      <c r="P235" s="392"/>
      <c r="Q235" s="392"/>
      <c r="R235" s="392"/>
      <c r="S235" s="392"/>
      <c r="T235" s="392"/>
      <c r="U235" s="392"/>
      <c r="V235" s="434" t="b">
        <f t="shared" si="9"/>
        <v>1</v>
      </c>
      <c r="W235" s="434" t="b">
        <f t="shared" si="8"/>
        <v>1</v>
      </c>
      <c r="X235" s="75" t="s">
        <v>755</v>
      </c>
      <c r="Y235" s="38">
        <v>1</v>
      </c>
      <c r="Z235" s="77" t="s">
        <v>6</v>
      </c>
      <c r="AA235" s="53" t="s">
        <v>729</v>
      </c>
      <c r="AB235" s="43" t="s">
        <v>1569</v>
      </c>
      <c r="AC235" s="434" t="b">
        <v>1</v>
      </c>
      <c r="AD235" s="626" t="s">
        <v>4233</v>
      </c>
      <c r="AE235" s="626">
        <v>1292</v>
      </c>
    </row>
    <row r="236" spans="2:31" ht="36">
      <c r="B236" s="43" t="s">
        <v>1704</v>
      </c>
      <c r="C236" s="41"/>
      <c r="D236" s="35">
        <v>1317</v>
      </c>
      <c r="E236" s="75" t="s">
        <v>755</v>
      </c>
      <c r="F236" s="36" t="s">
        <v>1717</v>
      </c>
      <c r="G236" s="38">
        <v>1</v>
      </c>
      <c r="H236" s="398">
        <v>13171</v>
      </c>
      <c r="I236" s="36" t="s">
        <v>3351</v>
      </c>
      <c r="J236" s="36" t="s">
        <v>3353</v>
      </c>
      <c r="K236" s="36"/>
      <c r="L236" s="36"/>
      <c r="M236" s="402"/>
      <c r="N236" s="36"/>
      <c r="O236" s="36"/>
      <c r="P236" s="392"/>
      <c r="Q236" s="392"/>
      <c r="R236" s="392"/>
      <c r="S236" s="392"/>
      <c r="T236" s="392"/>
      <c r="U236" s="392"/>
      <c r="V236" s="434" t="b">
        <f t="shared" si="9"/>
        <v>1</v>
      </c>
      <c r="W236" s="434" t="b">
        <f t="shared" si="8"/>
        <v>1</v>
      </c>
      <c r="X236" s="75" t="s">
        <v>755</v>
      </c>
      <c r="Y236" s="38">
        <v>1</v>
      </c>
      <c r="Z236" s="77" t="s">
        <v>8</v>
      </c>
      <c r="AA236" s="53" t="s">
        <v>759</v>
      </c>
      <c r="AB236" s="43" t="s">
        <v>1704</v>
      </c>
      <c r="AC236" s="434" t="b">
        <v>1</v>
      </c>
      <c r="AD236" s="626" t="s">
        <v>4234</v>
      </c>
      <c r="AE236" s="626">
        <v>1293</v>
      </c>
    </row>
    <row r="237" spans="2:31" ht="48">
      <c r="B237" s="43" t="s">
        <v>1538</v>
      </c>
      <c r="C237" s="41" t="s">
        <v>1712</v>
      </c>
      <c r="D237" s="35" t="s">
        <v>760</v>
      </c>
      <c r="E237" s="35" t="s">
        <v>761</v>
      </c>
      <c r="F237" s="36" t="s">
        <v>762</v>
      </c>
      <c r="G237" s="38">
        <v>1</v>
      </c>
      <c r="H237" s="398">
        <v>13181</v>
      </c>
      <c r="I237" s="36" t="s">
        <v>3282</v>
      </c>
      <c r="J237" s="36" t="s">
        <v>3277</v>
      </c>
      <c r="K237" s="36" t="s">
        <v>3308</v>
      </c>
      <c r="L237" s="36"/>
      <c r="M237" s="402"/>
      <c r="N237" s="36"/>
      <c r="O237" s="36"/>
      <c r="P237" s="392"/>
      <c r="Q237" s="392"/>
      <c r="R237" s="392"/>
      <c r="S237" s="392"/>
      <c r="T237" s="392"/>
      <c r="U237" s="392"/>
      <c r="V237" s="434" t="b">
        <f t="shared" si="9"/>
        <v>1</v>
      </c>
      <c r="W237" s="434" t="b">
        <f t="shared" si="8"/>
        <v>1</v>
      </c>
      <c r="X237" s="35" t="s">
        <v>761</v>
      </c>
      <c r="Y237" s="38">
        <v>1</v>
      </c>
      <c r="Z237" s="38" t="s">
        <v>6</v>
      </c>
      <c r="AA237" s="441" t="s">
        <v>763</v>
      </c>
      <c r="AB237" s="43" t="s">
        <v>1538</v>
      </c>
      <c r="AC237" s="434" t="b">
        <v>1</v>
      </c>
      <c r="AD237" s="626" t="s">
        <v>4235</v>
      </c>
      <c r="AE237" s="626">
        <v>1294</v>
      </c>
    </row>
    <row r="238" spans="2:31" ht="48">
      <c r="B238" s="33" t="s">
        <v>1536</v>
      </c>
      <c r="C238" s="41" t="s">
        <v>1712</v>
      </c>
      <c r="D238" s="35" t="s">
        <v>760</v>
      </c>
      <c r="E238" s="35" t="s">
        <v>761</v>
      </c>
      <c r="F238" s="36" t="s">
        <v>762</v>
      </c>
      <c r="G238" s="38">
        <v>1</v>
      </c>
      <c r="H238" s="398">
        <v>13181</v>
      </c>
      <c r="I238" s="36" t="s">
        <v>3280</v>
      </c>
      <c r="J238" s="36"/>
      <c r="K238" s="36"/>
      <c r="L238" s="36"/>
      <c r="M238" s="402"/>
      <c r="N238" s="36"/>
      <c r="O238" s="36"/>
      <c r="P238" s="392"/>
      <c r="Q238" s="392"/>
      <c r="R238" s="392"/>
      <c r="S238" s="392"/>
      <c r="T238" s="392"/>
      <c r="U238" s="392"/>
      <c r="V238" s="434" t="b">
        <f t="shared" si="9"/>
        <v>1</v>
      </c>
      <c r="W238" s="434" t="b">
        <f t="shared" si="8"/>
        <v>1</v>
      </c>
      <c r="X238" s="35" t="s">
        <v>761</v>
      </c>
      <c r="Y238" s="38">
        <v>1</v>
      </c>
      <c r="Z238" s="38" t="s">
        <v>7</v>
      </c>
      <c r="AA238" s="442" t="s">
        <v>764</v>
      </c>
      <c r="AB238" s="33" t="s">
        <v>1536</v>
      </c>
      <c r="AC238" s="434" t="b">
        <v>1</v>
      </c>
      <c r="AD238" s="626" t="s">
        <v>4236</v>
      </c>
      <c r="AE238" s="626">
        <v>1295</v>
      </c>
    </row>
    <row r="239" spans="2:31" ht="36">
      <c r="B239" s="43" t="s">
        <v>1578</v>
      </c>
      <c r="C239" s="41" t="s">
        <v>1712</v>
      </c>
      <c r="D239" s="35" t="s">
        <v>765</v>
      </c>
      <c r="E239" s="35" t="s">
        <v>766</v>
      </c>
      <c r="F239" s="36" t="s">
        <v>1719</v>
      </c>
      <c r="G239" s="38">
        <v>1</v>
      </c>
      <c r="H239" s="398">
        <v>13191</v>
      </c>
      <c r="I239" s="36" t="s">
        <v>3299</v>
      </c>
      <c r="J239" s="36" t="s">
        <v>3276</v>
      </c>
      <c r="K239" s="36" t="s">
        <v>3297</v>
      </c>
      <c r="L239" s="36"/>
      <c r="M239" s="402"/>
      <c r="N239" s="36"/>
      <c r="O239" s="36"/>
      <c r="P239" s="392"/>
      <c r="Q239" s="392"/>
      <c r="R239" s="392"/>
      <c r="S239" s="392"/>
      <c r="T239" s="392"/>
      <c r="U239" s="392"/>
      <c r="V239" s="434" t="b">
        <f t="shared" si="9"/>
        <v>1</v>
      </c>
      <c r="W239" s="434" t="b">
        <f t="shared" si="8"/>
        <v>1</v>
      </c>
      <c r="X239" s="35" t="s">
        <v>766</v>
      </c>
      <c r="Y239" s="38">
        <v>1</v>
      </c>
      <c r="Z239" s="38" t="s">
        <v>6</v>
      </c>
      <c r="AA239" s="96" t="s">
        <v>709</v>
      </c>
      <c r="AB239" s="43" t="s">
        <v>1578</v>
      </c>
      <c r="AC239" s="434" t="b">
        <v>1</v>
      </c>
      <c r="AD239" s="626" t="s">
        <v>4237</v>
      </c>
      <c r="AE239" s="626">
        <v>1296</v>
      </c>
    </row>
    <row r="240" spans="2:31" ht="36">
      <c r="B240" s="33"/>
      <c r="C240" s="41"/>
      <c r="D240" s="35" t="s">
        <v>1720</v>
      </c>
      <c r="E240" s="35" t="s">
        <v>1721</v>
      </c>
      <c r="F240" s="36" t="s">
        <v>197</v>
      </c>
      <c r="G240" s="38">
        <v>1</v>
      </c>
      <c r="H240" s="398">
        <v>16701</v>
      </c>
      <c r="I240" s="36"/>
      <c r="J240" s="36"/>
      <c r="K240" s="36"/>
      <c r="L240" s="36"/>
      <c r="M240" s="402"/>
      <c r="N240" s="36"/>
      <c r="O240" s="36"/>
      <c r="P240" s="392"/>
      <c r="Q240" s="392"/>
      <c r="R240" s="392"/>
      <c r="S240" s="392"/>
      <c r="T240" s="392"/>
      <c r="U240" s="392"/>
      <c r="V240" s="434" t="b">
        <f t="shared" si="9"/>
        <v>1</v>
      </c>
      <c r="W240" s="434" t="b">
        <f t="shared" si="8"/>
        <v>1</v>
      </c>
      <c r="X240" s="35" t="s">
        <v>1721</v>
      </c>
      <c r="Y240" s="38">
        <v>1</v>
      </c>
      <c r="Z240" s="38" t="s">
        <v>19</v>
      </c>
      <c r="AA240" s="442" t="s">
        <v>402</v>
      </c>
      <c r="AB240" s="33"/>
      <c r="AC240" s="434" t="b">
        <v>1</v>
      </c>
      <c r="AD240" s="626" t="s">
        <v>4238</v>
      </c>
      <c r="AE240" s="626">
        <v>1482</v>
      </c>
    </row>
    <row r="241" spans="2:31" ht="36">
      <c r="B241" s="33"/>
      <c r="C241" s="41"/>
      <c r="D241" s="35" t="s">
        <v>1722</v>
      </c>
      <c r="E241" s="35" t="s">
        <v>1723</v>
      </c>
      <c r="F241" s="36" t="s">
        <v>197</v>
      </c>
      <c r="G241" s="38">
        <v>1</v>
      </c>
      <c r="H241" s="398">
        <v>17401</v>
      </c>
      <c r="I241" s="36"/>
      <c r="J241" s="36"/>
      <c r="K241" s="36"/>
      <c r="L241" s="36"/>
      <c r="M241" s="402"/>
      <c r="N241" s="36"/>
      <c r="O241" s="36"/>
      <c r="P241" s="392"/>
      <c r="Q241" s="392"/>
      <c r="R241" s="392"/>
      <c r="S241" s="392"/>
      <c r="T241" s="392"/>
      <c r="U241" s="392"/>
      <c r="V241" s="434" t="b">
        <f t="shared" si="9"/>
        <v>1</v>
      </c>
      <c r="W241" s="434" t="b">
        <f t="shared" si="8"/>
        <v>1</v>
      </c>
      <c r="X241" s="35" t="s">
        <v>1723</v>
      </c>
      <c r="Y241" s="38">
        <v>1</v>
      </c>
      <c r="Z241" s="38" t="s">
        <v>19</v>
      </c>
      <c r="AA241" s="442" t="s">
        <v>402</v>
      </c>
      <c r="AB241" s="33"/>
      <c r="AC241" s="434" t="b">
        <v>1</v>
      </c>
      <c r="AD241" s="626" t="s">
        <v>4239</v>
      </c>
      <c r="AE241" s="626">
        <v>1510</v>
      </c>
    </row>
    <row r="242" spans="2:31" ht="24">
      <c r="B242" s="33"/>
      <c r="C242" s="41"/>
      <c r="D242" s="35" t="s">
        <v>1724</v>
      </c>
      <c r="E242" s="35" t="s">
        <v>1725</v>
      </c>
      <c r="F242" s="36" t="s">
        <v>200</v>
      </c>
      <c r="G242" s="38">
        <v>1</v>
      </c>
      <c r="H242" s="398">
        <v>16891</v>
      </c>
      <c r="I242" s="36"/>
      <c r="J242" s="36"/>
      <c r="K242" s="36"/>
      <c r="L242" s="36"/>
      <c r="M242" s="402"/>
      <c r="N242" s="36"/>
      <c r="O242" s="36"/>
      <c r="P242" s="392"/>
      <c r="Q242" s="392"/>
      <c r="R242" s="392"/>
      <c r="S242" s="392"/>
      <c r="T242" s="392"/>
      <c r="U242" s="392"/>
      <c r="V242" s="434" t="b">
        <f t="shared" si="9"/>
        <v>1</v>
      </c>
      <c r="W242" s="434" t="b">
        <f t="shared" si="8"/>
        <v>1</v>
      </c>
      <c r="X242" s="35" t="s">
        <v>1725</v>
      </c>
      <c r="Y242" s="38">
        <v>1</v>
      </c>
      <c r="Z242" s="38" t="s">
        <v>19</v>
      </c>
      <c r="AA242" s="442" t="s">
        <v>402</v>
      </c>
      <c r="AB242" s="33"/>
      <c r="AC242" s="434" t="b">
        <v>1</v>
      </c>
      <c r="AD242" s="626" t="s">
        <v>4240</v>
      </c>
      <c r="AE242" s="626">
        <v>1490</v>
      </c>
    </row>
    <row r="243" spans="2:31" ht="24">
      <c r="B243" s="33"/>
      <c r="C243" s="41"/>
      <c r="D243" s="35" t="s">
        <v>1726</v>
      </c>
      <c r="E243" s="35" t="s">
        <v>1727</v>
      </c>
      <c r="F243" s="36" t="s">
        <v>200</v>
      </c>
      <c r="G243" s="38">
        <v>1</v>
      </c>
      <c r="H243" s="398">
        <v>17561</v>
      </c>
      <c r="I243" s="36"/>
      <c r="J243" s="36"/>
      <c r="K243" s="36"/>
      <c r="L243" s="36"/>
      <c r="M243" s="402"/>
      <c r="N243" s="36"/>
      <c r="O243" s="36"/>
      <c r="P243" s="392"/>
      <c r="Q243" s="392"/>
      <c r="R243" s="392"/>
      <c r="S243" s="392"/>
      <c r="T243" s="392"/>
      <c r="U243" s="392"/>
      <c r="V243" s="434" t="b">
        <f t="shared" si="9"/>
        <v>1</v>
      </c>
      <c r="W243" s="434" t="b">
        <f t="shared" si="8"/>
        <v>1</v>
      </c>
      <c r="X243" s="35" t="s">
        <v>1727</v>
      </c>
      <c r="Y243" s="38">
        <v>1</v>
      </c>
      <c r="Z243" s="38" t="s">
        <v>19</v>
      </c>
      <c r="AA243" s="442" t="s">
        <v>402</v>
      </c>
      <c r="AB243" s="33"/>
      <c r="AC243" s="434" t="b">
        <v>1</v>
      </c>
      <c r="AD243" s="626" t="s">
        <v>4241</v>
      </c>
      <c r="AE243" s="626">
        <v>1520</v>
      </c>
    </row>
    <row r="244" spans="2:31" ht="36">
      <c r="B244" s="43" t="s">
        <v>1728</v>
      </c>
      <c r="C244" s="41" t="s">
        <v>1601</v>
      </c>
      <c r="D244" s="35" t="s">
        <v>772</v>
      </c>
      <c r="E244" s="35" t="s">
        <v>773</v>
      </c>
      <c r="F244" s="36" t="s">
        <v>1130</v>
      </c>
      <c r="G244" s="38">
        <v>1</v>
      </c>
      <c r="H244" s="398">
        <v>13331</v>
      </c>
      <c r="I244" s="36" t="s">
        <v>3303</v>
      </c>
      <c r="J244" s="36" t="s">
        <v>3278</v>
      </c>
      <c r="K244" s="36" t="s">
        <v>3266</v>
      </c>
      <c r="L244" s="36"/>
      <c r="M244" s="402"/>
      <c r="N244" s="36"/>
      <c r="O244" s="36"/>
      <c r="P244" s="392"/>
      <c r="Q244" s="392"/>
      <c r="R244" s="392"/>
      <c r="S244" s="392"/>
      <c r="T244" s="392"/>
      <c r="U244" s="392"/>
      <c r="V244" s="434" t="b">
        <f t="shared" si="9"/>
        <v>1</v>
      </c>
      <c r="W244" s="434" t="b">
        <f t="shared" si="8"/>
        <v>1</v>
      </c>
      <c r="X244" s="35" t="s">
        <v>773</v>
      </c>
      <c r="Y244" s="38">
        <v>1</v>
      </c>
      <c r="Z244" s="38" t="s">
        <v>6</v>
      </c>
      <c r="AA244" s="117" t="s">
        <v>775</v>
      </c>
      <c r="AB244" s="43" t="s">
        <v>1728</v>
      </c>
      <c r="AC244" s="434" t="b">
        <v>1</v>
      </c>
      <c r="AD244" s="626" t="s">
        <v>4242</v>
      </c>
      <c r="AE244" s="626">
        <v>1303</v>
      </c>
    </row>
    <row r="245" spans="2:31" ht="24">
      <c r="B245" s="43" t="s">
        <v>1522</v>
      </c>
      <c r="C245" s="65" t="s">
        <v>1603</v>
      </c>
      <c r="D245" s="35">
        <v>1322</v>
      </c>
      <c r="E245" s="75" t="s">
        <v>778</v>
      </c>
      <c r="F245" s="36" t="s">
        <v>779</v>
      </c>
      <c r="G245" s="38">
        <v>1</v>
      </c>
      <c r="H245" s="398">
        <v>13221</v>
      </c>
      <c r="I245" s="36" t="s">
        <v>3286</v>
      </c>
      <c r="J245" s="36" t="s">
        <v>3289</v>
      </c>
      <c r="K245" s="36" t="s">
        <v>3292</v>
      </c>
      <c r="L245" s="36"/>
      <c r="M245" s="402"/>
      <c r="N245" s="36"/>
      <c r="O245" s="36"/>
      <c r="P245" s="392"/>
      <c r="Q245" s="392"/>
      <c r="R245" s="392"/>
      <c r="S245" s="392"/>
      <c r="T245" s="392"/>
      <c r="U245" s="392"/>
      <c r="V245" s="434" t="b">
        <f t="shared" si="9"/>
        <v>1</v>
      </c>
      <c r="W245" s="434" t="b">
        <f t="shared" si="8"/>
        <v>1</v>
      </c>
      <c r="X245" s="75" t="s">
        <v>778</v>
      </c>
      <c r="Y245" s="38">
        <v>1</v>
      </c>
      <c r="Z245" s="77" t="s">
        <v>6</v>
      </c>
      <c r="AA245" s="117" t="s">
        <v>780</v>
      </c>
      <c r="AB245" s="43" t="s">
        <v>1522</v>
      </c>
      <c r="AC245" s="434" t="b">
        <v>1</v>
      </c>
      <c r="AD245" s="626" t="s">
        <v>4243</v>
      </c>
      <c r="AE245" s="626">
        <v>1300</v>
      </c>
    </row>
    <row r="246" spans="2:31" ht="48">
      <c r="B246" s="43" t="s">
        <v>1569</v>
      </c>
      <c r="C246" s="41" t="s">
        <v>1730</v>
      </c>
      <c r="D246" s="35">
        <v>1324</v>
      </c>
      <c r="E246" s="35" t="s">
        <v>783</v>
      </c>
      <c r="F246" s="36" t="s">
        <v>1729</v>
      </c>
      <c r="G246" s="38">
        <v>1</v>
      </c>
      <c r="H246" s="398">
        <v>13241</v>
      </c>
      <c r="I246" s="36" t="s">
        <v>3283</v>
      </c>
      <c r="J246" s="36" t="s">
        <v>3268</v>
      </c>
      <c r="K246" s="36" t="s">
        <v>3294</v>
      </c>
      <c r="L246" s="36"/>
      <c r="M246" s="402"/>
      <c r="N246" s="36"/>
      <c r="O246" s="36"/>
      <c r="P246" s="392"/>
      <c r="Q246" s="392"/>
      <c r="R246" s="392"/>
      <c r="S246" s="392"/>
      <c r="T246" s="392"/>
      <c r="U246" s="392"/>
      <c r="V246" s="434" t="b">
        <f t="shared" si="9"/>
        <v>1</v>
      </c>
      <c r="W246" s="434" t="b">
        <f t="shared" si="8"/>
        <v>1</v>
      </c>
      <c r="X246" s="35" t="s">
        <v>783</v>
      </c>
      <c r="Y246" s="38">
        <v>1</v>
      </c>
      <c r="Z246" s="38" t="s">
        <v>6</v>
      </c>
      <c r="AA246" s="117" t="s">
        <v>698</v>
      </c>
      <c r="AB246" s="43" t="s">
        <v>1569</v>
      </c>
      <c r="AC246" s="434" t="b">
        <v>1</v>
      </c>
      <c r="AD246" s="626" t="s">
        <v>4244</v>
      </c>
      <c r="AE246" s="626">
        <v>1301</v>
      </c>
    </row>
    <row r="247" spans="2:31">
      <c r="B247" s="43" t="s">
        <v>1621</v>
      </c>
      <c r="C247" s="41" t="s">
        <v>1731</v>
      </c>
      <c r="D247" s="66" t="s">
        <v>785</v>
      </c>
      <c r="E247" s="67" t="s">
        <v>786</v>
      </c>
      <c r="F247" s="67" t="s">
        <v>787</v>
      </c>
      <c r="G247" s="41">
        <v>1</v>
      </c>
      <c r="H247" s="398">
        <v>18831</v>
      </c>
      <c r="I247" s="67" t="s">
        <v>3304</v>
      </c>
      <c r="J247" s="67" t="s">
        <v>3265</v>
      </c>
      <c r="K247" s="67" t="s">
        <v>3264</v>
      </c>
      <c r="L247" s="67"/>
      <c r="M247" s="406"/>
      <c r="N247" s="67"/>
      <c r="O247" s="67"/>
      <c r="P247" s="392"/>
      <c r="Q247" s="392"/>
      <c r="R247" s="392"/>
      <c r="S247" s="392"/>
      <c r="T247" s="392"/>
      <c r="U247" s="392"/>
      <c r="V247" s="434" t="b">
        <f t="shared" si="9"/>
        <v>1</v>
      </c>
      <c r="W247" s="434" t="b">
        <f t="shared" si="8"/>
        <v>1</v>
      </c>
      <c r="X247" s="67" t="s">
        <v>786</v>
      </c>
      <c r="Y247" s="41">
        <v>1</v>
      </c>
      <c r="Z247" s="41" t="s">
        <v>6</v>
      </c>
      <c r="AA247" s="53" t="s">
        <v>402</v>
      </c>
      <c r="AB247" s="43" t="s">
        <v>1621</v>
      </c>
      <c r="AC247" s="434" t="b">
        <v>1</v>
      </c>
      <c r="AD247" s="626" t="s">
        <v>4245</v>
      </c>
      <c r="AE247" s="626">
        <v>1543</v>
      </c>
    </row>
    <row r="248" spans="2:31">
      <c r="B248" s="43" t="s">
        <v>1715</v>
      </c>
      <c r="C248" s="41" t="s">
        <v>1619</v>
      </c>
      <c r="D248" s="66" t="s">
        <v>788</v>
      </c>
      <c r="E248" s="67" t="s">
        <v>789</v>
      </c>
      <c r="F248" s="67" t="s">
        <v>1732</v>
      </c>
      <c r="G248" s="41">
        <v>1</v>
      </c>
      <c r="H248" s="398">
        <v>13261</v>
      </c>
      <c r="I248" s="67" t="s">
        <v>3279</v>
      </c>
      <c r="J248" s="67" t="s">
        <v>3351</v>
      </c>
      <c r="K248" s="67" t="s">
        <v>3270</v>
      </c>
      <c r="L248" s="67"/>
      <c r="M248" s="406"/>
      <c r="N248" s="67"/>
      <c r="O248" s="67"/>
      <c r="P248" s="392"/>
      <c r="Q248" s="392"/>
      <c r="R248" s="392"/>
      <c r="S248" s="392"/>
      <c r="T248" s="392"/>
      <c r="U248" s="392"/>
      <c r="V248" s="434" t="b">
        <f t="shared" si="9"/>
        <v>1</v>
      </c>
      <c r="W248" s="434" t="b">
        <f t="shared" si="8"/>
        <v>1</v>
      </c>
      <c r="X248" s="67" t="s">
        <v>789</v>
      </c>
      <c r="Y248" s="41">
        <v>1</v>
      </c>
      <c r="Z248" s="41" t="s">
        <v>6</v>
      </c>
      <c r="AA248" s="53" t="s">
        <v>402</v>
      </c>
      <c r="AB248" s="33" t="s">
        <v>1715</v>
      </c>
      <c r="AC248" s="434" t="b">
        <v>1</v>
      </c>
      <c r="AD248" s="626" t="s">
        <v>4246</v>
      </c>
      <c r="AE248" s="626">
        <v>1302</v>
      </c>
    </row>
    <row r="249" spans="2:31" s="477" customFormat="1" ht="24">
      <c r="B249" s="470"/>
      <c r="C249" s="471"/>
      <c r="D249" s="472" t="s">
        <v>791</v>
      </c>
      <c r="E249" s="472" t="s">
        <v>792</v>
      </c>
      <c r="F249" s="466" t="s">
        <v>212</v>
      </c>
      <c r="G249" s="473">
        <v>1</v>
      </c>
      <c r="H249" s="474">
        <v>17141</v>
      </c>
      <c r="I249" s="466"/>
      <c r="J249" s="466"/>
      <c r="K249" s="466"/>
      <c r="L249" s="466"/>
      <c r="M249" s="475"/>
      <c r="N249" s="466"/>
      <c r="O249" s="466"/>
      <c r="P249" s="476"/>
      <c r="Q249" s="476"/>
      <c r="R249" s="476"/>
      <c r="S249" s="476"/>
      <c r="T249" s="476"/>
      <c r="U249" s="476"/>
      <c r="V249" s="477" t="b">
        <f t="shared" si="9"/>
        <v>1</v>
      </c>
      <c r="W249" s="477" t="b">
        <f t="shared" si="8"/>
        <v>1</v>
      </c>
      <c r="X249" s="472" t="s">
        <v>792</v>
      </c>
      <c r="Y249" s="473">
        <v>1</v>
      </c>
      <c r="Z249" s="473" t="s">
        <v>19</v>
      </c>
      <c r="AA249" s="491" t="s">
        <v>402</v>
      </c>
      <c r="AB249" s="482"/>
      <c r="AC249" s="477" t="b">
        <v>1</v>
      </c>
      <c r="AD249" s="626" t="s">
        <v>4247</v>
      </c>
      <c r="AE249" s="626" t="e">
        <v>#N/A</v>
      </c>
    </row>
    <row r="250" spans="2:31" ht="36">
      <c r="B250" s="43" t="s">
        <v>1552</v>
      </c>
      <c r="C250" s="41" t="s">
        <v>1730</v>
      </c>
      <c r="D250" s="35">
        <v>507</v>
      </c>
      <c r="E250" s="35" t="s">
        <v>794</v>
      </c>
      <c r="F250" s="36" t="s">
        <v>795</v>
      </c>
      <c r="G250" s="38">
        <v>1</v>
      </c>
      <c r="H250" s="398">
        <v>5071</v>
      </c>
      <c r="I250" s="36" t="s">
        <v>3300</v>
      </c>
      <c r="J250" s="36" t="s">
        <v>3309</v>
      </c>
      <c r="K250" s="36" t="s">
        <v>3298</v>
      </c>
      <c r="L250" s="36"/>
      <c r="M250" s="402"/>
      <c r="N250" s="36"/>
      <c r="O250" s="36"/>
      <c r="P250" s="392"/>
      <c r="Q250" s="392"/>
      <c r="R250" s="392"/>
      <c r="S250" s="392"/>
      <c r="T250" s="392"/>
      <c r="U250" s="392"/>
      <c r="V250" s="434" t="b">
        <f t="shared" si="9"/>
        <v>1</v>
      </c>
      <c r="W250" s="434" t="b">
        <f t="shared" si="8"/>
        <v>1</v>
      </c>
      <c r="X250" s="35" t="s">
        <v>794</v>
      </c>
      <c r="Y250" s="38">
        <v>1</v>
      </c>
      <c r="Z250" s="38" t="s">
        <v>6</v>
      </c>
      <c r="AA250" s="117" t="s">
        <v>796</v>
      </c>
      <c r="AB250" s="43" t="s">
        <v>1552</v>
      </c>
      <c r="AC250" s="434" t="b">
        <v>1</v>
      </c>
      <c r="AD250" s="626" t="s">
        <v>4248</v>
      </c>
      <c r="AE250" s="626">
        <v>1029</v>
      </c>
    </row>
    <row r="251" spans="2:31" ht="48">
      <c r="B251" s="43" t="s">
        <v>1569</v>
      </c>
      <c r="C251" s="41" t="s">
        <v>1730</v>
      </c>
      <c r="D251" s="35" t="s">
        <v>798</v>
      </c>
      <c r="E251" s="35" t="s">
        <v>799</v>
      </c>
      <c r="F251" s="36" t="s">
        <v>1729</v>
      </c>
      <c r="G251" s="38">
        <v>1</v>
      </c>
      <c r="H251" s="398">
        <v>20521</v>
      </c>
      <c r="I251" s="36" t="s">
        <v>3283</v>
      </c>
      <c r="J251" s="36" t="s">
        <v>3268</v>
      </c>
      <c r="K251" s="36" t="s">
        <v>3294</v>
      </c>
      <c r="L251" s="36"/>
      <c r="M251" s="402"/>
      <c r="N251" s="36"/>
      <c r="O251" s="36"/>
      <c r="P251" s="392"/>
      <c r="Q251" s="392"/>
      <c r="R251" s="392"/>
      <c r="S251" s="392"/>
      <c r="T251" s="392"/>
      <c r="U251" s="392"/>
      <c r="V251" s="434" t="b">
        <f t="shared" si="9"/>
        <v>1</v>
      </c>
      <c r="W251" s="434" t="b">
        <f t="shared" si="8"/>
        <v>1</v>
      </c>
      <c r="X251" s="35" t="s">
        <v>799</v>
      </c>
      <c r="Y251" s="38">
        <v>1</v>
      </c>
      <c r="Z251" s="38" t="s">
        <v>6</v>
      </c>
      <c r="AA251" s="117" t="s">
        <v>698</v>
      </c>
      <c r="AB251" s="43" t="s">
        <v>1569</v>
      </c>
      <c r="AC251" s="434" t="b">
        <v>1</v>
      </c>
      <c r="AD251" s="626" t="s">
        <v>4249</v>
      </c>
      <c r="AE251" s="626">
        <v>1554</v>
      </c>
    </row>
    <row r="252" spans="2:31" ht="48">
      <c r="B252" s="43" t="s">
        <v>1578</v>
      </c>
      <c r="C252" s="41" t="s">
        <v>1731</v>
      </c>
      <c r="D252" s="35" t="s">
        <v>800</v>
      </c>
      <c r="E252" s="35" t="s">
        <v>801</v>
      </c>
      <c r="F252" s="36" t="s">
        <v>1736</v>
      </c>
      <c r="G252" s="38">
        <v>1</v>
      </c>
      <c r="H252" s="398">
        <v>20061</v>
      </c>
      <c r="I252" s="36" t="s">
        <v>3300</v>
      </c>
      <c r="J252" s="36" t="s">
        <v>3309</v>
      </c>
      <c r="K252" s="36" t="s">
        <v>3298</v>
      </c>
      <c r="L252" s="36"/>
      <c r="M252" s="402"/>
      <c r="N252" s="36"/>
      <c r="O252" s="36"/>
      <c r="P252" s="392"/>
      <c r="Q252" s="392"/>
      <c r="R252" s="392"/>
      <c r="S252" s="392"/>
      <c r="T252" s="392"/>
      <c r="U252" s="392"/>
      <c r="V252" s="434" t="b">
        <f t="shared" si="9"/>
        <v>1</v>
      </c>
      <c r="W252" s="434" t="b">
        <f t="shared" si="8"/>
        <v>1</v>
      </c>
      <c r="X252" s="35" t="s">
        <v>801</v>
      </c>
      <c r="Y252" s="38">
        <v>1</v>
      </c>
      <c r="Z252" s="38" t="s">
        <v>6</v>
      </c>
      <c r="AA252" s="117" t="s">
        <v>694</v>
      </c>
      <c r="AB252" s="43" t="s">
        <v>1578</v>
      </c>
      <c r="AC252" s="434" t="b">
        <v>1</v>
      </c>
      <c r="AD252" s="626" t="s">
        <v>4250</v>
      </c>
      <c r="AE252" s="626">
        <v>1548</v>
      </c>
    </row>
    <row r="253" spans="2:31" ht="24">
      <c r="B253" s="43" t="s">
        <v>1728</v>
      </c>
      <c r="C253" s="41" t="s">
        <v>1731</v>
      </c>
      <c r="D253" s="66" t="s">
        <v>803</v>
      </c>
      <c r="E253" s="67" t="s">
        <v>804</v>
      </c>
      <c r="F253" s="67" t="s">
        <v>1737</v>
      </c>
      <c r="G253" s="41">
        <v>1</v>
      </c>
      <c r="H253" s="398">
        <v>21081</v>
      </c>
      <c r="I253" s="67" t="s">
        <v>3303</v>
      </c>
      <c r="J253" s="67" t="s">
        <v>3278</v>
      </c>
      <c r="K253" s="67" t="s">
        <v>3266</v>
      </c>
      <c r="L253" s="67"/>
      <c r="M253" s="406"/>
      <c r="N253" s="67"/>
      <c r="O253" s="67"/>
      <c r="P253" s="392"/>
      <c r="Q253" s="392"/>
      <c r="R253" s="392"/>
      <c r="S253" s="392"/>
      <c r="T253" s="392"/>
      <c r="U253" s="392"/>
      <c r="V253" s="434" t="b">
        <f t="shared" si="9"/>
        <v>1</v>
      </c>
      <c r="W253" s="434" t="b">
        <f t="shared" si="8"/>
        <v>1</v>
      </c>
      <c r="X253" s="67" t="s">
        <v>804</v>
      </c>
      <c r="Y253" s="41">
        <v>1</v>
      </c>
      <c r="Z253" s="41" t="s">
        <v>6</v>
      </c>
      <c r="AA253" s="53" t="s">
        <v>700</v>
      </c>
      <c r="AB253" s="43" t="s">
        <v>1728</v>
      </c>
      <c r="AC253" s="434" t="b">
        <v>1</v>
      </c>
      <c r="AD253" s="626" t="s">
        <v>4251</v>
      </c>
      <c r="AE253" s="626">
        <v>1557</v>
      </c>
    </row>
    <row r="254" spans="2:31" ht="24">
      <c r="B254" s="43" t="s">
        <v>1548</v>
      </c>
      <c r="C254" s="41" t="s">
        <v>1739</v>
      </c>
      <c r="D254" s="66" t="s">
        <v>806</v>
      </c>
      <c r="E254" s="67" t="s">
        <v>807</v>
      </c>
      <c r="F254" s="67" t="s">
        <v>1738</v>
      </c>
      <c r="G254" s="41">
        <v>1</v>
      </c>
      <c r="H254" s="398">
        <v>3001</v>
      </c>
      <c r="I254" s="67" t="s">
        <v>3281</v>
      </c>
      <c r="J254" s="67" t="s">
        <v>3290</v>
      </c>
      <c r="K254" s="67" t="s">
        <v>3293</v>
      </c>
      <c r="L254" s="67"/>
      <c r="M254" s="406"/>
      <c r="N254" s="67"/>
      <c r="O254" s="67"/>
      <c r="P254" s="392"/>
      <c r="Q254" s="392"/>
      <c r="R254" s="392"/>
      <c r="S254" s="392"/>
      <c r="T254" s="392"/>
      <c r="U254" s="392"/>
      <c r="V254" s="434" t="b">
        <f t="shared" si="9"/>
        <v>1</v>
      </c>
      <c r="W254" s="434" t="b">
        <f t="shared" si="8"/>
        <v>1</v>
      </c>
      <c r="X254" s="67" t="s">
        <v>807</v>
      </c>
      <c r="Y254" s="41">
        <v>1</v>
      </c>
      <c r="Z254" s="41" t="s">
        <v>6</v>
      </c>
      <c r="AA254" s="53" t="s">
        <v>741</v>
      </c>
      <c r="AB254" s="43" t="s">
        <v>1548</v>
      </c>
      <c r="AC254" s="434" t="b">
        <v>1</v>
      </c>
      <c r="AD254" s="626" t="s">
        <v>4252</v>
      </c>
      <c r="AE254" s="626">
        <v>1024</v>
      </c>
    </row>
    <row r="255" spans="2:31" ht="36">
      <c r="B255" s="59" t="s">
        <v>3366</v>
      </c>
      <c r="C255" s="41"/>
      <c r="D255" s="35" t="s">
        <v>809</v>
      </c>
      <c r="E255" s="49" t="s">
        <v>810</v>
      </c>
      <c r="F255" s="53" t="s">
        <v>811</v>
      </c>
      <c r="G255" s="38">
        <v>1</v>
      </c>
      <c r="H255" s="398">
        <v>4361</v>
      </c>
      <c r="I255" s="53" t="s">
        <v>3283</v>
      </c>
      <c r="J255" s="53" t="s">
        <v>3268</v>
      </c>
      <c r="K255" s="53" t="s">
        <v>3307</v>
      </c>
      <c r="L255" s="53"/>
      <c r="M255" s="403"/>
      <c r="N255" s="53"/>
      <c r="O255" s="53"/>
      <c r="P255" s="392"/>
      <c r="Q255" s="392"/>
      <c r="R255" s="392"/>
      <c r="S255" s="392"/>
      <c r="T255" s="392"/>
      <c r="U255" s="392"/>
      <c r="V255" s="434" t="b">
        <f t="shared" si="9"/>
        <v>1</v>
      </c>
      <c r="W255" s="434" t="b">
        <f t="shared" si="8"/>
        <v>1</v>
      </c>
      <c r="X255" s="49" t="s">
        <v>810</v>
      </c>
      <c r="Y255" s="38">
        <v>1</v>
      </c>
      <c r="Z255" s="38" t="s">
        <v>6</v>
      </c>
      <c r="AA255" s="117" t="s">
        <v>812</v>
      </c>
      <c r="AB255" s="59" t="s">
        <v>3366</v>
      </c>
      <c r="AC255" s="434" t="b">
        <v>1</v>
      </c>
      <c r="AD255" s="626" t="s">
        <v>4253</v>
      </c>
      <c r="AE255" s="626">
        <v>1025</v>
      </c>
    </row>
    <row r="256" spans="2:31" ht="60">
      <c r="B256" s="59" t="s">
        <v>1621</v>
      </c>
      <c r="C256" s="41"/>
      <c r="D256" s="59" t="s">
        <v>814</v>
      </c>
      <c r="E256" s="59" t="s">
        <v>815</v>
      </c>
      <c r="F256" s="59" t="s">
        <v>816</v>
      </c>
      <c r="G256" s="38">
        <v>1</v>
      </c>
      <c r="H256" s="398">
        <v>15951</v>
      </c>
      <c r="I256" s="59" t="s">
        <v>3304</v>
      </c>
      <c r="J256" s="59" t="s">
        <v>3265</v>
      </c>
      <c r="K256" s="59" t="s">
        <v>3264</v>
      </c>
      <c r="L256" s="59"/>
      <c r="M256" s="410"/>
      <c r="N256" s="59"/>
      <c r="O256" s="59"/>
      <c r="P256" s="392"/>
      <c r="Q256" s="392"/>
      <c r="R256" s="392"/>
      <c r="S256" s="392"/>
      <c r="T256" s="392"/>
      <c r="U256" s="392"/>
      <c r="V256" s="434" t="b">
        <f t="shared" si="9"/>
        <v>1</v>
      </c>
      <c r="W256" s="434" t="b">
        <f t="shared" si="8"/>
        <v>1</v>
      </c>
      <c r="X256" s="59" t="s">
        <v>815</v>
      </c>
      <c r="Y256" s="38">
        <v>1</v>
      </c>
      <c r="Z256" s="38" t="s">
        <v>6</v>
      </c>
      <c r="AA256" s="117" t="s">
        <v>1740</v>
      </c>
      <c r="AB256" s="59" t="s">
        <v>1621</v>
      </c>
      <c r="AC256" s="434" t="b">
        <v>1</v>
      </c>
      <c r="AD256" s="626" t="s">
        <v>4254</v>
      </c>
      <c r="AE256" s="626">
        <v>1459</v>
      </c>
    </row>
    <row r="257" spans="2:31" ht="96">
      <c r="B257" s="33" t="s">
        <v>1522</v>
      </c>
      <c r="C257" s="41" t="s">
        <v>1608</v>
      </c>
      <c r="D257" s="35" t="s">
        <v>819</v>
      </c>
      <c r="E257" s="35" t="s">
        <v>820</v>
      </c>
      <c r="F257" s="36" t="s">
        <v>821</v>
      </c>
      <c r="G257" s="38">
        <v>1</v>
      </c>
      <c r="H257" s="398">
        <v>10231</v>
      </c>
      <c r="I257" s="36" t="s">
        <v>3286</v>
      </c>
      <c r="J257" s="36" t="s">
        <v>3289</v>
      </c>
      <c r="K257" s="36" t="s">
        <v>3292</v>
      </c>
      <c r="L257" s="36"/>
      <c r="M257" s="402"/>
      <c r="N257" s="36"/>
      <c r="O257" s="36"/>
      <c r="P257" s="392"/>
      <c r="Q257" s="392"/>
      <c r="R257" s="392"/>
      <c r="S257" s="392"/>
      <c r="T257" s="392"/>
      <c r="U257" s="392"/>
      <c r="V257" s="434" t="b">
        <f t="shared" si="9"/>
        <v>1</v>
      </c>
      <c r="W257" s="434" t="b">
        <f t="shared" si="8"/>
        <v>1</v>
      </c>
      <c r="X257" s="35" t="s">
        <v>820</v>
      </c>
      <c r="Y257" s="38">
        <v>1</v>
      </c>
      <c r="Z257" s="38" t="s">
        <v>6</v>
      </c>
      <c r="AA257" s="117" t="s">
        <v>1741</v>
      </c>
      <c r="AB257" s="33" t="s">
        <v>1522</v>
      </c>
      <c r="AC257" s="434" t="b">
        <v>1</v>
      </c>
      <c r="AD257" s="626" t="s">
        <v>3970</v>
      </c>
      <c r="AE257" s="626">
        <v>1172</v>
      </c>
    </row>
    <row r="258" spans="2:31" ht="96">
      <c r="B258" s="33" t="s">
        <v>1554</v>
      </c>
      <c r="C258" s="41" t="s">
        <v>1608</v>
      </c>
      <c r="D258" s="35" t="s">
        <v>819</v>
      </c>
      <c r="E258" s="35" t="s">
        <v>820</v>
      </c>
      <c r="F258" s="36" t="s">
        <v>821</v>
      </c>
      <c r="G258" s="38">
        <v>1</v>
      </c>
      <c r="H258" s="398">
        <v>10231</v>
      </c>
      <c r="I258" s="36" t="s">
        <v>3349</v>
      </c>
      <c r="J258" s="36"/>
      <c r="K258" s="36"/>
      <c r="L258" s="36"/>
      <c r="M258" s="402"/>
      <c r="N258" s="36"/>
      <c r="O258" s="36"/>
      <c r="P258" s="392"/>
      <c r="Q258" s="392"/>
      <c r="R258" s="392"/>
      <c r="S258" s="392"/>
      <c r="T258" s="392"/>
      <c r="U258" s="392"/>
      <c r="V258" s="434" t="b">
        <f t="shared" si="9"/>
        <v>1</v>
      </c>
      <c r="W258" s="434" t="b">
        <f t="shared" si="8"/>
        <v>1</v>
      </c>
      <c r="X258" s="35" t="s">
        <v>820</v>
      </c>
      <c r="Y258" s="38">
        <v>1</v>
      </c>
      <c r="Z258" s="38" t="s">
        <v>7</v>
      </c>
      <c r="AA258" s="442" t="s">
        <v>1742</v>
      </c>
      <c r="AB258" s="33" t="s">
        <v>1554</v>
      </c>
      <c r="AC258" s="434" t="b">
        <v>1</v>
      </c>
      <c r="AD258" s="626" t="s">
        <v>3970</v>
      </c>
      <c r="AE258" s="626">
        <v>1172</v>
      </c>
    </row>
    <row r="259" spans="2:31" ht="96">
      <c r="B259" s="33" t="s">
        <v>1569</v>
      </c>
      <c r="C259" s="41" t="s">
        <v>1712</v>
      </c>
      <c r="D259" s="35" t="s">
        <v>819</v>
      </c>
      <c r="E259" s="35" t="s">
        <v>820</v>
      </c>
      <c r="F259" s="36" t="s">
        <v>821</v>
      </c>
      <c r="G259" s="38">
        <v>2</v>
      </c>
      <c r="H259" s="398">
        <v>10232</v>
      </c>
      <c r="I259" s="36" t="s">
        <v>3283</v>
      </c>
      <c r="J259" s="36" t="s">
        <v>3268</v>
      </c>
      <c r="K259" s="36" t="s">
        <v>3294</v>
      </c>
      <c r="L259" s="36"/>
      <c r="M259" s="402"/>
      <c r="N259" s="36"/>
      <c r="O259" s="36"/>
      <c r="P259" s="392"/>
      <c r="Q259" s="392"/>
      <c r="R259" s="392"/>
      <c r="S259" s="392"/>
      <c r="T259" s="392"/>
      <c r="U259" s="392"/>
      <c r="V259" s="434" t="b">
        <f t="shared" si="9"/>
        <v>1</v>
      </c>
      <c r="W259" s="434" t="b">
        <f t="shared" si="8"/>
        <v>1</v>
      </c>
      <c r="X259" s="35" t="s">
        <v>820</v>
      </c>
      <c r="Y259" s="38">
        <v>2</v>
      </c>
      <c r="Z259" s="38" t="s">
        <v>6</v>
      </c>
      <c r="AA259" s="442" t="s">
        <v>1742</v>
      </c>
      <c r="AB259" s="33" t="s">
        <v>1569</v>
      </c>
      <c r="AC259" s="434" t="b">
        <v>1</v>
      </c>
      <c r="AD259" s="626" t="s">
        <v>3971</v>
      </c>
      <c r="AE259" s="626">
        <v>1173</v>
      </c>
    </row>
    <row r="260" spans="2:31" ht="96">
      <c r="B260" s="33" t="s">
        <v>1743</v>
      </c>
      <c r="C260" s="41" t="s">
        <v>1608</v>
      </c>
      <c r="D260" s="35" t="s">
        <v>819</v>
      </c>
      <c r="E260" s="35" t="s">
        <v>820</v>
      </c>
      <c r="F260" s="36" t="s">
        <v>821</v>
      </c>
      <c r="G260" s="38">
        <v>2</v>
      </c>
      <c r="H260" s="398">
        <v>10232</v>
      </c>
      <c r="I260" s="36" t="s">
        <v>3279</v>
      </c>
      <c r="J260" s="36"/>
      <c r="K260" s="36"/>
      <c r="L260" s="36"/>
      <c r="M260" s="402"/>
      <c r="N260" s="36"/>
      <c r="O260" s="36"/>
      <c r="P260" s="392"/>
      <c r="Q260" s="392"/>
      <c r="R260" s="392"/>
      <c r="S260" s="392"/>
      <c r="T260" s="392"/>
      <c r="U260" s="392"/>
      <c r="V260" s="434" t="b">
        <f t="shared" si="9"/>
        <v>1</v>
      </c>
      <c r="W260" s="434" t="b">
        <f t="shared" si="8"/>
        <v>1</v>
      </c>
      <c r="X260" s="35" t="s">
        <v>820</v>
      </c>
      <c r="Y260" s="38">
        <v>2</v>
      </c>
      <c r="Z260" s="38" t="s">
        <v>7</v>
      </c>
      <c r="AA260" s="442" t="s">
        <v>1742</v>
      </c>
      <c r="AB260" s="33" t="s">
        <v>1743</v>
      </c>
      <c r="AC260" s="434" t="b">
        <v>1</v>
      </c>
      <c r="AD260" s="626" t="s">
        <v>3971</v>
      </c>
      <c r="AE260" s="626">
        <v>1173</v>
      </c>
    </row>
    <row r="261" spans="2:31" ht="60">
      <c r="B261" s="33" t="s">
        <v>1745</v>
      </c>
      <c r="C261" s="41" t="s">
        <v>1604</v>
      </c>
      <c r="D261" s="35">
        <v>1120</v>
      </c>
      <c r="E261" s="35" t="s">
        <v>830</v>
      </c>
      <c r="F261" s="36" t="s">
        <v>831</v>
      </c>
      <c r="G261" s="38">
        <v>1</v>
      </c>
      <c r="H261" s="398">
        <v>11201</v>
      </c>
      <c r="I261" s="36" t="s">
        <v>3290</v>
      </c>
      <c r="J261" s="36" t="s">
        <v>3357</v>
      </c>
      <c r="K261" s="36" t="s">
        <v>3358</v>
      </c>
      <c r="L261" s="36"/>
      <c r="M261" s="402"/>
      <c r="N261" s="36"/>
      <c r="O261" s="36"/>
      <c r="P261" s="392"/>
      <c r="Q261" s="392"/>
      <c r="R261" s="392"/>
      <c r="S261" s="392"/>
      <c r="T261" s="392"/>
      <c r="U261" s="392"/>
      <c r="V261" s="434" t="b">
        <f t="shared" si="9"/>
        <v>1</v>
      </c>
      <c r="W261" s="434" t="b">
        <f t="shared" si="8"/>
        <v>1</v>
      </c>
      <c r="X261" s="35" t="s">
        <v>830</v>
      </c>
      <c r="Y261" s="38">
        <v>1</v>
      </c>
      <c r="Z261" s="38" t="s">
        <v>6</v>
      </c>
      <c r="AA261" s="117" t="s">
        <v>1744</v>
      </c>
      <c r="AB261" s="33" t="s">
        <v>1745</v>
      </c>
      <c r="AC261" s="434" t="b">
        <v>1</v>
      </c>
      <c r="AD261" s="626" t="s">
        <v>4255</v>
      </c>
      <c r="AE261" s="626">
        <v>1188</v>
      </c>
    </row>
    <row r="262" spans="2:31" ht="60">
      <c r="B262" s="33" t="s">
        <v>1538</v>
      </c>
      <c r="C262" s="41" t="s">
        <v>1730</v>
      </c>
      <c r="D262" s="35" t="s">
        <v>836</v>
      </c>
      <c r="E262" s="35" t="s">
        <v>837</v>
      </c>
      <c r="F262" s="36" t="s">
        <v>838</v>
      </c>
      <c r="G262" s="38">
        <v>1</v>
      </c>
      <c r="H262" s="398">
        <v>14421</v>
      </c>
      <c r="I262" s="36" t="s">
        <v>3282</v>
      </c>
      <c r="J262" s="36" t="s">
        <v>3277</v>
      </c>
      <c r="K262" s="36" t="s">
        <v>3308</v>
      </c>
      <c r="L262" s="36"/>
      <c r="M262" s="402"/>
      <c r="N262" s="36"/>
      <c r="O262" s="36"/>
      <c r="P262" s="392"/>
      <c r="Q262" s="392"/>
      <c r="R262" s="392"/>
      <c r="S262" s="392"/>
      <c r="T262" s="392"/>
      <c r="U262" s="392"/>
      <c r="V262" s="434" t="b">
        <f t="shared" ref="V262:V288" si="10">EXACT(X262,E262)</f>
        <v>1</v>
      </c>
      <c r="W262" s="434" t="b">
        <f t="shared" ref="W262:W325" si="11">EXACT(G262,Y262)</f>
        <v>1</v>
      </c>
      <c r="X262" s="35" t="s">
        <v>837</v>
      </c>
      <c r="Y262" s="38">
        <v>1</v>
      </c>
      <c r="Z262" s="38" t="s">
        <v>6</v>
      </c>
      <c r="AA262" s="456" t="s">
        <v>3417</v>
      </c>
      <c r="AB262" s="33" t="s">
        <v>1538</v>
      </c>
      <c r="AC262" s="434" t="b">
        <v>1</v>
      </c>
      <c r="AD262" s="626" t="s">
        <v>4256</v>
      </c>
      <c r="AE262" s="626">
        <v>1379</v>
      </c>
    </row>
    <row r="263" spans="2:31" ht="60">
      <c r="B263" s="33" t="s">
        <v>1746</v>
      </c>
      <c r="C263" s="41" t="s">
        <v>1730</v>
      </c>
      <c r="D263" s="35" t="s">
        <v>836</v>
      </c>
      <c r="E263" s="35" t="s">
        <v>837</v>
      </c>
      <c r="F263" s="36" t="s">
        <v>838</v>
      </c>
      <c r="G263" s="38">
        <v>1</v>
      </c>
      <c r="H263" s="398">
        <v>14421</v>
      </c>
      <c r="I263" s="36" t="s">
        <v>3278</v>
      </c>
      <c r="J263" s="36"/>
      <c r="K263" s="36"/>
      <c r="L263" s="36"/>
      <c r="M263" s="402"/>
      <c r="N263" s="36"/>
      <c r="O263" s="36"/>
      <c r="P263" s="392"/>
      <c r="Q263" s="392"/>
      <c r="R263" s="392"/>
      <c r="S263" s="392"/>
      <c r="T263" s="392"/>
      <c r="U263" s="392"/>
      <c r="V263" s="434" t="b">
        <f t="shared" si="10"/>
        <v>1</v>
      </c>
      <c r="W263" s="434" t="b">
        <f t="shared" si="11"/>
        <v>1</v>
      </c>
      <c r="X263" s="35" t="s">
        <v>837</v>
      </c>
      <c r="Y263" s="38">
        <v>1</v>
      </c>
      <c r="Z263" s="38" t="s">
        <v>7</v>
      </c>
      <c r="AA263" s="457" t="s">
        <v>3418</v>
      </c>
      <c r="AB263" s="33" t="s">
        <v>1746</v>
      </c>
      <c r="AC263" s="434" t="b">
        <v>1</v>
      </c>
      <c r="AD263" s="626" t="s">
        <v>4257</v>
      </c>
      <c r="AE263" s="626">
        <v>1380</v>
      </c>
    </row>
    <row r="264" spans="2:31" ht="60">
      <c r="B264" s="33" t="s">
        <v>1747</v>
      </c>
      <c r="C264" s="41" t="s">
        <v>1730</v>
      </c>
      <c r="D264" s="35" t="s">
        <v>841</v>
      </c>
      <c r="E264" s="35" t="s">
        <v>842</v>
      </c>
      <c r="F264" s="36" t="s">
        <v>843</v>
      </c>
      <c r="G264" s="38">
        <v>1</v>
      </c>
      <c r="H264" s="398">
        <v>14431</v>
      </c>
      <c r="I264" s="36" t="s">
        <v>3281</v>
      </c>
      <c r="J264" s="36" t="s">
        <v>3288</v>
      </c>
      <c r="K264" s="36" t="s">
        <v>3291</v>
      </c>
      <c r="L264" s="36"/>
      <c r="M264" s="402"/>
      <c r="N264" s="36"/>
      <c r="O264" s="36"/>
      <c r="P264" s="392"/>
      <c r="Q264" s="392"/>
      <c r="R264" s="392"/>
      <c r="S264" s="392"/>
      <c r="T264" s="392"/>
      <c r="U264" s="392"/>
      <c r="V264" s="434" t="b">
        <f t="shared" si="10"/>
        <v>1</v>
      </c>
      <c r="W264" s="434" t="b">
        <f t="shared" si="11"/>
        <v>1</v>
      </c>
      <c r="X264" s="35" t="s">
        <v>842</v>
      </c>
      <c r="Y264" s="38">
        <v>1</v>
      </c>
      <c r="Z264" s="38" t="s">
        <v>6</v>
      </c>
      <c r="AA264" s="456" t="s">
        <v>3419</v>
      </c>
      <c r="AB264" s="33" t="s">
        <v>1747</v>
      </c>
      <c r="AC264" s="434" t="b">
        <v>1</v>
      </c>
      <c r="AD264" s="626" t="s">
        <v>4258</v>
      </c>
      <c r="AE264" s="626">
        <v>1381</v>
      </c>
    </row>
    <row r="265" spans="2:31" ht="60">
      <c r="B265" s="33" t="s">
        <v>1748</v>
      </c>
      <c r="C265" s="41" t="s">
        <v>1730</v>
      </c>
      <c r="D265" s="35" t="s">
        <v>841</v>
      </c>
      <c r="E265" s="35" t="s">
        <v>842</v>
      </c>
      <c r="F265" s="36" t="s">
        <v>843</v>
      </c>
      <c r="G265" s="38">
        <v>1</v>
      </c>
      <c r="H265" s="398">
        <v>14431</v>
      </c>
      <c r="I265" s="36" t="s">
        <v>3293</v>
      </c>
      <c r="J265" s="36"/>
      <c r="K265" s="36"/>
      <c r="L265" s="36"/>
      <c r="M265" s="402"/>
      <c r="N265" s="36"/>
      <c r="O265" s="36"/>
      <c r="P265" s="392"/>
      <c r="Q265" s="392"/>
      <c r="R265" s="392"/>
      <c r="S265" s="392"/>
      <c r="T265" s="392"/>
      <c r="U265" s="392"/>
      <c r="V265" s="434" t="b">
        <f t="shared" si="10"/>
        <v>1</v>
      </c>
      <c r="W265" s="434" t="b">
        <f t="shared" si="11"/>
        <v>1</v>
      </c>
      <c r="X265" s="35" t="s">
        <v>842</v>
      </c>
      <c r="Y265" s="38">
        <v>1</v>
      </c>
      <c r="Z265" s="38" t="s">
        <v>7</v>
      </c>
      <c r="AA265" s="457" t="s">
        <v>3420</v>
      </c>
      <c r="AB265" s="33" t="s">
        <v>1748</v>
      </c>
      <c r="AC265" s="434" t="b">
        <v>1</v>
      </c>
      <c r="AD265" s="626" t="s">
        <v>4259</v>
      </c>
      <c r="AE265" s="626">
        <v>1382</v>
      </c>
    </row>
    <row r="266" spans="2:31" ht="24">
      <c r="B266" s="59" t="s">
        <v>1588</v>
      </c>
      <c r="C266" s="41" t="s">
        <v>1730</v>
      </c>
      <c r="D266" s="35" t="s">
        <v>844</v>
      </c>
      <c r="E266" s="35" t="s">
        <v>845</v>
      </c>
      <c r="F266" s="36" t="s">
        <v>846</v>
      </c>
      <c r="G266" s="38">
        <v>1</v>
      </c>
      <c r="H266" s="398">
        <v>14441</v>
      </c>
      <c r="I266" s="36" t="s">
        <v>3303</v>
      </c>
      <c r="J266" s="36" t="s">
        <v>3266</v>
      </c>
      <c r="K266" s="36" t="s">
        <v>3267</v>
      </c>
      <c r="L266" s="36"/>
      <c r="M266" s="402"/>
      <c r="N266" s="36"/>
      <c r="O266" s="36"/>
      <c r="P266" s="392"/>
      <c r="Q266" s="392"/>
      <c r="R266" s="392"/>
      <c r="S266" s="392"/>
      <c r="T266" s="392"/>
      <c r="U266" s="392"/>
      <c r="V266" s="434" t="b">
        <f t="shared" si="10"/>
        <v>1</v>
      </c>
      <c r="W266" s="434" t="b">
        <f t="shared" si="11"/>
        <v>1</v>
      </c>
      <c r="X266" s="35" t="s">
        <v>845</v>
      </c>
      <c r="Y266" s="38">
        <v>1</v>
      </c>
      <c r="Z266" s="38" t="s">
        <v>6</v>
      </c>
      <c r="AA266" s="441" t="s">
        <v>827</v>
      </c>
      <c r="AB266" s="59" t="s">
        <v>1588</v>
      </c>
      <c r="AC266" s="434" t="b">
        <v>1</v>
      </c>
      <c r="AD266" s="626" t="s">
        <v>4260</v>
      </c>
      <c r="AE266" s="626">
        <v>1383</v>
      </c>
    </row>
    <row r="267" spans="2:31" ht="24">
      <c r="B267" s="33" t="s">
        <v>1749</v>
      </c>
      <c r="C267" s="41" t="s">
        <v>1730</v>
      </c>
      <c r="D267" s="35" t="s">
        <v>844</v>
      </c>
      <c r="E267" s="35" t="s">
        <v>845</v>
      </c>
      <c r="F267" s="36" t="s">
        <v>846</v>
      </c>
      <c r="G267" s="38">
        <v>1</v>
      </c>
      <c r="H267" s="398">
        <v>14441</v>
      </c>
      <c r="I267" s="36" t="s">
        <v>3307</v>
      </c>
      <c r="J267" s="36"/>
      <c r="K267" s="36"/>
      <c r="L267" s="36"/>
      <c r="M267" s="402"/>
      <c r="N267" s="36"/>
      <c r="O267" s="36"/>
      <c r="P267" s="392"/>
      <c r="Q267" s="392"/>
      <c r="R267" s="392"/>
      <c r="S267" s="392"/>
      <c r="T267" s="392"/>
      <c r="U267" s="392"/>
      <c r="V267" s="434" t="b">
        <f t="shared" si="10"/>
        <v>1</v>
      </c>
      <c r="W267" s="434" t="b">
        <f t="shared" si="11"/>
        <v>1</v>
      </c>
      <c r="X267" s="35" t="s">
        <v>845</v>
      </c>
      <c r="Y267" s="38">
        <v>1</v>
      </c>
      <c r="Z267" s="38" t="s">
        <v>7</v>
      </c>
      <c r="AA267" s="442" t="s">
        <v>828</v>
      </c>
      <c r="AB267" s="33" t="s">
        <v>1749</v>
      </c>
      <c r="AC267" s="434" t="b">
        <v>1</v>
      </c>
      <c r="AD267" s="626" t="s">
        <v>4261</v>
      </c>
      <c r="AE267" s="626">
        <v>1384</v>
      </c>
    </row>
    <row r="268" spans="2:31" ht="60">
      <c r="B268" s="42" t="s">
        <v>1621</v>
      </c>
      <c r="C268" s="41" t="s">
        <v>1730</v>
      </c>
      <c r="D268" s="35" t="s">
        <v>847</v>
      </c>
      <c r="E268" s="35" t="s">
        <v>848</v>
      </c>
      <c r="F268" s="36" t="s">
        <v>849</v>
      </c>
      <c r="G268" s="38">
        <v>1</v>
      </c>
      <c r="H268" s="398">
        <v>14451</v>
      </c>
      <c r="I268" s="36" t="s">
        <v>3304</v>
      </c>
      <c r="J268" s="36" t="s">
        <v>3265</v>
      </c>
      <c r="K268" s="36" t="s">
        <v>3264</v>
      </c>
      <c r="L268" s="36"/>
      <c r="M268" s="402"/>
      <c r="N268" s="36"/>
      <c r="O268" s="36"/>
      <c r="P268" s="392"/>
      <c r="Q268" s="392"/>
      <c r="R268" s="392"/>
      <c r="S268" s="392"/>
      <c r="T268" s="392"/>
      <c r="U268" s="392"/>
      <c r="V268" s="434" t="b">
        <f t="shared" si="10"/>
        <v>1</v>
      </c>
      <c r="W268" s="434" t="b">
        <f t="shared" si="11"/>
        <v>1</v>
      </c>
      <c r="X268" s="35" t="s">
        <v>848</v>
      </c>
      <c r="Y268" s="38">
        <v>1</v>
      </c>
      <c r="Z268" s="38" t="s">
        <v>6</v>
      </c>
      <c r="AA268" s="441" t="s">
        <v>1750</v>
      </c>
      <c r="AB268" s="42" t="s">
        <v>1621</v>
      </c>
      <c r="AC268" s="434" t="b">
        <v>1</v>
      </c>
      <c r="AD268" s="626" t="s">
        <v>4262</v>
      </c>
      <c r="AE268" s="626">
        <v>1385</v>
      </c>
    </row>
    <row r="269" spans="2:31" ht="60">
      <c r="B269" s="42" t="s">
        <v>1682</v>
      </c>
      <c r="C269" s="41" t="s">
        <v>1730</v>
      </c>
      <c r="D269" s="35" t="s">
        <v>847</v>
      </c>
      <c r="E269" s="35" t="s">
        <v>848</v>
      </c>
      <c r="F269" s="36" t="s">
        <v>849</v>
      </c>
      <c r="G269" s="38">
        <v>1</v>
      </c>
      <c r="H269" s="398">
        <v>14451</v>
      </c>
      <c r="I269" s="36" t="s">
        <v>3350</v>
      </c>
      <c r="J269" s="36"/>
      <c r="K269" s="36"/>
      <c r="L269" s="36"/>
      <c r="M269" s="402"/>
      <c r="N269" s="36"/>
      <c r="O269" s="36"/>
      <c r="P269" s="392"/>
      <c r="Q269" s="392"/>
      <c r="R269" s="392"/>
      <c r="S269" s="392"/>
      <c r="T269" s="392"/>
      <c r="U269" s="392"/>
      <c r="V269" s="434" t="b">
        <f t="shared" si="10"/>
        <v>1</v>
      </c>
      <c r="W269" s="434" t="b">
        <f t="shared" si="11"/>
        <v>1</v>
      </c>
      <c r="X269" s="35" t="s">
        <v>848</v>
      </c>
      <c r="Y269" s="38">
        <v>1</v>
      </c>
      <c r="Z269" s="38" t="s">
        <v>7</v>
      </c>
      <c r="AA269" s="442" t="s">
        <v>1751</v>
      </c>
      <c r="AB269" s="42" t="s">
        <v>1682</v>
      </c>
      <c r="AC269" s="434" t="b">
        <v>1</v>
      </c>
      <c r="AD269" s="626" t="s">
        <v>4263</v>
      </c>
      <c r="AE269" s="626">
        <v>1386</v>
      </c>
    </row>
    <row r="270" spans="2:31" s="477" customFormat="1" ht="24">
      <c r="B270" s="470"/>
      <c r="C270" s="471"/>
      <c r="D270" s="472" t="s">
        <v>852</v>
      </c>
      <c r="E270" s="472" t="s">
        <v>853</v>
      </c>
      <c r="F270" s="466" t="s">
        <v>184</v>
      </c>
      <c r="G270" s="473">
        <v>1</v>
      </c>
      <c r="H270" s="474">
        <v>16561</v>
      </c>
      <c r="I270" s="466"/>
      <c r="J270" s="466"/>
      <c r="K270" s="466"/>
      <c r="L270" s="466"/>
      <c r="M270" s="475"/>
      <c r="N270" s="466"/>
      <c r="O270" s="466"/>
      <c r="P270" s="476"/>
      <c r="Q270" s="476"/>
      <c r="R270" s="476"/>
      <c r="S270" s="476"/>
      <c r="T270" s="476"/>
      <c r="U270" s="476"/>
      <c r="V270" s="477" t="b">
        <f t="shared" si="10"/>
        <v>1</v>
      </c>
      <c r="W270" s="477" t="b">
        <f t="shared" si="11"/>
        <v>1</v>
      </c>
      <c r="X270" s="472" t="s">
        <v>853</v>
      </c>
      <c r="Y270" s="473">
        <v>1</v>
      </c>
      <c r="Z270" s="473" t="s">
        <v>19</v>
      </c>
      <c r="AA270" s="491" t="s">
        <v>854</v>
      </c>
      <c r="AB270" s="470"/>
      <c r="AC270" s="477" t="b">
        <v>1</v>
      </c>
      <c r="AD270" s="626" t="s">
        <v>4264</v>
      </c>
      <c r="AE270" s="626" t="e">
        <v>#N/A</v>
      </c>
    </row>
    <row r="271" spans="2:31" ht="72">
      <c r="B271" s="42" t="s">
        <v>1552</v>
      </c>
      <c r="C271" s="41" t="s">
        <v>1601</v>
      </c>
      <c r="D271" s="35">
        <v>1542</v>
      </c>
      <c r="E271" s="60" t="s">
        <v>1753</v>
      </c>
      <c r="F271" s="61" t="s">
        <v>858</v>
      </c>
      <c r="G271" s="38">
        <v>1</v>
      </c>
      <c r="H271" s="398">
        <v>15421</v>
      </c>
      <c r="I271" s="61" t="s">
        <v>3300</v>
      </c>
      <c r="J271" s="61" t="s">
        <v>3309</v>
      </c>
      <c r="K271" s="61" t="s">
        <v>3298</v>
      </c>
      <c r="L271" s="61"/>
      <c r="M271" s="404"/>
      <c r="N271" s="61"/>
      <c r="O271" s="61"/>
      <c r="P271" s="392"/>
      <c r="Q271" s="392"/>
      <c r="R271" s="392"/>
      <c r="S271" s="392"/>
      <c r="T271" s="392"/>
      <c r="U271" s="392"/>
      <c r="V271" s="434" t="b">
        <f t="shared" si="10"/>
        <v>1</v>
      </c>
      <c r="W271" s="434" t="b">
        <f t="shared" si="11"/>
        <v>1</v>
      </c>
      <c r="X271" s="60" t="s">
        <v>1753</v>
      </c>
      <c r="Y271" s="38">
        <v>1</v>
      </c>
      <c r="Z271" s="38" t="s">
        <v>6</v>
      </c>
      <c r="AA271" s="117" t="s">
        <v>1754</v>
      </c>
      <c r="AB271" s="42" t="s">
        <v>1552</v>
      </c>
      <c r="AC271" s="434" t="b">
        <v>1</v>
      </c>
      <c r="AD271" s="626" t="s">
        <v>4265</v>
      </c>
      <c r="AE271" s="626">
        <v>1544</v>
      </c>
    </row>
    <row r="272" spans="2:31" ht="48">
      <c r="B272" s="33" t="s">
        <v>1548</v>
      </c>
      <c r="C272" s="41" t="s">
        <v>1731</v>
      </c>
      <c r="D272" s="35" t="s">
        <v>861</v>
      </c>
      <c r="E272" s="35" t="s">
        <v>862</v>
      </c>
      <c r="F272" s="36" t="s">
        <v>863</v>
      </c>
      <c r="G272" s="38">
        <v>1</v>
      </c>
      <c r="H272" s="398">
        <v>14491</v>
      </c>
      <c r="I272" s="36" t="s">
        <v>3281</v>
      </c>
      <c r="J272" s="36" t="s">
        <v>3290</v>
      </c>
      <c r="K272" s="36" t="s">
        <v>3293</v>
      </c>
      <c r="L272" s="36"/>
      <c r="M272" s="402"/>
      <c r="N272" s="36"/>
      <c r="O272" s="36"/>
      <c r="P272" s="392"/>
      <c r="Q272" s="392"/>
      <c r="R272" s="392"/>
      <c r="S272" s="392"/>
      <c r="T272" s="392"/>
      <c r="U272" s="392"/>
      <c r="V272" s="434" t="b">
        <f t="shared" si="10"/>
        <v>1</v>
      </c>
      <c r="W272" s="434" t="b">
        <f t="shared" si="11"/>
        <v>1</v>
      </c>
      <c r="X272" s="35" t="s">
        <v>862</v>
      </c>
      <c r="Y272" s="38">
        <v>1</v>
      </c>
      <c r="Z272" s="38" t="s">
        <v>6</v>
      </c>
      <c r="AA272" s="441" t="s">
        <v>850</v>
      </c>
      <c r="AB272" s="33" t="s">
        <v>1548</v>
      </c>
      <c r="AC272" s="434" t="b">
        <v>1</v>
      </c>
      <c r="AD272" s="626" t="s">
        <v>4266</v>
      </c>
      <c r="AE272" s="626">
        <v>1387</v>
      </c>
    </row>
    <row r="273" spans="2:31" ht="48">
      <c r="B273" s="42" t="s">
        <v>1550</v>
      </c>
      <c r="C273" s="41" t="s">
        <v>1731</v>
      </c>
      <c r="D273" s="35" t="s">
        <v>861</v>
      </c>
      <c r="E273" s="35" t="s">
        <v>862</v>
      </c>
      <c r="F273" s="36" t="s">
        <v>863</v>
      </c>
      <c r="G273" s="38">
        <v>1</v>
      </c>
      <c r="H273" s="398">
        <v>14491</v>
      </c>
      <c r="I273" s="36" t="s">
        <v>3291</v>
      </c>
      <c r="J273" s="36"/>
      <c r="K273" s="36"/>
      <c r="L273" s="36"/>
      <c r="M273" s="402"/>
      <c r="N273" s="36"/>
      <c r="O273" s="36"/>
      <c r="P273" s="392"/>
      <c r="Q273" s="392"/>
      <c r="R273" s="392"/>
      <c r="S273" s="392"/>
      <c r="T273" s="392"/>
      <c r="U273" s="392"/>
      <c r="V273" s="434" t="b">
        <f t="shared" si="10"/>
        <v>1</v>
      </c>
      <c r="W273" s="434" t="b">
        <f t="shared" si="11"/>
        <v>1</v>
      </c>
      <c r="X273" s="35" t="s">
        <v>862</v>
      </c>
      <c r="Y273" s="38">
        <v>1</v>
      </c>
      <c r="Z273" s="38" t="s">
        <v>7</v>
      </c>
      <c r="AA273" s="442" t="s">
        <v>851</v>
      </c>
      <c r="AB273" s="42" t="s">
        <v>1550</v>
      </c>
      <c r="AC273" s="434" t="b">
        <v>1</v>
      </c>
      <c r="AD273" s="626" t="s">
        <v>4267</v>
      </c>
      <c r="AE273" s="626">
        <v>1388</v>
      </c>
    </row>
    <row r="274" spans="2:31" ht="36">
      <c r="B274" s="42" t="s">
        <v>1552</v>
      </c>
      <c r="C274" s="41" t="s">
        <v>1731</v>
      </c>
      <c r="D274" s="35" t="s">
        <v>864</v>
      </c>
      <c r="E274" s="35" t="s">
        <v>865</v>
      </c>
      <c r="F274" s="36" t="s">
        <v>866</v>
      </c>
      <c r="G274" s="38">
        <v>1</v>
      </c>
      <c r="H274" s="398">
        <v>14501</v>
      </c>
      <c r="I274" s="36" t="s">
        <v>3300</v>
      </c>
      <c r="J274" s="36" t="s">
        <v>3309</v>
      </c>
      <c r="K274" s="36" t="s">
        <v>3298</v>
      </c>
      <c r="L274" s="36"/>
      <c r="M274" s="402"/>
      <c r="N274" s="36"/>
      <c r="O274" s="36"/>
      <c r="P274" s="392"/>
      <c r="Q274" s="392"/>
      <c r="R274" s="392"/>
      <c r="S274" s="392"/>
      <c r="T274" s="392"/>
      <c r="U274" s="392"/>
      <c r="V274" s="434" t="b">
        <f t="shared" si="10"/>
        <v>1</v>
      </c>
      <c r="W274" s="434" t="b">
        <f t="shared" si="11"/>
        <v>1</v>
      </c>
      <c r="X274" s="35" t="s">
        <v>865</v>
      </c>
      <c r="Y274" s="38">
        <v>1</v>
      </c>
      <c r="Z274" s="38" t="s">
        <v>6</v>
      </c>
      <c r="AA274" s="441" t="s">
        <v>839</v>
      </c>
      <c r="AB274" s="42" t="s">
        <v>1552</v>
      </c>
      <c r="AC274" s="434" t="b">
        <v>1</v>
      </c>
      <c r="AD274" s="626" t="s">
        <v>4268</v>
      </c>
      <c r="AE274" s="626">
        <v>1389</v>
      </c>
    </row>
    <row r="275" spans="2:31" ht="36">
      <c r="B275" s="33" t="s">
        <v>1749</v>
      </c>
      <c r="C275" s="41" t="s">
        <v>1731</v>
      </c>
      <c r="D275" s="35" t="s">
        <v>864</v>
      </c>
      <c r="E275" s="35" t="s">
        <v>865</v>
      </c>
      <c r="F275" s="36" t="s">
        <v>866</v>
      </c>
      <c r="G275" s="38">
        <v>1</v>
      </c>
      <c r="H275" s="398">
        <v>14501</v>
      </c>
      <c r="I275" s="36" t="s">
        <v>3307</v>
      </c>
      <c r="J275" s="36"/>
      <c r="K275" s="36"/>
      <c r="L275" s="36"/>
      <c r="M275" s="402"/>
      <c r="N275" s="36"/>
      <c r="O275" s="36"/>
      <c r="P275" s="392"/>
      <c r="Q275" s="392"/>
      <c r="R275" s="392"/>
      <c r="S275" s="392"/>
      <c r="T275" s="392"/>
      <c r="U275" s="392"/>
      <c r="V275" s="434" t="b">
        <f t="shared" si="10"/>
        <v>1</v>
      </c>
      <c r="W275" s="434" t="b">
        <f t="shared" si="11"/>
        <v>1</v>
      </c>
      <c r="X275" s="458" t="s">
        <v>865</v>
      </c>
      <c r="Y275" s="38">
        <v>1</v>
      </c>
      <c r="Z275" s="38" t="s">
        <v>7</v>
      </c>
      <c r="AA275" s="442" t="s">
        <v>840</v>
      </c>
      <c r="AB275" s="33" t="s">
        <v>1749</v>
      </c>
      <c r="AC275" s="434" t="b">
        <v>1</v>
      </c>
      <c r="AD275" s="626" t="s">
        <v>4269</v>
      </c>
      <c r="AE275" s="626">
        <v>1390</v>
      </c>
    </row>
    <row r="276" spans="2:31" ht="48">
      <c r="B276" s="42" t="s">
        <v>1522</v>
      </c>
      <c r="C276" s="41" t="s">
        <v>1731</v>
      </c>
      <c r="D276" s="35" t="s">
        <v>867</v>
      </c>
      <c r="E276" s="35" t="s">
        <v>868</v>
      </c>
      <c r="F276" s="36" t="s">
        <v>869</v>
      </c>
      <c r="G276" s="38">
        <v>1</v>
      </c>
      <c r="H276" s="398">
        <v>14511</v>
      </c>
      <c r="I276" s="36" t="s">
        <v>3286</v>
      </c>
      <c r="J276" s="36" t="s">
        <v>3289</v>
      </c>
      <c r="K276" s="36" t="s">
        <v>3292</v>
      </c>
      <c r="L276" s="36"/>
      <c r="M276" s="402"/>
      <c r="N276" s="36"/>
      <c r="O276" s="36"/>
      <c r="P276" s="392"/>
      <c r="Q276" s="392"/>
      <c r="R276" s="392"/>
      <c r="S276" s="392"/>
      <c r="T276" s="392"/>
      <c r="U276" s="392"/>
      <c r="V276" s="434" t="b">
        <f t="shared" si="10"/>
        <v>1</v>
      </c>
      <c r="W276" s="434" t="b">
        <f t="shared" si="11"/>
        <v>1</v>
      </c>
      <c r="X276" s="35" t="s">
        <v>868</v>
      </c>
      <c r="Y276" s="38">
        <v>1</v>
      </c>
      <c r="Z276" s="38" t="s">
        <v>6</v>
      </c>
      <c r="AA276" s="456" t="s">
        <v>3421</v>
      </c>
      <c r="AB276" s="42" t="s">
        <v>1522</v>
      </c>
      <c r="AC276" s="434" t="b">
        <v>1</v>
      </c>
      <c r="AD276" s="626" t="s">
        <v>4270</v>
      </c>
      <c r="AE276" s="626">
        <v>1391</v>
      </c>
    </row>
    <row r="277" spans="2:31" ht="48">
      <c r="B277" s="33" t="s">
        <v>1540</v>
      </c>
      <c r="C277" s="41" t="s">
        <v>1731</v>
      </c>
      <c r="D277" s="35" t="s">
        <v>867</v>
      </c>
      <c r="E277" s="35" t="s">
        <v>868</v>
      </c>
      <c r="F277" s="36" t="s">
        <v>869</v>
      </c>
      <c r="G277" s="38">
        <v>1</v>
      </c>
      <c r="H277" s="398">
        <v>14511</v>
      </c>
      <c r="I277" s="36" t="s">
        <v>3270</v>
      </c>
      <c r="J277" s="36"/>
      <c r="K277" s="36"/>
      <c r="L277" s="36"/>
      <c r="M277" s="402"/>
      <c r="N277" s="36"/>
      <c r="O277" s="36"/>
      <c r="P277" s="392"/>
      <c r="Q277" s="392"/>
      <c r="R277" s="392"/>
      <c r="S277" s="392"/>
      <c r="T277" s="392"/>
      <c r="U277" s="392"/>
      <c r="V277" s="434" t="b">
        <f t="shared" si="10"/>
        <v>1</v>
      </c>
      <c r="W277" s="434" t="b">
        <f t="shared" si="11"/>
        <v>1</v>
      </c>
      <c r="X277" s="35" t="s">
        <v>868</v>
      </c>
      <c r="Y277" s="38">
        <v>1</v>
      </c>
      <c r="Z277" s="38" t="s">
        <v>7</v>
      </c>
      <c r="AA277" s="457" t="s">
        <v>3422</v>
      </c>
      <c r="AB277" s="33" t="s">
        <v>1540</v>
      </c>
      <c r="AC277" s="434" t="b">
        <v>1</v>
      </c>
      <c r="AD277" s="626" t="s">
        <v>4271</v>
      </c>
      <c r="AE277" s="626">
        <v>1392</v>
      </c>
    </row>
    <row r="278" spans="2:31" ht="60">
      <c r="B278" s="33" t="s">
        <v>1567</v>
      </c>
      <c r="C278" s="41" t="s">
        <v>1601</v>
      </c>
      <c r="D278" s="35" t="s">
        <v>1755</v>
      </c>
      <c r="E278" s="49" t="s">
        <v>1756</v>
      </c>
      <c r="F278" s="53" t="s">
        <v>874</v>
      </c>
      <c r="G278" s="38">
        <v>1</v>
      </c>
      <c r="H278" s="398">
        <v>15651</v>
      </c>
      <c r="I278" s="53" t="s">
        <v>3287</v>
      </c>
      <c r="J278" s="53" t="s">
        <v>3274</v>
      </c>
      <c r="K278" s="53" t="s">
        <v>3271</v>
      </c>
      <c r="L278" s="53"/>
      <c r="M278" s="403"/>
      <c r="N278" s="53"/>
      <c r="O278" s="53"/>
      <c r="P278" s="392"/>
      <c r="Q278" s="392"/>
      <c r="R278" s="392"/>
      <c r="S278" s="392"/>
      <c r="T278" s="392"/>
      <c r="U278" s="392"/>
      <c r="V278" s="434" t="b">
        <f t="shared" si="10"/>
        <v>1</v>
      </c>
      <c r="W278" s="434" t="b">
        <f t="shared" si="11"/>
        <v>1</v>
      </c>
      <c r="X278" s="49" t="s">
        <v>1756</v>
      </c>
      <c r="Y278" s="38">
        <v>1</v>
      </c>
      <c r="Z278" s="38" t="s">
        <v>6</v>
      </c>
      <c r="AA278" s="117" t="s">
        <v>1757</v>
      </c>
      <c r="AB278" s="33" t="s">
        <v>1567</v>
      </c>
      <c r="AC278" s="434" t="b">
        <v>1</v>
      </c>
      <c r="AD278" s="626" t="s">
        <v>4272</v>
      </c>
      <c r="AE278" s="626">
        <v>1450</v>
      </c>
    </row>
    <row r="279" spans="2:31" ht="24">
      <c r="B279" s="59" t="s">
        <v>1564</v>
      </c>
      <c r="C279" s="41"/>
      <c r="D279" s="66" t="s">
        <v>875</v>
      </c>
      <c r="E279" s="67" t="s">
        <v>876</v>
      </c>
      <c r="F279" s="67" t="s">
        <v>1758</v>
      </c>
      <c r="G279" s="41">
        <v>1</v>
      </c>
      <c r="H279" s="398">
        <v>15471</v>
      </c>
      <c r="I279" s="67" t="s">
        <v>3302</v>
      </c>
      <c r="J279" s="67" t="s">
        <v>3272</v>
      </c>
      <c r="K279" s="67" t="s">
        <v>3311</v>
      </c>
      <c r="L279" s="67"/>
      <c r="M279" s="406"/>
      <c r="N279" s="67"/>
      <c r="O279" s="67"/>
      <c r="P279" s="392"/>
      <c r="Q279" s="392"/>
      <c r="R279" s="392"/>
      <c r="S279" s="392"/>
      <c r="T279" s="392"/>
      <c r="U279" s="392"/>
      <c r="V279" s="434" t="b">
        <f t="shared" si="10"/>
        <v>1</v>
      </c>
      <c r="W279" s="434" t="b">
        <f t="shared" si="11"/>
        <v>1</v>
      </c>
      <c r="X279" s="67" t="s">
        <v>876</v>
      </c>
      <c r="Y279" s="41">
        <v>1</v>
      </c>
      <c r="Z279" s="41" t="s">
        <v>6</v>
      </c>
      <c r="AA279" s="441" t="s">
        <v>832</v>
      </c>
      <c r="AB279" s="452" t="s">
        <v>1564</v>
      </c>
      <c r="AC279" s="434" t="b">
        <v>1</v>
      </c>
      <c r="AD279" s="626" t="s">
        <v>4273</v>
      </c>
      <c r="AE279" s="626">
        <v>1436</v>
      </c>
    </row>
    <row r="280" spans="2:31" s="477" customFormat="1" ht="36">
      <c r="B280" s="470"/>
      <c r="C280" s="471"/>
      <c r="D280" s="472" t="s">
        <v>1759</v>
      </c>
      <c r="E280" s="472" t="s">
        <v>1760</v>
      </c>
      <c r="F280" s="466" t="s">
        <v>197</v>
      </c>
      <c r="G280" s="473">
        <v>1</v>
      </c>
      <c r="H280" s="474">
        <v>16841</v>
      </c>
      <c r="I280" s="466"/>
      <c r="J280" s="466"/>
      <c r="K280" s="466"/>
      <c r="L280" s="466"/>
      <c r="M280" s="475"/>
      <c r="N280" s="466"/>
      <c r="O280" s="466"/>
      <c r="P280" s="476"/>
      <c r="Q280" s="476"/>
      <c r="R280" s="476"/>
      <c r="S280" s="476"/>
      <c r="T280" s="476"/>
      <c r="U280" s="476"/>
      <c r="V280" s="477" t="b">
        <f t="shared" si="10"/>
        <v>1</v>
      </c>
      <c r="W280" s="477" t="b">
        <f t="shared" si="11"/>
        <v>1</v>
      </c>
      <c r="X280" s="472" t="s">
        <v>1760</v>
      </c>
      <c r="Y280" s="473">
        <v>1</v>
      </c>
      <c r="Z280" s="473" t="s">
        <v>19</v>
      </c>
      <c r="AA280" s="499" t="s">
        <v>854</v>
      </c>
      <c r="AB280" s="470"/>
      <c r="AC280" s="477" t="b">
        <v>1</v>
      </c>
      <c r="AD280" s="626" t="s">
        <v>4274</v>
      </c>
      <c r="AE280" s="626" t="e">
        <v>#N/A</v>
      </c>
    </row>
    <row r="281" spans="2:31" ht="36">
      <c r="B281" s="43"/>
      <c r="C281" s="41"/>
      <c r="D281" s="35">
        <v>1741</v>
      </c>
      <c r="E281" s="75" t="s">
        <v>1761</v>
      </c>
      <c r="F281" s="36" t="s">
        <v>197</v>
      </c>
      <c r="G281" s="38">
        <v>1</v>
      </c>
      <c r="H281" s="398">
        <v>17411</v>
      </c>
      <c r="I281" s="36"/>
      <c r="J281" s="36"/>
      <c r="K281" s="36"/>
      <c r="L281" s="36"/>
      <c r="M281" s="402"/>
      <c r="N281" s="36"/>
      <c r="O281" s="36"/>
      <c r="P281" s="392"/>
      <c r="Q281" s="392"/>
      <c r="R281" s="392"/>
      <c r="S281" s="392"/>
      <c r="T281" s="392"/>
      <c r="U281" s="392"/>
      <c r="V281" s="434" t="b">
        <f t="shared" si="10"/>
        <v>1</v>
      </c>
      <c r="W281" s="434" t="b">
        <f t="shared" si="11"/>
        <v>1</v>
      </c>
      <c r="X281" s="75" t="s">
        <v>1761</v>
      </c>
      <c r="Y281" s="38">
        <v>1</v>
      </c>
      <c r="Z281" s="77" t="s">
        <v>19</v>
      </c>
      <c r="AA281" s="441" t="s">
        <v>854</v>
      </c>
      <c r="AB281" s="43"/>
      <c r="AC281" s="434" t="b">
        <v>1</v>
      </c>
      <c r="AD281" s="626" t="s">
        <v>4275</v>
      </c>
      <c r="AE281" s="626">
        <v>1511</v>
      </c>
    </row>
    <row r="282" spans="2:31" ht="24">
      <c r="B282" s="33"/>
      <c r="C282" s="41"/>
      <c r="D282" s="35" t="s">
        <v>1762</v>
      </c>
      <c r="E282" s="35" t="s">
        <v>1763</v>
      </c>
      <c r="F282" s="36" t="s">
        <v>200</v>
      </c>
      <c r="G282" s="38">
        <v>1</v>
      </c>
      <c r="H282" s="398">
        <v>16901</v>
      </c>
      <c r="I282" s="36"/>
      <c r="J282" s="36"/>
      <c r="K282" s="36"/>
      <c r="L282" s="36"/>
      <c r="M282" s="402"/>
      <c r="N282" s="36"/>
      <c r="O282" s="36"/>
      <c r="P282" s="392"/>
      <c r="Q282" s="392"/>
      <c r="R282" s="392"/>
      <c r="S282" s="392"/>
      <c r="T282" s="392"/>
      <c r="U282" s="392"/>
      <c r="V282" s="434" t="b">
        <f t="shared" si="10"/>
        <v>1</v>
      </c>
      <c r="W282" s="434" t="b">
        <f t="shared" si="11"/>
        <v>1</v>
      </c>
      <c r="X282" s="35" t="s">
        <v>1763</v>
      </c>
      <c r="Y282" s="38">
        <v>1</v>
      </c>
      <c r="Z282" s="38" t="s">
        <v>19</v>
      </c>
      <c r="AA282" s="441" t="s">
        <v>854</v>
      </c>
      <c r="AB282" s="33"/>
      <c r="AC282" s="434" t="b">
        <v>1</v>
      </c>
      <c r="AD282" s="626" t="s">
        <v>4276</v>
      </c>
      <c r="AE282" s="626">
        <v>1491</v>
      </c>
    </row>
    <row r="283" spans="2:31" ht="24">
      <c r="B283" s="33"/>
      <c r="C283" s="41"/>
      <c r="D283" s="35" t="s">
        <v>1764</v>
      </c>
      <c r="E283" s="35" t="s">
        <v>1765</v>
      </c>
      <c r="F283" s="36" t="s">
        <v>200</v>
      </c>
      <c r="G283" s="38">
        <v>1</v>
      </c>
      <c r="H283" s="398">
        <v>17571</v>
      </c>
      <c r="I283" s="36"/>
      <c r="J283" s="36"/>
      <c r="K283" s="36"/>
      <c r="L283" s="36"/>
      <c r="M283" s="402"/>
      <c r="N283" s="36"/>
      <c r="O283" s="36"/>
      <c r="P283" s="392"/>
      <c r="Q283" s="392"/>
      <c r="R283" s="392"/>
      <c r="S283" s="392"/>
      <c r="T283" s="392"/>
      <c r="U283" s="392"/>
      <c r="V283" s="434" t="b">
        <f t="shared" si="10"/>
        <v>1</v>
      </c>
      <c r="W283" s="434" t="b">
        <f t="shared" si="11"/>
        <v>1</v>
      </c>
      <c r="X283" s="35" t="s">
        <v>1765</v>
      </c>
      <c r="Y283" s="38">
        <v>1</v>
      </c>
      <c r="Z283" s="38" t="s">
        <v>19</v>
      </c>
      <c r="AA283" s="441" t="s">
        <v>854</v>
      </c>
      <c r="AB283" s="33"/>
      <c r="AC283" s="434" t="b">
        <v>1</v>
      </c>
      <c r="AD283" s="626" t="s">
        <v>4277</v>
      </c>
      <c r="AE283" s="626">
        <v>1521</v>
      </c>
    </row>
    <row r="284" spans="2:31" ht="24">
      <c r="B284" s="43" t="s">
        <v>1621</v>
      </c>
      <c r="C284" s="41"/>
      <c r="D284" s="66" t="s">
        <v>1766</v>
      </c>
      <c r="E284" s="67" t="s">
        <v>1767</v>
      </c>
      <c r="F284" s="67" t="s">
        <v>1768</v>
      </c>
      <c r="G284" s="41">
        <v>1</v>
      </c>
      <c r="H284" s="398">
        <v>15661</v>
      </c>
      <c r="I284" s="67" t="s">
        <v>3304</v>
      </c>
      <c r="J284" s="67" t="s">
        <v>3265</v>
      </c>
      <c r="K284" s="67" t="s">
        <v>3264</v>
      </c>
      <c r="L284" s="67"/>
      <c r="M284" s="406"/>
      <c r="N284" s="67"/>
      <c r="O284" s="67"/>
      <c r="P284" s="392"/>
      <c r="Q284" s="392"/>
      <c r="R284" s="392"/>
      <c r="S284" s="392"/>
      <c r="T284" s="392"/>
      <c r="U284" s="392"/>
      <c r="V284" s="434" t="b">
        <f t="shared" si="10"/>
        <v>1</v>
      </c>
      <c r="W284" s="434" t="b">
        <f t="shared" si="11"/>
        <v>1</v>
      </c>
      <c r="X284" s="67" t="s">
        <v>1767</v>
      </c>
      <c r="Y284" s="41">
        <v>1</v>
      </c>
      <c r="Z284" s="41" t="s">
        <v>6</v>
      </c>
      <c r="AA284" s="441" t="s">
        <v>832</v>
      </c>
      <c r="AB284" s="43" t="s">
        <v>1621</v>
      </c>
      <c r="AC284" s="434" t="b">
        <v>1</v>
      </c>
      <c r="AD284" s="626" t="s">
        <v>4278</v>
      </c>
      <c r="AE284" s="626">
        <v>1451</v>
      </c>
    </row>
    <row r="285" spans="2:31" ht="36">
      <c r="B285" s="43" t="s">
        <v>1564</v>
      </c>
      <c r="C285" s="41"/>
      <c r="D285" s="66">
        <v>1590</v>
      </c>
      <c r="E285" s="67" t="s">
        <v>886</v>
      </c>
      <c r="F285" s="67" t="s">
        <v>887</v>
      </c>
      <c r="G285" s="41">
        <v>1</v>
      </c>
      <c r="H285" s="398">
        <v>15901</v>
      </c>
      <c r="I285" s="67" t="s">
        <v>3302</v>
      </c>
      <c r="J285" s="67" t="s">
        <v>3272</v>
      </c>
      <c r="K285" s="67" t="s">
        <v>3311</v>
      </c>
      <c r="L285" s="67"/>
      <c r="M285" s="406"/>
      <c r="N285" s="67"/>
      <c r="O285" s="67"/>
      <c r="P285" s="392"/>
      <c r="Q285" s="392"/>
      <c r="R285" s="392"/>
      <c r="S285" s="392"/>
      <c r="T285" s="392"/>
      <c r="U285" s="392"/>
      <c r="V285" s="434" t="b">
        <f t="shared" si="10"/>
        <v>1</v>
      </c>
      <c r="W285" s="434" t="b">
        <f t="shared" si="11"/>
        <v>1</v>
      </c>
      <c r="X285" s="67" t="s">
        <v>886</v>
      </c>
      <c r="Y285" s="41">
        <v>1</v>
      </c>
      <c r="Z285" s="41" t="s">
        <v>6</v>
      </c>
      <c r="AA285" s="441" t="s">
        <v>825</v>
      </c>
      <c r="AB285" s="43" t="s">
        <v>1564</v>
      </c>
      <c r="AC285" s="434" t="b">
        <v>1</v>
      </c>
      <c r="AD285" s="626" t="s">
        <v>4279</v>
      </c>
      <c r="AE285" s="626">
        <v>1457</v>
      </c>
    </row>
    <row r="286" spans="2:31" ht="24">
      <c r="B286" s="33" t="s">
        <v>1569</v>
      </c>
      <c r="C286" s="41"/>
      <c r="D286" s="66">
        <v>1874</v>
      </c>
      <c r="E286" s="67" t="s">
        <v>889</v>
      </c>
      <c r="F286" s="67" t="s">
        <v>890</v>
      </c>
      <c r="G286" s="41">
        <v>1</v>
      </c>
      <c r="H286" s="398">
        <v>18741</v>
      </c>
      <c r="I286" s="67" t="s">
        <v>3283</v>
      </c>
      <c r="J286" s="67" t="s">
        <v>3268</v>
      </c>
      <c r="K286" s="67" t="s">
        <v>3294</v>
      </c>
      <c r="L286" s="67"/>
      <c r="M286" s="406"/>
      <c r="N286" s="67"/>
      <c r="O286" s="67"/>
      <c r="P286" s="392"/>
      <c r="Q286" s="392"/>
      <c r="R286" s="392"/>
      <c r="S286" s="392"/>
      <c r="T286" s="392"/>
      <c r="U286" s="392"/>
      <c r="V286" s="434" t="b">
        <f t="shared" si="10"/>
        <v>1</v>
      </c>
      <c r="W286" s="434" t="b">
        <f t="shared" si="11"/>
        <v>1</v>
      </c>
      <c r="X286" s="67" t="s">
        <v>889</v>
      </c>
      <c r="Y286" s="41">
        <v>1</v>
      </c>
      <c r="Z286" s="41" t="s">
        <v>6</v>
      </c>
      <c r="AA286" s="441" t="s">
        <v>870</v>
      </c>
      <c r="AB286" s="33" t="s">
        <v>1569</v>
      </c>
      <c r="AC286" s="434" t="b">
        <v>1</v>
      </c>
      <c r="AD286" s="626" t="s">
        <v>4280</v>
      </c>
      <c r="AE286" s="626">
        <v>1540</v>
      </c>
    </row>
    <row r="287" spans="2:31" ht="36">
      <c r="B287" s="43" t="s">
        <v>1530</v>
      </c>
      <c r="C287" s="41"/>
      <c r="D287" s="35">
        <v>1875</v>
      </c>
      <c r="E287" s="49" t="s">
        <v>892</v>
      </c>
      <c r="F287" s="53" t="s">
        <v>893</v>
      </c>
      <c r="G287" s="38">
        <v>1</v>
      </c>
      <c r="H287" s="398">
        <v>18751</v>
      </c>
      <c r="I287" s="53" t="s">
        <v>3296</v>
      </c>
      <c r="J287" s="53" t="s">
        <v>3275</v>
      </c>
      <c r="K287" s="53" t="s">
        <v>3310</v>
      </c>
      <c r="L287" s="53"/>
      <c r="M287" s="403"/>
      <c r="N287" s="53"/>
      <c r="O287" s="53"/>
      <c r="P287" s="392"/>
      <c r="Q287" s="392"/>
      <c r="R287" s="392"/>
      <c r="S287" s="392"/>
      <c r="T287" s="392"/>
      <c r="U287" s="392"/>
      <c r="V287" s="434" t="b">
        <f t="shared" si="10"/>
        <v>1</v>
      </c>
      <c r="W287" s="434" t="b">
        <f t="shared" si="11"/>
        <v>1</v>
      </c>
      <c r="X287" s="49" t="s">
        <v>892</v>
      </c>
      <c r="Y287" s="38">
        <v>1</v>
      </c>
      <c r="Z287" s="38" t="s">
        <v>6</v>
      </c>
      <c r="AA287" s="441" t="s">
        <v>894</v>
      </c>
      <c r="AB287" s="459" t="s">
        <v>1530</v>
      </c>
      <c r="AC287" s="434" t="b">
        <v>1</v>
      </c>
      <c r="AD287" s="626" t="s">
        <v>4281</v>
      </c>
      <c r="AE287" s="626">
        <v>1541</v>
      </c>
    </row>
    <row r="288" spans="2:31" ht="24">
      <c r="B288" s="43"/>
      <c r="C288" s="41"/>
      <c r="D288" s="66" t="s">
        <v>896</v>
      </c>
      <c r="E288" s="67" t="s">
        <v>897</v>
      </c>
      <c r="F288" s="67" t="s">
        <v>212</v>
      </c>
      <c r="G288" s="41">
        <v>1</v>
      </c>
      <c r="H288" s="398">
        <v>17261</v>
      </c>
      <c r="I288" s="67"/>
      <c r="J288" s="67"/>
      <c r="K288" s="67"/>
      <c r="L288" s="67"/>
      <c r="M288" s="406"/>
      <c r="N288" s="67"/>
      <c r="O288" s="67"/>
      <c r="P288" s="392"/>
      <c r="Q288" s="392"/>
      <c r="R288" s="392"/>
      <c r="S288" s="392"/>
      <c r="T288" s="392"/>
      <c r="U288" s="392"/>
      <c r="V288" s="434" t="b">
        <f t="shared" si="10"/>
        <v>1</v>
      </c>
      <c r="W288" s="434" t="b">
        <f t="shared" si="11"/>
        <v>1</v>
      </c>
      <c r="X288" s="67" t="s">
        <v>897</v>
      </c>
      <c r="Y288" s="41">
        <v>1</v>
      </c>
      <c r="Z288" s="41" t="s">
        <v>19</v>
      </c>
      <c r="AA288" s="441" t="s">
        <v>854</v>
      </c>
      <c r="AB288" s="43"/>
      <c r="AC288" s="434" t="b">
        <v>1</v>
      </c>
      <c r="AD288" s="626" t="s">
        <v>4282</v>
      </c>
      <c r="AE288" s="626">
        <v>1504</v>
      </c>
    </row>
    <row r="289" spans="2:31" ht="48">
      <c r="B289" s="33" t="s">
        <v>1530</v>
      </c>
      <c r="C289" s="41" t="s">
        <v>1598</v>
      </c>
      <c r="D289" s="66" t="s">
        <v>1769</v>
      </c>
      <c r="E289" s="67" t="s">
        <v>1770</v>
      </c>
      <c r="F289" s="36" t="s">
        <v>1711</v>
      </c>
      <c r="G289" s="38">
        <v>1</v>
      </c>
      <c r="H289" s="398">
        <v>13841</v>
      </c>
      <c r="I289" s="36" t="s">
        <v>3296</v>
      </c>
      <c r="J289" s="36" t="s">
        <v>3275</v>
      </c>
      <c r="K289" s="36" t="s">
        <v>3310</v>
      </c>
      <c r="L289" s="36"/>
      <c r="M289" s="402"/>
      <c r="N289" s="36"/>
      <c r="O289" s="36"/>
      <c r="P289" s="392"/>
      <c r="Q289" s="392"/>
      <c r="R289" s="392"/>
      <c r="S289" s="392"/>
      <c r="T289" s="392"/>
      <c r="U289" s="392"/>
      <c r="V289" s="434" t="b">
        <f t="shared" ref="V289:V296" si="12">EXACT(X289,E289)</f>
        <v>1</v>
      </c>
      <c r="W289" s="434" t="b">
        <f t="shared" si="11"/>
        <v>1</v>
      </c>
      <c r="X289" s="67" t="s">
        <v>1770</v>
      </c>
      <c r="Y289" s="38">
        <v>1</v>
      </c>
      <c r="Z289" s="38" t="s">
        <v>6</v>
      </c>
      <c r="AA289" s="117" t="s">
        <v>722</v>
      </c>
      <c r="AB289" s="33" t="s">
        <v>1530</v>
      </c>
      <c r="AC289" s="434" t="b">
        <v>1</v>
      </c>
      <c r="AD289" s="626" t="s">
        <v>4283</v>
      </c>
      <c r="AE289" s="626">
        <v>1570</v>
      </c>
    </row>
    <row r="290" spans="2:31" ht="48">
      <c r="B290" s="33" t="s">
        <v>1569</v>
      </c>
      <c r="C290" s="41" t="s">
        <v>1598</v>
      </c>
      <c r="D290" s="66" t="s">
        <v>1769</v>
      </c>
      <c r="E290" s="67" t="s">
        <v>1770</v>
      </c>
      <c r="F290" s="36" t="s">
        <v>1711</v>
      </c>
      <c r="G290" s="38">
        <v>2</v>
      </c>
      <c r="H290" s="398">
        <v>13842</v>
      </c>
      <c r="I290" s="36" t="s">
        <v>3283</v>
      </c>
      <c r="J290" s="36" t="s">
        <v>3268</v>
      </c>
      <c r="K290" s="36" t="s">
        <v>3294</v>
      </c>
      <c r="L290" s="36"/>
      <c r="M290" s="402"/>
      <c r="N290" s="36"/>
      <c r="O290" s="36"/>
      <c r="P290" s="392"/>
      <c r="Q290" s="392"/>
      <c r="R290" s="392"/>
      <c r="S290" s="392"/>
      <c r="T290" s="392"/>
      <c r="U290" s="392"/>
      <c r="V290" s="434" t="b">
        <f t="shared" si="12"/>
        <v>1</v>
      </c>
      <c r="W290" s="434" t="b">
        <f t="shared" si="11"/>
        <v>1</v>
      </c>
      <c r="X290" s="67" t="s">
        <v>1770</v>
      </c>
      <c r="Y290" s="38">
        <v>2</v>
      </c>
      <c r="Z290" s="38" t="s">
        <v>6</v>
      </c>
      <c r="AA290" s="53" t="s">
        <v>723</v>
      </c>
      <c r="AB290" s="33" t="s">
        <v>1569</v>
      </c>
      <c r="AC290" s="434" t="b">
        <v>1</v>
      </c>
      <c r="AD290" s="626" t="s">
        <v>4284</v>
      </c>
      <c r="AE290" s="626">
        <v>1571</v>
      </c>
    </row>
    <row r="291" spans="2:31" ht="48">
      <c r="B291" s="33" t="s">
        <v>1639</v>
      </c>
      <c r="C291" s="41" t="s">
        <v>1598</v>
      </c>
      <c r="D291" s="66" t="s">
        <v>1769</v>
      </c>
      <c r="E291" s="67" t="s">
        <v>1770</v>
      </c>
      <c r="F291" s="36" t="s">
        <v>1711</v>
      </c>
      <c r="G291" s="38">
        <v>1</v>
      </c>
      <c r="H291" s="398">
        <v>13841</v>
      </c>
      <c r="I291" s="36" t="s">
        <v>3305</v>
      </c>
      <c r="J291" s="36"/>
      <c r="K291" s="36"/>
      <c r="L291" s="36"/>
      <c r="M291" s="402"/>
      <c r="N291" s="36"/>
      <c r="O291" s="36"/>
      <c r="P291" s="392"/>
      <c r="Q291" s="392"/>
      <c r="R291" s="392"/>
      <c r="S291" s="392"/>
      <c r="T291" s="392"/>
      <c r="U291" s="392"/>
      <c r="V291" s="434" t="b">
        <f t="shared" si="12"/>
        <v>1</v>
      </c>
      <c r="W291" s="434" t="b">
        <f t="shared" si="11"/>
        <v>1</v>
      </c>
      <c r="X291" s="67" t="s">
        <v>1770</v>
      </c>
      <c r="Y291" s="38">
        <v>1</v>
      </c>
      <c r="Z291" s="38" t="s">
        <v>7</v>
      </c>
      <c r="AA291" s="117" t="s">
        <v>723</v>
      </c>
      <c r="AB291" s="33" t="s">
        <v>1639</v>
      </c>
      <c r="AC291" s="434" t="b">
        <v>1</v>
      </c>
      <c r="AD291" s="626" t="s">
        <v>4285</v>
      </c>
      <c r="AE291" s="626">
        <v>1572</v>
      </c>
    </row>
    <row r="292" spans="2:31" ht="48">
      <c r="B292" s="33" t="s">
        <v>1639</v>
      </c>
      <c r="C292" s="41" t="s">
        <v>1712</v>
      </c>
      <c r="D292" s="66" t="s">
        <v>1769</v>
      </c>
      <c r="E292" s="67" t="s">
        <v>1770</v>
      </c>
      <c r="F292" s="36" t="s">
        <v>1711</v>
      </c>
      <c r="G292" s="38">
        <v>2</v>
      </c>
      <c r="H292" s="398">
        <v>13842</v>
      </c>
      <c r="I292" s="36" t="s">
        <v>3305</v>
      </c>
      <c r="J292" s="36"/>
      <c r="K292" s="36"/>
      <c r="L292" s="36"/>
      <c r="M292" s="402"/>
      <c r="N292" s="36"/>
      <c r="O292" s="36"/>
      <c r="P292" s="392"/>
      <c r="Q292" s="392"/>
      <c r="R292" s="392"/>
      <c r="S292" s="392"/>
      <c r="T292" s="392"/>
      <c r="U292" s="392"/>
      <c r="V292" s="434" t="b">
        <f t="shared" si="12"/>
        <v>1</v>
      </c>
      <c r="W292" s="434" t="b">
        <f t="shared" si="11"/>
        <v>1</v>
      </c>
      <c r="X292" s="67" t="s">
        <v>1770</v>
      </c>
      <c r="Y292" s="38">
        <v>2</v>
      </c>
      <c r="Z292" s="38" t="s">
        <v>7</v>
      </c>
      <c r="AA292" s="117" t="s">
        <v>727</v>
      </c>
      <c r="AB292" s="33" t="s">
        <v>1639</v>
      </c>
      <c r="AC292" s="434" t="b">
        <v>1</v>
      </c>
      <c r="AD292" s="626" t="s">
        <v>4286</v>
      </c>
      <c r="AE292" s="626">
        <v>1573</v>
      </c>
    </row>
    <row r="293" spans="2:31" ht="60">
      <c r="B293" s="33" t="s">
        <v>1639</v>
      </c>
      <c r="C293" s="41" t="s">
        <v>1608</v>
      </c>
      <c r="D293" s="66" t="s">
        <v>1769</v>
      </c>
      <c r="E293" s="67" t="s">
        <v>1770</v>
      </c>
      <c r="F293" s="36" t="s">
        <v>1711</v>
      </c>
      <c r="G293" s="38">
        <v>3</v>
      </c>
      <c r="H293" s="398">
        <v>13843</v>
      </c>
      <c r="I293" s="36" t="s">
        <v>3305</v>
      </c>
      <c r="J293" s="36"/>
      <c r="K293" s="36"/>
      <c r="L293" s="36"/>
      <c r="M293" s="402"/>
      <c r="N293" s="36"/>
      <c r="O293" s="36"/>
      <c r="P293" s="392"/>
      <c r="Q293" s="392"/>
      <c r="R293" s="392"/>
      <c r="S293" s="392"/>
      <c r="T293" s="392"/>
      <c r="U293" s="392"/>
      <c r="V293" s="434" t="b">
        <f t="shared" si="12"/>
        <v>1</v>
      </c>
      <c r="W293" s="434" t="b">
        <f t="shared" si="11"/>
        <v>1</v>
      </c>
      <c r="X293" s="67" t="s">
        <v>1770</v>
      </c>
      <c r="Y293" s="38">
        <v>3</v>
      </c>
      <c r="Z293" s="38" t="s">
        <v>7</v>
      </c>
      <c r="AA293" s="53" t="s">
        <v>729</v>
      </c>
      <c r="AB293" s="33" t="s">
        <v>1639</v>
      </c>
      <c r="AC293" s="434" t="b">
        <v>1</v>
      </c>
      <c r="AD293" s="626" t="s">
        <v>4287</v>
      </c>
      <c r="AE293" s="626">
        <v>1574</v>
      </c>
    </row>
    <row r="294" spans="2:31" ht="60">
      <c r="B294" s="33" t="s">
        <v>1664</v>
      </c>
      <c r="C294" s="41"/>
      <c r="D294" s="66" t="s">
        <v>1769</v>
      </c>
      <c r="E294" s="67" t="s">
        <v>1770</v>
      </c>
      <c r="F294" s="36" t="s">
        <v>1711</v>
      </c>
      <c r="G294" s="38">
        <v>1</v>
      </c>
      <c r="H294" s="398">
        <v>13841</v>
      </c>
      <c r="I294" s="36" t="s">
        <v>3304</v>
      </c>
      <c r="J294" s="36" t="s">
        <v>3300</v>
      </c>
      <c r="K294" s="36"/>
      <c r="L294" s="36"/>
      <c r="M294" s="402"/>
      <c r="N294" s="36"/>
      <c r="O294" s="36"/>
      <c r="P294" s="392"/>
      <c r="Q294" s="392"/>
      <c r="R294" s="392"/>
      <c r="S294" s="392"/>
      <c r="T294" s="392"/>
      <c r="U294" s="392"/>
      <c r="V294" s="434" t="b">
        <f t="shared" si="12"/>
        <v>1</v>
      </c>
      <c r="W294" s="434" t="b">
        <f t="shared" si="11"/>
        <v>1</v>
      </c>
      <c r="X294" s="67" t="s">
        <v>1770</v>
      </c>
      <c r="Y294" s="38">
        <v>1</v>
      </c>
      <c r="Z294" s="38" t="s">
        <v>8</v>
      </c>
      <c r="AA294" s="53" t="s">
        <v>3416</v>
      </c>
      <c r="AB294" s="33" t="s">
        <v>1664</v>
      </c>
      <c r="AC294" s="434" t="b">
        <v>1</v>
      </c>
      <c r="AD294" s="626" t="s">
        <v>4288</v>
      </c>
      <c r="AE294" s="626">
        <v>1575</v>
      </c>
    </row>
    <row r="295" spans="2:31" ht="108">
      <c r="B295" s="33" t="s">
        <v>1493</v>
      </c>
      <c r="C295" s="41"/>
      <c r="D295" s="66" t="s">
        <v>1769</v>
      </c>
      <c r="E295" s="67" t="s">
        <v>1770</v>
      </c>
      <c r="F295" s="36" t="s">
        <v>1711</v>
      </c>
      <c r="G295" s="38">
        <v>2</v>
      </c>
      <c r="H295" s="398">
        <v>13842</v>
      </c>
      <c r="I295" s="36" t="s">
        <v>3287</v>
      </c>
      <c r="J295" s="36" t="s">
        <v>3303</v>
      </c>
      <c r="K295" s="36"/>
      <c r="L295" s="36"/>
      <c r="M295" s="402"/>
      <c r="N295" s="36"/>
      <c r="O295" s="36"/>
      <c r="P295" s="392"/>
      <c r="Q295" s="392"/>
      <c r="R295" s="392"/>
      <c r="S295" s="392"/>
      <c r="T295" s="392"/>
      <c r="U295" s="392"/>
      <c r="V295" s="434" t="b">
        <f t="shared" si="12"/>
        <v>1</v>
      </c>
      <c r="W295" s="434" t="b">
        <f t="shared" si="11"/>
        <v>1</v>
      </c>
      <c r="X295" s="67" t="s">
        <v>1770</v>
      </c>
      <c r="Y295" s="38">
        <v>2</v>
      </c>
      <c r="Z295" s="38" t="s">
        <v>8</v>
      </c>
      <c r="AA295" s="53" t="s">
        <v>3412</v>
      </c>
      <c r="AB295" s="33" t="s">
        <v>1493</v>
      </c>
      <c r="AC295" s="434" t="b">
        <v>1</v>
      </c>
      <c r="AD295" s="626" t="s">
        <v>4289</v>
      </c>
      <c r="AE295" s="626">
        <v>1576</v>
      </c>
    </row>
    <row r="296" spans="2:31" ht="48">
      <c r="B296" s="33" t="s">
        <v>1499</v>
      </c>
      <c r="C296" s="41"/>
      <c r="D296" s="66" t="s">
        <v>1769</v>
      </c>
      <c r="E296" s="67" t="s">
        <v>1770</v>
      </c>
      <c r="F296" s="36" t="s">
        <v>1711</v>
      </c>
      <c r="G296" s="38">
        <v>3</v>
      </c>
      <c r="H296" s="398">
        <v>13843</v>
      </c>
      <c r="I296" s="36" t="s">
        <v>3288</v>
      </c>
      <c r="J296" s="36" t="s">
        <v>3278</v>
      </c>
      <c r="K296" s="36"/>
      <c r="L296" s="36"/>
      <c r="M296" s="402"/>
      <c r="N296" s="36"/>
      <c r="O296" s="36"/>
      <c r="P296" s="392"/>
      <c r="Q296" s="392"/>
      <c r="R296" s="392"/>
      <c r="S296" s="392"/>
      <c r="T296" s="392"/>
      <c r="U296" s="392"/>
      <c r="V296" s="434" t="b">
        <f t="shared" si="12"/>
        <v>1</v>
      </c>
      <c r="W296" s="434" t="b">
        <f t="shared" si="11"/>
        <v>1</v>
      </c>
      <c r="X296" s="67" t="s">
        <v>1770</v>
      </c>
      <c r="Y296" s="38">
        <v>3</v>
      </c>
      <c r="Z296" s="38" t="s">
        <v>8</v>
      </c>
      <c r="AA296" s="53" t="s">
        <v>3413</v>
      </c>
      <c r="AB296" s="33" t="s">
        <v>1499</v>
      </c>
      <c r="AC296" s="434" t="b">
        <v>1</v>
      </c>
      <c r="AD296" s="626" t="s">
        <v>4290</v>
      </c>
      <c r="AE296" s="626">
        <v>1577</v>
      </c>
    </row>
    <row r="297" spans="2:31" ht="24">
      <c r="B297" s="33" t="s">
        <v>1538</v>
      </c>
      <c r="C297" s="41" t="s">
        <v>1608</v>
      </c>
      <c r="D297" s="66" t="s">
        <v>1771</v>
      </c>
      <c r="E297" s="67" t="s">
        <v>1772</v>
      </c>
      <c r="F297" s="36" t="s">
        <v>915</v>
      </c>
      <c r="G297" s="38">
        <v>1</v>
      </c>
      <c r="H297" s="398">
        <v>13851</v>
      </c>
      <c r="I297" s="36" t="s">
        <v>3282</v>
      </c>
      <c r="J297" s="36" t="s">
        <v>3277</v>
      </c>
      <c r="K297" s="36" t="s">
        <v>3308</v>
      </c>
      <c r="L297" s="36"/>
      <c r="M297" s="402"/>
      <c r="N297" s="36"/>
      <c r="O297" s="36"/>
      <c r="P297" s="392"/>
      <c r="Q297" s="392"/>
      <c r="R297" s="392"/>
      <c r="S297" s="392"/>
      <c r="T297" s="392"/>
      <c r="U297" s="392"/>
      <c r="V297" s="434" t="b">
        <f t="shared" ref="V297:V312" si="13">EXACT(X297,E297)</f>
        <v>1</v>
      </c>
      <c r="W297" s="434" t="b">
        <f t="shared" si="11"/>
        <v>1</v>
      </c>
      <c r="X297" s="67" t="s">
        <v>1772</v>
      </c>
      <c r="Y297" s="38">
        <v>1</v>
      </c>
      <c r="Z297" s="38" t="s">
        <v>6</v>
      </c>
      <c r="AA297" s="442" t="s">
        <v>919</v>
      </c>
      <c r="AB297" s="33" t="s">
        <v>1538</v>
      </c>
      <c r="AC297" s="434" t="b">
        <v>1</v>
      </c>
      <c r="AD297" s="626" t="s">
        <v>3972</v>
      </c>
      <c r="AE297" s="626">
        <v>1354</v>
      </c>
    </row>
    <row r="298" spans="2:31" ht="24">
      <c r="B298" s="33" t="s">
        <v>1640</v>
      </c>
      <c r="C298" s="41" t="s">
        <v>1608</v>
      </c>
      <c r="D298" s="66" t="s">
        <v>1771</v>
      </c>
      <c r="E298" s="67" t="s">
        <v>1772</v>
      </c>
      <c r="F298" s="36" t="s">
        <v>915</v>
      </c>
      <c r="G298" s="38">
        <v>1</v>
      </c>
      <c r="H298" s="398">
        <v>13851</v>
      </c>
      <c r="I298" s="36" t="s">
        <v>3306</v>
      </c>
      <c r="J298" s="36"/>
      <c r="K298" s="36"/>
      <c r="L298" s="36"/>
      <c r="M298" s="402"/>
      <c r="N298" s="36"/>
      <c r="O298" s="36"/>
      <c r="P298" s="392"/>
      <c r="Q298" s="392"/>
      <c r="R298" s="392"/>
      <c r="S298" s="392"/>
      <c r="T298" s="392"/>
      <c r="U298" s="392"/>
      <c r="V298" s="434" t="b">
        <f t="shared" si="13"/>
        <v>1</v>
      </c>
      <c r="W298" s="434" t="b">
        <f t="shared" si="11"/>
        <v>1</v>
      </c>
      <c r="X298" s="67" t="s">
        <v>1772</v>
      </c>
      <c r="Y298" s="38">
        <v>1</v>
      </c>
      <c r="Z298" s="38" t="s">
        <v>7</v>
      </c>
      <c r="AA298" s="442" t="s">
        <v>919</v>
      </c>
      <c r="AB298" s="33" t="s">
        <v>1640</v>
      </c>
      <c r="AC298" s="434" t="b">
        <v>1</v>
      </c>
      <c r="AD298" s="626" t="s">
        <v>3972</v>
      </c>
      <c r="AE298" s="626">
        <v>1354</v>
      </c>
    </row>
    <row r="299" spans="2:31" ht="48">
      <c r="B299" s="33" t="s">
        <v>1534</v>
      </c>
      <c r="C299" s="41" t="s">
        <v>1598</v>
      </c>
      <c r="D299" s="66" t="s">
        <v>1771</v>
      </c>
      <c r="E299" s="67" t="s">
        <v>1772</v>
      </c>
      <c r="F299" s="36" t="s">
        <v>915</v>
      </c>
      <c r="G299" s="38">
        <v>2</v>
      </c>
      <c r="H299" s="398">
        <v>13852</v>
      </c>
      <c r="I299" s="36" t="s">
        <v>3284</v>
      </c>
      <c r="J299" s="36" t="s">
        <v>3273</v>
      </c>
      <c r="K299" s="36" t="s">
        <v>3269</v>
      </c>
      <c r="L299" s="36"/>
      <c r="M299" s="402"/>
      <c r="N299" s="36"/>
      <c r="O299" s="36"/>
      <c r="P299" s="392"/>
      <c r="Q299" s="392"/>
      <c r="R299" s="392"/>
      <c r="S299" s="392"/>
      <c r="T299" s="392"/>
      <c r="U299" s="392"/>
      <c r="V299" s="434" t="b">
        <f t="shared" si="13"/>
        <v>1</v>
      </c>
      <c r="W299" s="434" t="b">
        <f t="shared" si="11"/>
        <v>1</v>
      </c>
      <c r="X299" s="67" t="s">
        <v>1772</v>
      </c>
      <c r="Y299" s="38">
        <v>2</v>
      </c>
      <c r="Z299" s="38" t="s">
        <v>6</v>
      </c>
      <c r="AA299" s="441" t="s">
        <v>916</v>
      </c>
      <c r="AB299" s="33" t="s">
        <v>1534</v>
      </c>
      <c r="AC299" s="434" t="b">
        <v>1</v>
      </c>
      <c r="AD299" s="626" t="s">
        <v>3973</v>
      </c>
      <c r="AE299" s="626">
        <v>1355</v>
      </c>
    </row>
    <row r="300" spans="2:31" ht="48">
      <c r="B300" s="33" t="s">
        <v>1640</v>
      </c>
      <c r="C300" s="41" t="s">
        <v>1598</v>
      </c>
      <c r="D300" s="66" t="s">
        <v>1771</v>
      </c>
      <c r="E300" s="67" t="s">
        <v>1772</v>
      </c>
      <c r="F300" s="36" t="s">
        <v>915</v>
      </c>
      <c r="G300" s="38">
        <v>2</v>
      </c>
      <c r="H300" s="398">
        <v>13852</v>
      </c>
      <c r="I300" s="36" t="s">
        <v>3306</v>
      </c>
      <c r="J300" s="36"/>
      <c r="K300" s="36"/>
      <c r="L300" s="36"/>
      <c r="M300" s="402"/>
      <c r="N300" s="36"/>
      <c r="O300" s="36"/>
      <c r="P300" s="392"/>
      <c r="Q300" s="392"/>
      <c r="R300" s="392"/>
      <c r="S300" s="392"/>
      <c r="T300" s="392"/>
      <c r="U300" s="392"/>
      <c r="V300" s="434" t="b">
        <f t="shared" si="13"/>
        <v>1</v>
      </c>
      <c r="W300" s="434" t="b">
        <f t="shared" si="11"/>
        <v>1</v>
      </c>
      <c r="X300" s="67" t="s">
        <v>1772</v>
      </c>
      <c r="Y300" s="38">
        <v>2</v>
      </c>
      <c r="Z300" s="38" t="s">
        <v>7</v>
      </c>
      <c r="AA300" s="442" t="s">
        <v>917</v>
      </c>
      <c r="AB300" s="33" t="s">
        <v>1640</v>
      </c>
      <c r="AC300" s="434" t="b">
        <v>1</v>
      </c>
      <c r="AD300" s="626" t="s">
        <v>3973</v>
      </c>
      <c r="AE300" s="626">
        <v>1355</v>
      </c>
    </row>
    <row r="301" spans="2:31" ht="24">
      <c r="B301" s="33" t="s">
        <v>1578</v>
      </c>
      <c r="C301" s="41" t="s">
        <v>1608</v>
      </c>
      <c r="D301" s="66" t="s">
        <v>1773</v>
      </c>
      <c r="E301" s="67" t="s">
        <v>1774</v>
      </c>
      <c r="F301" s="36" t="s">
        <v>922</v>
      </c>
      <c r="G301" s="38">
        <v>1</v>
      </c>
      <c r="H301" s="398">
        <v>13861</v>
      </c>
      <c r="I301" s="36" t="s">
        <v>3299</v>
      </c>
      <c r="J301" s="36" t="s">
        <v>3276</v>
      </c>
      <c r="K301" s="36" t="s">
        <v>3297</v>
      </c>
      <c r="L301" s="36"/>
      <c r="M301" s="402"/>
      <c r="N301" s="36"/>
      <c r="O301" s="36"/>
      <c r="P301" s="392"/>
      <c r="Q301" s="392"/>
      <c r="R301" s="392"/>
      <c r="S301" s="392"/>
      <c r="T301" s="392"/>
      <c r="U301" s="392"/>
      <c r="V301" s="434" t="b">
        <f t="shared" si="13"/>
        <v>1</v>
      </c>
      <c r="W301" s="434" t="b">
        <f t="shared" si="11"/>
        <v>1</v>
      </c>
      <c r="X301" s="67" t="s">
        <v>1774</v>
      </c>
      <c r="Y301" s="38">
        <v>1</v>
      </c>
      <c r="Z301" s="38" t="s">
        <v>6</v>
      </c>
      <c r="AA301" s="441" t="s">
        <v>923</v>
      </c>
      <c r="AB301" s="33" t="s">
        <v>1578</v>
      </c>
      <c r="AC301" s="434" t="b">
        <v>1</v>
      </c>
      <c r="AD301" s="626" t="s">
        <v>3974</v>
      </c>
      <c r="AE301" s="626">
        <v>1356</v>
      </c>
    </row>
    <row r="302" spans="2:31" ht="24">
      <c r="B302" s="33" t="s">
        <v>1637</v>
      </c>
      <c r="C302" s="41" t="s">
        <v>1608</v>
      </c>
      <c r="D302" s="66" t="s">
        <v>1773</v>
      </c>
      <c r="E302" s="67" t="s">
        <v>1774</v>
      </c>
      <c r="F302" s="36" t="s">
        <v>922</v>
      </c>
      <c r="G302" s="38">
        <v>1</v>
      </c>
      <c r="H302" s="398">
        <v>13861</v>
      </c>
      <c r="I302" s="36" t="s">
        <v>3301</v>
      </c>
      <c r="J302" s="36"/>
      <c r="K302" s="36"/>
      <c r="L302" s="36"/>
      <c r="M302" s="402"/>
      <c r="N302" s="36"/>
      <c r="O302" s="36"/>
      <c r="P302" s="392"/>
      <c r="Q302" s="392"/>
      <c r="R302" s="392"/>
      <c r="S302" s="392"/>
      <c r="T302" s="392"/>
      <c r="U302" s="392"/>
      <c r="V302" s="434" t="b">
        <f t="shared" si="13"/>
        <v>1</v>
      </c>
      <c r="W302" s="434" t="b">
        <f t="shared" si="11"/>
        <v>1</v>
      </c>
      <c r="X302" s="67" t="s">
        <v>1774</v>
      </c>
      <c r="Y302" s="38">
        <v>1</v>
      </c>
      <c r="Z302" s="38" t="s">
        <v>7</v>
      </c>
      <c r="AA302" s="442" t="s">
        <v>924</v>
      </c>
      <c r="AB302" s="33" t="s">
        <v>1637</v>
      </c>
      <c r="AC302" s="434" t="b">
        <v>1</v>
      </c>
      <c r="AD302" s="626" t="s">
        <v>3974</v>
      </c>
      <c r="AE302" s="626">
        <v>1356</v>
      </c>
    </row>
    <row r="303" spans="2:31" ht="24">
      <c r="B303" s="33" t="s">
        <v>1578</v>
      </c>
      <c r="C303" s="41" t="s">
        <v>1775</v>
      </c>
      <c r="D303" s="66" t="s">
        <v>1773</v>
      </c>
      <c r="E303" s="67" t="s">
        <v>1774</v>
      </c>
      <c r="F303" s="36" t="s">
        <v>922</v>
      </c>
      <c r="G303" s="38">
        <v>2</v>
      </c>
      <c r="H303" s="398">
        <v>13862</v>
      </c>
      <c r="I303" s="36" t="s">
        <v>3299</v>
      </c>
      <c r="J303" s="36" t="s">
        <v>3276</v>
      </c>
      <c r="K303" s="36" t="s">
        <v>3267</v>
      </c>
      <c r="L303" s="36"/>
      <c r="M303" s="402"/>
      <c r="N303" s="36"/>
      <c r="O303" s="36"/>
      <c r="P303" s="392"/>
      <c r="Q303" s="392"/>
      <c r="R303" s="392"/>
      <c r="S303" s="392"/>
      <c r="T303" s="392"/>
      <c r="U303" s="392"/>
      <c r="V303" s="434" t="b">
        <f t="shared" si="13"/>
        <v>1</v>
      </c>
      <c r="W303" s="434" t="b">
        <f t="shared" si="11"/>
        <v>1</v>
      </c>
      <c r="X303" s="67" t="s">
        <v>1774</v>
      </c>
      <c r="Y303" s="38">
        <v>2</v>
      </c>
      <c r="Z303" s="38" t="s">
        <v>6</v>
      </c>
      <c r="AA303" s="442" t="s">
        <v>912</v>
      </c>
      <c r="AB303" s="33" t="s">
        <v>1578</v>
      </c>
      <c r="AC303" s="434" t="b">
        <v>1</v>
      </c>
      <c r="AD303" s="626" t="s">
        <v>3975</v>
      </c>
      <c r="AE303" s="626">
        <v>1357</v>
      </c>
    </row>
    <row r="304" spans="2:31" ht="24">
      <c r="B304" s="33" t="s">
        <v>1637</v>
      </c>
      <c r="C304" s="41" t="s">
        <v>1775</v>
      </c>
      <c r="D304" s="66" t="s">
        <v>1773</v>
      </c>
      <c r="E304" s="67" t="s">
        <v>1774</v>
      </c>
      <c r="F304" s="36" t="s">
        <v>922</v>
      </c>
      <c r="G304" s="38">
        <v>2</v>
      </c>
      <c r="H304" s="398">
        <v>13862</v>
      </c>
      <c r="I304" s="36" t="s">
        <v>3301</v>
      </c>
      <c r="J304" s="36"/>
      <c r="K304" s="36"/>
      <c r="L304" s="36"/>
      <c r="M304" s="402"/>
      <c r="N304" s="36"/>
      <c r="O304" s="36"/>
      <c r="P304" s="392"/>
      <c r="Q304" s="392"/>
      <c r="R304" s="392"/>
      <c r="S304" s="392"/>
      <c r="T304" s="392"/>
      <c r="U304" s="392"/>
      <c r="V304" s="434" t="b">
        <f t="shared" si="13"/>
        <v>1</v>
      </c>
      <c r="W304" s="434" t="b">
        <f t="shared" si="11"/>
        <v>1</v>
      </c>
      <c r="X304" s="67" t="s">
        <v>1774</v>
      </c>
      <c r="Y304" s="38">
        <v>2</v>
      </c>
      <c r="Z304" s="38" t="s">
        <v>7</v>
      </c>
      <c r="AA304" s="442" t="s">
        <v>912</v>
      </c>
      <c r="AB304" s="33" t="s">
        <v>1637</v>
      </c>
      <c r="AC304" s="434" t="b">
        <v>1</v>
      </c>
      <c r="AD304" s="626" t="s">
        <v>3975</v>
      </c>
      <c r="AE304" s="626">
        <v>1357</v>
      </c>
    </row>
    <row r="305" spans="2:31" ht="36">
      <c r="B305" s="33" t="s">
        <v>1588</v>
      </c>
      <c r="C305" s="41" t="s">
        <v>1604</v>
      </c>
      <c r="D305" s="66" t="s">
        <v>1773</v>
      </c>
      <c r="E305" s="67" t="s">
        <v>1774</v>
      </c>
      <c r="F305" s="36" t="s">
        <v>922</v>
      </c>
      <c r="G305" s="38">
        <v>3</v>
      </c>
      <c r="H305" s="398">
        <v>13863</v>
      </c>
      <c r="I305" s="36" t="s">
        <v>3303</v>
      </c>
      <c r="J305" s="36" t="s">
        <v>3266</v>
      </c>
      <c r="K305" s="36" t="s">
        <v>3267</v>
      </c>
      <c r="L305" s="36"/>
      <c r="M305" s="402"/>
      <c r="N305" s="36"/>
      <c r="O305" s="36"/>
      <c r="P305" s="392"/>
      <c r="Q305" s="392"/>
      <c r="R305" s="392"/>
      <c r="S305" s="392"/>
      <c r="T305" s="392"/>
      <c r="U305" s="392"/>
      <c r="V305" s="434" t="b">
        <f t="shared" si="13"/>
        <v>1</v>
      </c>
      <c r="W305" s="434" t="b">
        <f t="shared" si="11"/>
        <v>1</v>
      </c>
      <c r="X305" s="67" t="s">
        <v>1774</v>
      </c>
      <c r="Y305" s="38">
        <v>3</v>
      </c>
      <c r="Z305" s="38" t="s">
        <v>6</v>
      </c>
      <c r="AA305" s="442" t="s">
        <v>725</v>
      </c>
      <c r="AB305" s="33" t="s">
        <v>1588</v>
      </c>
      <c r="AC305" s="434" t="b">
        <v>1</v>
      </c>
      <c r="AD305" s="626" t="s">
        <v>3976</v>
      </c>
      <c r="AE305" s="626">
        <v>1358</v>
      </c>
    </row>
    <row r="306" spans="2:31" ht="36">
      <c r="B306" s="33" t="s">
        <v>1637</v>
      </c>
      <c r="C306" s="41" t="s">
        <v>1604</v>
      </c>
      <c r="D306" s="66" t="s">
        <v>1773</v>
      </c>
      <c r="E306" s="67" t="s">
        <v>1774</v>
      </c>
      <c r="F306" s="36" t="s">
        <v>922</v>
      </c>
      <c r="G306" s="38">
        <v>3</v>
      </c>
      <c r="H306" s="398">
        <v>13863</v>
      </c>
      <c r="I306" s="36" t="s">
        <v>3301</v>
      </c>
      <c r="J306" s="36"/>
      <c r="K306" s="36"/>
      <c r="L306" s="36"/>
      <c r="M306" s="402"/>
      <c r="N306" s="36"/>
      <c r="O306" s="36"/>
      <c r="P306" s="392"/>
      <c r="Q306" s="392"/>
      <c r="R306" s="392"/>
      <c r="S306" s="392"/>
      <c r="T306" s="392"/>
      <c r="U306" s="392"/>
      <c r="V306" s="434" t="b">
        <f t="shared" si="13"/>
        <v>1</v>
      </c>
      <c r="W306" s="434" t="b">
        <f t="shared" si="11"/>
        <v>1</v>
      </c>
      <c r="X306" s="67" t="s">
        <v>1774</v>
      </c>
      <c r="Y306" s="38">
        <v>3</v>
      </c>
      <c r="Z306" s="38" t="s">
        <v>7</v>
      </c>
      <c r="AA306" s="442" t="s">
        <v>725</v>
      </c>
      <c r="AB306" s="33" t="s">
        <v>1637</v>
      </c>
      <c r="AC306" s="434" t="b">
        <v>1</v>
      </c>
      <c r="AD306" s="626" t="s">
        <v>3976</v>
      </c>
      <c r="AE306" s="626">
        <v>1358</v>
      </c>
    </row>
    <row r="307" spans="2:31" ht="36">
      <c r="B307" s="33" t="s">
        <v>1578</v>
      </c>
      <c r="C307" s="41" t="s">
        <v>1603</v>
      </c>
      <c r="D307" s="66" t="s">
        <v>1776</v>
      </c>
      <c r="E307" s="67" t="s">
        <v>1777</v>
      </c>
      <c r="F307" s="36" t="s">
        <v>927</v>
      </c>
      <c r="G307" s="38">
        <v>1</v>
      </c>
      <c r="H307" s="398">
        <v>13871</v>
      </c>
      <c r="I307" s="36" t="s">
        <v>3299</v>
      </c>
      <c r="J307" s="36" t="s">
        <v>3276</v>
      </c>
      <c r="K307" s="36" t="s">
        <v>3297</v>
      </c>
      <c r="L307" s="36"/>
      <c r="M307" s="402"/>
      <c r="N307" s="36"/>
      <c r="O307" s="36"/>
      <c r="P307" s="392"/>
      <c r="Q307" s="392"/>
      <c r="R307" s="392"/>
      <c r="S307" s="392"/>
      <c r="T307" s="392"/>
      <c r="U307" s="392"/>
      <c r="V307" s="434" t="b">
        <f t="shared" si="13"/>
        <v>1</v>
      </c>
      <c r="W307" s="434" t="b">
        <f t="shared" si="11"/>
        <v>1</v>
      </c>
      <c r="X307" s="67" t="s">
        <v>1777</v>
      </c>
      <c r="Y307" s="38">
        <v>1</v>
      </c>
      <c r="Z307" s="38" t="s">
        <v>6</v>
      </c>
      <c r="AA307" s="442" t="s">
        <v>931</v>
      </c>
      <c r="AB307" s="33" t="s">
        <v>1578</v>
      </c>
      <c r="AC307" s="434" t="b">
        <v>1</v>
      </c>
      <c r="AD307" s="626" t="s">
        <v>3977</v>
      </c>
      <c r="AE307" s="626">
        <v>1359</v>
      </c>
    </row>
    <row r="308" spans="2:31" ht="36">
      <c r="B308" s="33" t="s">
        <v>1536</v>
      </c>
      <c r="C308" s="41" t="s">
        <v>1603</v>
      </c>
      <c r="D308" s="66" t="s">
        <v>1776</v>
      </c>
      <c r="E308" s="67" t="s">
        <v>1777</v>
      </c>
      <c r="F308" s="36" t="s">
        <v>927</v>
      </c>
      <c r="G308" s="38">
        <v>1</v>
      </c>
      <c r="H308" s="398">
        <v>13871</v>
      </c>
      <c r="I308" s="36" t="s">
        <v>3280</v>
      </c>
      <c r="J308" s="36"/>
      <c r="K308" s="36"/>
      <c r="L308" s="36"/>
      <c r="M308" s="402"/>
      <c r="N308" s="36"/>
      <c r="O308" s="36"/>
      <c r="P308" s="392"/>
      <c r="Q308" s="392"/>
      <c r="R308" s="392"/>
      <c r="S308" s="392"/>
      <c r="T308" s="392"/>
      <c r="U308" s="392"/>
      <c r="V308" s="434" t="b">
        <f t="shared" si="13"/>
        <v>1</v>
      </c>
      <c r="W308" s="434" t="b">
        <f t="shared" si="11"/>
        <v>1</v>
      </c>
      <c r="X308" s="67" t="s">
        <v>1777</v>
      </c>
      <c r="Y308" s="38">
        <v>1</v>
      </c>
      <c r="Z308" s="38" t="s">
        <v>7</v>
      </c>
      <c r="AA308" s="442" t="s">
        <v>931</v>
      </c>
      <c r="AB308" s="33" t="s">
        <v>1536</v>
      </c>
      <c r="AC308" s="434" t="b">
        <v>1</v>
      </c>
      <c r="AD308" s="626" t="s">
        <v>3977</v>
      </c>
      <c r="AE308" s="626">
        <v>1359</v>
      </c>
    </row>
    <row r="309" spans="2:31" ht="36">
      <c r="B309" s="33" t="s">
        <v>1538</v>
      </c>
      <c r="C309" s="41" t="s">
        <v>1604</v>
      </c>
      <c r="D309" s="66" t="s">
        <v>1776</v>
      </c>
      <c r="E309" s="67" t="s">
        <v>1777</v>
      </c>
      <c r="F309" s="36" t="s">
        <v>927</v>
      </c>
      <c r="G309" s="38">
        <v>2</v>
      </c>
      <c r="H309" s="398">
        <v>13872</v>
      </c>
      <c r="I309" s="36" t="s">
        <v>3282</v>
      </c>
      <c r="J309" s="36" t="s">
        <v>3277</v>
      </c>
      <c r="K309" s="36" t="s">
        <v>3308</v>
      </c>
      <c r="L309" s="36"/>
      <c r="M309" s="402"/>
      <c r="N309" s="36"/>
      <c r="O309" s="36"/>
      <c r="P309" s="392"/>
      <c r="Q309" s="392"/>
      <c r="R309" s="392"/>
      <c r="S309" s="392"/>
      <c r="T309" s="392"/>
      <c r="U309" s="392"/>
      <c r="V309" s="434" t="b">
        <f t="shared" si="13"/>
        <v>1</v>
      </c>
      <c r="W309" s="434" t="b">
        <f t="shared" si="11"/>
        <v>1</v>
      </c>
      <c r="X309" s="67" t="s">
        <v>1777</v>
      </c>
      <c r="Y309" s="38">
        <v>2</v>
      </c>
      <c r="Z309" s="38" t="s">
        <v>6</v>
      </c>
      <c r="AA309" s="442" t="s">
        <v>935</v>
      </c>
      <c r="AB309" s="33" t="s">
        <v>1538</v>
      </c>
      <c r="AC309" s="434" t="b">
        <v>1</v>
      </c>
      <c r="AD309" s="626" t="s">
        <v>3978</v>
      </c>
      <c r="AE309" s="626">
        <v>1360</v>
      </c>
    </row>
    <row r="310" spans="2:31" ht="36">
      <c r="B310" s="33" t="s">
        <v>1536</v>
      </c>
      <c r="C310" s="41" t="s">
        <v>1604</v>
      </c>
      <c r="D310" s="66" t="s">
        <v>1776</v>
      </c>
      <c r="E310" s="67" t="s">
        <v>1777</v>
      </c>
      <c r="F310" s="36" t="s">
        <v>927</v>
      </c>
      <c r="G310" s="38">
        <v>2</v>
      </c>
      <c r="H310" s="398">
        <v>13872</v>
      </c>
      <c r="I310" s="36" t="s">
        <v>3280</v>
      </c>
      <c r="J310" s="36"/>
      <c r="K310" s="36"/>
      <c r="L310" s="36"/>
      <c r="M310" s="402"/>
      <c r="N310" s="36"/>
      <c r="O310" s="36"/>
      <c r="P310" s="392"/>
      <c r="Q310" s="392"/>
      <c r="R310" s="392"/>
      <c r="S310" s="392"/>
      <c r="T310" s="392"/>
      <c r="U310" s="392"/>
      <c r="V310" s="434" t="b">
        <f t="shared" si="13"/>
        <v>1</v>
      </c>
      <c r="W310" s="434" t="b">
        <f t="shared" si="11"/>
        <v>1</v>
      </c>
      <c r="X310" s="67" t="s">
        <v>1777</v>
      </c>
      <c r="Y310" s="38">
        <v>2</v>
      </c>
      <c r="Z310" s="38" t="s">
        <v>7</v>
      </c>
      <c r="AA310" s="442" t="s">
        <v>935</v>
      </c>
      <c r="AB310" s="33" t="s">
        <v>1536</v>
      </c>
      <c r="AC310" s="434" t="b">
        <v>1</v>
      </c>
      <c r="AD310" s="626" t="s">
        <v>3978</v>
      </c>
      <c r="AE310" s="626">
        <v>1360</v>
      </c>
    </row>
    <row r="311" spans="2:31" ht="48">
      <c r="B311" s="33" t="s">
        <v>1534</v>
      </c>
      <c r="C311" s="41" t="s">
        <v>1602</v>
      </c>
      <c r="D311" s="66" t="s">
        <v>1776</v>
      </c>
      <c r="E311" s="67" t="s">
        <v>1777</v>
      </c>
      <c r="F311" s="36" t="s">
        <v>927</v>
      </c>
      <c r="G311" s="38">
        <v>3</v>
      </c>
      <c r="H311" s="398">
        <v>13873</v>
      </c>
      <c r="I311" s="36" t="s">
        <v>3284</v>
      </c>
      <c r="J311" s="36" t="s">
        <v>3273</v>
      </c>
      <c r="K311" s="36" t="s">
        <v>3269</v>
      </c>
      <c r="L311" s="36"/>
      <c r="M311" s="402"/>
      <c r="N311" s="36"/>
      <c r="O311" s="36"/>
      <c r="P311" s="392"/>
      <c r="Q311" s="392"/>
      <c r="R311" s="392"/>
      <c r="S311" s="392"/>
      <c r="T311" s="392"/>
      <c r="U311" s="392"/>
      <c r="V311" s="434" t="b">
        <f t="shared" si="13"/>
        <v>1</v>
      </c>
      <c r="W311" s="434" t="b">
        <f t="shared" si="11"/>
        <v>1</v>
      </c>
      <c r="X311" s="67" t="s">
        <v>1777</v>
      </c>
      <c r="Y311" s="38">
        <v>3</v>
      </c>
      <c r="Z311" s="38" t="s">
        <v>6</v>
      </c>
      <c r="AA311" s="53" t="s">
        <v>1778</v>
      </c>
      <c r="AB311" s="33" t="s">
        <v>1534</v>
      </c>
      <c r="AC311" s="434" t="b">
        <v>1</v>
      </c>
      <c r="AD311" s="626" t="s">
        <v>3979</v>
      </c>
      <c r="AE311" s="626">
        <v>1361</v>
      </c>
    </row>
    <row r="312" spans="2:31" ht="36">
      <c r="B312" s="33" t="s">
        <v>1536</v>
      </c>
      <c r="C312" s="41" t="s">
        <v>1602</v>
      </c>
      <c r="D312" s="66" t="s">
        <v>1776</v>
      </c>
      <c r="E312" s="67" t="s">
        <v>1777</v>
      </c>
      <c r="F312" s="36" t="s">
        <v>927</v>
      </c>
      <c r="G312" s="38">
        <v>3</v>
      </c>
      <c r="H312" s="398">
        <v>13873</v>
      </c>
      <c r="I312" s="36" t="s">
        <v>3280</v>
      </c>
      <c r="J312" s="36"/>
      <c r="K312" s="36"/>
      <c r="L312" s="36"/>
      <c r="M312" s="402"/>
      <c r="N312" s="36"/>
      <c r="O312" s="36"/>
      <c r="P312" s="392"/>
      <c r="Q312" s="392"/>
      <c r="R312" s="392"/>
      <c r="S312" s="392"/>
      <c r="T312" s="392"/>
      <c r="U312" s="392"/>
      <c r="V312" s="434" t="b">
        <f t="shared" si="13"/>
        <v>1</v>
      </c>
      <c r="W312" s="434" t="b">
        <f t="shared" si="11"/>
        <v>1</v>
      </c>
      <c r="X312" s="67" t="s">
        <v>1777</v>
      </c>
      <c r="Y312" s="38">
        <v>3</v>
      </c>
      <c r="Z312" s="38" t="s">
        <v>7</v>
      </c>
      <c r="AA312" s="442" t="s">
        <v>933</v>
      </c>
      <c r="AB312" s="33" t="s">
        <v>1536</v>
      </c>
      <c r="AC312" s="434" t="b">
        <v>1</v>
      </c>
      <c r="AD312" s="626" t="s">
        <v>3979</v>
      </c>
      <c r="AE312" s="626">
        <v>1361</v>
      </c>
    </row>
    <row r="313" spans="2:31" ht="24">
      <c r="B313" s="33" t="s">
        <v>1522</v>
      </c>
      <c r="C313" s="41" t="s">
        <v>1779</v>
      </c>
      <c r="D313" s="35" t="s">
        <v>898</v>
      </c>
      <c r="E313" s="35" t="s">
        <v>899</v>
      </c>
      <c r="F313" s="36" t="s">
        <v>900</v>
      </c>
      <c r="G313" s="38">
        <v>1</v>
      </c>
      <c r="H313" s="398">
        <v>10091</v>
      </c>
      <c r="I313" s="36" t="s">
        <v>3286</v>
      </c>
      <c r="J313" s="36" t="s">
        <v>3289</v>
      </c>
      <c r="K313" s="36" t="s">
        <v>3292</v>
      </c>
      <c r="L313" s="36"/>
      <c r="M313" s="402"/>
      <c r="N313" s="36"/>
      <c r="O313" s="36"/>
      <c r="P313" s="392"/>
      <c r="Q313" s="392"/>
      <c r="R313" s="392"/>
      <c r="S313" s="392"/>
      <c r="T313" s="392"/>
      <c r="U313" s="392"/>
      <c r="V313" s="434" t="b">
        <f t="shared" ref="V313:V324" si="14">EXACT(X313,E313)</f>
        <v>1</v>
      </c>
      <c r="W313" s="434" t="b">
        <f t="shared" si="11"/>
        <v>1</v>
      </c>
      <c r="X313" s="35" t="s">
        <v>899</v>
      </c>
      <c r="Y313" s="38">
        <v>1</v>
      </c>
      <c r="Z313" s="38" t="s">
        <v>6</v>
      </c>
      <c r="AA313" s="117" t="s">
        <v>906</v>
      </c>
      <c r="AB313" s="33" t="s">
        <v>1522</v>
      </c>
      <c r="AC313" s="434" t="b">
        <v>1</v>
      </c>
      <c r="AD313" s="626" t="s">
        <v>4291</v>
      </c>
      <c r="AE313" s="626">
        <v>1111</v>
      </c>
    </row>
    <row r="314" spans="2:31" ht="24">
      <c r="B314" s="33" t="s">
        <v>1525</v>
      </c>
      <c r="C314" s="41"/>
      <c r="D314" s="35" t="s">
        <v>898</v>
      </c>
      <c r="E314" s="35" t="s">
        <v>899</v>
      </c>
      <c r="F314" s="36" t="s">
        <v>900</v>
      </c>
      <c r="G314" s="38">
        <v>1</v>
      </c>
      <c r="H314" s="398">
        <v>10091</v>
      </c>
      <c r="I314" s="36" t="s">
        <v>3295</v>
      </c>
      <c r="J314" s="36"/>
      <c r="K314" s="36"/>
      <c r="L314" s="36"/>
      <c r="M314" s="402"/>
      <c r="N314" s="36"/>
      <c r="O314" s="36"/>
      <c r="P314" s="392"/>
      <c r="Q314" s="392"/>
      <c r="R314" s="392"/>
      <c r="S314" s="392"/>
      <c r="T314" s="392"/>
      <c r="U314" s="392"/>
      <c r="V314" s="434" t="b">
        <f t="shared" si="14"/>
        <v>1</v>
      </c>
      <c r="W314" s="434" t="b">
        <f t="shared" si="11"/>
        <v>1</v>
      </c>
      <c r="X314" s="35" t="s">
        <v>899</v>
      </c>
      <c r="Y314" s="38">
        <v>1</v>
      </c>
      <c r="Z314" s="38" t="s">
        <v>7</v>
      </c>
      <c r="AA314" s="96" t="s">
        <v>906</v>
      </c>
      <c r="AB314" s="33" t="s">
        <v>1525</v>
      </c>
      <c r="AC314" s="434" t="b">
        <v>1</v>
      </c>
      <c r="AD314" s="626" t="s">
        <v>4291</v>
      </c>
      <c r="AE314" s="626">
        <v>1111</v>
      </c>
    </row>
    <row r="315" spans="2:31" ht="24">
      <c r="B315" s="33" t="s">
        <v>1552</v>
      </c>
      <c r="C315" s="41" t="s">
        <v>1780</v>
      </c>
      <c r="D315" s="35" t="s">
        <v>898</v>
      </c>
      <c r="E315" s="35" t="s">
        <v>899</v>
      </c>
      <c r="F315" s="36" t="s">
        <v>900</v>
      </c>
      <c r="G315" s="38">
        <v>2</v>
      </c>
      <c r="H315" s="398">
        <v>10092</v>
      </c>
      <c r="I315" s="36" t="s">
        <v>3300</v>
      </c>
      <c r="J315" s="36" t="s">
        <v>3309</v>
      </c>
      <c r="K315" s="36" t="s">
        <v>3298</v>
      </c>
      <c r="L315" s="36"/>
      <c r="M315" s="402"/>
      <c r="N315" s="36"/>
      <c r="O315" s="36"/>
      <c r="P315" s="392"/>
      <c r="Q315" s="392"/>
      <c r="R315" s="392"/>
      <c r="S315" s="392"/>
      <c r="T315" s="392"/>
      <c r="U315" s="392"/>
      <c r="V315" s="434" t="b">
        <f t="shared" si="14"/>
        <v>1</v>
      </c>
      <c r="W315" s="434" t="b">
        <f t="shared" si="11"/>
        <v>1</v>
      </c>
      <c r="X315" s="35" t="s">
        <v>899</v>
      </c>
      <c r="Y315" s="38">
        <v>2</v>
      </c>
      <c r="Z315" s="38" t="s">
        <v>6</v>
      </c>
      <c r="AA315" s="117" t="s">
        <v>904</v>
      </c>
      <c r="AB315" s="33" t="s">
        <v>1552</v>
      </c>
      <c r="AC315" s="434" t="b">
        <v>1</v>
      </c>
      <c r="AD315" s="626" t="s">
        <v>4292</v>
      </c>
      <c r="AE315" s="626">
        <v>1112</v>
      </c>
    </row>
    <row r="316" spans="2:31" ht="24">
      <c r="B316" s="33" t="s">
        <v>1525</v>
      </c>
      <c r="C316" s="41" t="s">
        <v>1780</v>
      </c>
      <c r="D316" s="35" t="s">
        <v>898</v>
      </c>
      <c r="E316" s="35" t="s">
        <v>899</v>
      </c>
      <c r="F316" s="36" t="s">
        <v>900</v>
      </c>
      <c r="G316" s="38">
        <v>2</v>
      </c>
      <c r="H316" s="398">
        <v>10092</v>
      </c>
      <c r="I316" s="36" t="s">
        <v>3295</v>
      </c>
      <c r="J316" s="36"/>
      <c r="K316" s="36"/>
      <c r="L316" s="36"/>
      <c r="M316" s="402"/>
      <c r="N316" s="36"/>
      <c r="O316" s="36"/>
      <c r="P316" s="392"/>
      <c r="Q316" s="392"/>
      <c r="R316" s="392"/>
      <c r="S316" s="392"/>
      <c r="T316" s="392"/>
      <c r="U316" s="392"/>
      <c r="V316" s="434" t="b">
        <f t="shared" si="14"/>
        <v>1</v>
      </c>
      <c r="W316" s="434" t="b">
        <f t="shared" si="11"/>
        <v>1</v>
      </c>
      <c r="X316" s="35" t="s">
        <v>899</v>
      </c>
      <c r="Y316" s="38">
        <v>2</v>
      </c>
      <c r="Z316" s="38" t="s">
        <v>7</v>
      </c>
      <c r="AA316" s="96" t="s">
        <v>904</v>
      </c>
      <c r="AB316" s="33" t="s">
        <v>1525</v>
      </c>
      <c r="AC316" s="434" t="b">
        <v>1</v>
      </c>
      <c r="AD316" s="626" t="s">
        <v>4292</v>
      </c>
      <c r="AE316" s="626">
        <v>1112</v>
      </c>
    </row>
    <row r="317" spans="2:31" ht="24">
      <c r="B317" s="33" t="s">
        <v>1530</v>
      </c>
      <c r="C317" s="41" t="s">
        <v>1780</v>
      </c>
      <c r="D317" s="35" t="s">
        <v>898</v>
      </c>
      <c r="E317" s="35" t="s">
        <v>899</v>
      </c>
      <c r="F317" s="36" t="s">
        <v>900</v>
      </c>
      <c r="G317" s="38">
        <v>3</v>
      </c>
      <c r="H317" s="398">
        <v>10093</v>
      </c>
      <c r="I317" s="36" t="s">
        <v>3296</v>
      </c>
      <c r="J317" s="36" t="s">
        <v>3275</v>
      </c>
      <c r="K317" s="36" t="s">
        <v>3310</v>
      </c>
      <c r="L317" s="36"/>
      <c r="M317" s="402"/>
      <c r="N317" s="36"/>
      <c r="O317" s="36"/>
      <c r="P317" s="392"/>
      <c r="Q317" s="392"/>
      <c r="R317" s="392"/>
      <c r="S317" s="392"/>
      <c r="T317" s="392"/>
      <c r="U317" s="392"/>
      <c r="V317" s="434" t="b">
        <f t="shared" si="14"/>
        <v>1</v>
      </c>
      <c r="W317" s="434" t="b">
        <f t="shared" si="11"/>
        <v>1</v>
      </c>
      <c r="X317" s="35" t="s">
        <v>899</v>
      </c>
      <c r="Y317" s="38">
        <v>3</v>
      </c>
      <c r="Z317" s="38" t="s">
        <v>6</v>
      </c>
      <c r="AA317" s="53" t="s">
        <v>901</v>
      </c>
      <c r="AB317" s="33" t="s">
        <v>1530</v>
      </c>
      <c r="AC317" s="434" t="b">
        <v>1</v>
      </c>
      <c r="AD317" s="626" t="s">
        <v>4293</v>
      </c>
      <c r="AE317" s="626">
        <v>1113</v>
      </c>
    </row>
    <row r="318" spans="2:31" ht="24">
      <c r="B318" s="33" t="s">
        <v>1525</v>
      </c>
      <c r="C318" s="41" t="s">
        <v>1608</v>
      </c>
      <c r="D318" s="35" t="s">
        <v>898</v>
      </c>
      <c r="E318" s="35" t="s">
        <v>899</v>
      </c>
      <c r="F318" s="36" t="s">
        <v>900</v>
      </c>
      <c r="G318" s="38">
        <v>3</v>
      </c>
      <c r="H318" s="398">
        <v>10093</v>
      </c>
      <c r="I318" s="36" t="s">
        <v>3295</v>
      </c>
      <c r="J318" s="36"/>
      <c r="K318" s="36"/>
      <c r="L318" s="36"/>
      <c r="M318" s="402"/>
      <c r="N318" s="36"/>
      <c r="O318" s="36"/>
      <c r="P318" s="392"/>
      <c r="Q318" s="392"/>
      <c r="R318" s="392"/>
      <c r="S318" s="392"/>
      <c r="T318" s="392"/>
      <c r="U318" s="392"/>
      <c r="V318" s="434" t="b">
        <f t="shared" si="14"/>
        <v>1</v>
      </c>
      <c r="W318" s="434" t="b">
        <f t="shared" si="11"/>
        <v>1</v>
      </c>
      <c r="X318" s="35" t="s">
        <v>899</v>
      </c>
      <c r="Y318" s="38">
        <v>3</v>
      </c>
      <c r="Z318" s="38" t="s">
        <v>7</v>
      </c>
      <c r="AA318" s="53" t="s">
        <v>902</v>
      </c>
      <c r="AB318" s="33" t="s">
        <v>1525</v>
      </c>
      <c r="AC318" s="434" t="b">
        <v>1</v>
      </c>
      <c r="AD318" s="626" t="s">
        <v>4293</v>
      </c>
      <c r="AE318" s="626">
        <v>1113</v>
      </c>
    </row>
    <row r="319" spans="2:31" ht="36">
      <c r="B319" s="33" t="s">
        <v>1538</v>
      </c>
      <c r="C319" s="41" t="s">
        <v>1779</v>
      </c>
      <c r="D319" s="35" t="s">
        <v>898</v>
      </c>
      <c r="E319" s="35" t="s">
        <v>899</v>
      </c>
      <c r="F319" s="36" t="s">
        <v>900</v>
      </c>
      <c r="G319" s="38">
        <v>4</v>
      </c>
      <c r="H319" s="398">
        <v>10094</v>
      </c>
      <c r="I319" s="36" t="s">
        <v>3282</v>
      </c>
      <c r="J319" s="36" t="s">
        <v>3277</v>
      </c>
      <c r="K319" s="36" t="s">
        <v>3308</v>
      </c>
      <c r="L319" s="36"/>
      <c r="M319" s="402"/>
      <c r="N319" s="36"/>
      <c r="O319" s="36"/>
      <c r="P319" s="392"/>
      <c r="Q319" s="392"/>
      <c r="R319" s="392"/>
      <c r="S319" s="392"/>
      <c r="T319" s="392"/>
      <c r="U319" s="392"/>
      <c r="V319" s="434" t="b">
        <f t="shared" si="14"/>
        <v>1</v>
      </c>
      <c r="W319" s="434" t="b">
        <f t="shared" si="11"/>
        <v>1</v>
      </c>
      <c r="X319" s="35" t="s">
        <v>899</v>
      </c>
      <c r="Y319" s="38">
        <v>4</v>
      </c>
      <c r="Z319" s="38" t="s">
        <v>6</v>
      </c>
      <c r="AA319" s="117" t="s">
        <v>725</v>
      </c>
      <c r="AB319" s="33" t="s">
        <v>1781</v>
      </c>
      <c r="AC319" s="434" t="b">
        <v>0</v>
      </c>
      <c r="AD319" s="626" t="s">
        <v>4294</v>
      </c>
      <c r="AE319" s="626">
        <v>1114</v>
      </c>
    </row>
    <row r="320" spans="2:31" ht="36">
      <c r="B320" s="33" t="s">
        <v>1525</v>
      </c>
      <c r="C320" s="41"/>
      <c r="D320" s="35" t="s">
        <v>898</v>
      </c>
      <c r="E320" s="35" t="s">
        <v>899</v>
      </c>
      <c r="F320" s="36" t="s">
        <v>900</v>
      </c>
      <c r="G320" s="38">
        <v>4</v>
      </c>
      <c r="H320" s="398">
        <v>10094</v>
      </c>
      <c r="I320" s="36" t="s">
        <v>3295</v>
      </c>
      <c r="J320" s="36"/>
      <c r="K320" s="36"/>
      <c r="L320" s="36"/>
      <c r="M320" s="402"/>
      <c r="N320" s="36"/>
      <c r="O320" s="36"/>
      <c r="P320" s="392"/>
      <c r="Q320" s="392"/>
      <c r="R320" s="392"/>
      <c r="S320" s="392"/>
      <c r="T320" s="392"/>
      <c r="U320" s="392"/>
      <c r="V320" s="434" t="b">
        <f t="shared" si="14"/>
        <v>1</v>
      </c>
      <c r="W320" s="434" t="b">
        <f t="shared" si="11"/>
        <v>1</v>
      </c>
      <c r="X320" s="35" t="s">
        <v>899</v>
      </c>
      <c r="Y320" s="38">
        <v>4</v>
      </c>
      <c r="Z320" s="38" t="s">
        <v>7</v>
      </c>
      <c r="AA320" s="96" t="s">
        <v>725</v>
      </c>
      <c r="AB320" s="33" t="s">
        <v>1525</v>
      </c>
      <c r="AC320" s="434" t="b">
        <v>1</v>
      </c>
      <c r="AD320" s="626" t="s">
        <v>4294</v>
      </c>
      <c r="AE320" s="626">
        <v>1114</v>
      </c>
    </row>
    <row r="321" spans="2:31" ht="24">
      <c r="B321" s="33" t="s">
        <v>1781</v>
      </c>
      <c r="C321" s="41" t="s">
        <v>1779</v>
      </c>
      <c r="D321" s="35" t="s">
        <v>898</v>
      </c>
      <c r="E321" s="35" t="s">
        <v>899</v>
      </c>
      <c r="F321" s="36" t="s">
        <v>900</v>
      </c>
      <c r="G321" s="38">
        <v>5</v>
      </c>
      <c r="H321" s="398">
        <v>10095</v>
      </c>
      <c r="I321" s="36" t="s">
        <v>3282</v>
      </c>
      <c r="J321" s="36" t="s">
        <v>3277</v>
      </c>
      <c r="K321" s="36" t="s">
        <v>3308</v>
      </c>
      <c r="L321" s="36"/>
      <c r="M321" s="402"/>
      <c r="N321" s="36"/>
      <c r="O321" s="36"/>
      <c r="P321" s="392"/>
      <c r="Q321" s="392"/>
      <c r="R321" s="392"/>
      <c r="S321" s="392"/>
      <c r="T321" s="392"/>
      <c r="U321" s="392"/>
      <c r="V321" s="434" t="b">
        <f t="shared" si="14"/>
        <v>1</v>
      </c>
      <c r="W321" s="434" t="b">
        <f t="shared" si="11"/>
        <v>1</v>
      </c>
      <c r="X321" s="35" t="s">
        <v>899</v>
      </c>
      <c r="Y321" s="38">
        <v>5</v>
      </c>
      <c r="Z321" s="38" t="s">
        <v>6</v>
      </c>
      <c r="AA321" s="53" t="s">
        <v>912</v>
      </c>
      <c r="AB321" s="33" t="s">
        <v>1781</v>
      </c>
      <c r="AC321" s="434" t="b">
        <v>1</v>
      </c>
      <c r="AD321" s="626" t="s">
        <v>4295</v>
      </c>
      <c r="AE321" s="626">
        <v>1115</v>
      </c>
    </row>
    <row r="322" spans="2:31" ht="24">
      <c r="B322" s="33" t="s">
        <v>1525</v>
      </c>
      <c r="C322" s="41" t="s">
        <v>1598</v>
      </c>
      <c r="D322" s="35" t="s">
        <v>898</v>
      </c>
      <c r="E322" s="35" t="s">
        <v>899</v>
      </c>
      <c r="F322" s="36" t="s">
        <v>900</v>
      </c>
      <c r="G322" s="38">
        <v>5</v>
      </c>
      <c r="H322" s="398">
        <v>10095</v>
      </c>
      <c r="I322" s="36" t="s">
        <v>3295</v>
      </c>
      <c r="J322" s="36"/>
      <c r="K322" s="36"/>
      <c r="L322" s="36"/>
      <c r="M322" s="402"/>
      <c r="N322" s="36"/>
      <c r="O322" s="36"/>
      <c r="P322" s="392"/>
      <c r="Q322" s="392"/>
      <c r="R322" s="392"/>
      <c r="S322" s="392"/>
      <c r="T322" s="392"/>
      <c r="U322" s="392"/>
      <c r="V322" s="434" t="b">
        <f t="shared" si="14"/>
        <v>1</v>
      </c>
      <c r="W322" s="434" t="b">
        <f t="shared" si="11"/>
        <v>1</v>
      </c>
      <c r="X322" s="35" t="s">
        <v>899</v>
      </c>
      <c r="Y322" s="38">
        <v>5</v>
      </c>
      <c r="Z322" s="38" t="s">
        <v>7</v>
      </c>
      <c r="AA322" s="96" t="s">
        <v>912</v>
      </c>
      <c r="AB322" s="33" t="s">
        <v>1525</v>
      </c>
      <c r="AC322" s="434" t="b">
        <v>1</v>
      </c>
      <c r="AD322" s="626" t="s">
        <v>4295</v>
      </c>
      <c r="AE322" s="626">
        <v>1115</v>
      </c>
    </row>
    <row r="323" spans="2:31" ht="24">
      <c r="B323" s="33" t="s">
        <v>2818</v>
      </c>
      <c r="C323" s="41" t="s">
        <v>1782</v>
      </c>
      <c r="D323" s="35" t="s">
        <v>898</v>
      </c>
      <c r="E323" s="35" t="s">
        <v>899</v>
      </c>
      <c r="F323" s="36" t="s">
        <v>900</v>
      </c>
      <c r="G323" s="38">
        <v>6</v>
      </c>
      <c r="H323" s="398">
        <v>10096</v>
      </c>
      <c r="I323" s="36" t="s">
        <v>3284</v>
      </c>
      <c r="J323" s="36" t="s">
        <v>3273</v>
      </c>
      <c r="K323" s="36" t="s">
        <v>3269</v>
      </c>
      <c r="L323" s="36"/>
      <c r="M323" s="402"/>
      <c r="N323" s="36"/>
      <c r="O323" s="36"/>
      <c r="P323" s="392"/>
      <c r="Q323" s="392"/>
      <c r="R323" s="392"/>
      <c r="S323" s="392"/>
      <c r="T323" s="392"/>
      <c r="U323" s="392"/>
      <c r="V323" s="434" t="b">
        <f t="shared" si="14"/>
        <v>1</v>
      </c>
      <c r="W323" s="434" t="b">
        <f t="shared" si="11"/>
        <v>1</v>
      </c>
      <c r="X323" s="35" t="s">
        <v>899</v>
      </c>
      <c r="Y323" s="38">
        <v>6</v>
      </c>
      <c r="Z323" s="38" t="s">
        <v>6</v>
      </c>
      <c r="AA323" s="96" t="s">
        <v>910</v>
      </c>
      <c r="AB323" s="33" t="s">
        <v>1534</v>
      </c>
      <c r="AC323" s="434" t="b">
        <v>0</v>
      </c>
      <c r="AD323" s="626" t="s">
        <v>4296</v>
      </c>
      <c r="AE323" s="626">
        <v>1116</v>
      </c>
    </row>
    <row r="324" spans="2:31" ht="24">
      <c r="B324" s="33" t="s">
        <v>1525</v>
      </c>
      <c r="C324" s="41"/>
      <c r="D324" s="35" t="s">
        <v>898</v>
      </c>
      <c r="E324" s="35" t="s">
        <v>899</v>
      </c>
      <c r="F324" s="36" t="s">
        <v>900</v>
      </c>
      <c r="G324" s="38">
        <v>6</v>
      </c>
      <c r="H324" s="398">
        <v>10096</v>
      </c>
      <c r="I324" s="36" t="s">
        <v>3295</v>
      </c>
      <c r="J324" s="36"/>
      <c r="K324" s="36"/>
      <c r="L324" s="36"/>
      <c r="M324" s="402"/>
      <c r="N324" s="36"/>
      <c r="O324" s="36"/>
      <c r="P324" s="392"/>
      <c r="Q324" s="392"/>
      <c r="R324" s="392"/>
      <c r="S324" s="392"/>
      <c r="T324" s="392"/>
      <c r="U324" s="392"/>
      <c r="V324" s="434" t="b">
        <f t="shared" si="14"/>
        <v>1</v>
      </c>
      <c r="W324" s="434" t="b">
        <f t="shared" si="11"/>
        <v>1</v>
      </c>
      <c r="X324" s="35" t="s">
        <v>899</v>
      </c>
      <c r="Y324" s="38">
        <v>6</v>
      </c>
      <c r="Z324" s="38" t="s">
        <v>7</v>
      </c>
      <c r="AA324" s="96" t="s">
        <v>910</v>
      </c>
      <c r="AB324" s="33" t="s">
        <v>1525</v>
      </c>
      <c r="AC324" s="434" t="b">
        <v>1</v>
      </c>
      <c r="AD324" s="626" t="s">
        <v>4296</v>
      </c>
      <c r="AE324" s="626">
        <v>1116</v>
      </c>
    </row>
    <row r="325" spans="2:31" ht="48">
      <c r="B325" s="33" t="s">
        <v>1530</v>
      </c>
      <c r="C325" s="41" t="s">
        <v>1598</v>
      </c>
      <c r="D325" s="35" t="s">
        <v>1783</v>
      </c>
      <c r="E325" s="35" t="s">
        <v>1784</v>
      </c>
      <c r="F325" s="36" t="s">
        <v>1711</v>
      </c>
      <c r="G325" s="38">
        <v>1</v>
      </c>
      <c r="H325" s="398">
        <v>12381</v>
      </c>
      <c r="I325" s="36" t="s">
        <v>3296</v>
      </c>
      <c r="J325" s="36" t="s">
        <v>3275</v>
      </c>
      <c r="K325" s="36" t="s">
        <v>3310</v>
      </c>
      <c r="L325" s="36"/>
      <c r="M325" s="402"/>
      <c r="N325" s="36"/>
      <c r="O325" s="36"/>
      <c r="P325" s="392"/>
      <c r="Q325" s="392"/>
      <c r="R325" s="392"/>
      <c r="S325" s="392"/>
      <c r="T325" s="392"/>
      <c r="U325" s="392"/>
      <c r="V325" s="434" t="b">
        <f t="shared" ref="V325:V332" si="15">EXACT(X325,E325)</f>
        <v>1</v>
      </c>
      <c r="W325" s="434" t="b">
        <f t="shared" si="11"/>
        <v>1</v>
      </c>
      <c r="X325" s="35" t="s">
        <v>1784</v>
      </c>
      <c r="Y325" s="38">
        <v>1</v>
      </c>
      <c r="Z325" s="38" t="s">
        <v>6</v>
      </c>
      <c r="AA325" s="117" t="s">
        <v>722</v>
      </c>
      <c r="AB325" s="33" t="s">
        <v>1530</v>
      </c>
      <c r="AC325" s="434" t="b">
        <v>1</v>
      </c>
      <c r="AD325" s="626" t="s">
        <v>4297</v>
      </c>
      <c r="AE325" s="626">
        <v>1225</v>
      </c>
    </row>
    <row r="326" spans="2:31" ht="48">
      <c r="B326" s="33" t="s">
        <v>1569</v>
      </c>
      <c r="C326" s="41" t="s">
        <v>1598</v>
      </c>
      <c r="D326" s="35" t="s">
        <v>1783</v>
      </c>
      <c r="E326" s="35" t="s">
        <v>1784</v>
      </c>
      <c r="F326" s="36" t="s">
        <v>1711</v>
      </c>
      <c r="G326" s="38">
        <v>2</v>
      </c>
      <c r="H326" s="398">
        <v>12382</v>
      </c>
      <c r="I326" s="36" t="s">
        <v>3283</v>
      </c>
      <c r="J326" s="36" t="s">
        <v>3268</v>
      </c>
      <c r="K326" s="36" t="s">
        <v>3294</v>
      </c>
      <c r="L326" s="36"/>
      <c r="M326" s="402"/>
      <c r="N326" s="36"/>
      <c r="O326" s="36"/>
      <c r="P326" s="392"/>
      <c r="Q326" s="392"/>
      <c r="R326" s="392"/>
      <c r="S326" s="392"/>
      <c r="T326" s="392"/>
      <c r="U326" s="392"/>
      <c r="V326" s="434" t="b">
        <f t="shared" si="15"/>
        <v>1</v>
      </c>
      <c r="W326" s="434" t="b">
        <f t="shared" ref="W326:W389" si="16">EXACT(G326,Y326)</f>
        <v>1</v>
      </c>
      <c r="X326" s="35" t="s">
        <v>1784</v>
      </c>
      <c r="Y326" s="38">
        <v>2</v>
      </c>
      <c r="Z326" s="38" t="s">
        <v>6</v>
      </c>
      <c r="AA326" s="53" t="s">
        <v>723</v>
      </c>
      <c r="AB326" s="33" t="s">
        <v>1569</v>
      </c>
      <c r="AC326" s="434" t="b">
        <v>1</v>
      </c>
      <c r="AD326" s="626" t="s">
        <v>4298</v>
      </c>
      <c r="AE326" s="626">
        <v>1226</v>
      </c>
    </row>
    <row r="327" spans="2:31" ht="48">
      <c r="B327" s="33" t="s">
        <v>1639</v>
      </c>
      <c r="C327" s="41" t="s">
        <v>1598</v>
      </c>
      <c r="D327" s="35" t="s">
        <v>1783</v>
      </c>
      <c r="E327" s="35" t="s">
        <v>1784</v>
      </c>
      <c r="F327" s="36" t="s">
        <v>1711</v>
      </c>
      <c r="G327" s="38">
        <v>1</v>
      </c>
      <c r="H327" s="398">
        <v>12381</v>
      </c>
      <c r="I327" s="36" t="s">
        <v>3305</v>
      </c>
      <c r="J327" s="36"/>
      <c r="K327" s="36"/>
      <c r="L327" s="36"/>
      <c r="M327" s="402"/>
      <c r="N327" s="36"/>
      <c r="O327" s="36"/>
      <c r="P327" s="392"/>
      <c r="Q327" s="392"/>
      <c r="R327" s="392"/>
      <c r="S327" s="392"/>
      <c r="T327" s="392"/>
      <c r="U327" s="392"/>
      <c r="V327" s="434" t="b">
        <f t="shared" si="15"/>
        <v>1</v>
      </c>
      <c r="W327" s="434" t="b">
        <f t="shared" si="16"/>
        <v>1</v>
      </c>
      <c r="X327" s="35" t="s">
        <v>1784</v>
      </c>
      <c r="Y327" s="38">
        <v>1</v>
      </c>
      <c r="Z327" s="38" t="s">
        <v>7</v>
      </c>
      <c r="AA327" s="117" t="s">
        <v>723</v>
      </c>
      <c r="AB327" s="33" t="s">
        <v>1639</v>
      </c>
      <c r="AC327" s="434" t="b">
        <v>1</v>
      </c>
      <c r="AD327" s="626" t="s">
        <v>4299</v>
      </c>
      <c r="AE327" s="626">
        <v>1230</v>
      </c>
    </row>
    <row r="328" spans="2:31" ht="48">
      <c r="B328" s="33" t="s">
        <v>1639</v>
      </c>
      <c r="C328" s="41" t="s">
        <v>1712</v>
      </c>
      <c r="D328" s="35" t="s">
        <v>1783</v>
      </c>
      <c r="E328" s="35" t="s">
        <v>1784</v>
      </c>
      <c r="F328" s="36" t="s">
        <v>1711</v>
      </c>
      <c r="G328" s="38">
        <v>2</v>
      </c>
      <c r="H328" s="398">
        <v>12382</v>
      </c>
      <c r="I328" s="36" t="s">
        <v>3305</v>
      </c>
      <c r="J328" s="36"/>
      <c r="K328" s="36"/>
      <c r="L328" s="36"/>
      <c r="M328" s="402"/>
      <c r="N328" s="36"/>
      <c r="O328" s="36"/>
      <c r="P328" s="392"/>
      <c r="Q328" s="392"/>
      <c r="R328" s="392"/>
      <c r="S328" s="392"/>
      <c r="T328" s="392"/>
      <c r="U328" s="392"/>
      <c r="V328" s="434" t="b">
        <f t="shared" si="15"/>
        <v>1</v>
      </c>
      <c r="W328" s="434" t="b">
        <f t="shared" si="16"/>
        <v>1</v>
      </c>
      <c r="X328" s="35" t="s">
        <v>1784</v>
      </c>
      <c r="Y328" s="38">
        <v>2</v>
      </c>
      <c r="Z328" s="38" t="s">
        <v>7</v>
      </c>
      <c r="AA328" s="117" t="s">
        <v>727</v>
      </c>
      <c r="AB328" s="33" t="s">
        <v>1639</v>
      </c>
      <c r="AC328" s="434" t="b">
        <v>1</v>
      </c>
      <c r="AD328" s="626" t="s">
        <v>4300</v>
      </c>
      <c r="AE328" s="626">
        <v>1231</v>
      </c>
    </row>
    <row r="329" spans="2:31" ht="60">
      <c r="B329" s="33" t="s">
        <v>1639</v>
      </c>
      <c r="C329" s="41" t="s">
        <v>1608</v>
      </c>
      <c r="D329" s="35" t="s">
        <v>1783</v>
      </c>
      <c r="E329" s="35" t="s">
        <v>1784</v>
      </c>
      <c r="F329" s="36" t="s">
        <v>1711</v>
      </c>
      <c r="G329" s="38">
        <v>3</v>
      </c>
      <c r="H329" s="398">
        <v>12383</v>
      </c>
      <c r="I329" s="36" t="s">
        <v>3305</v>
      </c>
      <c r="J329" s="36"/>
      <c r="K329" s="36"/>
      <c r="L329" s="36"/>
      <c r="M329" s="402"/>
      <c r="N329" s="36"/>
      <c r="O329" s="36"/>
      <c r="P329" s="392"/>
      <c r="Q329" s="392"/>
      <c r="R329" s="392"/>
      <c r="S329" s="392"/>
      <c r="T329" s="392"/>
      <c r="U329" s="392"/>
      <c r="V329" s="434" t="b">
        <f t="shared" si="15"/>
        <v>1</v>
      </c>
      <c r="W329" s="434" t="b">
        <f t="shared" si="16"/>
        <v>1</v>
      </c>
      <c r="X329" s="35" t="s">
        <v>1784</v>
      </c>
      <c r="Y329" s="38">
        <v>3</v>
      </c>
      <c r="Z329" s="38" t="s">
        <v>7</v>
      </c>
      <c r="AA329" s="53" t="s">
        <v>729</v>
      </c>
      <c r="AB329" s="33" t="s">
        <v>1639</v>
      </c>
      <c r="AC329" s="434" t="b">
        <v>1</v>
      </c>
      <c r="AD329" s="626" t="s">
        <v>4301</v>
      </c>
      <c r="AE329" s="626">
        <v>1232</v>
      </c>
    </row>
    <row r="330" spans="2:31" ht="108">
      <c r="B330" s="33" t="s">
        <v>1493</v>
      </c>
      <c r="C330" s="41"/>
      <c r="D330" s="35" t="s">
        <v>1783</v>
      </c>
      <c r="E330" s="35" t="s">
        <v>1784</v>
      </c>
      <c r="F330" s="36" t="s">
        <v>1711</v>
      </c>
      <c r="G330" s="38">
        <v>1</v>
      </c>
      <c r="H330" s="398">
        <v>12381</v>
      </c>
      <c r="I330" s="36" t="s">
        <v>3287</v>
      </c>
      <c r="J330" s="36" t="s">
        <v>3303</v>
      </c>
      <c r="K330" s="36"/>
      <c r="L330" s="36"/>
      <c r="M330" s="402"/>
      <c r="N330" s="36"/>
      <c r="O330" s="36"/>
      <c r="P330" s="392"/>
      <c r="Q330" s="392"/>
      <c r="R330" s="392"/>
      <c r="S330" s="392"/>
      <c r="T330" s="392"/>
      <c r="U330" s="392"/>
      <c r="V330" s="434" t="b">
        <f t="shared" si="15"/>
        <v>1</v>
      </c>
      <c r="W330" s="434" t="b">
        <f t="shared" si="16"/>
        <v>1</v>
      </c>
      <c r="X330" s="35" t="s">
        <v>1784</v>
      </c>
      <c r="Y330" s="38">
        <v>1</v>
      </c>
      <c r="Z330" s="38" t="s">
        <v>8</v>
      </c>
      <c r="AA330" s="53" t="s">
        <v>3412</v>
      </c>
      <c r="AB330" s="33" t="s">
        <v>1493</v>
      </c>
      <c r="AC330" s="434" t="b">
        <v>1</v>
      </c>
      <c r="AD330" s="626" t="s">
        <v>4302</v>
      </c>
      <c r="AE330" s="626">
        <v>1227</v>
      </c>
    </row>
    <row r="331" spans="2:31" ht="48">
      <c r="B331" s="33" t="s">
        <v>1499</v>
      </c>
      <c r="C331" s="41"/>
      <c r="D331" s="35" t="s">
        <v>1783</v>
      </c>
      <c r="E331" s="35" t="s">
        <v>1784</v>
      </c>
      <c r="F331" s="36" t="s">
        <v>1711</v>
      </c>
      <c r="G331" s="38">
        <v>2</v>
      </c>
      <c r="H331" s="398">
        <v>12382</v>
      </c>
      <c r="I331" s="36" t="s">
        <v>3288</v>
      </c>
      <c r="J331" s="36" t="s">
        <v>3278</v>
      </c>
      <c r="K331" s="36"/>
      <c r="L331" s="36"/>
      <c r="M331" s="402"/>
      <c r="N331" s="36"/>
      <c r="O331" s="36"/>
      <c r="P331" s="392"/>
      <c r="Q331" s="392"/>
      <c r="R331" s="392"/>
      <c r="S331" s="392"/>
      <c r="T331" s="392"/>
      <c r="U331" s="392"/>
      <c r="V331" s="434" t="b">
        <f t="shared" si="15"/>
        <v>1</v>
      </c>
      <c r="W331" s="434" t="b">
        <f t="shared" si="16"/>
        <v>1</v>
      </c>
      <c r="X331" s="35" t="s">
        <v>1784</v>
      </c>
      <c r="Y331" s="38">
        <v>2</v>
      </c>
      <c r="Z331" s="38" t="s">
        <v>8</v>
      </c>
      <c r="AA331" s="53" t="s">
        <v>3413</v>
      </c>
      <c r="AB331" s="33" t="s">
        <v>1499</v>
      </c>
      <c r="AC331" s="434" t="b">
        <v>1</v>
      </c>
      <c r="AD331" s="626" t="s">
        <v>4303</v>
      </c>
      <c r="AE331" s="626">
        <v>1228</v>
      </c>
    </row>
    <row r="332" spans="2:31" ht="60">
      <c r="B332" s="33" t="s">
        <v>1667</v>
      </c>
      <c r="C332" s="41"/>
      <c r="D332" s="35" t="s">
        <v>1783</v>
      </c>
      <c r="E332" s="35" t="s">
        <v>1784</v>
      </c>
      <c r="F332" s="36" t="s">
        <v>1711</v>
      </c>
      <c r="G332" s="38">
        <v>3</v>
      </c>
      <c r="H332" s="398">
        <v>12383</v>
      </c>
      <c r="I332" s="36" t="s">
        <v>3265</v>
      </c>
      <c r="J332" s="36" t="s">
        <v>3309</v>
      </c>
      <c r="K332" s="36"/>
      <c r="L332" s="36"/>
      <c r="M332" s="402"/>
      <c r="N332" s="36"/>
      <c r="O332" s="36"/>
      <c r="P332" s="392"/>
      <c r="Q332" s="392"/>
      <c r="R332" s="392"/>
      <c r="S332" s="392"/>
      <c r="T332" s="392"/>
      <c r="U332" s="392"/>
      <c r="V332" s="434" t="b">
        <f t="shared" si="15"/>
        <v>1</v>
      </c>
      <c r="W332" s="434" t="b">
        <f t="shared" si="16"/>
        <v>1</v>
      </c>
      <c r="X332" s="35" t="s">
        <v>1784</v>
      </c>
      <c r="Y332" s="38">
        <v>3</v>
      </c>
      <c r="Z332" s="38" t="s">
        <v>8</v>
      </c>
      <c r="AA332" s="53" t="s">
        <v>3416</v>
      </c>
      <c r="AB332" s="33" t="s">
        <v>1667</v>
      </c>
      <c r="AC332" s="434" t="b">
        <v>1</v>
      </c>
      <c r="AD332" s="626" t="s">
        <v>4304</v>
      </c>
      <c r="AE332" s="626">
        <v>1229</v>
      </c>
    </row>
    <row r="333" spans="2:31" ht="24">
      <c r="B333" s="33" t="s">
        <v>1538</v>
      </c>
      <c r="C333" s="41" t="s">
        <v>1608</v>
      </c>
      <c r="D333" s="35" t="s">
        <v>1785</v>
      </c>
      <c r="E333" s="35" t="s">
        <v>1786</v>
      </c>
      <c r="F333" s="36" t="s">
        <v>915</v>
      </c>
      <c r="G333" s="38">
        <v>1</v>
      </c>
      <c r="H333" s="398">
        <v>12391</v>
      </c>
      <c r="I333" s="36" t="s">
        <v>3282</v>
      </c>
      <c r="J333" s="36" t="s">
        <v>3277</v>
      </c>
      <c r="K333" s="36" t="s">
        <v>3308</v>
      </c>
      <c r="L333" s="36"/>
      <c r="M333" s="402"/>
      <c r="N333" s="36"/>
      <c r="O333" s="36"/>
      <c r="P333" s="392"/>
      <c r="Q333" s="392"/>
      <c r="R333" s="392"/>
      <c r="S333" s="392"/>
      <c r="T333" s="392"/>
      <c r="U333" s="392"/>
      <c r="V333" s="434" t="b">
        <f t="shared" ref="V333:V366" si="17">EXACT(X333,E333)</f>
        <v>1</v>
      </c>
      <c r="W333" s="434" t="b">
        <f t="shared" si="16"/>
        <v>1</v>
      </c>
      <c r="X333" s="35" t="s">
        <v>1786</v>
      </c>
      <c r="Y333" s="38">
        <v>1</v>
      </c>
      <c r="Z333" s="38" t="s">
        <v>6</v>
      </c>
      <c r="AA333" s="442" t="s">
        <v>919</v>
      </c>
      <c r="AB333" s="33" t="s">
        <v>1538</v>
      </c>
      <c r="AC333" s="434" t="b">
        <v>1</v>
      </c>
      <c r="AD333" s="626" t="s">
        <v>4305</v>
      </c>
      <c r="AE333" s="626">
        <v>1233</v>
      </c>
    </row>
    <row r="334" spans="2:31" ht="24">
      <c r="B334" s="33" t="s">
        <v>1640</v>
      </c>
      <c r="C334" s="41" t="s">
        <v>1608</v>
      </c>
      <c r="D334" s="35" t="s">
        <v>1785</v>
      </c>
      <c r="E334" s="35" t="s">
        <v>1786</v>
      </c>
      <c r="F334" s="36" t="s">
        <v>915</v>
      </c>
      <c r="G334" s="38">
        <v>1</v>
      </c>
      <c r="H334" s="398">
        <v>12391</v>
      </c>
      <c r="I334" s="36" t="s">
        <v>3306</v>
      </c>
      <c r="J334" s="36"/>
      <c r="K334" s="36"/>
      <c r="L334" s="36"/>
      <c r="M334" s="402"/>
      <c r="N334" s="36"/>
      <c r="O334" s="36"/>
      <c r="P334" s="392"/>
      <c r="Q334" s="392"/>
      <c r="R334" s="392"/>
      <c r="S334" s="392"/>
      <c r="T334" s="392"/>
      <c r="U334" s="392"/>
      <c r="V334" s="434" t="b">
        <f t="shared" si="17"/>
        <v>1</v>
      </c>
      <c r="W334" s="434" t="b">
        <f t="shared" si="16"/>
        <v>1</v>
      </c>
      <c r="X334" s="35" t="s">
        <v>1786</v>
      </c>
      <c r="Y334" s="38">
        <v>1</v>
      </c>
      <c r="Z334" s="38" t="s">
        <v>7</v>
      </c>
      <c r="AA334" s="442" t="s">
        <v>919</v>
      </c>
      <c r="AB334" s="33" t="s">
        <v>1640</v>
      </c>
      <c r="AC334" s="434" t="b">
        <v>1</v>
      </c>
      <c r="AD334" s="626" t="s">
        <v>4305</v>
      </c>
      <c r="AE334" s="626">
        <v>1233</v>
      </c>
    </row>
    <row r="335" spans="2:31" ht="48">
      <c r="B335" s="33" t="s">
        <v>1534</v>
      </c>
      <c r="C335" s="41" t="s">
        <v>1598</v>
      </c>
      <c r="D335" s="35" t="s">
        <v>1785</v>
      </c>
      <c r="E335" s="35" t="s">
        <v>1786</v>
      </c>
      <c r="F335" s="36" t="s">
        <v>915</v>
      </c>
      <c r="G335" s="38">
        <v>2</v>
      </c>
      <c r="H335" s="398">
        <v>12392</v>
      </c>
      <c r="I335" s="36" t="s">
        <v>3284</v>
      </c>
      <c r="J335" s="36" t="s">
        <v>3273</v>
      </c>
      <c r="K335" s="36" t="s">
        <v>3269</v>
      </c>
      <c r="L335" s="36"/>
      <c r="M335" s="402"/>
      <c r="N335" s="36"/>
      <c r="O335" s="36"/>
      <c r="P335" s="392"/>
      <c r="Q335" s="392"/>
      <c r="R335" s="392"/>
      <c r="S335" s="392"/>
      <c r="T335" s="392"/>
      <c r="U335" s="392"/>
      <c r="V335" s="434" t="b">
        <f t="shared" si="17"/>
        <v>1</v>
      </c>
      <c r="W335" s="434" t="b">
        <f t="shared" si="16"/>
        <v>1</v>
      </c>
      <c r="X335" s="35" t="s">
        <v>1786</v>
      </c>
      <c r="Y335" s="38">
        <v>2</v>
      </c>
      <c r="Z335" s="38" t="s">
        <v>6</v>
      </c>
      <c r="AA335" s="441" t="s">
        <v>916</v>
      </c>
      <c r="AB335" s="33" t="s">
        <v>1534</v>
      </c>
      <c r="AC335" s="434" t="b">
        <v>1</v>
      </c>
      <c r="AD335" s="626" t="s">
        <v>4306</v>
      </c>
      <c r="AE335" s="626">
        <v>1234</v>
      </c>
    </row>
    <row r="336" spans="2:31" ht="48">
      <c r="B336" s="33" t="s">
        <v>1640</v>
      </c>
      <c r="C336" s="41" t="s">
        <v>1598</v>
      </c>
      <c r="D336" s="35" t="s">
        <v>1785</v>
      </c>
      <c r="E336" s="35" t="s">
        <v>1786</v>
      </c>
      <c r="F336" s="36" t="s">
        <v>915</v>
      </c>
      <c r="G336" s="38">
        <v>2</v>
      </c>
      <c r="H336" s="398">
        <v>12392</v>
      </c>
      <c r="I336" s="36" t="s">
        <v>3306</v>
      </c>
      <c r="J336" s="36"/>
      <c r="K336" s="36"/>
      <c r="L336" s="36"/>
      <c r="M336" s="402"/>
      <c r="N336" s="36"/>
      <c r="O336" s="36"/>
      <c r="P336" s="392"/>
      <c r="Q336" s="392"/>
      <c r="R336" s="392"/>
      <c r="S336" s="392"/>
      <c r="T336" s="392"/>
      <c r="U336" s="392"/>
      <c r="V336" s="434" t="b">
        <f t="shared" si="17"/>
        <v>1</v>
      </c>
      <c r="W336" s="434" t="b">
        <f t="shared" si="16"/>
        <v>1</v>
      </c>
      <c r="X336" s="35" t="s">
        <v>1786</v>
      </c>
      <c r="Y336" s="38">
        <v>2</v>
      </c>
      <c r="Z336" s="38" t="s">
        <v>7</v>
      </c>
      <c r="AA336" s="442" t="s">
        <v>917</v>
      </c>
      <c r="AB336" s="33" t="s">
        <v>1640</v>
      </c>
      <c r="AC336" s="434" t="b">
        <v>1</v>
      </c>
      <c r="AD336" s="626" t="s">
        <v>4306</v>
      </c>
      <c r="AE336" s="626">
        <v>1234</v>
      </c>
    </row>
    <row r="337" spans="2:31" ht="24">
      <c r="B337" s="33" t="s">
        <v>1578</v>
      </c>
      <c r="C337" s="41" t="s">
        <v>1608</v>
      </c>
      <c r="D337" s="35" t="s">
        <v>1787</v>
      </c>
      <c r="E337" s="35" t="s">
        <v>1788</v>
      </c>
      <c r="F337" s="36" t="s">
        <v>922</v>
      </c>
      <c r="G337" s="38">
        <v>1</v>
      </c>
      <c r="H337" s="398">
        <v>12401</v>
      </c>
      <c r="I337" s="36" t="s">
        <v>3299</v>
      </c>
      <c r="J337" s="36" t="s">
        <v>3276</v>
      </c>
      <c r="K337" s="36" t="s">
        <v>3297</v>
      </c>
      <c r="L337" s="36"/>
      <c r="M337" s="402"/>
      <c r="N337" s="36"/>
      <c r="O337" s="36"/>
      <c r="P337" s="392"/>
      <c r="Q337" s="392"/>
      <c r="R337" s="392"/>
      <c r="S337" s="392"/>
      <c r="T337" s="392"/>
      <c r="U337" s="392"/>
      <c r="V337" s="434" t="b">
        <f t="shared" si="17"/>
        <v>1</v>
      </c>
      <c r="W337" s="434" t="b">
        <f t="shared" si="16"/>
        <v>1</v>
      </c>
      <c r="X337" s="35" t="s">
        <v>1788</v>
      </c>
      <c r="Y337" s="38">
        <v>1</v>
      </c>
      <c r="Z337" s="38" t="s">
        <v>6</v>
      </c>
      <c r="AA337" s="441" t="s">
        <v>923</v>
      </c>
      <c r="AB337" s="33" t="s">
        <v>1578</v>
      </c>
      <c r="AC337" s="434" t="b">
        <v>1</v>
      </c>
      <c r="AD337" s="626" t="s">
        <v>4307</v>
      </c>
      <c r="AE337" s="626">
        <v>1236</v>
      </c>
    </row>
    <row r="338" spans="2:31" ht="24">
      <c r="B338" s="33" t="s">
        <v>1637</v>
      </c>
      <c r="C338" s="41" t="s">
        <v>1608</v>
      </c>
      <c r="D338" s="35" t="s">
        <v>1787</v>
      </c>
      <c r="E338" s="35" t="s">
        <v>1788</v>
      </c>
      <c r="F338" s="36" t="s">
        <v>922</v>
      </c>
      <c r="G338" s="38">
        <v>1</v>
      </c>
      <c r="H338" s="398">
        <v>12401</v>
      </c>
      <c r="I338" s="36" t="s">
        <v>3301</v>
      </c>
      <c r="J338" s="36"/>
      <c r="K338" s="36"/>
      <c r="L338" s="36"/>
      <c r="M338" s="402"/>
      <c r="N338" s="36"/>
      <c r="O338" s="36"/>
      <c r="P338" s="392"/>
      <c r="Q338" s="392"/>
      <c r="R338" s="392"/>
      <c r="S338" s="392"/>
      <c r="T338" s="392"/>
      <c r="U338" s="392"/>
      <c r="V338" s="434" t="b">
        <f t="shared" si="17"/>
        <v>1</v>
      </c>
      <c r="W338" s="434" t="b">
        <f t="shared" si="16"/>
        <v>1</v>
      </c>
      <c r="X338" s="35" t="s">
        <v>1788</v>
      </c>
      <c r="Y338" s="38">
        <v>1</v>
      </c>
      <c r="Z338" s="38" t="s">
        <v>7</v>
      </c>
      <c r="AA338" s="442" t="s">
        <v>924</v>
      </c>
      <c r="AB338" s="33" t="s">
        <v>1637</v>
      </c>
      <c r="AC338" s="434" t="b">
        <v>1</v>
      </c>
      <c r="AD338" s="626" t="s">
        <v>4307</v>
      </c>
      <c r="AE338" s="626">
        <v>1236</v>
      </c>
    </row>
    <row r="339" spans="2:31" ht="24">
      <c r="B339" s="33" t="s">
        <v>1578</v>
      </c>
      <c r="C339" s="41" t="s">
        <v>1775</v>
      </c>
      <c r="D339" s="35" t="s">
        <v>1787</v>
      </c>
      <c r="E339" s="35" t="s">
        <v>1788</v>
      </c>
      <c r="F339" s="36" t="s">
        <v>922</v>
      </c>
      <c r="G339" s="38">
        <v>2</v>
      </c>
      <c r="H339" s="398">
        <v>12402</v>
      </c>
      <c r="I339" s="36" t="s">
        <v>3299</v>
      </c>
      <c r="J339" s="36" t="s">
        <v>3276</v>
      </c>
      <c r="K339" s="36" t="s">
        <v>3297</v>
      </c>
      <c r="L339" s="36"/>
      <c r="M339" s="402"/>
      <c r="N339" s="36"/>
      <c r="O339" s="36"/>
      <c r="P339" s="392"/>
      <c r="Q339" s="392"/>
      <c r="R339" s="392"/>
      <c r="S339" s="392"/>
      <c r="T339" s="392"/>
      <c r="U339" s="392"/>
      <c r="V339" s="434" t="b">
        <f t="shared" si="17"/>
        <v>1</v>
      </c>
      <c r="W339" s="434" t="b">
        <f t="shared" si="16"/>
        <v>1</v>
      </c>
      <c r="X339" s="35" t="s">
        <v>1788</v>
      </c>
      <c r="Y339" s="38">
        <v>2</v>
      </c>
      <c r="Z339" s="38" t="s">
        <v>6</v>
      </c>
      <c r="AA339" s="442" t="s">
        <v>912</v>
      </c>
      <c r="AB339" s="33" t="s">
        <v>1578</v>
      </c>
      <c r="AC339" s="434" t="b">
        <v>1</v>
      </c>
      <c r="AD339" s="626" t="s">
        <v>4308</v>
      </c>
      <c r="AE339" s="626">
        <v>1237</v>
      </c>
    </row>
    <row r="340" spans="2:31" ht="24">
      <c r="B340" s="33" t="s">
        <v>1637</v>
      </c>
      <c r="C340" s="41" t="s">
        <v>1775</v>
      </c>
      <c r="D340" s="35" t="s">
        <v>1787</v>
      </c>
      <c r="E340" s="35" t="s">
        <v>1788</v>
      </c>
      <c r="F340" s="36" t="s">
        <v>922</v>
      </c>
      <c r="G340" s="38">
        <v>2</v>
      </c>
      <c r="H340" s="398">
        <v>12402</v>
      </c>
      <c r="I340" s="36" t="s">
        <v>3301</v>
      </c>
      <c r="J340" s="36"/>
      <c r="K340" s="36"/>
      <c r="L340" s="36"/>
      <c r="M340" s="402"/>
      <c r="N340" s="36"/>
      <c r="O340" s="36"/>
      <c r="P340" s="392"/>
      <c r="Q340" s="392"/>
      <c r="R340" s="392"/>
      <c r="S340" s="392"/>
      <c r="T340" s="392"/>
      <c r="U340" s="392"/>
      <c r="V340" s="434" t="b">
        <f t="shared" si="17"/>
        <v>1</v>
      </c>
      <c r="W340" s="434" t="b">
        <f t="shared" si="16"/>
        <v>1</v>
      </c>
      <c r="X340" s="35" t="s">
        <v>1788</v>
      </c>
      <c r="Y340" s="38">
        <v>2</v>
      </c>
      <c r="Z340" s="38" t="s">
        <v>7</v>
      </c>
      <c r="AA340" s="442" t="s">
        <v>912</v>
      </c>
      <c r="AB340" s="33" t="s">
        <v>1637</v>
      </c>
      <c r="AC340" s="434" t="b">
        <v>1</v>
      </c>
      <c r="AD340" s="626" t="s">
        <v>4308</v>
      </c>
      <c r="AE340" s="626">
        <v>1237</v>
      </c>
    </row>
    <row r="341" spans="2:31" ht="36">
      <c r="B341" s="33" t="s">
        <v>1588</v>
      </c>
      <c r="C341" s="41" t="s">
        <v>1604</v>
      </c>
      <c r="D341" s="35" t="s">
        <v>1787</v>
      </c>
      <c r="E341" s="35" t="s">
        <v>1788</v>
      </c>
      <c r="F341" s="36" t="s">
        <v>922</v>
      </c>
      <c r="G341" s="38">
        <v>3</v>
      </c>
      <c r="H341" s="398">
        <v>12403</v>
      </c>
      <c r="I341" s="36" t="s">
        <v>3303</v>
      </c>
      <c r="J341" s="36" t="s">
        <v>3266</v>
      </c>
      <c r="K341" s="36" t="s">
        <v>3267</v>
      </c>
      <c r="L341" s="36"/>
      <c r="M341" s="402"/>
      <c r="N341" s="36"/>
      <c r="O341" s="36"/>
      <c r="P341" s="392"/>
      <c r="Q341" s="392"/>
      <c r="R341" s="392"/>
      <c r="S341" s="392"/>
      <c r="T341" s="392"/>
      <c r="U341" s="392"/>
      <c r="V341" s="434" t="b">
        <f t="shared" si="17"/>
        <v>1</v>
      </c>
      <c r="W341" s="434" t="b">
        <f t="shared" si="16"/>
        <v>1</v>
      </c>
      <c r="X341" s="35" t="s">
        <v>1788</v>
      </c>
      <c r="Y341" s="38">
        <v>3</v>
      </c>
      <c r="Z341" s="38" t="s">
        <v>6</v>
      </c>
      <c r="AA341" s="442" t="s">
        <v>725</v>
      </c>
      <c r="AB341" s="33" t="s">
        <v>1588</v>
      </c>
      <c r="AC341" s="434" t="b">
        <v>1</v>
      </c>
      <c r="AD341" s="626" t="s">
        <v>4309</v>
      </c>
      <c r="AE341" s="626">
        <v>1238</v>
      </c>
    </row>
    <row r="342" spans="2:31" ht="36">
      <c r="B342" s="33" t="s">
        <v>1637</v>
      </c>
      <c r="C342" s="41" t="s">
        <v>1604</v>
      </c>
      <c r="D342" s="35" t="s">
        <v>1787</v>
      </c>
      <c r="E342" s="35" t="s">
        <v>1788</v>
      </c>
      <c r="F342" s="36" t="s">
        <v>922</v>
      </c>
      <c r="G342" s="38">
        <v>3</v>
      </c>
      <c r="H342" s="398">
        <v>12403</v>
      </c>
      <c r="I342" s="36" t="s">
        <v>3301</v>
      </c>
      <c r="J342" s="36"/>
      <c r="K342" s="36"/>
      <c r="L342" s="36"/>
      <c r="M342" s="402"/>
      <c r="N342" s="36"/>
      <c r="O342" s="36"/>
      <c r="P342" s="392"/>
      <c r="Q342" s="392"/>
      <c r="R342" s="392"/>
      <c r="S342" s="392"/>
      <c r="T342" s="392"/>
      <c r="U342" s="392"/>
      <c r="V342" s="434" t="b">
        <f t="shared" si="17"/>
        <v>1</v>
      </c>
      <c r="W342" s="434" t="b">
        <f t="shared" si="16"/>
        <v>1</v>
      </c>
      <c r="X342" s="35" t="s">
        <v>1788</v>
      </c>
      <c r="Y342" s="38">
        <v>3</v>
      </c>
      <c r="Z342" s="38" t="s">
        <v>7</v>
      </c>
      <c r="AA342" s="442" t="s">
        <v>725</v>
      </c>
      <c r="AB342" s="33" t="s">
        <v>1637</v>
      </c>
      <c r="AC342" s="434" t="b">
        <v>1</v>
      </c>
      <c r="AD342" s="626" t="s">
        <v>4309</v>
      </c>
      <c r="AE342" s="626">
        <v>1238</v>
      </c>
    </row>
    <row r="343" spans="2:31" ht="36">
      <c r="B343" s="33" t="s">
        <v>1578</v>
      </c>
      <c r="C343" s="41" t="s">
        <v>1603</v>
      </c>
      <c r="D343" s="35" t="s">
        <v>1789</v>
      </c>
      <c r="E343" s="35" t="s">
        <v>1790</v>
      </c>
      <c r="F343" s="36" t="s">
        <v>927</v>
      </c>
      <c r="G343" s="38">
        <v>1</v>
      </c>
      <c r="H343" s="398">
        <v>12411</v>
      </c>
      <c r="I343" s="36" t="s">
        <v>3299</v>
      </c>
      <c r="J343" s="36" t="s">
        <v>3276</v>
      </c>
      <c r="K343" s="36" t="s">
        <v>3297</v>
      </c>
      <c r="L343" s="36"/>
      <c r="M343" s="402"/>
      <c r="N343" s="36"/>
      <c r="O343" s="36"/>
      <c r="P343" s="392"/>
      <c r="Q343" s="392"/>
      <c r="R343" s="392"/>
      <c r="S343" s="392"/>
      <c r="T343" s="392"/>
      <c r="U343" s="392"/>
      <c r="V343" s="434" t="b">
        <f t="shared" si="17"/>
        <v>1</v>
      </c>
      <c r="W343" s="434" t="b">
        <f t="shared" si="16"/>
        <v>1</v>
      </c>
      <c r="X343" s="35" t="s">
        <v>1790</v>
      </c>
      <c r="Y343" s="38">
        <v>1</v>
      </c>
      <c r="Z343" s="38" t="s">
        <v>6</v>
      </c>
      <c r="AA343" s="442" t="s">
        <v>931</v>
      </c>
      <c r="AB343" s="33" t="s">
        <v>1578</v>
      </c>
      <c r="AC343" s="434" t="b">
        <v>1</v>
      </c>
      <c r="AD343" s="626" t="s">
        <v>4310</v>
      </c>
      <c r="AE343" s="626">
        <v>1240</v>
      </c>
    </row>
    <row r="344" spans="2:31" ht="36">
      <c r="B344" s="33" t="s">
        <v>1536</v>
      </c>
      <c r="C344" s="41" t="s">
        <v>1603</v>
      </c>
      <c r="D344" s="35" t="s">
        <v>1789</v>
      </c>
      <c r="E344" s="35" t="s">
        <v>1790</v>
      </c>
      <c r="F344" s="36" t="s">
        <v>927</v>
      </c>
      <c r="G344" s="38">
        <v>1</v>
      </c>
      <c r="H344" s="398">
        <v>12411</v>
      </c>
      <c r="I344" s="36" t="s">
        <v>3280</v>
      </c>
      <c r="J344" s="36"/>
      <c r="K344" s="36"/>
      <c r="L344" s="36"/>
      <c r="M344" s="402"/>
      <c r="N344" s="36"/>
      <c r="O344" s="36"/>
      <c r="P344" s="392"/>
      <c r="Q344" s="392"/>
      <c r="R344" s="392"/>
      <c r="S344" s="392"/>
      <c r="T344" s="392"/>
      <c r="U344" s="392"/>
      <c r="V344" s="434" t="b">
        <f t="shared" si="17"/>
        <v>1</v>
      </c>
      <c r="W344" s="434" t="b">
        <f t="shared" si="16"/>
        <v>1</v>
      </c>
      <c r="X344" s="35" t="s">
        <v>1790</v>
      </c>
      <c r="Y344" s="38">
        <v>1</v>
      </c>
      <c r="Z344" s="38" t="s">
        <v>7</v>
      </c>
      <c r="AA344" s="442" t="s">
        <v>931</v>
      </c>
      <c r="AB344" s="33" t="s">
        <v>1536</v>
      </c>
      <c r="AC344" s="434" t="b">
        <v>1</v>
      </c>
      <c r="AD344" s="626" t="s">
        <v>4310</v>
      </c>
      <c r="AE344" s="626">
        <v>1240</v>
      </c>
    </row>
    <row r="345" spans="2:31" ht="36">
      <c r="B345" s="33" t="s">
        <v>1538</v>
      </c>
      <c r="C345" s="41" t="s">
        <v>1604</v>
      </c>
      <c r="D345" s="35" t="s">
        <v>1789</v>
      </c>
      <c r="E345" s="35" t="s">
        <v>1790</v>
      </c>
      <c r="F345" s="36" t="s">
        <v>927</v>
      </c>
      <c r="G345" s="38">
        <v>2</v>
      </c>
      <c r="H345" s="398">
        <v>12412</v>
      </c>
      <c r="I345" s="36" t="s">
        <v>3282</v>
      </c>
      <c r="J345" s="36" t="s">
        <v>3277</v>
      </c>
      <c r="K345" s="36" t="s">
        <v>3308</v>
      </c>
      <c r="L345" s="36"/>
      <c r="M345" s="402"/>
      <c r="N345" s="36"/>
      <c r="O345" s="36"/>
      <c r="P345" s="392"/>
      <c r="Q345" s="392"/>
      <c r="R345" s="392"/>
      <c r="S345" s="392"/>
      <c r="T345" s="392"/>
      <c r="U345" s="392"/>
      <c r="V345" s="434" t="b">
        <f t="shared" si="17"/>
        <v>1</v>
      </c>
      <c r="W345" s="434" t="b">
        <f t="shared" si="16"/>
        <v>1</v>
      </c>
      <c r="X345" s="35" t="s">
        <v>1790</v>
      </c>
      <c r="Y345" s="38">
        <v>2</v>
      </c>
      <c r="Z345" s="38" t="s">
        <v>6</v>
      </c>
      <c r="AA345" s="442" t="s">
        <v>935</v>
      </c>
      <c r="AB345" s="33" t="s">
        <v>1538</v>
      </c>
      <c r="AC345" s="434" t="b">
        <v>1</v>
      </c>
      <c r="AD345" s="626" t="s">
        <v>4311</v>
      </c>
      <c r="AE345" s="626">
        <v>1241</v>
      </c>
    </row>
    <row r="346" spans="2:31" ht="36">
      <c r="B346" s="33" t="s">
        <v>1536</v>
      </c>
      <c r="C346" s="41" t="s">
        <v>1604</v>
      </c>
      <c r="D346" s="35" t="s">
        <v>1789</v>
      </c>
      <c r="E346" s="35" t="s">
        <v>1790</v>
      </c>
      <c r="F346" s="36" t="s">
        <v>927</v>
      </c>
      <c r="G346" s="38">
        <v>2</v>
      </c>
      <c r="H346" s="398">
        <v>12412</v>
      </c>
      <c r="I346" s="36" t="s">
        <v>3280</v>
      </c>
      <c r="J346" s="36"/>
      <c r="K346" s="36"/>
      <c r="L346" s="36"/>
      <c r="M346" s="402"/>
      <c r="N346" s="36"/>
      <c r="O346" s="36"/>
      <c r="P346" s="392"/>
      <c r="Q346" s="392"/>
      <c r="R346" s="392"/>
      <c r="S346" s="392"/>
      <c r="T346" s="392"/>
      <c r="U346" s="392"/>
      <c r="V346" s="434" t="b">
        <f t="shared" si="17"/>
        <v>1</v>
      </c>
      <c r="W346" s="434" t="b">
        <f t="shared" si="16"/>
        <v>1</v>
      </c>
      <c r="X346" s="35" t="s">
        <v>1790</v>
      </c>
      <c r="Y346" s="38">
        <v>2</v>
      </c>
      <c r="Z346" s="38" t="s">
        <v>7</v>
      </c>
      <c r="AA346" s="442" t="s">
        <v>935</v>
      </c>
      <c r="AB346" s="33" t="s">
        <v>1536</v>
      </c>
      <c r="AC346" s="434" t="b">
        <v>1</v>
      </c>
      <c r="AD346" s="626" t="s">
        <v>4311</v>
      </c>
      <c r="AE346" s="626">
        <v>1241</v>
      </c>
    </row>
    <row r="347" spans="2:31" ht="48">
      <c r="B347" s="33" t="s">
        <v>1534</v>
      </c>
      <c r="C347" s="41" t="s">
        <v>1602</v>
      </c>
      <c r="D347" s="35" t="s">
        <v>1789</v>
      </c>
      <c r="E347" s="35" t="s">
        <v>1790</v>
      </c>
      <c r="F347" s="36" t="s">
        <v>927</v>
      </c>
      <c r="G347" s="38">
        <v>3</v>
      </c>
      <c r="H347" s="398">
        <v>12413</v>
      </c>
      <c r="I347" s="36" t="s">
        <v>3284</v>
      </c>
      <c r="J347" s="36" t="s">
        <v>3273</v>
      </c>
      <c r="K347" s="36" t="s">
        <v>3269</v>
      </c>
      <c r="L347" s="36"/>
      <c r="M347" s="402"/>
      <c r="N347" s="36"/>
      <c r="O347" s="36"/>
      <c r="P347" s="392"/>
      <c r="Q347" s="392"/>
      <c r="R347" s="392"/>
      <c r="S347" s="392"/>
      <c r="T347" s="392"/>
      <c r="U347" s="392"/>
      <c r="V347" s="434" t="b">
        <f t="shared" si="17"/>
        <v>1</v>
      </c>
      <c r="W347" s="434" t="b">
        <f t="shared" si="16"/>
        <v>1</v>
      </c>
      <c r="X347" s="35" t="s">
        <v>1790</v>
      </c>
      <c r="Y347" s="38">
        <v>3</v>
      </c>
      <c r="Z347" s="38" t="s">
        <v>6</v>
      </c>
      <c r="AA347" s="53" t="s">
        <v>1778</v>
      </c>
      <c r="AB347" s="33" t="s">
        <v>1534</v>
      </c>
      <c r="AC347" s="434" t="b">
        <v>1</v>
      </c>
      <c r="AD347" s="626" t="s">
        <v>4312</v>
      </c>
      <c r="AE347" s="626">
        <v>1242</v>
      </c>
    </row>
    <row r="348" spans="2:31" ht="36">
      <c r="B348" s="33" t="s">
        <v>1536</v>
      </c>
      <c r="C348" s="41" t="s">
        <v>1602</v>
      </c>
      <c r="D348" s="35" t="s">
        <v>1789</v>
      </c>
      <c r="E348" s="35" t="s">
        <v>1790</v>
      </c>
      <c r="F348" s="36" t="s">
        <v>927</v>
      </c>
      <c r="G348" s="38">
        <v>3</v>
      </c>
      <c r="H348" s="398">
        <v>12413</v>
      </c>
      <c r="I348" s="36" t="s">
        <v>3280</v>
      </c>
      <c r="J348" s="36"/>
      <c r="K348" s="36"/>
      <c r="L348" s="36"/>
      <c r="M348" s="402"/>
      <c r="N348" s="36"/>
      <c r="O348" s="36"/>
      <c r="P348" s="392"/>
      <c r="Q348" s="392"/>
      <c r="R348" s="392"/>
      <c r="S348" s="392"/>
      <c r="T348" s="392"/>
      <c r="U348" s="392"/>
      <c r="V348" s="434" t="b">
        <f t="shared" si="17"/>
        <v>1</v>
      </c>
      <c r="W348" s="434" t="b">
        <f t="shared" si="16"/>
        <v>1</v>
      </c>
      <c r="X348" s="35" t="s">
        <v>1790</v>
      </c>
      <c r="Y348" s="38">
        <v>3</v>
      </c>
      <c r="Z348" s="38" t="s">
        <v>7</v>
      </c>
      <c r="AA348" s="442" t="s">
        <v>933</v>
      </c>
      <c r="AB348" s="33" t="s">
        <v>1536</v>
      </c>
      <c r="AC348" s="434" t="b">
        <v>1</v>
      </c>
      <c r="AD348" s="626" t="s">
        <v>4312</v>
      </c>
      <c r="AE348" s="626">
        <v>1242</v>
      </c>
    </row>
    <row r="349" spans="2:31" ht="24">
      <c r="B349" s="33"/>
      <c r="C349" s="41"/>
      <c r="D349" s="35" t="s">
        <v>1791</v>
      </c>
      <c r="E349" s="35" t="s">
        <v>1792</v>
      </c>
      <c r="F349" s="36" t="s">
        <v>184</v>
      </c>
      <c r="G349" s="38">
        <v>1</v>
      </c>
      <c r="H349" s="398">
        <v>16571</v>
      </c>
      <c r="I349" s="36"/>
      <c r="J349" s="36"/>
      <c r="K349" s="36"/>
      <c r="L349" s="36"/>
      <c r="M349" s="402"/>
      <c r="N349" s="36"/>
      <c r="O349" s="36"/>
      <c r="P349" s="392"/>
      <c r="Q349" s="392"/>
      <c r="R349" s="392"/>
      <c r="S349" s="392"/>
      <c r="T349" s="392"/>
      <c r="U349" s="392"/>
      <c r="V349" s="434" t="b">
        <f t="shared" si="17"/>
        <v>1</v>
      </c>
      <c r="W349" s="434" t="b">
        <f t="shared" si="16"/>
        <v>1</v>
      </c>
      <c r="X349" s="35" t="s">
        <v>1792</v>
      </c>
      <c r="Y349" s="38">
        <v>1</v>
      </c>
      <c r="Z349" s="38" t="s">
        <v>19</v>
      </c>
      <c r="AA349" s="441" t="s">
        <v>934</v>
      </c>
      <c r="AB349" s="33"/>
      <c r="AC349" s="434" t="b">
        <v>1</v>
      </c>
      <c r="AD349" s="626" t="s">
        <v>4313</v>
      </c>
      <c r="AE349" s="626">
        <v>1475</v>
      </c>
    </row>
    <row r="350" spans="2:31" ht="36">
      <c r="B350" s="33" t="s">
        <v>1522</v>
      </c>
      <c r="C350" s="41" t="s">
        <v>1712</v>
      </c>
      <c r="D350" s="35" t="s">
        <v>938</v>
      </c>
      <c r="E350" s="35" t="s">
        <v>939</v>
      </c>
      <c r="F350" s="36" t="s">
        <v>940</v>
      </c>
      <c r="G350" s="38">
        <v>1</v>
      </c>
      <c r="H350" s="398">
        <v>12441</v>
      </c>
      <c r="I350" s="36" t="s">
        <v>3286</v>
      </c>
      <c r="J350" s="36" t="s">
        <v>3289</v>
      </c>
      <c r="K350" s="36" t="s">
        <v>3292</v>
      </c>
      <c r="L350" s="36"/>
      <c r="M350" s="402"/>
      <c r="N350" s="36"/>
      <c r="O350" s="36"/>
      <c r="P350" s="392"/>
      <c r="Q350" s="392"/>
      <c r="R350" s="392"/>
      <c r="S350" s="392"/>
      <c r="T350" s="392"/>
      <c r="U350" s="392"/>
      <c r="V350" s="434" t="b">
        <f t="shared" si="17"/>
        <v>1</v>
      </c>
      <c r="W350" s="434" t="b">
        <f t="shared" si="16"/>
        <v>1</v>
      </c>
      <c r="X350" s="35" t="s">
        <v>939</v>
      </c>
      <c r="Y350" s="38">
        <v>1</v>
      </c>
      <c r="Z350" s="38" t="s">
        <v>6</v>
      </c>
      <c r="AA350" s="441" t="s">
        <v>941</v>
      </c>
      <c r="AB350" s="33" t="s">
        <v>1522</v>
      </c>
      <c r="AC350" s="434" t="b">
        <v>1</v>
      </c>
      <c r="AD350" s="626" t="s">
        <v>4314</v>
      </c>
      <c r="AE350" s="626">
        <v>1244</v>
      </c>
    </row>
    <row r="351" spans="2:31" ht="36">
      <c r="B351" s="33" t="s">
        <v>1525</v>
      </c>
      <c r="C351" s="41" t="s">
        <v>1712</v>
      </c>
      <c r="D351" s="35" t="s">
        <v>938</v>
      </c>
      <c r="E351" s="35" t="s">
        <v>939</v>
      </c>
      <c r="F351" s="36" t="s">
        <v>940</v>
      </c>
      <c r="G351" s="38">
        <v>1</v>
      </c>
      <c r="H351" s="398">
        <v>12441</v>
      </c>
      <c r="I351" s="36" t="s">
        <v>3295</v>
      </c>
      <c r="J351" s="36"/>
      <c r="K351" s="36"/>
      <c r="L351" s="36"/>
      <c r="M351" s="402"/>
      <c r="N351" s="36"/>
      <c r="O351" s="36"/>
      <c r="P351" s="392"/>
      <c r="Q351" s="392"/>
      <c r="R351" s="392"/>
      <c r="S351" s="392"/>
      <c r="T351" s="392"/>
      <c r="U351" s="392"/>
      <c r="V351" s="434" t="b">
        <f t="shared" si="17"/>
        <v>1</v>
      </c>
      <c r="W351" s="434" t="b">
        <f t="shared" si="16"/>
        <v>1</v>
      </c>
      <c r="X351" s="35" t="s">
        <v>939</v>
      </c>
      <c r="Y351" s="38">
        <v>1</v>
      </c>
      <c r="Z351" s="38" t="s">
        <v>7</v>
      </c>
      <c r="AA351" s="442" t="s">
        <v>942</v>
      </c>
      <c r="AB351" s="33" t="s">
        <v>1525</v>
      </c>
      <c r="AC351" s="434" t="b">
        <v>1</v>
      </c>
      <c r="AD351" s="626" t="s">
        <v>4315</v>
      </c>
      <c r="AE351" s="626">
        <v>1245</v>
      </c>
    </row>
    <row r="352" spans="2:31" ht="36">
      <c r="B352" s="33" t="s">
        <v>1578</v>
      </c>
      <c r="C352" s="41" t="s">
        <v>1779</v>
      </c>
      <c r="D352" s="35" t="s">
        <v>1793</v>
      </c>
      <c r="E352" s="35" t="s">
        <v>1794</v>
      </c>
      <c r="F352" s="36" t="s">
        <v>945</v>
      </c>
      <c r="G352" s="38">
        <v>1</v>
      </c>
      <c r="H352" s="398">
        <v>12451</v>
      </c>
      <c r="I352" s="36" t="s">
        <v>3299</v>
      </c>
      <c r="J352" s="36" t="s">
        <v>3276</v>
      </c>
      <c r="K352" s="36" t="s">
        <v>3297</v>
      </c>
      <c r="L352" s="36"/>
      <c r="M352" s="402"/>
      <c r="N352" s="36"/>
      <c r="O352" s="36"/>
      <c r="P352" s="392"/>
      <c r="Q352" s="392"/>
      <c r="R352" s="392"/>
      <c r="S352" s="392"/>
      <c r="T352" s="392"/>
      <c r="U352" s="392"/>
      <c r="V352" s="434" t="b">
        <f t="shared" si="17"/>
        <v>1</v>
      </c>
      <c r="W352" s="434" t="b">
        <f t="shared" si="16"/>
        <v>1</v>
      </c>
      <c r="X352" s="35" t="s">
        <v>1794</v>
      </c>
      <c r="Y352" s="38">
        <v>1</v>
      </c>
      <c r="Z352" s="38" t="s">
        <v>6</v>
      </c>
      <c r="AA352" s="441" t="s">
        <v>909</v>
      </c>
      <c r="AB352" s="33" t="s">
        <v>1578</v>
      </c>
      <c r="AC352" s="434" t="b">
        <v>1</v>
      </c>
      <c r="AD352" s="626" t="s">
        <v>4316</v>
      </c>
      <c r="AE352" s="626">
        <v>1246</v>
      </c>
    </row>
    <row r="353" spans="2:31" ht="36">
      <c r="B353" s="33" t="s">
        <v>1554</v>
      </c>
      <c r="C353" s="41" t="s">
        <v>1779</v>
      </c>
      <c r="D353" s="35" t="s">
        <v>1793</v>
      </c>
      <c r="E353" s="35" t="s">
        <v>1794</v>
      </c>
      <c r="F353" s="36" t="s">
        <v>945</v>
      </c>
      <c r="G353" s="38">
        <v>1</v>
      </c>
      <c r="H353" s="398">
        <v>12451</v>
      </c>
      <c r="I353" s="36" t="s">
        <v>3349</v>
      </c>
      <c r="J353" s="36"/>
      <c r="K353" s="36"/>
      <c r="L353" s="36"/>
      <c r="M353" s="402"/>
      <c r="N353" s="36"/>
      <c r="O353" s="36"/>
      <c r="P353" s="392"/>
      <c r="Q353" s="392"/>
      <c r="R353" s="392"/>
      <c r="S353" s="392"/>
      <c r="T353" s="392"/>
      <c r="U353" s="392"/>
      <c r="V353" s="434" t="b">
        <f t="shared" si="17"/>
        <v>1</v>
      </c>
      <c r="W353" s="434" t="b">
        <f t="shared" si="16"/>
        <v>1</v>
      </c>
      <c r="X353" s="35" t="s">
        <v>1794</v>
      </c>
      <c r="Y353" s="38">
        <v>1</v>
      </c>
      <c r="Z353" s="38" t="s">
        <v>7</v>
      </c>
      <c r="AA353" s="442" t="s">
        <v>910</v>
      </c>
      <c r="AB353" s="33" t="s">
        <v>1554</v>
      </c>
      <c r="AC353" s="434" t="b">
        <v>1</v>
      </c>
      <c r="AD353" s="626" t="s">
        <v>4316</v>
      </c>
      <c r="AE353" s="626">
        <v>1246</v>
      </c>
    </row>
    <row r="354" spans="2:31" ht="36">
      <c r="B354" s="33" t="s">
        <v>1534</v>
      </c>
      <c r="C354" s="41" t="s">
        <v>1779</v>
      </c>
      <c r="D354" s="35" t="s">
        <v>1793</v>
      </c>
      <c r="E354" s="35" t="s">
        <v>1794</v>
      </c>
      <c r="F354" s="36" t="s">
        <v>945</v>
      </c>
      <c r="G354" s="38">
        <v>2</v>
      </c>
      <c r="H354" s="398">
        <v>12452</v>
      </c>
      <c r="I354" s="36" t="s">
        <v>3284</v>
      </c>
      <c r="J354" s="36" t="s">
        <v>3273</v>
      </c>
      <c r="K354" s="36" t="s">
        <v>3269</v>
      </c>
      <c r="L354" s="36"/>
      <c r="M354" s="402"/>
      <c r="N354" s="36"/>
      <c r="O354" s="36"/>
      <c r="P354" s="392"/>
      <c r="Q354" s="392"/>
      <c r="R354" s="392"/>
      <c r="S354" s="392"/>
      <c r="T354" s="392"/>
      <c r="U354" s="392"/>
      <c r="V354" s="434" t="b">
        <f t="shared" si="17"/>
        <v>1</v>
      </c>
      <c r="W354" s="434" t="b">
        <f t="shared" si="16"/>
        <v>1</v>
      </c>
      <c r="X354" s="35" t="s">
        <v>1794</v>
      </c>
      <c r="Y354" s="38">
        <v>2</v>
      </c>
      <c r="Z354" s="38" t="s">
        <v>6</v>
      </c>
      <c r="AA354" s="442" t="s">
        <v>1797</v>
      </c>
      <c r="AB354" s="33" t="s">
        <v>1534</v>
      </c>
      <c r="AC354" s="434" t="b">
        <v>1</v>
      </c>
      <c r="AD354" s="626" t="s">
        <v>4317</v>
      </c>
      <c r="AE354" s="626">
        <v>1247</v>
      </c>
    </row>
    <row r="355" spans="2:31" ht="36">
      <c r="B355" s="33" t="s">
        <v>1554</v>
      </c>
      <c r="C355" s="41" t="s">
        <v>1782</v>
      </c>
      <c r="D355" s="35" t="s">
        <v>1793</v>
      </c>
      <c r="E355" s="35" t="s">
        <v>1794</v>
      </c>
      <c r="F355" s="36" t="s">
        <v>945</v>
      </c>
      <c r="G355" s="38">
        <v>2</v>
      </c>
      <c r="H355" s="398">
        <v>12452</v>
      </c>
      <c r="I355" s="36" t="s">
        <v>3349</v>
      </c>
      <c r="J355" s="36"/>
      <c r="K355" s="36"/>
      <c r="L355" s="36"/>
      <c r="M355" s="402"/>
      <c r="N355" s="36"/>
      <c r="O355" s="36"/>
      <c r="P355" s="392"/>
      <c r="Q355" s="392"/>
      <c r="R355" s="392"/>
      <c r="S355" s="392"/>
      <c r="T355" s="392"/>
      <c r="U355" s="392"/>
      <c r="V355" s="434" t="b">
        <f t="shared" si="17"/>
        <v>1</v>
      </c>
      <c r="W355" s="434" t="b">
        <f t="shared" si="16"/>
        <v>1</v>
      </c>
      <c r="X355" s="35" t="s">
        <v>1794</v>
      </c>
      <c r="Y355" s="38">
        <v>2</v>
      </c>
      <c r="Z355" s="38" t="s">
        <v>7</v>
      </c>
      <c r="AA355" s="442" t="s">
        <v>1797</v>
      </c>
      <c r="AB355" s="33" t="s">
        <v>1554</v>
      </c>
      <c r="AC355" s="434" t="b">
        <v>1</v>
      </c>
      <c r="AD355" s="626" t="s">
        <v>4317</v>
      </c>
      <c r="AE355" s="626">
        <v>1247</v>
      </c>
    </row>
    <row r="356" spans="2:31" ht="84">
      <c r="B356" s="33" t="s">
        <v>1970</v>
      </c>
      <c r="C356" s="41"/>
      <c r="D356" s="35" t="s">
        <v>1793</v>
      </c>
      <c r="E356" s="35" t="s">
        <v>1794</v>
      </c>
      <c r="F356" s="36" t="s">
        <v>945</v>
      </c>
      <c r="G356" s="38">
        <v>1</v>
      </c>
      <c r="H356" s="398">
        <v>12451</v>
      </c>
      <c r="I356" s="36" t="s">
        <v>3288</v>
      </c>
      <c r="J356" s="36" t="s">
        <v>3278</v>
      </c>
      <c r="K356" s="36" t="s">
        <v>3279</v>
      </c>
      <c r="L356" s="36"/>
      <c r="M356" s="402"/>
      <c r="N356" s="36"/>
      <c r="O356" s="36"/>
      <c r="P356" s="392"/>
      <c r="Q356" s="392"/>
      <c r="R356" s="392"/>
      <c r="S356" s="392"/>
      <c r="T356" s="392"/>
      <c r="U356" s="392"/>
      <c r="V356" s="434" t="b">
        <f t="shared" si="17"/>
        <v>1</v>
      </c>
      <c r="W356" s="434" t="b">
        <f t="shared" si="16"/>
        <v>1</v>
      </c>
      <c r="X356" s="35" t="s">
        <v>1794</v>
      </c>
      <c r="Y356" s="38">
        <v>1</v>
      </c>
      <c r="Z356" s="38" t="s">
        <v>8</v>
      </c>
      <c r="AA356" s="53" t="s">
        <v>3423</v>
      </c>
      <c r="AB356" s="33" t="s">
        <v>1970</v>
      </c>
      <c r="AC356" s="434" t="b">
        <v>1</v>
      </c>
      <c r="AD356" s="626" t="s">
        <v>4318</v>
      </c>
      <c r="AE356" s="626">
        <v>1248</v>
      </c>
    </row>
    <row r="357" spans="2:31" ht="84">
      <c r="B357" s="33" t="s">
        <v>3368</v>
      </c>
      <c r="C357" s="41"/>
      <c r="D357" s="35" t="s">
        <v>1793</v>
      </c>
      <c r="E357" s="35" t="s">
        <v>1794</v>
      </c>
      <c r="F357" s="36" t="s">
        <v>945</v>
      </c>
      <c r="G357" s="38">
        <v>2</v>
      </c>
      <c r="H357" s="398">
        <v>12452</v>
      </c>
      <c r="I357" s="36" t="s">
        <v>3274</v>
      </c>
      <c r="J357" s="36" t="s">
        <v>3266</v>
      </c>
      <c r="K357" s="36" t="s">
        <v>3275</v>
      </c>
      <c r="L357" s="36"/>
      <c r="M357" s="402"/>
      <c r="N357" s="36"/>
      <c r="O357" s="36"/>
      <c r="P357" s="392"/>
      <c r="Q357" s="392"/>
      <c r="R357" s="392"/>
      <c r="S357" s="392"/>
      <c r="T357" s="392"/>
      <c r="U357" s="392"/>
      <c r="V357" s="434" t="b">
        <f t="shared" si="17"/>
        <v>1</v>
      </c>
      <c r="W357" s="434" t="b">
        <f t="shared" si="16"/>
        <v>1</v>
      </c>
      <c r="X357" s="35" t="s">
        <v>1794</v>
      </c>
      <c r="Y357" s="38">
        <v>2</v>
      </c>
      <c r="Z357" s="38" t="s">
        <v>8</v>
      </c>
      <c r="AA357" s="53" t="s">
        <v>3424</v>
      </c>
      <c r="AB357" s="33" t="s">
        <v>3368</v>
      </c>
      <c r="AC357" s="434" t="b">
        <v>1</v>
      </c>
      <c r="AD357" s="626" t="s">
        <v>4319</v>
      </c>
      <c r="AE357" s="626">
        <v>1249</v>
      </c>
    </row>
    <row r="358" spans="2:31" ht="108">
      <c r="B358" s="33" t="s">
        <v>3369</v>
      </c>
      <c r="C358" s="41"/>
      <c r="D358" s="35" t="s">
        <v>1793</v>
      </c>
      <c r="E358" s="35" t="s">
        <v>1794</v>
      </c>
      <c r="F358" s="36" t="s">
        <v>945</v>
      </c>
      <c r="G358" s="38">
        <v>3</v>
      </c>
      <c r="H358" s="398">
        <v>12453</v>
      </c>
      <c r="I358" s="36" t="s">
        <v>3367</v>
      </c>
      <c r="J358" s="36" t="s">
        <v>2553</v>
      </c>
      <c r="K358" s="36" t="s">
        <v>2558</v>
      </c>
      <c r="L358" s="36"/>
      <c r="M358" s="402"/>
      <c r="N358" s="36"/>
      <c r="O358" s="36"/>
      <c r="P358" s="392"/>
      <c r="Q358" s="392"/>
      <c r="R358" s="392"/>
      <c r="S358" s="392"/>
      <c r="T358" s="392"/>
      <c r="U358" s="392"/>
      <c r="V358" s="434" t="b">
        <f t="shared" si="17"/>
        <v>1</v>
      </c>
      <c r="W358" s="434" t="b">
        <f t="shared" si="16"/>
        <v>1</v>
      </c>
      <c r="X358" s="35" t="s">
        <v>1794</v>
      </c>
      <c r="Y358" s="38">
        <v>3</v>
      </c>
      <c r="Z358" s="38" t="s">
        <v>8</v>
      </c>
      <c r="AA358" s="53" t="s">
        <v>3425</v>
      </c>
      <c r="AB358" s="33" t="s">
        <v>3426</v>
      </c>
      <c r="AC358" s="434" t="b">
        <v>0</v>
      </c>
      <c r="AD358" s="626" t="s">
        <v>4320</v>
      </c>
      <c r="AE358" s="626">
        <v>1250</v>
      </c>
    </row>
    <row r="359" spans="2:31" ht="84">
      <c r="B359" s="33" t="s">
        <v>1972</v>
      </c>
      <c r="C359" s="41"/>
      <c r="D359" s="35" t="s">
        <v>1793</v>
      </c>
      <c r="E359" s="35" t="s">
        <v>1794</v>
      </c>
      <c r="F359" s="36" t="s">
        <v>945</v>
      </c>
      <c r="G359" s="38">
        <v>4</v>
      </c>
      <c r="H359" s="398">
        <v>12454</v>
      </c>
      <c r="I359" s="36" t="s">
        <v>3291</v>
      </c>
      <c r="J359" s="36" t="s">
        <v>3307</v>
      </c>
      <c r="K359" s="36" t="s">
        <v>3270</v>
      </c>
      <c r="L359" s="36"/>
      <c r="M359" s="402"/>
      <c r="N359" s="36"/>
      <c r="O359" s="36"/>
      <c r="P359" s="392"/>
      <c r="Q359" s="392"/>
      <c r="R359" s="392"/>
      <c r="S359" s="392"/>
      <c r="T359" s="392"/>
      <c r="U359" s="392"/>
      <c r="V359" s="434" t="b">
        <f t="shared" si="17"/>
        <v>1</v>
      </c>
      <c r="W359" s="434" t="b">
        <f t="shared" si="16"/>
        <v>1</v>
      </c>
      <c r="X359" s="35" t="s">
        <v>1794</v>
      </c>
      <c r="Y359" s="38">
        <v>4</v>
      </c>
      <c r="Z359" s="38" t="s">
        <v>8</v>
      </c>
      <c r="AA359" s="53" t="s">
        <v>3427</v>
      </c>
      <c r="AB359" s="33" t="s">
        <v>1972</v>
      </c>
      <c r="AC359" s="434" t="b">
        <v>1</v>
      </c>
      <c r="AD359" s="626" t="s">
        <v>4321</v>
      </c>
      <c r="AE359" s="626">
        <v>1251</v>
      </c>
    </row>
    <row r="360" spans="2:31" ht="36">
      <c r="B360" s="33" t="s">
        <v>1578</v>
      </c>
      <c r="C360" s="41" t="s">
        <v>1782</v>
      </c>
      <c r="D360" s="35" t="s">
        <v>1795</v>
      </c>
      <c r="E360" s="35" t="s">
        <v>1796</v>
      </c>
      <c r="F360" s="36" t="s">
        <v>959</v>
      </c>
      <c r="G360" s="38">
        <v>1</v>
      </c>
      <c r="H360" s="398">
        <v>12461</v>
      </c>
      <c r="I360" s="36" t="s">
        <v>3282</v>
      </c>
      <c r="J360" s="36" t="s">
        <v>3277</v>
      </c>
      <c r="K360" s="36" t="s">
        <v>3308</v>
      </c>
      <c r="L360" s="36"/>
      <c r="M360" s="402"/>
      <c r="N360" s="36"/>
      <c r="O360" s="36"/>
      <c r="P360" s="392"/>
      <c r="Q360" s="392"/>
      <c r="R360" s="392"/>
      <c r="S360" s="392"/>
      <c r="T360" s="392"/>
      <c r="U360" s="392"/>
      <c r="V360" s="434" t="b">
        <f t="shared" si="17"/>
        <v>1</v>
      </c>
      <c r="W360" s="434" t="b">
        <f t="shared" si="16"/>
        <v>1</v>
      </c>
      <c r="X360" s="35" t="s">
        <v>1796</v>
      </c>
      <c r="Y360" s="38">
        <v>1</v>
      </c>
      <c r="Z360" s="38" t="s">
        <v>6</v>
      </c>
      <c r="AA360" s="442" t="s">
        <v>1797</v>
      </c>
      <c r="AB360" s="33" t="s">
        <v>1578</v>
      </c>
      <c r="AC360" s="434" t="b">
        <v>1</v>
      </c>
      <c r="AD360" s="626" t="s">
        <v>4322</v>
      </c>
      <c r="AE360" s="626">
        <v>1253</v>
      </c>
    </row>
    <row r="361" spans="2:31" ht="36">
      <c r="B361" s="33" t="s">
        <v>1534</v>
      </c>
      <c r="C361" s="41" t="s">
        <v>1782</v>
      </c>
      <c r="D361" s="35" t="s">
        <v>1795</v>
      </c>
      <c r="E361" s="35" t="s">
        <v>1796</v>
      </c>
      <c r="F361" s="36" t="s">
        <v>959</v>
      </c>
      <c r="G361" s="38">
        <v>2</v>
      </c>
      <c r="H361" s="398">
        <v>12462</v>
      </c>
      <c r="I361" s="36" t="s">
        <v>3284</v>
      </c>
      <c r="J361" s="36" t="s">
        <v>3273</v>
      </c>
      <c r="K361" s="36" t="s">
        <v>3269</v>
      </c>
      <c r="L361" s="36"/>
      <c r="M361" s="402"/>
      <c r="N361" s="36"/>
      <c r="O361" s="36"/>
      <c r="P361" s="392"/>
      <c r="Q361" s="392"/>
      <c r="R361" s="392"/>
      <c r="S361" s="392"/>
      <c r="T361" s="392"/>
      <c r="U361" s="392"/>
      <c r="V361" s="434" t="b">
        <f t="shared" si="17"/>
        <v>1</v>
      </c>
      <c r="W361" s="434" t="b">
        <f t="shared" si="16"/>
        <v>1</v>
      </c>
      <c r="X361" s="35" t="s">
        <v>1796</v>
      </c>
      <c r="Y361" s="38">
        <v>2</v>
      </c>
      <c r="Z361" s="38" t="s">
        <v>6</v>
      </c>
      <c r="AA361" s="441" t="s">
        <v>941</v>
      </c>
      <c r="AB361" s="33" t="s">
        <v>1534</v>
      </c>
      <c r="AC361" s="434" t="b">
        <v>1</v>
      </c>
      <c r="AD361" s="626" t="s">
        <v>4323</v>
      </c>
      <c r="AE361" s="626">
        <v>1254</v>
      </c>
    </row>
    <row r="362" spans="2:31" ht="96">
      <c r="B362" s="33" t="s">
        <v>3370</v>
      </c>
      <c r="C362" s="41"/>
      <c r="D362" s="35" t="s">
        <v>1795</v>
      </c>
      <c r="E362" s="35" t="s">
        <v>1796</v>
      </c>
      <c r="F362" s="36" t="s">
        <v>959</v>
      </c>
      <c r="G362" s="38">
        <v>1</v>
      </c>
      <c r="H362" s="398">
        <v>12461</v>
      </c>
      <c r="I362" s="36" t="s">
        <v>3287</v>
      </c>
      <c r="J362" s="36" t="s">
        <v>3303</v>
      </c>
      <c r="K362" s="36" t="s">
        <v>3296</v>
      </c>
      <c r="L362" s="36"/>
      <c r="M362" s="402"/>
      <c r="N362" s="36"/>
      <c r="O362" s="36"/>
      <c r="P362" s="392"/>
      <c r="Q362" s="392"/>
      <c r="R362" s="392"/>
      <c r="S362" s="392"/>
      <c r="T362" s="392"/>
      <c r="U362" s="392"/>
      <c r="V362" s="434" t="b">
        <f t="shared" si="17"/>
        <v>1</v>
      </c>
      <c r="W362" s="434" t="b">
        <f t="shared" si="16"/>
        <v>1</v>
      </c>
      <c r="X362" s="35" t="s">
        <v>1796</v>
      </c>
      <c r="Y362" s="38">
        <v>1</v>
      </c>
      <c r="Z362" s="38" t="s">
        <v>8</v>
      </c>
      <c r="AA362" s="53" t="s">
        <v>3428</v>
      </c>
      <c r="AB362" s="33" t="s">
        <v>3370</v>
      </c>
      <c r="AC362" s="434" t="b">
        <v>1</v>
      </c>
      <c r="AD362" s="626" t="s">
        <v>4324</v>
      </c>
      <c r="AE362" s="626">
        <v>1255</v>
      </c>
    </row>
    <row r="363" spans="2:31" ht="96">
      <c r="B363" s="33" t="s">
        <v>3371</v>
      </c>
      <c r="C363" s="41"/>
      <c r="D363" s="35" t="s">
        <v>1795</v>
      </c>
      <c r="E363" s="35" t="s">
        <v>1796</v>
      </c>
      <c r="F363" s="36" t="s">
        <v>959</v>
      </c>
      <c r="G363" s="38">
        <v>2</v>
      </c>
      <c r="H363" s="398">
        <v>12462</v>
      </c>
      <c r="I363" s="36" t="s">
        <v>3281</v>
      </c>
      <c r="J363" s="36" t="s">
        <v>3282</v>
      </c>
      <c r="K363" s="36" t="s">
        <v>3283</v>
      </c>
      <c r="L363" s="36"/>
      <c r="M363" s="402"/>
      <c r="N363" s="36"/>
      <c r="O363" s="36"/>
      <c r="P363" s="392"/>
      <c r="Q363" s="392"/>
      <c r="R363" s="392"/>
      <c r="S363" s="392"/>
      <c r="T363" s="392"/>
      <c r="U363" s="392"/>
      <c r="V363" s="434" t="b">
        <f t="shared" si="17"/>
        <v>1</v>
      </c>
      <c r="W363" s="434" t="b">
        <f t="shared" si="16"/>
        <v>1</v>
      </c>
      <c r="X363" s="35" t="s">
        <v>1796</v>
      </c>
      <c r="Y363" s="38">
        <v>2</v>
      </c>
      <c r="Z363" s="38" t="s">
        <v>8</v>
      </c>
      <c r="AA363" s="53" t="s">
        <v>3429</v>
      </c>
      <c r="AB363" s="33" t="s">
        <v>3371</v>
      </c>
      <c r="AC363" s="434" t="b">
        <v>1</v>
      </c>
      <c r="AD363" s="626" t="s">
        <v>4325</v>
      </c>
      <c r="AE363" s="626">
        <v>1256</v>
      </c>
    </row>
    <row r="364" spans="2:31" ht="120">
      <c r="B364" s="33" t="s">
        <v>1970</v>
      </c>
      <c r="C364" s="41"/>
      <c r="D364" s="35" t="s">
        <v>1795</v>
      </c>
      <c r="E364" s="35" t="s">
        <v>1796</v>
      </c>
      <c r="F364" s="36" t="s">
        <v>959</v>
      </c>
      <c r="G364" s="38">
        <v>3</v>
      </c>
      <c r="H364" s="398">
        <v>12463</v>
      </c>
      <c r="I364" s="36" t="s">
        <v>3288</v>
      </c>
      <c r="J364" s="36" t="s">
        <v>3278</v>
      </c>
      <c r="K364" s="36" t="s">
        <v>3279</v>
      </c>
      <c r="L364" s="36"/>
      <c r="M364" s="402"/>
      <c r="N364" s="36"/>
      <c r="O364" s="36"/>
      <c r="P364" s="392"/>
      <c r="Q364" s="392"/>
      <c r="R364" s="392"/>
      <c r="S364" s="392"/>
      <c r="T364" s="392"/>
      <c r="U364" s="392"/>
      <c r="V364" s="434" t="b">
        <f t="shared" si="17"/>
        <v>1</v>
      </c>
      <c r="W364" s="434" t="b">
        <f t="shared" si="16"/>
        <v>1</v>
      </c>
      <c r="X364" s="35" t="s">
        <v>1796</v>
      </c>
      <c r="Y364" s="38">
        <v>3</v>
      </c>
      <c r="Z364" s="38" t="s">
        <v>8</v>
      </c>
      <c r="AA364" s="53" t="s">
        <v>3430</v>
      </c>
      <c r="AB364" s="33" t="s">
        <v>1970</v>
      </c>
      <c r="AC364" s="434" t="b">
        <v>1</v>
      </c>
      <c r="AD364" s="626" t="s">
        <v>4326</v>
      </c>
      <c r="AE364" s="626">
        <v>1257</v>
      </c>
    </row>
    <row r="365" spans="2:31" ht="144">
      <c r="B365" s="33" t="s">
        <v>1972</v>
      </c>
      <c r="C365" s="41"/>
      <c r="D365" s="35" t="s">
        <v>1795</v>
      </c>
      <c r="E365" s="35" t="s">
        <v>1796</v>
      </c>
      <c r="F365" s="36" t="s">
        <v>959</v>
      </c>
      <c r="G365" s="38">
        <v>4</v>
      </c>
      <c r="H365" s="398">
        <v>12464</v>
      </c>
      <c r="I365" s="36" t="s">
        <v>3291</v>
      </c>
      <c r="J365" s="36" t="s">
        <v>3307</v>
      </c>
      <c r="K365" s="36" t="s">
        <v>3270</v>
      </c>
      <c r="L365" s="36"/>
      <c r="M365" s="402"/>
      <c r="N365" s="36"/>
      <c r="O365" s="36"/>
      <c r="P365" s="392"/>
      <c r="Q365" s="392"/>
      <c r="R365" s="392"/>
      <c r="S365" s="392"/>
      <c r="T365" s="392"/>
      <c r="U365" s="392"/>
      <c r="V365" s="434" t="b">
        <f t="shared" si="17"/>
        <v>1</v>
      </c>
      <c r="W365" s="434" t="b">
        <f t="shared" si="16"/>
        <v>1</v>
      </c>
      <c r="X365" s="35" t="s">
        <v>1796</v>
      </c>
      <c r="Y365" s="38">
        <v>4</v>
      </c>
      <c r="Z365" s="38" t="s">
        <v>8</v>
      </c>
      <c r="AA365" s="53" t="s">
        <v>3431</v>
      </c>
      <c r="AB365" s="33" t="s">
        <v>1972</v>
      </c>
      <c r="AC365" s="434" t="b">
        <v>1</v>
      </c>
      <c r="AD365" s="626" t="s">
        <v>4327</v>
      </c>
      <c r="AE365" s="626">
        <v>1258</v>
      </c>
    </row>
    <row r="366" spans="2:31" ht="96">
      <c r="B366" s="33" t="s">
        <v>3372</v>
      </c>
      <c r="C366" s="41"/>
      <c r="D366" s="35" t="s">
        <v>1795</v>
      </c>
      <c r="E366" s="35" t="s">
        <v>1796</v>
      </c>
      <c r="F366" s="36" t="s">
        <v>959</v>
      </c>
      <c r="G366" s="38">
        <v>5</v>
      </c>
      <c r="H366" s="398">
        <v>12465</v>
      </c>
      <c r="I366" s="36" t="s">
        <v>3293</v>
      </c>
      <c r="J366" s="36" t="s">
        <v>3308</v>
      </c>
      <c r="K366" s="36" t="s">
        <v>3294</v>
      </c>
      <c r="L366" s="36"/>
      <c r="M366" s="402"/>
      <c r="N366" s="36"/>
      <c r="O366" s="36"/>
      <c r="P366" s="392"/>
      <c r="Q366" s="392"/>
      <c r="R366" s="392"/>
      <c r="S366" s="392"/>
      <c r="T366" s="392"/>
      <c r="U366" s="392"/>
      <c r="V366" s="434" t="b">
        <f t="shared" si="17"/>
        <v>1</v>
      </c>
      <c r="W366" s="434" t="b">
        <f t="shared" si="16"/>
        <v>1</v>
      </c>
      <c r="X366" s="35" t="s">
        <v>1796</v>
      </c>
      <c r="Y366" s="38">
        <v>5</v>
      </c>
      <c r="Z366" s="38" t="s">
        <v>8</v>
      </c>
      <c r="AA366" s="53" t="s">
        <v>3429</v>
      </c>
      <c r="AB366" s="33" t="s">
        <v>3432</v>
      </c>
      <c r="AC366" s="434" t="b">
        <v>0</v>
      </c>
      <c r="AD366" s="626" t="s">
        <v>4328</v>
      </c>
      <c r="AE366" s="626">
        <v>1259</v>
      </c>
    </row>
    <row r="367" spans="2:31" ht="36">
      <c r="B367" s="426"/>
      <c r="C367" s="41"/>
      <c r="D367" s="35" t="s">
        <v>1801</v>
      </c>
      <c r="E367" s="35" t="s">
        <v>1802</v>
      </c>
      <c r="F367" s="36" t="s">
        <v>197</v>
      </c>
      <c r="G367" s="38">
        <v>1</v>
      </c>
      <c r="H367" s="398">
        <v>17311</v>
      </c>
      <c r="I367" s="36"/>
      <c r="J367" s="36"/>
      <c r="K367" s="36"/>
      <c r="L367" s="36"/>
      <c r="M367" s="402"/>
      <c r="N367" s="36"/>
      <c r="O367" s="36"/>
      <c r="P367" s="392"/>
      <c r="Q367" s="392"/>
      <c r="R367" s="392"/>
      <c r="S367" s="392"/>
      <c r="T367" s="392"/>
      <c r="U367" s="392"/>
      <c r="V367" s="434" t="b">
        <f t="shared" ref="V367:V395" si="18">EXACT(X367,E367)</f>
        <v>1</v>
      </c>
      <c r="W367" s="434" t="b">
        <f t="shared" si="16"/>
        <v>1</v>
      </c>
      <c r="X367" s="35" t="s">
        <v>1802</v>
      </c>
      <c r="Y367" s="38">
        <v>1</v>
      </c>
      <c r="Z367" s="38" t="s">
        <v>19</v>
      </c>
      <c r="AA367" s="441" t="s">
        <v>934</v>
      </c>
      <c r="AB367" s="33"/>
      <c r="AC367" s="434" t="b">
        <v>1</v>
      </c>
      <c r="AD367" s="626" t="s">
        <v>4329</v>
      </c>
      <c r="AE367" s="626">
        <v>1505</v>
      </c>
    </row>
    <row r="368" spans="2:31" ht="36">
      <c r="B368" s="426"/>
      <c r="C368" s="41"/>
      <c r="D368" s="35" t="s">
        <v>1803</v>
      </c>
      <c r="E368" s="35" t="s">
        <v>1804</v>
      </c>
      <c r="F368" s="36" t="s">
        <v>197</v>
      </c>
      <c r="G368" s="38">
        <v>1</v>
      </c>
      <c r="H368" s="398">
        <v>17421</v>
      </c>
      <c r="I368" s="36"/>
      <c r="J368" s="36"/>
      <c r="K368" s="36"/>
      <c r="L368" s="36"/>
      <c r="M368" s="402"/>
      <c r="N368" s="36"/>
      <c r="O368" s="36"/>
      <c r="P368" s="392"/>
      <c r="Q368" s="392"/>
      <c r="R368" s="392"/>
      <c r="S368" s="392"/>
      <c r="T368" s="392"/>
      <c r="U368" s="392"/>
      <c r="V368" s="434" t="b">
        <f t="shared" si="18"/>
        <v>1</v>
      </c>
      <c r="W368" s="434" t="b">
        <f t="shared" si="16"/>
        <v>1</v>
      </c>
      <c r="X368" s="35" t="s">
        <v>1804</v>
      </c>
      <c r="Y368" s="38">
        <v>1</v>
      </c>
      <c r="Z368" s="38" t="s">
        <v>19</v>
      </c>
      <c r="AA368" s="441" t="s">
        <v>934</v>
      </c>
      <c r="AB368" s="33"/>
      <c r="AC368" s="434" t="b">
        <v>1</v>
      </c>
      <c r="AD368" s="626" t="s">
        <v>4330</v>
      </c>
      <c r="AE368" s="626">
        <v>1512</v>
      </c>
    </row>
    <row r="369" spans="2:31" ht="24">
      <c r="B369" s="426"/>
      <c r="C369" s="41"/>
      <c r="D369" s="35" t="s">
        <v>1805</v>
      </c>
      <c r="E369" s="35" t="s">
        <v>1806</v>
      </c>
      <c r="F369" s="36" t="s">
        <v>200</v>
      </c>
      <c r="G369" s="38">
        <v>1</v>
      </c>
      <c r="H369" s="398">
        <v>16911</v>
      </c>
      <c r="I369" s="36"/>
      <c r="J369" s="36"/>
      <c r="K369" s="36"/>
      <c r="L369" s="36"/>
      <c r="M369" s="402"/>
      <c r="N369" s="36"/>
      <c r="O369" s="36"/>
      <c r="P369" s="392"/>
      <c r="Q369" s="392"/>
      <c r="R369" s="392"/>
      <c r="S369" s="392"/>
      <c r="T369" s="392"/>
      <c r="U369" s="392"/>
      <c r="V369" s="434" t="b">
        <f t="shared" si="18"/>
        <v>1</v>
      </c>
      <c r="W369" s="434" t="b">
        <f t="shared" si="16"/>
        <v>1</v>
      </c>
      <c r="X369" s="35" t="s">
        <v>1806</v>
      </c>
      <c r="Y369" s="38">
        <v>1</v>
      </c>
      <c r="Z369" s="38" t="s">
        <v>19</v>
      </c>
      <c r="AA369" s="441" t="s">
        <v>934</v>
      </c>
      <c r="AB369" s="33"/>
      <c r="AC369" s="434" t="b">
        <v>1</v>
      </c>
      <c r="AD369" s="626" t="s">
        <v>4331</v>
      </c>
      <c r="AE369" s="626">
        <v>1492</v>
      </c>
    </row>
    <row r="370" spans="2:31" ht="24">
      <c r="B370" s="426"/>
      <c r="C370" s="41"/>
      <c r="D370" s="35" t="s">
        <v>1807</v>
      </c>
      <c r="E370" s="35" t="s">
        <v>1808</v>
      </c>
      <c r="F370" s="36" t="s">
        <v>200</v>
      </c>
      <c r="G370" s="38">
        <v>1</v>
      </c>
      <c r="H370" s="398">
        <v>17581</v>
      </c>
      <c r="I370" s="36"/>
      <c r="J370" s="36"/>
      <c r="K370" s="36"/>
      <c r="L370" s="36"/>
      <c r="M370" s="402"/>
      <c r="N370" s="36"/>
      <c r="O370" s="36"/>
      <c r="P370" s="392"/>
      <c r="Q370" s="392"/>
      <c r="R370" s="392"/>
      <c r="S370" s="392"/>
      <c r="T370" s="392"/>
      <c r="U370" s="392"/>
      <c r="V370" s="434" t="b">
        <f t="shared" si="18"/>
        <v>1</v>
      </c>
      <c r="W370" s="434" t="b">
        <f t="shared" si="16"/>
        <v>1</v>
      </c>
      <c r="X370" s="35" t="s">
        <v>1808</v>
      </c>
      <c r="Y370" s="38">
        <v>1</v>
      </c>
      <c r="Z370" s="38" t="s">
        <v>19</v>
      </c>
      <c r="AA370" s="441" t="s">
        <v>934</v>
      </c>
      <c r="AB370" s="33"/>
      <c r="AC370" s="434" t="b">
        <v>1</v>
      </c>
      <c r="AD370" s="626" t="s">
        <v>4332</v>
      </c>
      <c r="AE370" s="626">
        <v>1522</v>
      </c>
    </row>
    <row r="371" spans="2:31" ht="48">
      <c r="B371" s="33" t="s">
        <v>1538</v>
      </c>
      <c r="C371" s="41" t="s">
        <v>1775</v>
      </c>
      <c r="D371" s="35" t="s">
        <v>980</v>
      </c>
      <c r="E371" s="35" t="s">
        <v>981</v>
      </c>
      <c r="F371" s="36" t="s">
        <v>1809</v>
      </c>
      <c r="G371" s="38">
        <v>1</v>
      </c>
      <c r="H371" s="398">
        <v>12501</v>
      </c>
      <c r="I371" s="36" t="s">
        <v>3282</v>
      </c>
      <c r="J371" s="36" t="s">
        <v>3277</v>
      </c>
      <c r="K371" s="36" t="s">
        <v>3308</v>
      </c>
      <c r="L371" s="36"/>
      <c r="M371" s="402"/>
      <c r="N371" s="36"/>
      <c r="O371" s="36"/>
      <c r="P371" s="392"/>
      <c r="Q371" s="392"/>
      <c r="R371" s="392"/>
      <c r="S371" s="392"/>
      <c r="T371" s="392"/>
      <c r="U371" s="392"/>
      <c r="V371" s="434" t="b">
        <f t="shared" si="18"/>
        <v>1</v>
      </c>
      <c r="W371" s="434" t="b">
        <f t="shared" si="16"/>
        <v>1</v>
      </c>
      <c r="X371" s="35" t="s">
        <v>981</v>
      </c>
      <c r="Y371" s="38">
        <v>1</v>
      </c>
      <c r="Z371" s="38" t="s">
        <v>6</v>
      </c>
      <c r="AA371" s="441" t="s">
        <v>923</v>
      </c>
      <c r="AB371" s="33" t="s">
        <v>1538</v>
      </c>
      <c r="AC371" s="434" t="b">
        <v>1</v>
      </c>
      <c r="AD371" s="626" t="s">
        <v>4333</v>
      </c>
      <c r="AE371" s="626">
        <v>1261</v>
      </c>
    </row>
    <row r="372" spans="2:31" ht="48">
      <c r="B372" s="33" t="s">
        <v>1552</v>
      </c>
      <c r="C372" s="41" t="s">
        <v>1775</v>
      </c>
      <c r="D372" s="35" t="s">
        <v>983</v>
      </c>
      <c r="E372" s="49" t="s">
        <v>984</v>
      </c>
      <c r="F372" s="53" t="s">
        <v>985</v>
      </c>
      <c r="G372" s="38">
        <v>1</v>
      </c>
      <c r="H372" s="398">
        <v>12531</v>
      </c>
      <c r="I372" s="53" t="s">
        <v>3300</v>
      </c>
      <c r="J372" s="53" t="s">
        <v>3309</v>
      </c>
      <c r="K372" s="53" t="s">
        <v>3298</v>
      </c>
      <c r="L372" s="53"/>
      <c r="M372" s="403"/>
      <c r="N372" s="53"/>
      <c r="O372" s="53"/>
      <c r="P372" s="392"/>
      <c r="Q372" s="392"/>
      <c r="R372" s="392"/>
      <c r="S372" s="392"/>
      <c r="T372" s="392"/>
      <c r="U372" s="392"/>
      <c r="V372" s="434" t="b">
        <f t="shared" si="18"/>
        <v>1</v>
      </c>
      <c r="W372" s="434" t="b">
        <f t="shared" si="16"/>
        <v>1</v>
      </c>
      <c r="X372" s="49" t="s">
        <v>984</v>
      </c>
      <c r="Y372" s="38">
        <v>1</v>
      </c>
      <c r="Z372" s="38" t="s">
        <v>6</v>
      </c>
      <c r="AA372" s="441" t="s">
        <v>901</v>
      </c>
      <c r="AB372" s="33" t="s">
        <v>1552</v>
      </c>
      <c r="AC372" s="434" t="b">
        <v>1</v>
      </c>
      <c r="AD372" s="626" t="s">
        <v>4334</v>
      </c>
      <c r="AE372" s="626">
        <v>1262</v>
      </c>
    </row>
    <row r="373" spans="2:31" ht="36">
      <c r="B373" s="33" t="s">
        <v>1548</v>
      </c>
      <c r="C373" s="41" t="s">
        <v>1775</v>
      </c>
      <c r="D373" s="35" t="s">
        <v>986</v>
      </c>
      <c r="E373" s="35" t="s">
        <v>987</v>
      </c>
      <c r="F373" s="36" t="s">
        <v>1810</v>
      </c>
      <c r="G373" s="38">
        <v>1</v>
      </c>
      <c r="H373" s="398">
        <v>12561</v>
      </c>
      <c r="I373" s="36" t="s">
        <v>3281</v>
      </c>
      <c r="J373" s="36" t="s">
        <v>3290</v>
      </c>
      <c r="K373" s="36" t="s">
        <v>3293</v>
      </c>
      <c r="L373" s="36"/>
      <c r="M373" s="402"/>
      <c r="N373" s="36"/>
      <c r="O373" s="36"/>
      <c r="P373" s="392"/>
      <c r="Q373" s="392"/>
      <c r="R373" s="392"/>
      <c r="S373" s="392"/>
      <c r="T373" s="392"/>
      <c r="U373" s="392"/>
      <c r="V373" s="434" t="b">
        <f t="shared" si="18"/>
        <v>1</v>
      </c>
      <c r="W373" s="434" t="b">
        <f t="shared" si="16"/>
        <v>1</v>
      </c>
      <c r="X373" s="35" t="s">
        <v>987</v>
      </c>
      <c r="Y373" s="38">
        <v>1</v>
      </c>
      <c r="Z373" s="38" t="s">
        <v>6</v>
      </c>
      <c r="AA373" s="117" t="s">
        <v>726</v>
      </c>
      <c r="AB373" s="33" t="s">
        <v>1548</v>
      </c>
      <c r="AC373" s="434" t="b">
        <v>1</v>
      </c>
      <c r="AD373" s="626" t="s">
        <v>4335</v>
      </c>
      <c r="AE373" s="626">
        <v>1263</v>
      </c>
    </row>
    <row r="374" spans="2:31" ht="36">
      <c r="B374" s="33"/>
      <c r="C374" s="41"/>
      <c r="D374" s="35" t="s">
        <v>986</v>
      </c>
      <c r="E374" s="35" t="s">
        <v>987</v>
      </c>
      <c r="F374" s="36" t="s">
        <v>1810</v>
      </c>
      <c r="G374" s="38">
        <v>1</v>
      </c>
      <c r="H374" s="398">
        <v>12561</v>
      </c>
      <c r="I374" s="36"/>
      <c r="J374" s="36"/>
      <c r="K374" s="36"/>
      <c r="L374" s="36"/>
      <c r="M374" s="402"/>
      <c r="N374" s="36"/>
      <c r="O374" s="36"/>
      <c r="P374" s="392"/>
      <c r="Q374" s="392"/>
      <c r="R374" s="392"/>
      <c r="S374" s="392"/>
      <c r="T374" s="392"/>
      <c r="U374" s="392"/>
      <c r="V374" s="434" t="b">
        <f t="shared" si="18"/>
        <v>1</v>
      </c>
      <c r="W374" s="434" t="b">
        <f t="shared" si="16"/>
        <v>1</v>
      </c>
      <c r="X374" s="35" t="s">
        <v>987</v>
      </c>
      <c r="Y374" s="38">
        <v>1</v>
      </c>
      <c r="Z374" s="38" t="s">
        <v>8</v>
      </c>
      <c r="AA374" s="96" t="s">
        <v>904</v>
      </c>
      <c r="AB374" s="33"/>
      <c r="AC374" s="434" t="b">
        <v>1</v>
      </c>
      <c r="AD374" s="626" t="s">
        <v>4336</v>
      </c>
      <c r="AE374" s="626">
        <v>1264</v>
      </c>
    </row>
    <row r="375" spans="2:31" ht="24">
      <c r="B375" s="33" t="s">
        <v>1567</v>
      </c>
      <c r="C375" s="41" t="s">
        <v>1775</v>
      </c>
      <c r="D375" s="66" t="s">
        <v>989</v>
      </c>
      <c r="E375" s="67" t="s">
        <v>990</v>
      </c>
      <c r="F375" s="67" t="s">
        <v>991</v>
      </c>
      <c r="G375" s="41">
        <v>1</v>
      </c>
      <c r="H375" s="398">
        <v>12571</v>
      </c>
      <c r="I375" s="67" t="s">
        <v>3287</v>
      </c>
      <c r="J375" s="67" t="s">
        <v>3274</v>
      </c>
      <c r="K375" s="67" t="s">
        <v>3271</v>
      </c>
      <c r="L375" s="67"/>
      <c r="M375" s="406"/>
      <c r="N375" s="67"/>
      <c r="O375" s="67"/>
      <c r="P375" s="392"/>
      <c r="Q375" s="392"/>
      <c r="R375" s="392"/>
      <c r="S375" s="392"/>
      <c r="T375" s="392"/>
      <c r="U375" s="392"/>
      <c r="V375" s="434" t="b">
        <f t="shared" si="18"/>
        <v>1</v>
      </c>
      <c r="W375" s="434" t="b">
        <f t="shared" si="16"/>
        <v>1</v>
      </c>
      <c r="X375" s="67" t="s">
        <v>990</v>
      </c>
      <c r="Y375" s="41">
        <v>1</v>
      </c>
      <c r="Z375" s="41" t="s">
        <v>6</v>
      </c>
      <c r="AA375" s="441" t="s">
        <v>905</v>
      </c>
      <c r="AB375" s="33" t="s">
        <v>1567</v>
      </c>
      <c r="AC375" s="434" t="b">
        <v>1</v>
      </c>
      <c r="AD375" s="626" t="s">
        <v>4337</v>
      </c>
      <c r="AE375" s="626">
        <v>2491</v>
      </c>
    </row>
    <row r="376" spans="2:31" ht="60">
      <c r="B376" s="426" t="s">
        <v>1588</v>
      </c>
      <c r="C376" s="41" t="s">
        <v>1775</v>
      </c>
      <c r="D376" s="35">
        <v>1854</v>
      </c>
      <c r="E376" s="35" t="s">
        <v>1811</v>
      </c>
      <c r="F376" s="36" t="s">
        <v>994</v>
      </c>
      <c r="G376" s="38">
        <v>1</v>
      </c>
      <c r="H376" s="398">
        <v>18541</v>
      </c>
      <c r="I376" s="36" t="s">
        <v>3303</v>
      </c>
      <c r="J376" s="36" t="s">
        <v>3266</v>
      </c>
      <c r="K376" s="36" t="s">
        <v>3267</v>
      </c>
      <c r="L376" s="36"/>
      <c r="M376" s="402"/>
      <c r="N376" s="36"/>
      <c r="O376" s="36"/>
      <c r="P376" s="392"/>
      <c r="Q376" s="392"/>
      <c r="R376" s="392"/>
      <c r="S376" s="392"/>
      <c r="T376" s="392"/>
      <c r="U376" s="392"/>
      <c r="V376" s="434" t="b">
        <f t="shared" si="18"/>
        <v>1</v>
      </c>
      <c r="W376" s="434" t="b">
        <f t="shared" si="16"/>
        <v>1</v>
      </c>
      <c r="X376" s="35" t="s">
        <v>1811</v>
      </c>
      <c r="Y376" s="38">
        <v>1</v>
      </c>
      <c r="Z376" s="38" t="s">
        <v>6</v>
      </c>
      <c r="AA376" s="441" t="s">
        <v>377</v>
      </c>
      <c r="AB376" s="33" t="s">
        <v>1588</v>
      </c>
      <c r="AC376" s="434" t="b">
        <v>1</v>
      </c>
      <c r="AD376" s="626" t="s">
        <v>4338</v>
      </c>
      <c r="AE376" s="626">
        <v>1537</v>
      </c>
    </row>
    <row r="377" spans="2:31" s="477" customFormat="1" ht="24">
      <c r="B377" s="470"/>
      <c r="C377" s="471"/>
      <c r="D377" s="472" t="s">
        <v>1812</v>
      </c>
      <c r="E377" s="472" t="s">
        <v>1813</v>
      </c>
      <c r="F377" s="466" t="s">
        <v>212</v>
      </c>
      <c r="G377" s="473">
        <v>1</v>
      </c>
      <c r="H377" s="474">
        <v>17161</v>
      </c>
      <c r="I377" s="466"/>
      <c r="J377" s="466"/>
      <c r="K377" s="466"/>
      <c r="L377" s="466"/>
      <c r="M377" s="475"/>
      <c r="N377" s="466"/>
      <c r="O377" s="466"/>
      <c r="P377" s="476"/>
      <c r="Q377" s="476"/>
      <c r="R377" s="476"/>
      <c r="S377" s="476"/>
      <c r="T377" s="476"/>
      <c r="U377" s="476"/>
      <c r="V377" s="477" t="b">
        <f t="shared" si="18"/>
        <v>1</v>
      </c>
      <c r="W377" s="477" t="b">
        <f t="shared" si="16"/>
        <v>1</v>
      </c>
      <c r="X377" s="472" t="s">
        <v>1813</v>
      </c>
      <c r="Y377" s="473">
        <v>1</v>
      </c>
      <c r="Z377" s="473" t="s">
        <v>19</v>
      </c>
      <c r="AA377" s="499" t="s">
        <v>934</v>
      </c>
      <c r="AB377" s="470"/>
      <c r="AC377" s="477" t="b">
        <v>1</v>
      </c>
      <c r="AD377" s="626" t="s">
        <v>4339</v>
      </c>
      <c r="AE377" s="626" t="e">
        <v>#N/A</v>
      </c>
    </row>
    <row r="378" spans="2:31" ht="24">
      <c r="B378" s="33" t="s">
        <v>1522</v>
      </c>
      <c r="C378" s="41" t="s">
        <v>1718</v>
      </c>
      <c r="D378" s="106"/>
      <c r="E378" s="67" t="s">
        <v>997</v>
      </c>
      <c r="F378" s="67" t="s">
        <v>998</v>
      </c>
      <c r="G378" s="41">
        <v>1</v>
      </c>
      <c r="H378" s="398">
        <v>1</v>
      </c>
      <c r="I378" s="67" t="s">
        <v>3286</v>
      </c>
      <c r="J378" s="67" t="s">
        <v>3289</v>
      </c>
      <c r="K378" s="67" t="s">
        <v>3292</v>
      </c>
      <c r="L378" s="67"/>
      <c r="M378" s="406"/>
      <c r="N378" s="67"/>
      <c r="O378" s="67"/>
      <c r="P378" s="392"/>
      <c r="Q378" s="392"/>
      <c r="R378" s="392"/>
      <c r="S378" s="392"/>
      <c r="T378" s="392"/>
      <c r="U378" s="392"/>
      <c r="V378" s="434" t="b">
        <f t="shared" si="18"/>
        <v>1</v>
      </c>
      <c r="W378" s="434" t="b">
        <f t="shared" si="16"/>
        <v>1</v>
      </c>
      <c r="X378" s="67" t="s">
        <v>997</v>
      </c>
      <c r="Y378" s="41">
        <v>1</v>
      </c>
      <c r="Z378" s="41" t="s">
        <v>6</v>
      </c>
      <c r="AA378" s="441" t="s">
        <v>718</v>
      </c>
      <c r="AB378" s="33" t="s">
        <v>1522</v>
      </c>
      <c r="AC378" s="434" t="b">
        <v>1</v>
      </c>
      <c r="AD378" s="626" t="s">
        <v>4340</v>
      </c>
      <c r="AE378" s="626">
        <v>3437</v>
      </c>
    </row>
    <row r="379" spans="2:31" ht="36">
      <c r="B379" s="33" t="s">
        <v>1578</v>
      </c>
      <c r="C379" s="41" t="s">
        <v>1731</v>
      </c>
      <c r="D379" s="35" t="s">
        <v>999</v>
      </c>
      <c r="E379" s="35" t="s">
        <v>1000</v>
      </c>
      <c r="F379" s="36" t="s">
        <v>1814</v>
      </c>
      <c r="G379" s="38">
        <v>1</v>
      </c>
      <c r="H379" s="398">
        <v>4751</v>
      </c>
      <c r="I379" s="36" t="s">
        <v>3299</v>
      </c>
      <c r="J379" s="36" t="s">
        <v>3276</v>
      </c>
      <c r="K379" s="36" t="s">
        <v>3297</v>
      </c>
      <c r="L379" s="36"/>
      <c r="M379" s="402"/>
      <c r="N379" s="36"/>
      <c r="O379" s="36"/>
      <c r="P379" s="392"/>
      <c r="Q379" s="392"/>
      <c r="R379" s="392"/>
      <c r="S379" s="392"/>
      <c r="T379" s="392"/>
      <c r="U379" s="392"/>
      <c r="V379" s="434" t="b">
        <f t="shared" si="18"/>
        <v>1</v>
      </c>
      <c r="W379" s="434" t="b">
        <f t="shared" si="16"/>
        <v>1</v>
      </c>
      <c r="X379" s="35" t="s">
        <v>1000</v>
      </c>
      <c r="Y379" s="38">
        <v>1</v>
      </c>
      <c r="Z379" s="38" t="s">
        <v>6</v>
      </c>
      <c r="AA379" s="441" t="s">
        <v>722</v>
      </c>
      <c r="AB379" s="33" t="s">
        <v>1578</v>
      </c>
      <c r="AC379" s="434" t="b">
        <v>1</v>
      </c>
      <c r="AD379" s="626" t="s">
        <v>4341</v>
      </c>
      <c r="AE379" s="626">
        <v>1026</v>
      </c>
    </row>
    <row r="380" spans="2:31" ht="60">
      <c r="B380" s="43" t="s">
        <v>1567</v>
      </c>
      <c r="C380" s="41"/>
      <c r="D380" s="35">
        <v>1539</v>
      </c>
      <c r="E380" s="49" t="s">
        <v>1815</v>
      </c>
      <c r="F380" s="53" t="s">
        <v>874</v>
      </c>
      <c r="G380" s="38">
        <v>1</v>
      </c>
      <c r="H380" s="398">
        <v>15391</v>
      </c>
      <c r="I380" s="53" t="s">
        <v>3287</v>
      </c>
      <c r="J380" s="53" t="s">
        <v>3274</v>
      </c>
      <c r="K380" s="53" t="s">
        <v>3271</v>
      </c>
      <c r="L380" s="53"/>
      <c r="M380" s="403"/>
      <c r="N380" s="53"/>
      <c r="O380" s="53"/>
      <c r="P380" s="392"/>
      <c r="Q380" s="392"/>
      <c r="R380" s="392"/>
      <c r="S380" s="392"/>
      <c r="T380" s="392"/>
      <c r="U380" s="392"/>
      <c r="V380" s="434" t="b">
        <f t="shared" si="18"/>
        <v>1</v>
      </c>
      <c r="W380" s="434" t="b">
        <f t="shared" si="16"/>
        <v>1</v>
      </c>
      <c r="X380" s="49" t="s">
        <v>1815</v>
      </c>
      <c r="Y380" s="38">
        <v>1</v>
      </c>
      <c r="Z380" s="38" t="s">
        <v>6</v>
      </c>
      <c r="AA380" s="117" t="s">
        <v>1757</v>
      </c>
      <c r="AB380" s="33" t="s">
        <v>1567</v>
      </c>
      <c r="AC380" s="434" t="b">
        <v>1</v>
      </c>
      <c r="AD380" s="626" t="s">
        <v>4342</v>
      </c>
      <c r="AE380" s="626">
        <v>1433</v>
      </c>
    </row>
    <row r="381" spans="2:31" ht="24">
      <c r="B381" s="43" t="s">
        <v>1621</v>
      </c>
      <c r="C381" s="41"/>
      <c r="D381" s="66" t="s">
        <v>1816</v>
      </c>
      <c r="E381" s="67" t="s">
        <v>1817</v>
      </c>
      <c r="F381" s="67" t="s">
        <v>1768</v>
      </c>
      <c r="G381" s="41">
        <v>1</v>
      </c>
      <c r="H381" s="398">
        <v>15451</v>
      </c>
      <c r="I381" s="67" t="s">
        <v>3304</v>
      </c>
      <c r="J381" s="67" t="s">
        <v>3265</v>
      </c>
      <c r="K381" s="67" t="s">
        <v>3264</v>
      </c>
      <c r="L381" s="67"/>
      <c r="M381" s="406"/>
      <c r="N381" s="67"/>
      <c r="O381" s="67"/>
      <c r="P381" s="392"/>
      <c r="Q381" s="392"/>
      <c r="R381" s="392"/>
      <c r="S381" s="392"/>
      <c r="T381" s="392"/>
      <c r="U381" s="392"/>
      <c r="V381" s="434" t="b">
        <f t="shared" si="18"/>
        <v>1</v>
      </c>
      <c r="W381" s="434" t="b">
        <f t="shared" si="16"/>
        <v>1</v>
      </c>
      <c r="X381" s="67" t="s">
        <v>1817</v>
      </c>
      <c r="Y381" s="41">
        <v>1</v>
      </c>
      <c r="Z381" s="41" t="s">
        <v>6</v>
      </c>
      <c r="AA381" s="441" t="s">
        <v>832</v>
      </c>
      <c r="AB381" s="43" t="s">
        <v>1621</v>
      </c>
      <c r="AC381" s="434" t="b">
        <v>1</v>
      </c>
      <c r="AD381" s="626" t="s">
        <v>4343</v>
      </c>
      <c r="AE381" s="626">
        <v>1435</v>
      </c>
    </row>
    <row r="382" spans="2:31" s="252" customFormat="1" ht="72">
      <c r="B382" s="43" t="s">
        <v>1552</v>
      </c>
      <c r="C382" s="254"/>
      <c r="D382" s="253">
        <v>1542</v>
      </c>
      <c r="E382" s="256" t="s">
        <v>1818</v>
      </c>
      <c r="F382" s="427" t="s">
        <v>858</v>
      </c>
      <c r="G382" s="260">
        <v>1</v>
      </c>
      <c r="H382" s="424">
        <v>15421</v>
      </c>
      <c r="I382" s="427" t="s">
        <v>3300</v>
      </c>
      <c r="J382" s="427" t="s">
        <v>3309</v>
      </c>
      <c r="K382" s="427" t="s">
        <v>3298</v>
      </c>
      <c r="L382" s="427"/>
      <c r="M382" s="428"/>
      <c r="N382" s="427"/>
      <c r="O382" s="427"/>
      <c r="P382" s="421"/>
      <c r="Q382" s="421"/>
      <c r="R382" s="421"/>
      <c r="S382" s="421"/>
      <c r="T382" s="421"/>
      <c r="U382" s="421"/>
      <c r="V382" s="434" t="b">
        <f t="shared" si="18"/>
        <v>1</v>
      </c>
      <c r="W382" s="434" t="b">
        <f t="shared" si="16"/>
        <v>1</v>
      </c>
      <c r="X382" s="60" t="s">
        <v>1818</v>
      </c>
      <c r="Y382" s="38">
        <v>1</v>
      </c>
      <c r="Z382" s="38" t="s">
        <v>6</v>
      </c>
      <c r="AA382" s="117" t="s">
        <v>1754</v>
      </c>
      <c r="AB382" s="42" t="s">
        <v>1552</v>
      </c>
      <c r="AC382" s="434" t="b">
        <v>1</v>
      </c>
      <c r="AD382" s="626" t="s">
        <v>4344</v>
      </c>
      <c r="AE382" s="626">
        <v>1434</v>
      </c>
    </row>
    <row r="383" spans="2:31" ht="36">
      <c r="B383" s="33" t="s">
        <v>1569</v>
      </c>
      <c r="C383" s="41"/>
      <c r="D383" s="35" t="s">
        <v>1006</v>
      </c>
      <c r="E383" s="35" t="s">
        <v>1007</v>
      </c>
      <c r="F383" s="36" t="s">
        <v>1819</v>
      </c>
      <c r="G383" s="38">
        <v>1</v>
      </c>
      <c r="H383" s="398">
        <v>11301</v>
      </c>
      <c r="I383" s="36" t="s">
        <v>3283</v>
      </c>
      <c r="J383" s="36" t="s">
        <v>3268</v>
      </c>
      <c r="K383" s="36" t="s">
        <v>3294</v>
      </c>
      <c r="L383" s="36"/>
      <c r="M383" s="402"/>
      <c r="N383" s="36"/>
      <c r="O383" s="36"/>
      <c r="P383" s="392"/>
      <c r="Q383" s="392"/>
      <c r="R383" s="392"/>
      <c r="S383" s="392"/>
      <c r="T383" s="392"/>
      <c r="U383" s="392"/>
      <c r="V383" s="434" t="b">
        <f t="shared" si="18"/>
        <v>1</v>
      </c>
      <c r="W383" s="434" t="b">
        <f t="shared" si="16"/>
        <v>1</v>
      </c>
      <c r="X383" s="35" t="s">
        <v>1007</v>
      </c>
      <c r="Y383" s="38">
        <v>1</v>
      </c>
      <c r="Z383" s="38" t="s">
        <v>6</v>
      </c>
      <c r="AA383" s="441" t="s">
        <v>1009</v>
      </c>
      <c r="AB383" s="33" t="s">
        <v>1569</v>
      </c>
      <c r="AC383" s="434" t="b">
        <v>1</v>
      </c>
      <c r="AD383" s="626" t="s">
        <v>4345</v>
      </c>
      <c r="AE383" s="626">
        <v>1190</v>
      </c>
    </row>
    <row r="384" spans="2:31" ht="48">
      <c r="B384" s="81" t="s">
        <v>1530</v>
      </c>
      <c r="C384" s="41"/>
      <c r="D384" s="66" t="s">
        <v>1011</v>
      </c>
      <c r="E384" s="67" t="s">
        <v>1012</v>
      </c>
      <c r="F384" s="67" t="s">
        <v>1013</v>
      </c>
      <c r="G384" s="41">
        <v>1</v>
      </c>
      <c r="H384" s="398">
        <v>11311</v>
      </c>
      <c r="I384" s="67" t="s">
        <v>3296</v>
      </c>
      <c r="J384" s="67" t="s">
        <v>3275</v>
      </c>
      <c r="K384" s="67" t="s">
        <v>3310</v>
      </c>
      <c r="L384" s="67"/>
      <c r="M384" s="406"/>
      <c r="N384" s="67"/>
      <c r="O384" s="67"/>
      <c r="P384" s="392"/>
      <c r="Q384" s="392"/>
      <c r="R384" s="392"/>
      <c r="S384" s="392"/>
      <c r="T384" s="392"/>
      <c r="U384" s="392"/>
      <c r="V384" s="434" t="b">
        <f t="shared" si="18"/>
        <v>1</v>
      </c>
      <c r="W384" s="434" t="b">
        <f t="shared" si="16"/>
        <v>1</v>
      </c>
      <c r="X384" s="67" t="s">
        <v>1012</v>
      </c>
      <c r="Y384" s="41">
        <v>1</v>
      </c>
      <c r="Z384" s="41" t="s">
        <v>6</v>
      </c>
      <c r="AA384" s="441" t="s">
        <v>1014</v>
      </c>
      <c r="AB384" s="442" t="s">
        <v>1530</v>
      </c>
      <c r="AC384" s="434" t="b">
        <v>1</v>
      </c>
      <c r="AD384" s="626" t="s">
        <v>4346</v>
      </c>
      <c r="AE384" s="626">
        <v>1191</v>
      </c>
    </row>
    <row r="385" spans="2:31" ht="36">
      <c r="B385" s="81" t="s">
        <v>1530</v>
      </c>
      <c r="C385" s="83"/>
      <c r="D385" s="81" t="s">
        <v>1016</v>
      </c>
      <c r="E385" s="81" t="s">
        <v>1017</v>
      </c>
      <c r="F385" s="81" t="s">
        <v>1018</v>
      </c>
      <c r="G385" s="38">
        <v>1</v>
      </c>
      <c r="H385" s="398">
        <v>11691</v>
      </c>
      <c r="I385" s="81" t="s">
        <v>3296</v>
      </c>
      <c r="J385" s="81" t="s">
        <v>3275</v>
      </c>
      <c r="K385" s="81" t="s">
        <v>3310</v>
      </c>
      <c r="L385" s="81"/>
      <c r="M385" s="409"/>
      <c r="N385" s="81"/>
      <c r="O385" s="81"/>
      <c r="P385" s="392"/>
      <c r="Q385" s="392"/>
      <c r="R385" s="392"/>
      <c r="S385" s="392"/>
      <c r="T385" s="392"/>
      <c r="U385" s="392"/>
      <c r="V385" s="434" t="b">
        <f t="shared" si="18"/>
        <v>1</v>
      </c>
      <c r="W385" s="434" t="b">
        <f t="shared" si="16"/>
        <v>1</v>
      </c>
      <c r="X385" s="442" t="s">
        <v>1017</v>
      </c>
      <c r="Y385" s="38">
        <v>1</v>
      </c>
      <c r="Z385" s="38" t="s">
        <v>6</v>
      </c>
      <c r="AA385" s="442" t="s">
        <v>1019</v>
      </c>
      <c r="AB385" s="442" t="s">
        <v>1530</v>
      </c>
      <c r="AC385" s="434" t="b">
        <v>1</v>
      </c>
      <c r="AD385" s="626" t="s">
        <v>4347</v>
      </c>
      <c r="AE385" s="626">
        <v>1196</v>
      </c>
    </row>
    <row r="386" spans="2:31" ht="24">
      <c r="B386" s="81" t="s">
        <v>1567</v>
      </c>
      <c r="C386" s="41"/>
      <c r="D386" s="66" t="s">
        <v>1021</v>
      </c>
      <c r="E386" s="67" t="s">
        <v>1022</v>
      </c>
      <c r="F386" s="67" t="s">
        <v>1023</v>
      </c>
      <c r="G386" s="41">
        <v>1</v>
      </c>
      <c r="H386" s="398">
        <v>11701</v>
      </c>
      <c r="I386" s="67" t="s">
        <v>3287</v>
      </c>
      <c r="J386" s="67" t="s">
        <v>3274</v>
      </c>
      <c r="K386" s="67" t="s">
        <v>3271</v>
      </c>
      <c r="L386" s="67"/>
      <c r="M386" s="406"/>
      <c r="N386" s="67"/>
      <c r="O386" s="67"/>
      <c r="P386" s="392"/>
      <c r="Q386" s="392"/>
      <c r="R386" s="392"/>
      <c r="S386" s="392"/>
      <c r="T386" s="392"/>
      <c r="U386" s="392"/>
      <c r="V386" s="434" t="b">
        <f t="shared" si="18"/>
        <v>1</v>
      </c>
      <c r="W386" s="434" t="b">
        <f t="shared" si="16"/>
        <v>1</v>
      </c>
      <c r="X386" s="67" t="s">
        <v>1022</v>
      </c>
      <c r="Y386" s="41">
        <v>1</v>
      </c>
      <c r="Z386" s="41" t="s">
        <v>6</v>
      </c>
      <c r="AA386" s="441" t="s">
        <v>1024</v>
      </c>
      <c r="AB386" s="442" t="s">
        <v>1567</v>
      </c>
      <c r="AC386" s="434" t="b">
        <v>1</v>
      </c>
      <c r="AD386" s="626" t="s">
        <v>4348</v>
      </c>
      <c r="AE386" s="626">
        <v>1197</v>
      </c>
    </row>
    <row r="387" spans="2:31" ht="48">
      <c r="B387" s="81" t="s">
        <v>1522</v>
      </c>
      <c r="C387" s="41" t="s">
        <v>1730</v>
      </c>
      <c r="D387" s="66" t="s">
        <v>1026</v>
      </c>
      <c r="E387" s="67" t="s">
        <v>1027</v>
      </c>
      <c r="F387" s="67" t="s">
        <v>1028</v>
      </c>
      <c r="G387" s="41">
        <v>1</v>
      </c>
      <c r="H387" s="398">
        <v>11711</v>
      </c>
      <c r="I387" s="67" t="s">
        <v>3286</v>
      </c>
      <c r="J387" s="67" t="s">
        <v>3289</v>
      </c>
      <c r="K387" s="67" t="s">
        <v>3292</v>
      </c>
      <c r="L387" s="67"/>
      <c r="M387" s="406"/>
      <c r="N387" s="67"/>
      <c r="O387" s="67"/>
      <c r="P387" s="392"/>
      <c r="Q387" s="392"/>
      <c r="R387" s="392"/>
      <c r="S387" s="392"/>
      <c r="T387" s="392"/>
      <c r="U387" s="392"/>
      <c r="V387" s="434" t="b">
        <f t="shared" si="18"/>
        <v>1</v>
      </c>
      <c r="W387" s="434" t="b">
        <f t="shared" si="16"/>
        <v>1</v>
      </c>
      <c r="X387" s="67" t="s">
        <v>1027</v>
      </c>
      <c r="Y387" s="41">
        <v>1</v>
      </c>
      <c r="Z387" s="41" t="s">
        <v>6</v>
      </c>
      <c r="AA387" s="441" t="s">
        <v>1014</v>
      </c>
      <c r="AB387" s="442" t="s">
        <v>1522</v>
      </c>
      <c r="AC387" s="434" t="b">
        <v>1</v>
      </c>
      <c r="AD387" s="626" t="s">
        <v>4349</v>
      </c>
      <c r="AE387" s="626">
        <v>1198</v>
      </c>
    </row>
    <row r="388" spans="2:31" ht="48">
      <c r="B388" s="81" t="s">
        <v>1621</v>
      </c>
      <c r="C388" s="41"/>
      <c r="D388" s="35" t="s">
        <v>1029</v>
      </c>
      <c r="E388" s="35" t="s">
        <v>1030</v>
      </c>
      <c r="F388" s="36" t="s">
        <v>1031</v>
      </c>
      <c r="G388" s="38">
        <v>1</v>
      </c>
      <c r="H388" s="398">
        <v>11721</v>
      </c>
      <c r="I388" s="36" t="s">
        <v>3304</v>
      </c>
      <c r="J388" s="36" t="s">
        <v>3265</v>
      </c>
      <c r="K388" s="36" t="s">
        <v>3264</v>
      </c>
      <c r="L388" s="36"/>
      <c r="M388" s="402"/>
      <c r="N388" s="36"/>
      <c r="O388" s="36"/>
      <c r="P388" s="392"/>
      <c r="Q388" s="392"/>
      <c r="R388" s="392"/>
      <c r="S388" s="392"/>
      <c r="T388" s="392"/>
      <c r="U388" s="392"/>
      <c r="V388" s="434" t="b">
        <f t="shared" si="18"/>
        <v>1</v>
      </c>
      <c r="W388" s="434" t="b">
        <f t="shared" si="16"/>
        <v>1</v>
      </c>
      <c r="X388" s="35" t="s">
        <v>1030</v>
      </c>
      <c r="Y388" s="38">
        <v>1</v>
      </c>
      <c r="Z388" s="38" t="s">
        <v>6</v>
      </c>
      <c r="AA388" s="441" t="s">
        <v>1032</v>
      </c>
      <c r="AB388" s="442" t="s">
        <v>1621</v>
      </c>
      <c r="AC388" s="434" t="b">
        <v>1</v>
      </c>
      <c r="AD388" s="626" t="s">
        <v>4350</v>
      </c>
      <c r="AE388" s="626">
        <v>1199</v>
      </c>
    </row>
    <row r="389" spans="2:31" ht="48">
      <c r="B389" s="43" t="s">
        <v>1548</v>
      </c>
      <c r="C389" s="41"/>
      <c r="D389" s="66" t="s">
        <v>1034</v>
      </c>
      <c r="E389" s="67" t="s">
        <v>1035</v>
      </c>
      <c r="F389" s="67" t="s">
        <v>1820</v>
      </c>
      <c r="G389" s="41">
        <v>1</v>
      </c>
      <c r="H389" s="398">
        <v>11581</v>
      </c>
      <c r="I389" s="67" t="s">
        <v>3281</v>
      </c>
      <c r="J389" s="67" t="s">
        <v>3290</v>
      </c>
      <c r="K389" s="67" t="s">
        <v>3293</v>
      </c>
      <c r="L389" s="67"/>
      <c r="M389" s="406"/>
      <c r="N389" s="67"/>
      <c r="O389" s="67"/>
      <c r="P389" s="392"/>
      <c r="Q389" s="392"/>
      <c r="R389" s="392"/>
      <c r="S389" s="392"/>
      <c r="T389" s="392"/>
      <c r="U389" s="392"/>
      <c r="V389" s="434" t="b">
        <f t="shared" si="18"/>
        <v>1</v>
      </c>
      <c r="W389" s="434" t="b">
        <f t="shared" si="16"/>
        <v>1</v>
      </c>
      <c r="X389" s="67" t="s">
        <v>1035</v>
      </c>
      <c r="Y389" s="41">
        <v>1</v>
      </c>
      <c r="Z389" s="41" t="s">
        <v>6</v>
      </c>
      <c r="AA389" s="441" t="s">
        <v>1037</v>
      </c>
      <c r="AB389" s="43" t="s">
        <v>1548</v>
      </c>
      <c r="AC389" s="434" t="b">
        <v>1</v>
      </c>
      <c r="AD389" s="626" t="s">
        <v>4351</v>
      </c>
      <c r="AE389" s="626">
        <v>1194</v>
      </c>
    </row>
    <row r="390" spans="2:31" ht="24">
      <c r="B390" s="43" t="s">
        <v>1548</v>
      </c>
      <c r="C390" s="41"/>
      <c r="D390" s="66" t="s">
        <v>1039</v>
      </c>
      <c r="E390" s="67" t="s">
        <v>1040</v>
      </c>
      <c r="F390" s="67" t="s">
        <v>1821</v>
      </c>
      <c r="G390" s="41">
        <v>1</v>
      </c>
      <c r="H390" s="398">
        <v>11731</v>
      </c>
      <c r="I390" s="67" t="s">
        <v>3281</v>
      </c>
      <c r="J390" s="67" t="s">
        <v>3290</v>
      </c>
      <c r="K390" s="67" t="s">
        <v>3293</v>
      </c>
      <c r="L390" s="67"/>
      <c r="M390" s="406"/>
      <c r="N390" s="67"/>
      <c r="O390" s="67"/>
      <c r="P390" s="392"/>
      <c r="Q390" s="392"/>
      <c r="R390" s="392"/>
      <c r="S390" s="392"/>
      <c r="T390" s="392"/>
      <c r="U390" s="392"/>
      <c r="V390" s="434" t="b">
        <f t="shared" si="18"/>
        <v>1</v>
      </c>
      <c r="W390" s="434" t="b">
        <f t="shared" ref="W390:W453" si="19">EXACT(G390,Y390)</f>
        <v>1</v>
      </c>
      <c r="X390" s="67" t="s">
        <v>1040</v>
      </c>
      <c r="Y390" s="41">
        <v>1</v>
      </c>
      <c r="Z390" s="41" t="s">
        <v>6</v>
      </c>
      <c r="AA390" s="441" t="s">
        <v>1024</v>
      </c>
      <c r="AB390" s="43" t="s">
        <v>1548</v>
      </c>
      <c r="AC390" s="434" t="b">
        <v>1</v>
      </c>
      <c r="AD390" s="626" t="s">
        <v>4352</v>
      </c>
      <c r="AE390" s="626">
        <v>1200</v>
      </c>
    </row>
    <row r="391" spans="2:31" ht="36">
      <c r="B391" s="43" t="s">
        <v>1548</v>
      </c>
      <c r="C391" s="41"/>
      <c r="D391" s="35" t="s">
        <v>1042</v>
      </c>
      <c r="E391" s="60" t="s">
        <v>1043</v>
      </c>
      <c r="F391" s="61" t="s">
        <v>1044</v>
      </c>
      <c r="G391" s="38">
        <v>1</v>
      </c>
      <c r="H391" s="398">
        <v>11741</v>
      </c>
      <c r="I391" s="61" t="s">
        <v>3281</v>
      </c>
      <c r="J391" s="61" t="s">
        <v>3290</v>
      </c>
      <c r="K391" s="61" t="s">
        <v>3293</v>
      </c>
      <c r="L391" s="61"/>
      <c r="M391" s="404"/>
      <c r="N391" s="61"/>
      <c r="O391" s="61"/>
      <c r="P391" s="392"/>
      <c r="Q391" s="392"/>
      <c r="R391" s="392"/>
      <c r="S391" s="392"/>
      <c r="T391" s="392"/>
      <c r="U391" s="392"/>
      <c r="V391" s="434" t="b">
        <f t="shared" si="18"/>
        <v>1</v>
      </c>
      <c r="W391" s="434" t="b">
        <f t="shared" si="19"/>
        <v>1</v>
      </c>
      <c r="X391" s="60" t="s">
        <v>1043</v>
      </c>
      <c r="Y391" s="38">
        <v>1</v>
      </c>
      <c r="Z391" s="38" t="s">
        <v>6</v>
      </c>
      <c r="AA391" s="441" t="s">
        <v>1045</v>
      </c>
      <c r="AB391" s="43" t="s">
        <v>1548</v>
      </c>
      <c r="AC391" s="434" t="b">
        <v>1</v>
      </c>
      <c r="AD391" s="626" t="s">
        <v>4353</v>
      </c>
      <c r="AE391" s="626">
        <v>1201</v>
      </c>
    </row>
    <row r="392" spans="2:31" ht="36">
      <c r="B392" s="43" t="s">
        <v>1569</v>
      </c>
      <c r="C392" s="41"/>
      <c r="D392" s="35">
        <v>1137</v>
      </c>
      <c r="E392" s="75" t="s">
        <v>1048</v>
      </c>
      <c r="F392" s="36" t="s">
        <v>1822</v>
      </c>
      <c r="G392" s="38">
        <v>1</v>
      </c>
      <c r="H392" s="398">
        <v>11371</v>
      </c>
      <c r="I392" s="36" t="s">
        <v>3283</v>
      </c>
      <c r="J392" s="36" t="s">
        <v>3268</v>
      </c>
      <c r="K392" s="36" t="s">
        <v>3294</v>
      </c>
      <c r="L392" s="36"/>
      <c r="M392" s="402"/>
      <c r="N392" s="36"/>
      <c r="O392" s="36"/>
      <c r="P392" s="392"/>
      <c r="Q392" s="392"/>
      <c r="R392" s="392"/>
      <c r="S392" s="392"/>
      <c r="T392" s="392"/>
      <c r="U392" s="392"/>
      <c r="V392" s="434" t="b">
        <f t="shared" si="18"/>
        <v>1</v>
      </c>
      <c r="W392" s="434" t="b">
        <f t="shared" si="19"/>
        <v>1</v>
      </c>
      <c r="X392" s="75" t="s">
        <v>1048</v>
      </c>
      <c r="Y392" s="38">
        <v>1</v>
      </c>
      <c r="Z392" s="77" t="s">
        <v>6</v>
      </c>
      <c r="AA392" s="441" t="s">
        <v>1050</v>
      </c>
      <c r="AB392" s="43" t="s">
        <v>1569</v>
      </c>
      <c r="AC392" s="434" t="b">
        <v>1</v>
      </c>
      <c r="AD392" s="626" t="s">
        <v>4354</v>
      </c>
      <c r="AE392" s="626">
        <v>1192</v>
      </c>
    </row>
    <row r="393" spans="2:31" ht="36">
      <c r="B393" s="81" t="s">
        <v>1530</v>
      </c>
      <c r="C393" s="41"/>
      <c r="D393" s="66" t="s">
        <v>1052</v>
      </c>
      <c r="E393" s="67" t="s">
        <v>1053</v>
      </c>
      <c r="F393" s="67" t="s">
        <v>1823</v>
      </c>
      <c r="G393" s="41">
        <v>1</v>
      </c>
      <c r="H393" s="398">
        <v>15241</v>
      </c>
      <c r="I393" s="67" t="s">
        <v>3296</v>
      </c>
      <c r="J393" s="67" t="s">
        <v>3275</v>
      </c>
      <c r="K393" s="67" t="s">
        <v>3310</v>
      </c>
      <c r="L393" s="67"/>
      <c r="M393" s="406"/>
      <c r="N393" s="67"/>
      <c r="O393" s="67"/>
      <c r="P393" s="392"/>
      <c r="Q393" s="392"/>
      <c r="R393" s="392"/>
      <c r="S393" s="392"/>
      <c r="T393" s="392"/>
      <c r="U393" s="392"/>
      <c r="V393" s="434" t="b">
        <f t="shared" si="18"/>
        <v>1</v>
      </c>
      <c r="W393" s="434" t="b">
        <f t="shared" si="19"/>
        <v>1</v>
      </c>
      <c r="X393" s="67" t="s">
        <v>1053</v>
      </c>
      <c r="Y393" s="41">
        <v>1</v>
      </c>
      <c r="Z393" s="41" t="s">
        <v>6</v>
      </c>
      <c r="AA393" s="441" t="s">
        <v>333</v>
      </c>
      <c r="AB393" s="442" t="s">
        <v>1530</v>
      </c>
      <c r="AC393" s="434" t="b">
        <v>1</v>
      </c>
      <c r="AD393" s="626" t="s">
        <v>4355</v>
      </c>
      <c r="AE393" s="626">
        <v>1431</v>
      </c>
    </row>
    <row r="394" spans="2:31" ht="36">
      <c r="B394" s="81" t="s">
        <v>1588</v>
      </c>
      <c r="C394" s="83"/>
      <c r="D394" s="81" t="s">
        <v>1055</v>
      </c>
      <c r="E394" s="81" t="s">
        <v>1056</v>
      </c>
      <c r="F394" s="81" t="s">
        <v>1057</v>
      </c>
      <c r="G394" s="38">
        <v>1</v>
      </c>
      <c r="H394" s="398">
        <v>11761</v>
      </c>
      <c r="I394" s="81" t="s">
        <v>3303</v>
      </c>
      <c r="J394" s="81" t="s">
        <v>3266</v>
      </c>
      <c r="K394" s="81" t="s">
        <v>3267</v>
      </c>
      <c r="L394" s="81"/>
      <c r="M394" s="409"/>
      <c r="N394" s="81"/>
      <c r="O394" s="81"/>
      <c r="P394" s="392"/>
      <c r="Q394" s="392"/>
      <c r="R394" s="392"/>
      <c r="S394" s="392"/>
      <c r="T394" s="392"/>
      <c r="U394" s="392"/>
      <c r="V394" s="434" t="b">
        <f t="shared" si="18"/>
        <v>1</v>
      </c>
      <c r="W394" s="434" t="b">
        <f t="shared" si="19"/>
        <v>1</v>
      </c>
      <c r="X394" s="442" t="s">
        <v>1056</v>
      </c>
      <c r="Y394" s="38">
        <v>1</v>
      </c>
      <c r="Z394" s="38" t="s">
        <v>6</v>
      </c>
      <c r="AA394" s="442" t="s">
        <v>1058</v>
      </c>
      <c r="AB394" s="442" t="s">
        <v>1588</v>
      </c>
      <c r="AC394" s="434" t="b">
        <v>1</v>
      </c>
      <c r="AD394" s="626" t="s">
        <v>4356</v>
      </c>
      <c r="AE394" s="626">
        <v>1202</v>
      </c>
    </row>
    <row r="395" spans="2:31" ht="60">
      <c r="B395" s="81" t="s">
        <v>1552</v>
      </c>
      <c r="C395" s="41"/>
      <c r="D395" s="35" t="s">
        <v>1060</v>
      </c>
      <c r="E395" s="49" t="s">
        <v>1061</v>
      </c>
      <c r="F395" s="53" t="s">
        <v>1062</v>
      </c>
      <c r="G395" s="38">
        <v>1</v>
      </c>
      <c r="H395" s="398">
        <v>11681</v>
      </c>
      <c r="I395" s="53" t="s">
        <v>3300</v>
      </c>
      <c r="J395" s="53" t="s">
        <v>3309</v>
      </c>
      <c r="K395" s="53" t="s">
        <v>3298</v>
      </c>
      <c r="L395" s="53"/>
      <c r="M395" s="403"/>
      <c r="N395" s="53"/>
      <c r="O395" s="53"/>
      <c r="P395" s="392"/>
      <c r="Q395" s="392"/>
      <c r="R395" s="392"/>
      <c r="S395" s="392"/>
      <c r="T395" s="392"/>
      <c r="U395" s="392"/>
      <c r="V395" s="434" t="b">
        <f t="shared" si="18"/>
        <v>1</v>
      </c>
      <c r="W395" s="434" t="b">
        <f t="shared" si="19"/>
        <v>1</v>
      </c>
      <c r="X395" s="49" t="s">
        <v>1061</v>
      </c>
      <c r="Y395" s="38">
        <v>1</v>
      </c>
      <c r="Z395" s="38" t="s">
        <v>6</v>
      </c>
      <c r="AA395" s="117" t="s">
        <v>1063</v>
      </c>
      <c r="AB395" s="442" t="s">
        <v>1552</v>
      </c>
      <c r="AC395" s="434" t="b">
        <v>1</v>
      </c>
      <c r="AD395" s="626" t="s">
        <v>4357</v>
      </c>
      <c r="AE395" s="626">
        <v>1195</v>
      </c>
    </row>
    <row r="396" spans="2:31" ht="60">
      <c r="B396" s="442" t="s">
        <v>1552</v>
      </c>
      <c r="D396" s="35" t="s">
        <v>1060</v>
      </c>
      <c r="E396" s="49" t="s">
        <v>1061</v>
      </c>
      <c r="F396" s="53" t="s">
        <v>1062</v>
      </c>
      <c r="G396" s="467">
        <v>2</v>
      </c>
      <c r="H396" s="398">
        <v>11681</v>
      </c>
      <c r="I396" s="53" t="s">
        <v>3300</v>
      </c>
      <c r="J396" s="53" t="s">
        <v>3309</v>
      </c>
      <c r="K396" s="53" t="s">
        <v>3298</v>
      </c>
      <c r="R396" s="392"/>
      <c r="S396" s="392"/>
      <c r="T396" s="392"/>
      <c r="U396" s="392"/>
      <c r="V396" s="434" t="b">
        <f t="shared" ref="V396:V421" si="20">EXACT(X396,E396)</f>
        <v>1</v>
      </c>
      <c r="W396" s="434" t="b">
        <f t="shared" si="19"/>
        <v>1</v>
      </c>
      <c r="X396" s="49" t="s">
        <v>1061</v>
      </c>
      <c r="Y396" s="38">
        <v>2</v>
      </c>
      <c r="Z396" s="38" t="s">
        <v>6</v>
      </c>
      <c r="AA396" s="117" t="s">
        <v>1051</v>
      </c>
      <c r="AB396" s="442" t="s">
        <v>1552</v>
      </c>
      <c r="AC396" s="434" t="b">
        <v>1</v>
      </c>
      <c r="AD396" s="626" t="s">
        <v>4358</v>
      </c>
      <c r="AE396" s="626">
        <v>3434</v>
      </c>
    </row>
    <row r="397" spans="2:31" ht="36">
      <c r="B397" s="43" t="s">
        <v>1569</v>
      </c>
      <c r="C397" s="41"/>
      <c r="D397" s="35">
        <v>1152</v>
      </c>
      <c r="E397" s="75" t="s">
        <v>1066</v>
      </c>
      <c r="F397" s="36" t="s">
        <v>1825</v>
      </c>
      <c r="G397" s="38">
        <v>1</v>
      </c>
      <c r="H397" s="398">
        <v>11521</v>
      </c>
      <c r="I397" s="36" t="s">
        <v>3283</v>
      </c>
      <c r="J397" s="36" t="s">
        <v>3268</v>
      </c>
      <c r="K397" s="36" t="s">
        <v>3294</v>
      </c>
      <c r="L397" s="36"/>
      <c r="M397" s="402"/>
      <c r="N397" s="36"/>
      <c r="O397" s="36"/>
      <c r="P397" s="392"/>
      <c r="Q397" s="392"/>
      <c r="R397" s="392"/>
      <c r="S397" s="392"/>
      <c r="T397" s="392"/>
      <c r="U397" s="392"/>
      <c r="V397" s="434" t="b">
        <f t="shared" si="20"/>
        <v>1</v>
      </c>
      <c r="W397" s="434" t="b">
        <f t="shared" si="19"/>
        <v>1</v>
      </c>
      <c r="X397" s="75" t="s">
        <v>1066</v>
      </c>
      <c r="Y397" s="38">
        <v>1</v>
      </c>
      <c r="Z397" s="77" t="s">
        <v>6</v>
      </c>
      <c r="AA397" s="441" t="s">
        <v>327</v>
      </c>
      <c r="AB397" s="43" t="s">
        <v>1569</v>
      </c>
      <c r="AC397" s="434" t="b">
        <v>1</v>
      </c>
      <c r="AD397" s="626" t="s">
        <v>4359</v>
      </c>
      <c r="AE397" s="626">
        <v>1193</v>
      </c>
    </row>
    <row r="398" spans="2:31" ht="24">
      <c r="B398" s="81" t="s">
        <v>1588</v>
      </c>
      <c r="C398" s="41"/>
      <c r="D398" s="66" t="s">
        <v>1068</v>
      </c>
      <c r="E398" s="67" t="s">
        <v>1069</v>
      </c>
      <c r="F398" s="67" t="s">
        <v>1826</v>
      </c>
      <c r="G398" s="41">
        <v>1</v>
      </c>
      <c r="H398" s="398">
        <v>17751</v>
      </c>
      <c r="I398" s="67" t="s">
        <v>3303</v>
      </c>
      <c r="J398" s="67" t="s">
        <v>3266</v>
      </c>
      <c r="K398" s="67" t="s">
        <v>3267</v>
      </c>
      <c r="L398" s="67"/>
      <c r="M398" s="406"/>
      <c r="N398" s="67"/>
      <c r="O398" s="67"/>
      <c r="P398" s="392"/>
      <c r="Q398" s="392"/>
      <c r="R398" s="392"/>
      <c r="S398" s="392"/>
      <c r="T398" s="392"/>
      <c r="U398" s="392"/>
      <c r="V398" s="434" t="b">
        <f t="shared" si="20"/>
        <v>1</v>
      </c>
      <c r="W398" s="434" t="b">
        <f t="shared" si="19"/>
        <v>1</v>
      </c>
      <c r="X398" s="67" t="s">
        <v>1069</v>
      </c>
      <c r="Y398" s="41">
        <v>1</v>
      </c>
      <c r="Z398" s="41" t="s">
        <v>6</v>
      </c>
      <c r="AA398" s="441" t="s">
        <v>1009</v>
      </c>
      <c r="AB398" s="442" t="s">
        <v>1588</v>
      </c>
      <c r="AC398" s="434" t="b">
        <v>1</v>
      </c>
      <c r="AD398" s="626" t="s">
        <v>4360</v>
      </c>
      <c r="AE398" s="626">
        <v>1528</v>
      </c>
    </row>
    <row r="399" spans="2:31" ht="48">
      <c r="B399" s="81" t="s">
        <v>1552</v>
      </c>
      <c r="C399" s="41"/>
      <c r="D399" s="35" t="s">
        <v>1071</v>
      </c>
      <c r="E399" s="35" t="s">
        <v>1072</v>
      </c>
      <c r="F399" s="36" t="s">
        <v>1827</v>
      </c>
      <c r="G399" s="38">
        <v>1</v>
      </c>
      <c r="H399" s="398">
        <v>16271</v>
      </c>
      <c r="I399" s="36" t="s">
        <v>3300</v>
      </c>
      <c r="J399" s="36" t="s">
        <v>3309</v>
      </c>
      <c r="K399" s="36" t="s">
        <v>3298</v>
      </c>
      <c r="L399" s="36"/>
      <c r="M399" s="402"/>
      <c r="N399" s="36"/>
      <c r="O399" s="36"/>
      <c r="P399" s="392"/>
      <c r="Q399" s="392"/>
      <c r="R399" s="392"/>
      <c r="S399" s="392"/>
      <c r="T399" s="392"/>
      <c r="U399" s="392"/>
      <c r="V399" s="434" t="b">
        <f t="shared" si="20"/>
        <v>1</v>
      </c>
      <c r="W399" s="434" t="b">
        <f t="shared" si="19"/>
        <v>1</v>
      </c>
      <c r="X399" s="35" t="s">
        <v>1072</v>
      </c>
      <c r="Y399" s="38">
        <v>1</v>
      </c>
      <c r="Z399" s="38" t="s">
        <v>6</v>
      </c>
      <c r="AA399" s="441" t="s">
        <v>1045</v>
      </c>
      <c r="AB399" s="442" t="s">
        <v>1552</v>
      </c>
      <c r="AC399" s="434" t="b">
        <v>1</v>
      </c>
      <c r="AD399" s="626" t="s">
        <v>4361</v>
      </c>
      <c r="AE399" s="626">
        <v>1467</v>
      </c>
    </row>
    <row r="400" spans="2:31" ht="36">
      <c r="B400" s="81" t="s">
        <v>1567</v>
      </c>
      <c r="C400" s="41"/>
      <c r="D400" s="35" t="s">
        <v>1074</v>
      </c>
      <c r="E400" s="35" t="s">
        <v>1075</v>
      </c>
      <c r="F400" s="36" t="s">
        <v>1828</v>
      </c>
      <c r="G400" s="38">
        <v>1</v>
      </c>
      <c r="H400" s="398">
        <v>16281</v>
      </c>
      <c r="I400" s="36" t="s">
        <v>3287</v>
      </c>
      <c r="J400" s="36" t="s">
        <v>3274</v>
      </c>
      <c r="K400" s="36" t="s">
        <v>3271</v>
      </c>
      <c r="L400" s="36"/>
      <c r="M400" s="402"/>
      <c r="N400" s="36"/>
      <c r="O400" s="36"/>
      <c r="P400" s="392"/>
      <c r="Q400" s="392"/>
      <c r="R400" s="392"/>
      <c r="S400" s="392"/>
      <c r="T400" s="392"/>
      <c r="U400" s="392"/>
      <c r="V400" s="434" t="b">
        <f t="shared" si="20"/>
        <v>1</v>
      </c>
      <c r="W400" s="434" t="b">
        <f t="shared" si="19"/>
        <v>1</v>
      </c>
      <c r="X400" s="35" t="s">
        <v>1075</v>
      </c>
      <c r="Y400" s="38">
        <v>1</v>
      </c>
      <c r="Z400" s="38" t="s">
        <v>6</v>
      </c>
      <c r="AA400" s="441" t="s">
        <v>1077</v>
      </c>
      <c r="AB400" s="442" t="s">
        <v>1567</v>
      </c>
      <c r="AC400" s="434" t="b">
        <v>1</v>
      </c>
      <c r="AD400" s="626" t="s">
        <v>4362</v>
      </c>
      <c r="AE400" s="626">
        <v>1468</v>
      </c>
    </row>
    <row r="401" spans="2:31" ht="24">
      <c r="B401" s="33"/>
      <c r="C401" s="41"/>
      <c r="D401" s="35" t="s">
        <v>1079</v>
      </c>
      <c r="E401" s="35" t="s">
        <v>1080</v>
      </c>
      <c r="F401" s="36" t="s">
        <v>184</v>
      </c>
      <c r="G401" s="38">
        <v>1</v>
      </c>
      <c r="H401" s="398">
        <v>17761</v>
      </c>
      <c r="I401" s="36"/>
      <c r="J401" s="36"/>
      <c r="K401" s="36"/>
      <c r="L401" s="36"/>
      <c r="M401" s="402"/>
      <c r="N401" s="36"/>
      <c r="O401" s="36"/>
      <c r="P401" s="392"/>
      <c r="Q401" s="392"/>
      <c r="R401" s="392"/>
      <c r="S401" s="392"/>
      <c r="T401" s="392"/>
      <c r="U401" s="392"/>
      <c r="V401" s="434" t="b">
        <f t="shared" si="20"/>
        <v>1</v>
      </c>
      <c r="W401" s="434" t="b">
        <f t="shared" si="19"/>
        <v>1</v>
      </c>
      <c r="X401" s="35" t="s">
        <v>1080</v>
      </c>
      <c r="Y401" s="38">
        <v>1</v>
      </c>
      <c r="Z401" s="38" t="s">
        <v>19</v>
      </c>
      <c r="AA401" s="441" t="s">
        <v>1063</v>
      </c>
      <c r="AB401" s="33"/>
      <c r="AC401" s="434" t="b">
        <v>1</v>
      </c>
      <c r="AD401" s="626" t="s">
        <v>4363</v>
      </c>
      <c r="AE401" s="626">
        <v>1529</v>
      </c>
    </row>
    <row r="402" spans="2:31" ht="48">
      <c r="B402" s="43" t="s">
        <v>1569</v>
      </c>
      <c r="C402" s="120"/>
      <c r="D402" s="35">
        <v>1588</v>
      </c>
      <c r="E402" s="35" t="s">
        <v>1082</v>
      </c>
      <c r="F402" s="36" t="s">
        <v>1083</v>
      </c>
      <c r="G402" s="38">
        <v>1</v>
      </c>
      <c r="H402" s="398">
        <v>15881</v>
      </c>
      <c r="I402" s="36" t="s">
        <v>3283</v>
      </c>
      <c r="J402" s="36" t="s">
        <v>3268</v>
      </c>
      <c r="K402" s="36" t="s">
        <v>3294</v>
      </c>
      <c r="L402" s="36"/>
      <c r="M402" s="402"/>
      <c r="N402" s="36"/>
      <c r="O402" s="36"/>
      <c r="P402" s="392"/>
      <c r="Q402" s="392"/>
      <c r="R402" s="392"/>
      <c r="S402" s="392"/>
      <c r="T402" s="392"/>
      <c r="U402" s="392"/>
      <c r="V402" s="434" t="b">
        <f t="shared" si="20"/>
        <v>1</v>
      </c>
      <c r="W402" s="434" t="b">
        <f t="shared" si="19"/>
        <v>1</v>
      </c>
      <c r="X402" s="35" t="s">
        <v>1082</v>
      </c>
      <c r="Y402" s="38">
        <v>1</v>
      </c>
      <c r="Z402" s="38" t="s">
        <v>6</v>
      </c>
      <c r="AA402" s="441" t="s">
        <v>1032</v>
      </c>
      <c r="AB402" s="43" t="s">
        <v>1569</v>
      </c>
      <c r="AC402" s="434" t="b">
        <v>1</v>
      </c>
      <c r="AD402" s="626" t="s">
        <v>4364</v>
      </c>
      <c r="AE402" s="626">
        <v>1456</v>
      </c>
    </row>
    <row r="403" spans="2:31" ht="24">
      <c r="B403" s="81" t="s">
        <v>1522</v>
      </c>
      <c r="C403" s="41" t="s">
        <v>1619</v>
      </c>
      <c r="D403" s="66" t="s">
        <v>1084</v>
      </c>
      <c r="E403" s="67" t="s">
        <v>1085</v>
      </c>
      <c r="F403" s="67" t="s">
        <v>1829</v>
      </c>
      <c r="G403" s="41">
        <v>1</v>
      </c>
      <c r="H403" s="398">
        <v>16431</v>
      </c>
      <c r="I403" s="67" t="s">
        <v>3286</v>
      </c>
      <c r="J403" s="67" t="s">
        <v>3289</v>
      </c>
      <c r="K403" s="67" t="s">
        <v>3292</v>
      </c>
      <c r="L403" s="67"/>
      <c r="M403" s="406"/>
      <c r="N403" s="67"/>
      <c r="O403" s="67"/>
      <c r="P403" s="392"/>
      <c r="Q403" s="392"/>
      <c r="R403" s="392"/>
      <c r="S403" s="392"/>
      <c r="T403" s="392"/>
      <c r="U403" s="392"/>
      <c r="V403" s="434" t="b">
        <f t="shared" si="20"/>
        <v>1</v>
      </c>
      <c r="W403" s="434" t="b">
        <f t="shared" si="19"/>
        <v>1</v>
      </c>
      <c r="X403" s="67" t="s">
        <v>1085</v>
      </c>
      <c r="Y403" s="41">
        <v>1</v>
      </c>
      <c r="Z403" s="41" t="s">
        <v>6</v>
      </c>
      <c r="AA403" s="441" t="s">
        <v>331</v>
      </c>
      <c r="AB403" s="442" t="s">
        <v>1522</v>
      </c>
      <c r="AC403" s="434" t="b">
        <v>1</v>
      </c>
      <c r="AD403" s="626" t="s">
        <v>4365</v>
      </c>
      <c r="AE403" s="626">
        <v>3439</v>
      </c>
    </row>
    <row r="404" spans="2:31" ht="48">
      <c r="B404" s="81" t="s">
        <v>1522</v>
      </c>
      <c r="C404" s="83" t="s">
        <v>1604</v>
      </c>
      <c r="D404" s="122"/>
      <c r="E404" s="81" t="s">
        <v>1087</v>
      </c>
      <c r="F404" s="81" t="s">
        <v>1088</v>
      </c>
      <c r="G404" s="38">
        <v>1</v>
      </c>
      <c r="H404" s="398">
        <v>1</v>
      </c>
      <c r="I404" s="81" t="s">
        <v>3286</v>
      </c>
      <c r="J404" s="81" t="s">
        <v>3289</v>
      </c>
      <c r="K404" s="81" t="s">
        <v>3292</v>
      </c>
      <c r="L404" s="81"/>
      <c r="M404" s="409"/>
      <c r="N404" s="81"/>
      <c r="O404" s="81"/>
      <c r="P404" s="392"/>
      <c r="Q404" s="392"/>
      <c r="R404" s="392"/>
      <c r="S404" s="392"/>
      <c r="T404" s="392"/>
      <c r="U404" s="392"/>
      <c r="V404" s="434" t="b">
        <f t="shared" si="20"/>
        <v>1</v>
      </c>
      <c r="W404" s="434" t="b">
        <f t="shared" si="19"/>
        <v>1</v>
      </c>
      <c r="X404" s="442" t="s">
        <v>1087</v>
      </c>
      <c r="Y404" s="38">
        <v>1</v>
      </c>
      <c r="Z404" s="38" t="s">
        <v>6</v>
      </c>
      <c r="AA404" s="442" t="s">
        <v>1058</v>
      </c>
      <c r="AB404" s="442" t="s">
        <v>1522</v>
      </c>
      <c r="AC404" s="434" t="b">
        <v>1</v>
      </c>
      <c r="AD404" s="626" t="s">
        <v>4366</v>
      </c>
      <c r="AE404" s="626">
        <v>3436</v>
      </c>
    </row>
    <row r="405" spans="2:31" ht="24">
      <c r="B405" s="81" t="s">
        <v>1621</v>
      </c>
      <c r="C405" s="41"/>
      <c r="D405" s="66">
        <v>1605</v>
      </c>
      <c r="E405" s="67" t="s">
        <v>1090</v>
      </c>
      <c r="F405" s="67" t="s">
        <v>1830</v>
      </c>
      <c r="G405" s="41">
        <v>1</v>
      </c>
      <c r="H405" s="398">
        <v>16051</v>
      </c>
      <c r="I405" s="67" t="s">
        <v>3304</v>
      </c>
      <c r="J405" s="67" t="s">
        <v>3265</v>
      </c>
      <c r="K405" s="67" t="s">
        <v>3264</v>
      </c>
      <c r="L405" s="67"/>
      <c r="M405" s="406"/>
      <c r="N405" s="67"/>
      <c r="O405" s="67"/>
      <c r="P405" s="392"/>
      <c r="Q405" s="392"/>
      <c r="R405" s="392"/>
      <c r="S405" s="392"/>
      <c r="T405" s="392"/>
      <c r="U405" s="392"/>
      <c r="V405" s="434" t="b">
        <f t="shared" si="20"/>
        <v>1</v>
      </c>
      <c r="W405" s="434" t="b">
        <f t="shared" si="19"/>
        <v>1</v>
      </c>
      <c r="X405" s="67" t="s">
        <v>1090</v>
      </c>
      <c r="Y405" s="41">
        <v>1</v>
      </c>
      <c r="Z405" s="41" t="s">
        <v>6</v>
      </c>
      <c r="AA405" s="441" t="s">
        <v>329</v>
      </c>
      <c r="AB405" s="442" t="s">
        <v>1621</v>
      </c>
      <c r="AC405" s="434" t="b">
        <v>1</v>
      </c>
      <c r="AD405" s="626" t="s">
        <v>4367</v>
      </c>
      <c r="AE405" s="626">
        <v>1460</v>
      </c>
    </row>
    <row r="406" spans="2:31" ht="48">
      <c r="B406" s="81" t="s">
        <v>1552</v>
      </c>
      <c r="C406" s="41"/>
      <c r="D406" s="35" t="s">
        <v>1092</v>
      </c>
      <c r="E406" s="35" t="s">
        <v>1093</v>
      </c>
      <c r="F406" s="36" t="s">
        <v>1831</v>
      </c>
      <c r="G406" s="38">
        <v>1</v>
      </c>
      <c r="H406" s="398">
        <v>16061</v>
      </c>
      <c r="I406" s="36" t="s">
        <v>3300</v>
      </c>
      <c r="J406" s="36" t="s">
        <v>3309</v>
      </c>
      <c r="K406" s="36" t="s">
        <v>3298</v>
      </c>
      <c r="L406" s="36"/>
      <c r="M406" s="402"/>
      <c r="N406" s="36"/>
      <c r="O406" s="36"/>
      <c r="P406" s="392"/>
      <c r="Q406" s="392"/>
      <c r="R406" s="392"/>
      <c r="S406" s="392"/>
      <c r="T406" s="392"/>
      <c r="U406" s="392"/>
      <c r="V406" s="434" t="b">
        <f t="shared" si="20"/>
        <v>1</v>
      </c>
      <c r="W406" s="434" t="b">
        <f t="shared" si="19"/>
        <v>1</v>
      </c>
      <c r="X406" s="35" t="s">
        <v>1093</v>
      </c>
      <c r="Y406" s="38">
        <v>1</v>
      </c>
      <c r="Z406" s="38" t="s">
        <v>6</v>
      </c>
      <c r="AA406" s="441" t="s">
        <v>1037</v>
      </c>
      <c r="AB406" s="442" t="s">
        <v>1552</v>
      </c>
      <c r="AC406" s="434" t="b">
        <v>1</v>
      </c>
      <c r="AD406" s="626" t="s">
        <v>4368</v>
      </c>
      <c r="AE406" s="626">
        <v>1461</v>
      </c>
    </row>
    <row r="407" spans="2:31" ht="48">
      <c r="B407" s="81" t="s">
        <v>1621</v>
      </c>
      <c r="C407" s="120"/>
      <c r="D407" s="35">
        <v>1832</v>
      </c>
      <c r="E407" s="35" t="s">
        <v>1096</v>
      </c>
      <c r="F407" s="36" t="s">
        <v>1097</v>
      </c>
      <c r="G407" s="123">
        <v>1</v>
      </c>
      <c r="H407" s="398">
        <v>18321</v>
      </c>
      <c r="I407" s="36" t="s">
        <v>3304</v>
      </c>
      <c r="J407" s="36" t="s">
        <v>3265</v>
      </c>
      <c r="K407" s="36" t="s">
        <v>3264</v>
      </c>
      <c r="L407" s="36"/>
      <c r="M407" s="402"/>
      <c r="N407" s="36"/>
      <c r="O407" s="36"/>
      <c r="P407" s="392"/>
      <c r="Q407" s="392"/>
      <c r="R407" s="392"/>
      <c r="S407" s="392"/>
      <c r="T407" s="392"/>
      <c r="U407" s="392"/>
      <c r="V407" s="434" t="b">
        <f t="shared" si="20"/>
        <v>1</v>
      </c>
      <c r="W407" s="434" t="b">
        <f t="shared" si="19"/>
        <v>1</v>
      </c>
      <c r="X407" s="35" t="s">
        <v>1096</v>
      </c>
      <c r="Y407" s="123">
        <v>1</v>
      </c>
      <c r="Z407" s="123" t="s">
        <v>6</v>
      </c>
      <c r="AA407" s="441" t="s">
        <v>1098</v>
      </c>
      <c r="AB407" s="442" t="s">
        <v>1621</v>
      </c>
      <c r="AC407" s="434" t="b">
        <v>1</v>
      </c>
      <c r="AD407" s="626" t="s">
        <v>4369</v>
      </c>
      <c r="AE407" s="626">
        <v>1535</v>
      </c>
    </row>
    <row r="408" spans="2:31" ht="108">
      <c r="B408" s="81" t="s">
        <v>1530</v>
      </c>
      <c r="C408" s="41"/>
      <c r="D408" s="35">
        <v>1834</v>
      </c>
      <c r="E408" s="35" t="s">
        <v>1101</v>
      </c>
      <c r="F408" s="36" t="s">
        <v>1102</v>
      </c>
      <c r="G408" s="123">
        <v>1</v>
      </c>
      <c r="H408" s="398">
        <v>18341</v>
      </c>
      <c r="I408" s="36" t="s">
        <v>3296</v>
      </c>
      <c r="J408" s="36" t="s">
        <v>3275</v>
      </c>
      <c r="K408" s="36" t="s">
        <v>3310</v>
      </c>
      <c r="L408" s="36"/>
      <c r="M408" s="402"/>
      <c r="N408" s="36"/>
      <c r="O408" s="36"/>
      <c r="P408" s="392"/>
      <c r="Q408" s="392"/>
      <c r="R408" s="392"/>
      <c r="S408" s="392"/>
      <c r="T408" s="392"/>
      <c r="U408" s="392"/>
      <c r="V408" s="434" t="b">
        <f t="shared" si="20"/>
        <v>1</v>
      </c>
      <c r="W408" s="434" t="b">
        <f t="shared" si="19"/>
        <v>1</v>
      </c>
      <c r="X408" s="35" t="s">
        <v>1101</v>
      </c>
      <c r="Y408" s="123">
        <v>1</v>
      </c>
      <c r="Z408" s="123" t="s">
        <v>6</v>
      </c>
      <c r="AA408" s="53" t="s">
        <v>1832</v>
      </c>
      <c r="AB408" s="442" t="s">
        <v>1530</v>
      </c>
      <c r="AC408" s="434" t="b">
        <v>1</v>
      </c>
      <c r="AD408" s="626" t="s">
        <v>4370</v>
      </c>
      <c r="AE408" s="626">
        <v>1536</v>
      </c>
    </row>
    <row r="409" spans="2:31" ht="36">
      <c r="B409" s="81" t="s">
        <v>1621</v>
      </c>
      <c r="C409" s="41"/>
      <c r="D409" s="35" t="s">
        <v>1103</v>
      </c>
      <c r="E409" s="35" t="s">
        <v>1104</v>
      </c>
      <c r="F409" s="36" t="s">
        <v>1833</v>
      </c>
      <c r="G409" s="38">
        <v>1</v>
      </c>
      <c r="H409" s="398">
        <v>16231</v>
      </c>
      <c r="I409" s="36" t="s">
        <v>3304</v>
      </c>
      <c r="J409" s="36" t="s">
        <v>3265</v>
      </c>
      <c r="K409" s="36" t="s">
        <v>3264</v>
      </c>
      <c r="L409" s="36"/>
      <c r="M409" s="402"/>
      <c r="N409" s="36"/>
      <c r="O409" s="36"/>
      <c r="P409" s="392"/>
      <c r="Q409" s="392"/>
      <c r="R409" s="392"/>
      <c r="S409" s="392"/>
      <c r="T409" s="392"/>
      <c r="U409" s="392"/>
      <c r="V409" s="434" t="b">
        <f t="shared" si="20"/>
        <v>1</v>
      </c>
      <c r="W409" s="434" t="b">
        <f t="shared" si="19"/>
        <v>1</v>
      </c>
      <c r="X409" s="35" t="s">
        <v>1104</v>
      </c>
      <c r="Y409" s="38">
        <v>1</v>
      </c>
      <c r="Z409" s="38" t="s">
        <v>6</v>
      </c>
      <c r="AA409" s="441" t="s">
        <v>1077</v>
      </c>
      <c r="AB409" s="442" t="s">
        <v>1621</v>
      </c>
      <c r="AC409" s="434" t="b">
        <v>1</v>
      </c>
      <c r="AD409" s="626" t="s">
        <v>4371</v>
      </c>
      <c r="AE409" s="626">
        <v>1466</v>
      </c>
    </row>
    <row r="410" spans="2:31" ht="48">
      <c r="B410" s="81" t="s">
        <v>1552</v>
      </c>
      <c r="C410" s="41"/>
      <c r="D410" s="35">
        <v>1830</v>
      </c>
      <c r="E410" s="35" t="s">
        <v>1107</v>
      </c>
      <c r="F410" s="36" t="s">
        <v>1108</v>
      </c>
      <c r="G410" s="38">
        <v>1</v>
      </c>
      <c r="H410" s="398">
        <v>18301</v>
      </c>
      <c r="I410" s="36" t="s">
        <v>3300</v>
      </c>
      <c r="J410" s="36" t="s">
        <v>3309</v>
      </c>
      <c r="K410" s="36" t="s">
        <v>3298</v>
      </c>
      <c r="L410" s="36"/>
      <c r="M410" s="402"/>
      <c r="N410" s="36"/>
      <c r="O410" s="36"/>
      <c r="P410" s="392"/>
      <c r="Q410" s="392"/>
      <c r="R410" s="392"/>
      <c r="S410" s="392"/>
      <c r="T410" s="392"/>
      <c r="U410" s="392"/>
      <c r="V410" s="434" t="b">
        <f t="shared" si="20"/>
        <v>1</v>
      </c>
      <c r="W410" s="434" t="b">
        <f t="shared" si="19"/>
        <v>1</v>
      </c>
      <c r="X410" s="35" t="s">
        <v>1107</v>
      </c>
      <c r="Y410" s="38">
        <v>1</v>
      </c>
      <c r="Z410" s="38" t="s">
        <v>6</v>
      </c>
      <c r="AA410" s="441" t="s">
        <v>1077</v>
      </c>
      <c r="AB410" s="442" t="s">
        <v>1552</v>
      </c>
      <c r="AC410" s="434" t="b">
        <v>1</v>
      </c>
      <c r="AD410" s="626" t="s">
        <v>4372</v>
      </c>
      <c r="AE410" s="626">
        <v>1534</v>
      </c>
    </row>
    <row r="411" spans="2:31" ht="24">
      <c r="B411" s="33" t="s">
        <v>1548</v>
      </c>
      <c r="C411" s="41"/>
      <c r="D411" s="35">
        <v>1828</v>
      </c>
      <c r="E411" s="35" t="s">
        <v>1110</v>
      </c>
      <c r="F411" s="36" t="s">
        <v>1834</v>
      </c>
      <c r="G411" s="38">
        <v>1</v>
      </c>
      <c r="H411" s="398">
        <v>18281</v>
      </c>
      <c r="I411" s="36" t="s">
        <v>3281</v>
      </c>
      <c r="J411" s="36" t="s">
        <v>3290</v>
      </c>
      <c r="K411" s="36" t="s">
        <v>3293</v>
      </c>
      <c r="L411" s="36"/>
      <c r="M411" s="402"/>
      <c r="N411" s="36"/>
      <c r="O411" s="36"/>
      <c r="P411" s="392"/>
      <c r="Q411" s="392"/>
      <c r="R411" s="392"/>
      <c r="S411" s="392"/>
      <c r="T411" s="392"/>
      <c r="U411" s="392"/>
      <c r="V411" s="434" t="b">
        <f t="shared" si="20"/>
        <v>1</v>
      </c>
      <c r="W411" s="434" t="b">
        <f t="shared" si="19"/>
        <v>1</v>
      </c>
      <c r="X411" s="35" t="s">
        <v>1110</v>
      </c>
      <c r="Y411" s="38">
        <v>1</v>
      </c>
      <c r="Z411" s="38" t="s">
        <v>6</v>
      </c>
      <c r="AA411" s="441" t="s">
        <v>1063</v>
      </c>
      <c r="AB411" s="33" t="s">
        <v>1548</v>
      </c>
      <c r="AC411" s="434" t="b">
        <v>1</v>
      </c>
      <c r="AD411" s="626" t="s">
        <v>4373</v>
      </c>
      <c r="AE411" s="626">
        <v>1533</v>
      </c>
    </row>
    <row r="412" spans="2:31" ht="48">
      <c r="B412" s="81" t="s">
        <v>1621</v>
      </c>
      <c r="C412" s="83"/>
      <c r="D412" s="122"/>
      <c r="E412" s="81" t="s">
        <v>1112</v>
      </c>
      <c r="F412" s="81" t="s">
        <v>1113</v>
      </c>
      <c r="G412" s="38">
        <v>1</v>
      </c>
      <c r="H412" s="398">
        <v>1</v>
      </c>
      <c r="I412" s="81" t="s">
        <v>3304</v>
      </c>
      <c r="J412" s="81" t="s">
        <v>3265</v>
      </c>
      <c r="K412" s="81" t="s">
        <v>3264</v>
      </c>
      <c r="L412" s="81"/>
      <c r="M412" s="409"/>
      <c r="N412" s="81"/>
      <c r="O412" s="81"/>
      <c r="P412" s="392"/>
      <c r="Q412" s="392"/>
      <c r="R412" s="392"/>
      <c r="S412" s="392"/>
      <c r="T412" s="392"/>
      <c r="U412" s="392"/>
      <c r="V412" s="434" t="b">
        <f t="shared" si="20"/>
        <v>1</v>
      </c>
      <c r="W412" s="434" t="b">
        <f t="shared" si="19"/>
        <v>1</v>
      </c>
      <c r="X412" s="442" t="s">
        <v>1112</v>
      </c>
      <c r="Y412" s="38">
        <v>1</v>
      </c>
      <c r="Z412" s="38" t="s">
        <v>6</v>
      </c>
      <c r="AA412" s="442" t="s">
        <v>1019</v>
      </c>
      <c r="AB412" s="442" t="s">
        <v>1621</v>
      </c>
      <c r="AC412" s="434" t="b">
        <v>1</v>
      </c>
      <c r="AD412" s="626" t="s">
        <v>4374</v>
      </c>
      <c r="AE412" s="626">
        <v>3435</v>
      </c>
    </row>
    <row r="413" spans="2:31" ht="24">
      <c r="B413" s="81" t="s">
        <v>1588</v>
      </c>
      <c r="C413" s="41"/>
      <c r="D413" s="66">
        <v>21929</v>
      </c>
      <c r="E413" s="67" t="s">
        <v>1115</v>
      </c>
      <c r="F413" s="67" t="s">
        <v>1835</v>
      </c>
      <c r="G413" s="41">
        <v>1</v>
      </c>
      <c r="H413" s="398">
        <v>219291</v>
      </c>
      <c r="I413" s="67" t="s">
        <v>3303</v>
      </c>
      <c r="J413" s="67" t="s">
        <v>3266</v>
      </c>
      <c r="K413" s="67" t="s">
        <v>3267</v>
      </c>
      <c r="L413" s="67"/>
      <c r="M413" s="406"/>
      <c r="N413" s="67"/>
      <c r="O413" s="67"/>
      <c r="P413" s="392"/>
      <c r="Q413" s="392"/>
      <c r="R413" s="392"/>
      <c r="S413" s="392"/>
      <c r="T413" s="392"/>
      <c r="U413" s="392"/>
      <c r="V413" s="434" t="b">
        <f t="shared" si="20"/>
        <v>1</v>
      </c>
      <c r="W413" s="434" t="b">
        <f t="shared" si="19"/>
        <v>1</v>
      </c>
      <c r="X413" s="67" t="s">
        <v>1115</v>
      </c>
      <c r="Y413" s="41">
        <v>1</v>
      </c>
      <c r="Z413" s="41" t="s">
        <v>6</v>
      </c>
      <c r="AA413" s="441" t="s">
        <v>329</v>
      </c>
      <c r="AB413" s="442" t="s">
        <v>1588</v>
      </c>
      <c r="AC413" s="434" t="b">
        <v>1</v>
      </c>
      <c r="AD413" s="626" t="s">
        <v>4375</v>
      </c>
      <c r="AE413" s="626">
        <v>1545</v>
      </c>
    </row>
    <row r="414" spans="2:31" ht="48">
      <c r="B414" s="33" t="s">
        <v>1530</v>
      </c>
      <c r="C414" s="41" t="s">
        <v>1598</v>
      </c>
      <c r="D414" s="35" t="s">
        <v>1836</v>
      </c>
      <c r="E414" s="35" t="s">
        <v>1837</v>
      </c>
      <c r="F414" s="36" t="s">
        <v>1711</v>
      </c>
      <c r="G414" s="38">
        <v>1</v>
      </c>
      <c r="H414" s="398">
        <v>13411</v>
      </c>
      <c r="I414" s="36" t="s">
        <v>3296</v>
      </c>
      <c r="J414" s="36" t="s">
        <v>3275</v>
      </c>
      <c r="K414" s="36" t="s">
        <v>3310</v>
      </c>
      <c r="L414" s="36"/>
      <c r="M414" s="402"/>
      <c r="N414" s="36"/>
      <c r="O414" s="36"/>
      <c r="P414" s="392"/>
      <c r="Q414" s="392"/>
      <c r="R414" s="392"/>
      <c r="S414" s="392"/>
      <c r="T414" s="392"/>
      <c r="U414" s="392"/>
      <c r="V414" s="434" t="b">
        <f t="shared" si="20"/>
        <v>1</v>
      </c>
      <c r="W414" s="434" t="b">
        <f t="shared" si="19"/>
        <v>1</v>
      </c>
      <c r="X414" s="35" t="s">
        <v>1837</v>
      </c>
      <c r="Y414" s="38">
        <v>1</v>
      </c>
      <c r="Z414" s="38" t="s">
        <v>6</v>
      </c>
      <c r="AA414" s="117" t="s">
        <v>722</v>
      </c>
      <c r="AB414" s="33" t="s">
        <v>1530</v>
      </c>
      <c r="AC414" s="434" t="b">
        <v>1</v>
      </c>
      <c r="AD414" s="626" t="s">
        <v>4376</v>
      </c>
      <c r="AE414" s="626">
        <v>1308</v>
      </c>
    </row>
    <row r="415" spans="2:31" ht="48">
      <c r="B415" s="33" t="s">
        <v>1569</v>
      </c>
      <c r="C415" s="41" t="s">
        <v>1598</v>
      </c>
      <c r="D415" s="35" t="s">
        <v>1836</v>
      </c>
      <c r="E415" s="35" t="s">
        <v>1837</v>
      </c>
      <c r="F415" s="36" t="s">
        <v>1711</v>
      </c>
      <c r="G415" s="38">
        <v>2</v>
      </c>
      <c r="H415" s="398">
        <v>13412</v>
      </c>
      <c r="I415" s="36" t="s">
        <v>3283</v>
      </c>
      <c r="J415" s="36" t="s">
        <v>3268</v>
      </c>
      <c r="K415" s="36" t="s">
        <v>3294</v>
      </c>
      <c r="L415" s="36"/>
      <c r="M415" s="402"/>
      <c r="N415" s="36"/>
      <c r="O415" s="36"/>
      <c r="P415" s="392"/>
      <c r="Q415" s="392"/>
      <c r="R415" s="392"/>
      <c r="S415" s="392"/>
      <c r="T415" s="392"/>
      <c r="U415" s="392"/>
      <c r="V415" s="434" t="b">
        <f t="shared" si="20"/>
        <v>1</v>
      </c>
      <c r="W415" s="434" t="b">
        <f t="shared" si="19"/>
        <v>1</v>
      </c>
      <c r="X415" s="35" t="s">
        <v>1837</v>
      </c>
      <c r="Y415" s="38">
        <v>2</v>
      </c>
      <c r="Z415" s="38" t="s">
        <v>6</v>
      </c>
      <c r="AA415" s="53" t="s">
        <v>723</v>
      </c>
      <c r="AB415" s="33" t="s">
        <v>1569</v>
      </c>
      <c r="AC415" s="434" t="b">
        <v>1</v>
      </c>
      <c r="AD415" s="626" t="s">
        <v>4377</v>
      </c>
      <c r="AE415" s="626">
        <v>1309</v>
      </c>
    </row>
    <row r="416" spans="2:31" ht="48">
      <c r="B416" s="33" t="s">
        <v>1639</v>
      </c>
      <c r="C416" s="41" t="s">
        <v>1598</v>
      </c>
      <c r="D416" s="35" t="s">
        <v>1836</v>
      </c>
      <c r="E416" s="35" t="s">
        <v>1837</v>
      </c>
      <c r="F416" s="36" t="s">
        <v>1711</v>
      </c>
      <c r="G416" s="38">
        <v>1</v>
      </c>
      <c r="H416" s="398">
        <v>13411</v>
      </c>
      <c r="I416" s="36" t="s">
        <v>3305</v>
      </c>
      <c r="J416" s="36"/>
      <c r="K416" s="36"/>
      <c r="L416" s="36"/>
      <c r="M416" s="402"/>
      <c r="N416" s="36"/>
      <c r="O416" s="36"/>
      <c r="P416" s="392"/>
      <c r="Q416" s="392"/>
      <c r="R416" s="392"/>
      <c r="S416" s="392"/>
      <c r="T416" s="392"/>
      <c r="U416" s="392"/>
      <c r="V416" s="434" t="b">
        <f t="shared" si="20"/>
        <v>1</v>
      </c>
      <c r="W416" s="434" t="b">
        <f t="shared" si="19"/>
        <v>1</v>
      </c>
      <c r="X416" s="35" t="s">
        <v>1837</v>
      </c>
      <c r="Y416" s="38">
        <v>1</v>
      </c>
      <c r="Z416" s="38" t="s">
        <v>7</v>
      </c>
      <c r="AA416" s="117" t="s">
        <v>723</v>
      </c>
      <c r="AB416" s="33" t="s">
        <v>1639</v>
      </c>
      <c r="AC416" s="434" t="b">
        <v>1</v>
      </c>
      <c r="AD416" s="626" t="s">
        <v>4378</v>
      </c>
      <c r="AE416" s="626">
        <v>1313</v>
      </c>
    </row>
    <row r="417" spans="2:31" ht="48">
      <c r="B417" s="33" t="s">
        <v>1639</v>
      </c>
      <c r="C417" s="41" t="s">
        <v>1712</v>
      </c>
      <c r="D417" s="35" t="s">
        <v>1836</v>
      </c>
      <c r="E417" s="35" t="s">
        <v>1837</v>
      </c>
      <c r="F417" s="36" t="s">
        <v>1711</v>
      </c>
      <c r="G417" s="38">
        <v>2</v>
      </c>
      <c r="H417" s="398">
        <v>13412</v>
      </c>
      <c r="I417" s="36" t="s">
        <v>3305</v>
      </c>
      <c r="J417" s="36"/>
      <c r="K417" s="36"/>
      <c r="L417" s="36"/>
      <c r="M417" s="402"/>
      <c r="N417" s="36"/>
      <c r="O417" s="36"/>
      <c r="P417" s="392"/>
      <c r="Q417" s="392"/>
      <c r="R417" s="392"/>
      <c r="S417" s="392"/>
      <c r="T417" s="392"/>
      <c r="U417" s="392"/>
      <c r="V417" s="434" t="b">
        <f t="shared" si="20"/>
        <v>1</v>
      </c>
      <c r="W417" s="434" t="b">
        <f t="shared" si="19"/>
        <v>1</v>
      </c>
      <c r="X417" s="35" t="s">
        <v>1837</v>
      </c>
      <c r="Y417" s="38">
        <v>2</v>
      </c>
      <c r="Z417" s="38" t="s">
        <v>7</v>
      </c>
      <c r="AA417" s="117" t="s">
        <v>727</v>
      </c>
      <c r="AB417" s="33" t="s">
        <v>1639</v>
      </c>
      <c r="AC417" s="434" t="b">
        <v>1</v>
      </c>
      <c r="AD417" s="626" t="s">
        <v>4379</v>
      </c>
      <c r="AE417" s="626">
        <v>1314</v>
      </c>
    </row>
    <row r="418" spans="2:31" ht="60">
      <c r="B418" s="33" t="s">
        <v>1639</v>
      </c>
      <c r="C418" s="41" t="s">
        <v>1608</v>
      </c>
      <c r="D418" s="35" t="s">
        <v>1836</v>
      </c>
      <c r="E418" s="35" t="s">
        <v>1837</v>
      </c>
      <c r="F418" s="36" t="s">
        <v>1711</v>
      </c>
      <c r="G418" s="38">
        <v>3</v>
      </c>
      <c r="H418" s="398">
        <v>13413</v>
      </c>
      <c r="I418" s="36" t="s">
        <v>3305</v>
      </c>
      <c r="J418" s="36"/>
      <c r="K418" s="36"/>
      <c r="L418" s="36"/>
      <c r="M418" s="402"/>
      <c r="N418" s="36"/>
      <c r="O418" s="36"/>
      <c r="P418" s="392"/>
      <c r="Q418" s="392"/>
      <c r="R418" s="392"/>
      <c r="S418" s="392"/>
      <c r="T418" s="392"/>
      <c r="U418" s="392"/>
      <c r="V418" s="434" t="b">
        <f t="shared" si="20"/>
        <v>1</v>
      </c>
      <c r="W418" s="434" t="b">
        <f t="shared" si="19"/>
        <v>1</v>
      </c>
      <c r="X418" s="35" t="s">
        <v>1837</v>
      </c>
      <c r="Y418" s="38">
        <v>3</v>
      </c>
      <c r="Z418" s="38" t="s">
        <v>7</v>
      </c>
      <c r="AA418" s="53" t="s">
        <v>729</v>
      </c>
      <c r="AB418" s="33" t="s">
        <v>1639</v>
      </c>
      <c r="AC418" s="434" t="b">
        <v>1</v>
      </c>
      <c r="AD418" s="626" t="s">
        <v>4380</v>
      </c>
      <c r="AE418" s="626">
        <v>1315</v>
      </c>
    </row>
    <row r="419" spans="2:31" ht="108">
      <c r="B419" s="33" t="s">
        <v>1493</v>
      </c>
      <c r="C419" s="41"/>
      <c r="D419" s="35" t="s">
        <v>1836</v>
      </c>
      <c r="E419" s="35" t="s">
        <v>1837</v>
      </c>
      <c r="F419" s="36" t="s">
        <v>1711</v>
      </c>
      <c r="G419" s="38">
        <v>1</v>
      </c>
      <c r="H419" s="398">
        <v>13411</v>
      </c>
      <c r="I419" s="36" t="s">
        <v>3287</v>
      </c>
      <c r="J419" s="36" t="s">
        <v>3303</v>
      </c>
      <c r="K419" s="36"/>
      <c r="L419" s="36"/>
      <c r="M419" s="402"/>
      <c r="N419" s="36"/>
      <c r="O419" s="36"/>
      <c r="P419" s="392"/>
      <c r="Q419" s="392"/>
      <c r="R419" s="392"/>
      <c r="S419" s="392"/>
      <c r="T419" s="392"/>
      <c r="U419" s="392"/>
      <c r="V419" s="434" t="b">
        <f t="shared" si="20"/>
        <v>1</v>
      </c>
      <c r="W419" s="434" t="b">
        <f t="shared" si="19"/>
        <v>1</v>
      </c>
      <c r="X419" s="35" t="s">
        <v>1837</v>
      </c>
      <c r="Y419" s="38">
        <v>1</v>
      </c>
      <c r="Z419" s="38" t="s">
        <v>8</v>
      </c>
      <c r="AA419" s="53" t="s">
        <v>3412</v>
      </c>
      <c r="AB419" s="33" t="s">
        <v>1493</v>
      </c>
      <c r="AC419" s="434" t="b">
        <v>1</v>
      </c>
      <c r="AD419" s="626" t="s">
        <v>4381</v>
      </c>
      <c r="AE419" s="626">
        <v>1310</v>
      </c>
    </row>
    <row r="420" spans="2:31" ht="48">
      <c r="B420" s="33" t="s">
        <v>1499</v>
      </c>
      <c r="C420" s="41"/>
      <c r="D420" s="35" t="s">
        <v>1836</v>
      </c>
      <c r="E420" s="35" t="s">
        <v>1837</v>
      </c>
      <c r="F420" s="36" t="s">
        <v>1711</v>
      </c>
      <c r="G420" s="38">
        <v>2</v>
      </c>
      <c r="H420" s="398">
        <v>13412</v>
      </c>
      <c r="I420" s="36" t="s">
        <v>3288</v>
      </c>
      <c r="J420" s="36" t="s">
        <v>3278</v>
      </c>
      <c r="K420" s="36"/>
      <c r="L420" s="36"/>
      <c r="M420" s="402"/>
      <c r="N420" s="36"/>
      <c r="O420" s="36"/>
      <c r="P420" s="392"/>
      <c r="Q420" s="392"/>
      <c r="R420" s="392"/>
      <c r="S420" s="392"/>
      <c r="T420" s="392"/>
      <c r="U420" s="392"/>
      <c r="V420" s="434" t="b">
        <f t="shared" si="20"/>
        <v>1</v>
      </c>
      <c r="W420" s="434" t="b">
        <f t="shared" si="19"/>
        <v>1</v>
      </c>
      <c r="X420" s="35" t="s">
        <v>1837</v>
      </c>
      <c r="Y420" s="38">
        <v>2</v>
      </c>
      <c r="Z420" s="38" t="s">
        <v>8</v>
      </c>
      <c r="AA420" s="53" t="s">
        <v>3413</v>
      </c>
      <c r="AB420" s="33" t="s">
        <v>1499</v>
      </c>
      <c r="AC420" s="434" t="b">
        <v>1</v>
      </c>
      <c r="AD420" s="626" t="s">
        <v>4382</v>
      </c>
      <c r="AE420" s="626">
        <v>1311</v>
      </c>
    </row>
    <row r="421" spans="2:31" ht="120">
      <c r="B421" s="33" t="s">
        <v>1605</v>
      </c>
      <c r="C421" s="41"/>
      <c r="D421" s="35" t="s">
        <v>1836</v>
      </c>
      <c r="E421" s="35" t="s">
        <v>1837</v>
      </c>
      <c r="F421" s="36" t="s">
        <v>1711</v>
      </c>
      <c r="G421" s="38">
        <v>3</v>
      </c>
      <c r="H421" s="398">
        <v>13413</v>
      </c>
      <c r="I421" s="36" t="s">
        <v>3264</v>
      </c>
      <c r="J421" s="36" t="s">
        <v>3298</v>
      </c>
      <c r="K421" s="36"/>
      <c r="L421" s="36"/>
      <c r="M421" s="402"/>
      <c r="N421" s="36"/>
      <c r="O421" s="36"/>
      <c r="P421" s="392"/>
      <c r="Q421" s="392"/>
      <c r="R421" s="392"/>
      <c r="S421" s="392"/>
      <c r="T421" s="392"/>
      <c r="U421" s="392"/>
      <c r="V421" s="434" t="b">
        <f t="shared" si="20"/>
        <v>1</v>
      </c>
      <c r="W421" s="434" t="b">
        <f t="shared" si="19"/>
        <v>1</v>
      </c>
      <c r="X421" s="35" t="s">
        <v>1837</v>
      </c>
      <c r="Y421" s="38">
        <v>3</v>
      </c>
      <c r="Z421" s="38" t="s">
        <v>8</v>
      </c>
      <c r="AA421" s="53" t="s">
        <v>3433</v>
      </c>
      <c r="AB421" s="33" t="s">
        <v>1605</v>
      </c>
      <c r="AC421" s="434" t="b">
        <v>1</v>
      </c>
      <c r="AD421" s="626" t="s">
        <v>4383</v>
      </c>
      <c r="AE421" s="626">
        <v>1312</v>
      </c>
    </row>
    <row r="422" spans="2:31" ht="24">
      <c r="B422" s="33" t="s">
        <v>1538</v>
      </c>
      <c r="C422" s="41" t="s">
        <v>1608</v>
      </c>
      <c r="D422" s="35" t="s">
        <v>1838</v>
      </c>
      <c r="E422" s="35" t="s">
        <v>1839</v>
      </c>
      <c r="F422" s="36" t="s">
        <v>915</v>
      </c>
      <c r="G422" s="38">
        <v>1</v>
      </c>
      <c r="H422" s="398">
        <v>13421</v>
      </c>
      <c r="I422" s="36" t="s">
        <v>3282</v>
      </c>
      <c r="J422" s="36" t="s">
        <v>3277</v>
      </c>
      <c r="K422" s="36" t="s">
        <v>3308</v>
      </c>
      <c r="L422" s="36"/>
      <c r="M422" s="402"/>
      <c r="N422" s="36"/>
      <c r="O422" s="36"/>
      <c r="P422" s="392"/>
      <c r="Q422" s="392"/>
      <c r="R422" s="392"/>
      <c r="S422" s="392"/>
      <c r="T422" s="392"/>
      <c r="U422" s="392"/>
      <c r="V422" s="434" t="b">
        <f t="shared" ref="V422:V462" si="21">EXACT(X422,E422)</f>
        <v>1</v>
      </c>
      <c r="W422" s="434" t="b">
        <f t="shared" si="19"/>
        <v>1</v>
      </c>
      <c r="X422" s="35" t="s">
        <v>1839</v>
      </c>
      <c r="Y422" s="38">
        <v>1</v>
      </c>
      <c r="Z422" s="38" t="s">
        <v>6</v>
      </c>
      <c r="AA422" s="442" t="s">
        <v>919</v>
      </c>
      <c r="AB422" s="33" t="s">
        <v>1538</v>
      </c>
      <c r="AC422" s="434" t="b">
        <v>1</v>
      </c>
      <c r="AD422" s="626" t="s">
        <v>4384</v>
      </c>
      <c r="AE422" s="626">
        <v>1316</v>
      </c>
    </row>
    <row r="423" spans="2:31" ht="24">
      <c r="B423" s="33" t="s">
        <v>1640</v>
      </c>
      <c r="C423" s="41" t="s">
        <v>1608</v>
      </c>
      <c r="D423" s="35" t="s">
        <v>1838</v>
      </c>
      <c r="E423" s="35" t="s">
        <v>1839</v>
      </c>
      <c r="F423" s="36" t="s">
        <v>915</v>
      </c>
      <c r="G423" s="38">
        <v>1</v>
      </c>
      <c r="H423" s="398">
        <v>1342157</v>
      </c>
      <c r="I423" s="36" t="s">
        <v>3306</v>
      </c>
      <c r="J423" s="36"/>
      <c r="K423" s="36"/>
      <c r="L423" s="36"/>
      <c r="M423" s="402"/>
      <c r="N423" s="36"/>
      <c r="O423" s="36"/>
      <c r="P423" s="392"/>
      <c r="Q423" s="392"/>
      <c r="R423" s="392"/>
      <c r="S423" s="392"/>
      <c r="T423" s="392"/>
      <c r="U423" s="392"/>
      <c r="V423" s="434" t="b">
        <f t="shared" si="21"/>
        <v>1</v>
      </c>
      <c r="W423" s="434" t="b">
        <f t="shared" si="19"/>
        <v>1</v>
      </c>
      <c r="X423" s="35" t="s">
        <v>1839</v>
      </c>
      <c r="Y423" s="38">
        <v>1</v>
      </c>
      <c r="Z423" s="38" t="s">
        <v>7</v>
      </c>
      <c r="AA423" s="442" t="s">
        <v>919</v>
      </c>
      <c r="AB423" s="33" t="s">
        <v>1640</v>
      </c>
      <c r="AC423" s="434" t="b">
        <v>1</v>
      </c>
      <c r="AD423" s="626" t="s">
        <v>4384</v>
      </c>
      <c r="AE423" s="626">
        <v>1316</v>
      </c>
    </row>
    <row r="424" spans="2:31" ht="48">
      <c r="B424" s="33" t="s">
        <v>1534</v>
      </c>
      <c r="C424" s="41" t="s">
        <v>1598</v>
      </c>
      <c r="D424" s="35" t="s">
        <v>1838</v>
      </c>
      <c r="E424" s="35" t="s">
        <v>1839</v>
      </c>
      <c r="F424" s="36" t="s">
        <v>915</v>
      </c>
      <c r="G424" s="38">
        <v>2</v>
      </c>
      <c r="H424" s="398">
        <v>13422</v>
      </c>
      <c r="I424" s="36" t="s">
        <v>3284</v>
      </c>
      <c r="J424" s="36" t="s">
        <v>3273</v>
      </c>
      <c r="K424" s="36" t="s">
        <v>3269</v>
      </c>
      <c r="L424" s="36"/>
      <c r="M424" s="402"/>
      <c r="N424" s="36"/>
      <c r="O424" s="36"/>
      <c r="P424" s="392"/>
      <c r="Q424" s="392"/>
      <c r="R424" s="392"/>
      <c r="S424" s="392"/>
      <c r="T424" s="392"/>
      <c r="U424" s="392"/>
      <c r="V424" s="434" t="b">
        <f t="shared" si="21"/>
        <v>1</v>
      </c>
      <c r="W424" s="434" t="b">
        <f t="shared" si="19"/>
        <v>1</v>
      </c>
      <c r="X424" s="35" t="s">
        <v>1839</v>
      </c>
      <c r="Y424" s="38">
        <v>2</v>
      </c>
      <c r="Z424" s="38" t="s">
        <v>6</v>
      </c>
      <c r="AA424" s="441" t="s">
        <v>916</v>
      </c>
      <c r="AB424" s="33" t="s">
        <v>1534</v>
      </c>
      <c r="AC424" s="434" t="b">
        <v>1</v>
      </c>
      <c r="AD424" s="626" t="s">
        <v>4385</v>
      </c>
      <c r="AE424" s="626">
        <v>1317</v>
      </c>
    </row>
    <row r="425" spans="2:31" ht="48">
      <c r="B425" s="33" t="s">
        <v>1640</v>
      </c>
      <c r="C425" s="41" t="s">
        <v>1598</v>
      </c>
      <c r="D425" s="35" t="s">
        <v>1838</v>
      </c>
      <c r="E425" s="35" t="s">
        <v>1839</v>
      </c>
      <c r="F425" s="36" t="s">
        <v>915</v>
      </c>
      <c r="G425" s="38">
        <v>2</v>
      </c>
      <c r="H425" s="398">
        <v>13422</v>
      </c>
      <c r="I425" s="36" t="s">
        <v>3306</v>
      </c>
      <c r="J425" s="36"/>
      <c r="K425" s="36"/>
      <c r="L425" s="36"/>
      <c r="M425" s="402"/>
      <c r="N425" s="36"/>
      <c r="O425" s="36"/>
      <c r="P425" s="392"/>
      <c r="Q425" s="392"/>
      <c r="R425" s="392"/>
      <c r="S425" s="392"/>
      <c r="T425" s="392"/>
      <c r="U425" s="392"/>
      <c r="V425" s="434" t="b">
        <f t="shared" si="21"/>
        <v>1</v>
      </c>
      <c r="W425" s="434" t="b">
        <f t="shared" si="19"/>
        <v>1</v>
      </c>
      <c r="X425" s="464" t="s">
        <v>1839</v>
      </c>
      <c r="Y425" s="38">
        <v>2</v>
      </c>
      <c r="Z425" s="38" t="s">
        <v>7</v>
      </c>
      <c r="AA425" s="442" t="s">
        <v>917</v>
      </c>
      <c r="AB425" s="33" t="s">
        <v>1640</v>
      </c>
      <c r="AC425" s="434" t="b">
        <v>1</v>
      </c>
      <c r="AD425" s="626" t="s">
        <v>4385</v>
      </c>
      <c r="AE425" s="626">
        <v>1317</v>
      </c>
    </row>
    <row r="426" spans="2:31" ht="24">
      <c r="B426" s="33" t="s">
        <v>1578</v>
      </c>
      <c r="C426" s="41" t="s">
        <v>1608</v>
      </c>
      <c r="D426" s="35" t="s">
        <v>1840</v>
      </c>
      <c r="E426" s="35" t="s">
        <v>1841</v>
      </c>
      <c r="F426" s="36" t="s">
        <v>922</v>
      </c>
      <c r="G426" s="38">
        <v>1</v>
      </c>
      <c r="H426" s="398">
        <v>13431</v>
      </c>
      <c r="I426" s="36" t="s">
        <v>3299</v>
      </c>
      <c r="J426" s="36" t="s">
        <v>3276</v>
      </c>
      <c r="K426" s="36" t="s">
        <v>3297</v>
      </c>
      <c r="L426" s="36"/>
      <c r="M426" s="402"/>
      <c r="N426" s="36"/>
      <c r="O426" s="36"/>
      <c r="P426" s="392"/>
      <c r="Q426" s="392"/>
      <c r="R426" s="392"/>
      <c r="S426" s="392"/>
      <c r="T426" s="392"/>
      <c r="U426" s="392"/>
      <c r="V426" s="434" t="b">
        <f t="shared" si="21"/>
        <v>1</v>
      </c>
      <c r="W426" s="434" t="b">
        <f t="shared" si="19"/>
        <v>1</v>
      </c>
      <c r="X426" s="35" t="s">
        <v>1841</v>
      </c>
      <c r="Y426" s="38">
        <v>1</v>
      </c>
      <c r="Z426" s="38" t="s">
        <v>6</v>
      </c>
      <c r="AA426" s="441" t="s">
        <v>923</v>
      </c>
      <c r="AB426" s="33" t="s">
        <v>1578</v>
      </c>
      <c r="AC426" s="434" t="b">
        <v>1</v>
      </c>
      <c r="AD426" s="626" t="s">
        <v>4386</v>
      </c>
      <c r="AE426" s="626">
        <v>1319</v>
      </c>
    </row>
    <row r="427" spans="2:31" ht="24">
      <c r="B427" s="33" t="s">
        <v>1637</v>
      </c>
      <c r="C427" s="41" t="s">
        <v>1608</v>
      </c>
      <c r="D427" s="35" t="s">
        <v>1840</v>
      </c>
      <c r="E427" s="35" t="s">
        <v>1841</v>
      </c>
      <c r="F427" s="36" t="s">
        <v>922</v>
      </c>
      <c r="G427" s="38">
        <v>1</v>
      </c>
      <c r="H427" s="398">
        <v>13431</v>
      </c>
      <c r="I427" s="36" t="s">
        <v>3301</v>
      </c>
      <c r="J427" s="36"/>
      <c r="K427" s="36"/>
      <c r="L427" s="36"/>
      <c r="M427" s="402"/>
      <c r="N427" s="36"/>
      <c r="O427" s="36"/>
      <c r="P427" s="392"/>
      <c r="Q427" s="392"/>
      <c r="R427" s="392"/>
      <c r="S427" s="392"/>
      <c r="T427" s="392"/>
      <c r="U427" s="392"/>
      <c r="V427" s="434" t="b">
        <f t="shared" si="21"/>
        <v>1</v>
      </c>
      <c r="W427" s="434" t="b">
        <f t="shared" si="19"/>
        <v>1</v>
      </c>
      <c r="X427" s="35" t="s">
        <v>1841</v>
      </c>
      <c r="Y427" s="38">
        <v>1</v>
      </c>
      <c r="Z427" s="38" t="s">
        <v>7</v>
      </c>
      <c r="AA427" s="442" t="s">
        <v>924</v>
      </c>
      <c r="AB427" s="33" t="s">
        <v>1637</v>
      </c>
      <c r="AC427" s="434" t="b">
        <v>1</v>
      </c>
      <c r="AD427" s="626" t="s">
        <v>4386</v>
      </c>
      <c r="AE427" s="626">
        <v>1319</v>
      </c>
    </row>
    <row r="428" spans="2:31" ht="24">
      <c r="B428" s="33" t="s">
        <v>1578</v>
      </c>
      <c r="C428" s="41" t="s">
        <v>1775</v>
      </c>
      <c r="D428" s="35" t="s">
        <v>1840</v>
      </c>
      <c r="E428" s="35" t="s">
        <v>1841</v>
      </c>
      <c r="F428" s="36" t="s">
        <v>922</v>
      </c>
      <c r="G428" s="38">
        <v>2</v>
      </c>
      <c r="H428" s="398">
        <v>13432</v>
      </c>
      <c r="I428" s="36" t="s">
        <v>3299</v>
      </c>
      <c r="J428" s="36" t="s">
        <v>3276</v>
      </c>
      <c r="K428" s="36" t="s">
        <v>3297</v>
      </c>
      <c r="L428" s="36"/>
      <c r="M428" s="402"/>
      <c r="N428" s="36"/>
      <c r="O428" s="36"/>
      <c r="P428" s="392"/>
      <c r="Q428" s="392"/>
      <c r="R428" s="392"/>
      <c r="S428" s="392"/>
      <c r="T428" s="392"/>
      <c r="U428" s="392"/>
      <c r="V428" s="434" t="b">
        <f t="shared" si="21"/>
        <v>1</v>
      </c>
      <c r="W428" s="434" t="b">
        <f t="shared" si="19"/>
        <v>1</v>
      </c>
      <c r="X428" s="35" t="s">
        <v>1841</v>
      </c>
      <c r="Y428" s="38">
        <v>2</v>
      </c>
      <c r="Z428" s="38" t="s">
        <v>6</v>
      </c>
      <c r="AA428" s="442" t="s">
        <v>912</v>
      </c>
      <c r="AB428" s="33" t="s">
        <v>1578</v>
      </c>
      <c r="AC428" s="434" t="b">
        <v>1</v>
      </c>
      <c r="AD428" s="626" t="s">
        <v>4387</v>
      </c>
      <c r="AE428" s="626">
        <v>1320</v>
      </c>
    </row>
    <row r="429" spans="2:31" ht="24">
      <c r="B429" s="33" t="s">
        <v>1637</v>
      </c>
      <c r="C429" s="41" t="s">
        <v>1775</v>
      </c>
      <c r="D429" s="35" t="s">
        <v>1840</v>
      </c>
      <c r="E429" s="35" t="s">
        <v>1841</v>
      </c>
      <c r="F429" s="36" t="s">
        <v>922</v>
      </c>
      <c r="G429" s="38">
        <v>2</v>
      </c>
      <c r="H429" s="398">
        <v>13432</v>
      </c>
      <c r="I429" s="36" t="s">
        <v>3301</v>
      </c>
      <c r="J429" s="36"/>
      <c r="K429" s="36"/>
      <c r="L429" s="36"/>
      <c r="M429" s="402"/>
      <c r="N429" s="36"/>
      <c r="O429" s="36"/>
      <c r="P429" s="392"/>
      <c r="Q429" s="392"/>
      <c r="R429" s="392"/>
      <c r="S429" s="392"/>
      <c r="T429" s="392"/>
      <c r="U429" s="392"/>
      <c r="V429" s="434" t="b">
        <f t="shared" si="21"/>
        <v>1</v>
      </c>
      <c r="W429" s="434" t="b">
        <f t="shared" si="19"/>
        <v>1</v>
      </c>
      <c r="X429" s="35" t="s">
        <v>1841</v>
      </c>
      <c r="Y429" s="38">
        <v>2</v>
      </c>
      <c r="Z429" s="38" t="s">
        <v>7</v>
      </c>
      <c r="AA429" s="442" t="s">
        <v>912</v>
      </c>
      <c r="AB429" s="33" t="s">
        <v>1637</v>
      </c>
      <c r="AC429" s="434" t="b">
        <v>1</v>
      </c>
      <c r="AD429" s="626" t="s">
        <v>4387</v>
      </c>
      <c r="AE429" s="626">
        <v>1320</v>
      </c>
    </row>
    <row r="430" spans="2:31" ht="36">
      <c r="B430" s="33" t="s">
        <v>1588</v>
      </c>
      <c r="C430" s="41" t="s">
        <v>1604</v>
      </c>
      <c r="D430" s="35" t="s">
        <v>1840</v>
      </c>
      <c r="E430" s="35" t="s">
        <v>1841</v>
      </c>
      <c r="F430" s="36" t="s">
        <v>922</v>
      </c>
      <c r="G430" s="38">
        <v>3</v>
      </c>
      <c r="H430" s="398">
        <v>13433</v>
      </c>
      <c r="I430" s="36" t="s">
        <v>3303</v>
      </c>
      <c r="J430" s="36" t="s">
        <v>3266</v>
      </c>
      <c r="K430" s="36" t="s">
        <v>3267</v>
      </c>
      <c r="L430" s="36"/>
      <c r="M430" s="402"/>
      <c r="N430" s="36"/>
      <c r="O430" s="36"/>
      <c r="P430" s="392"/>
      <c r="Q430" s="392"/>
      <c r="R430" s="392"/>
      <c r="S430" s="392"/>
      <c r="T430" s="392"/>
      <c r="U430" s="392"/>
      <c r="V430" s="434" t="b">
        <f t="shared" si="21"/>
        <v>1</v>
      </c>
      <c r="W430" s="434" t="b">
        <f t="shared" si="19"/>
        <v>1</v>
      </c>
      <c r="X430" s="35" t="s">
        <v>1841</v>
      </c>
      <c r="Y430" s="38">
        <v>3</v>
      </c>
      <c r="Z430" s="38" t="s">
        <v>6</v>
      </c>
      <c r="AA430" s="442" t="s">
        <v>725</v>
      </c>
      <c r="AB430" s="33" t="s">
        <v>1588</v>
      </c>
      <c r="AC430" s="434" t="b">
        <v>1</v>
      </c>
      <c r="AD430" s="626" t="s">
        <v>4388</v>
      </c>
      <c r="AE430" s="626">
        <v>1321</v>
      </c>
    </row>
    <row r="431" spans="2:31" ht="36">
      <c r="B431" s="33" t="s">
        <v>1637</v>
      </c>
      <c r="C431" s="41" t="s">
        <v>1604</v>
      </c>
      <c r="D431" s="35" t="s">
        <v>1840</v>
      </c>
      <c r="E431" s="35" t="s">
        <v>1841</v>
      </c>
      <c r="F431" s="36" t="s">
        <v>922</v>
      </c>
      <c r="G431" s="38">
        <v>3</v>
      </c>
      <c r="H431" s="398">
        <v>13433</v>
      </c>
      <c r="I431" s="36" t="s">
        <v>3301</v>
      </c>
      <c r="J431" s="36"/>
      <c r="K431" s="36"/>
      <c r="L431" s="36"/>
      <c r="M431" s="402"/>
      <c r="N431" s="36"/>
      <c r="O431" s="36"/>
      <c r="P431" s="392"/>
      <c r="Q431" s="392"/>
      <c r="R431" s="392"/>
      <c r="S431" s="392"/>
      <c r="T431" s="392"/>
      <c r="U431" s="392"/>
      <c r="V431" s="434" t="b">
        <f t="shared" si="21"/>
        <v>1</v>
      </c>
      <c r="W431" s="434" t="b">
        <f t="shared" si="19"/>
        <v>1</v>
      </c>
      <c r="X431" s="35" t="s">
        <v>1841</v>
      </c>
      <c r="Y431" s="38">
        <v>3</v>
      </c>
      <c r="Z431" s="38" t="s">
        <v>7</v>
      </c>
      <c r="AA431" s="442" t="s">
        <v>725</v>
      </c>
      <c r="AB431" s="33" t="s">
        <v>1637</v>
      </c>
      <c r="AC431" s="434" t="b">
        <v>1</v>
      </c>
      <c r="AD431" s="626" t="s">
        <v>4388</v>
      </c>
      <c r="AE431" s="626">
        <v>1321</v>
      </c>
    </row>
    <row r="432" spans="2:31" ht="36">
      <c r="B432" s="33" t="s">
        <v>1578</v>
      </c>
      <c r="C432" s="41" t="s">
        <v>1603</v>
      </c>
      <c r="D432" s="35" t="s">
        <v>1842</v>
      </c>
      <c r="E432" s="35" t="s">
        <v>1843</v>
      </c>
      <c r="F432" s="36" t="s">
        <v>927</v>
      </c>
      <c r="G432" s="38">
        <v>1</v>
      </c>
      <c r="H432" s="398">
        <v>13441</v>
      </c>
      <c r="I432" s="36" t="s">
        <v>3299</v>
      </c>
      <c r="J432" s="36" t="s">
        <v>3276</v>
      </c>
      <c r="K432" s="36" t="s">
        <v>3297</v>
      </c>
      <c r="L432" s="36"/>
      <c r="M432" s="402"/>
      <c r="N432" s="36"/>
      <c r="O432" s="36"/>
      <c r="P432" s="392"/>
      <c r="Q432" s="392"/>
      <c r="R432" s="392"/>
      <c r="S432" s="392"/>
      <c r="T432" s="392"/>
      <c r="U432" s="392"/>
      <c r="V432" s="434" t="b">
        <f t="shared" si="21"/>
        <v>1</v>
      </c>
      <c r="W432" s="434" t="b">
        <f t="shared" si="19"/>
        <v>1</v>
      </c>
      <c r="X432" s="35" t="s">
        <v>1843</v>
      </c>
      <c r="Y432" s="38">
        <v>1</v>
      </c>
      <c r="Z432" s="38" t="s">
        <v>6</v>
      </c>
      <c r="AA432" s="442" t="s">
        <v>931</v>
      </c>
      <c r="AB432" s="33" t="s">
        <v>1578</v>
      </c>
      <c r="AC432" s="434" t="b">
        <v>1</v>
      </c>
      <c r="AD432" s="626" t="s">
        <v>4389</v>
      </c>
      <c r="AE432" s="626">
        <v>1323</v>
      </c>
    </row>
    <row r="433" spans="2:31" ht="36">
      <c r="B433" s="33" t="s">
        <v>1536</v>
      </c>
      <c r="C433" s="41" t="s">
        <v>1603</v>
      </c>
      <c r="D433" s="35" t="s">
        <v>1842</v>
      </c>
      <c r="E433" s="35" t="s">
        <v>1843</v>
      </c>
      <c r="F433" s="36" t="s">
        <v>927</v>
      </c>
      <c r="G433" s="38">
        <v>1</v>
      </c>
      <c r="H433" s="398">
        <v>13441</v>
      </c>
      <c r="I433" s="36" t="s">
        <v>3280</v>
      </c>
      <c r="J433" s="36"/>
      <c r="K433" s="36"/>
      <c r="L433" s="36"/>
      <c r="M433" s="402"/>
      <c r="N433" s="36"/>
      <c r="O433" s="36"/>
      <c r="P433" s="392"/>
      <c r="Q433" s="392"/>
      <c r="R433" s="392"/>
      <c r="S433" s="392"/>
      <c r="T433" s="392"/>
      <c r="U433" s="392"/>
      <c r="V433" s="434" t="b">
        <f t="shared" si="21"/>
        <v>1</v>
      </c>
      <c r="W433" s="434" t="b">
        <f t="shared" si="19"/>
        <v>1</v>
      </c>
      <c r="X433" s="35" t="s">
        <v>1843</v>
      </c>
      <c r="Y433" s="38">
        <v>1</v>
      </c>
      <c r="Z433" s="38" t="s">
        <v>7</v>
      </c>
      <c r="AA433" s="442" t="s">
        <v>931</v>
      </c>
      <c r="AB433" s="33" t="s">
        <v>1536</v>
      </c>
      <c r="AC433" s="434" t="b">
        <v>1</v>
      </c>
      <c r="AD433" s="626" t="s">
        <v>4389</v>
      </c>
      <c r="AE433" s="626">
        <v>1323</v>
      </c>
    </row>
    <row r="434" spans="2:31" ht="36">
      <c r="B434" s="33" t="s">
        <v>1538</v>
      </c>
      <c r="C434" s="41" t="s">
        <v>1604</v>
      </c>
      <c r="D434" s="35" t="s">
        <v>1842</v>
      </c>
      <c r="E434" s="35" t="s">
        <v>1843</v>
      </c>
      <c r="F434" s="36" t="s">
        <v>927</v>
      </c>
      <c r="G434" s="38">
        <v>2</v>
      </c>
      <c r="H434" s="398">
        <v>13442</v>
      </c>
      <c r="I434" s="36" t="s">
        <v>3282</v>
      </c>
      <c r="J434" s="36" t="s">
        <v>3277</v>
      </c>
      <c r="K434" s="36" t="s">
        <v>3308</v>
      </c>
      <c r="L434" s="36"/>
      <c r="M434" s="402"/>
      <c r="N434" s="36"/>
      <c r="O434" s="36"/>
      <c r="P434" s="392"/>
      <c r="Q434" s="392"/>
      <c r="R434" s="392"/>
      <c r="S434" s="392"/>
      <c r="T434" s="392"/>
      <c r="U434" s="392"/>
      <c r="V434" s="434" t="b">
        <f t="shared" si="21"/>
        <v>1</v>
      </c>
      <c r="W434" s="434" t="b">
        <f t="shared" si="19"/>
        <v>1</v>
      </c>
      <c r="X434" s="35" t="s">
        <v>1843</v>
      </c>
      <c r="Y434" s="38">
        <v>2</v>
      </c>
      <c r="Z434" s="38" t="s">
        <v>6</v>
      </c>
      <c r="AA434" s="442" t="s">
        <v>935</v>
      </c>
      <c r="AB434" s="33" t="s">
        <v>1538</v>
      </c>
      <c r="AC434" s="434" t="b">
        <v>1</v>
      </c>
      <c r="AD434" s="626" t="s">
        <v>4390</v>
      </c>
      <c r="AE434" s="626">
        <v>1324</v>
      </c>
    </row>
    <row r="435" spans="2:31" ht="36">
      <c r="B435" s="33" t="s">
        <v>1536</v>
      </c>
      <c r="C435" s="41" t="s">
        <v>1604</v>
      </c>
      <c r="D435" s="35" t="s">
        <v>1842</v>
      </c>
      <c r="E435" s="35" t="s">
        <v>1843</v>
      </c>
      <c r="F435" s="36" t="s">
        <v>927</v>
      </c>
      <c r="G435" s="38">
        <v>2</v>
      </c>
      <c r="H435" s="398">
        <v>13442</v>
      </c>
      <c r="I435" s="36" t="s">
        <v>3280</v>
      </c>
      <c r="J435" s="36"/>
      <c r="K435" s="36"/>
      <c r="L435" s="36"/>
      <c r="M435" s="402"/>
      <c r="N435" s="36"/>
      <c r="O435" s="36"/>
      <c r="P435" s="392"/>
      <c r="Q435" s="392"/>
      <c r="R435" s="392"/>
      <c r="S435" s="392"/>
      <c r="T435" s="392"/>
      <c r="U435" s="392"/>
      <c r="V435" s="434" t="b">
        <f t="shared" si="21"/>
        <v>1</v>
      </c>
      <c r="W435" s="434" t="b">
        <f t="shared" si="19"/>
        <v>1</v>
      </c>
      <c r="X435" s="35" t="s">
        <v>1843</v>
      </c>
      <c r="Y435" s="38">
        <v>2</v>
      </c>
      <c r="Z435" s="38" t="s">
        <v>7</v>
      </c>
      <c r="AA435" s="442" t="s">
        <v>935</v>
      </c>
      <c r="AB435" s="33" t="s">
        <v>1536</v>
      </c>
      <c r="AC435" s="434" t="b">
        <v>1</v>
      </c>
      <c r="AD435" s="626" t="s">
        <v>4390</v>
      </c>
      <c r="AE435" s="626">
        <v>1324</v>
      </c>
    </row>
    <row r="436" spans="2:31" ht="48">
      <c r="B436" s="33" t="s">
        <v>1534</v>
      </c>
      <c r="C436" s="41" t="s">
        <v>1602</v>
      </c>
      <c r="D436" s="35" t="s">
        <v>1842</v>
      </c>
      <c r="E436" s="35" t="s">
        <v>1843</v>
      </c>
      <c r="F436" s="36" t="s">
        <v>927</v>
      </c>
      <c r="G436" s="38">
        <v>3</v>
      </c>
      <c r="H436" s="398">
        <v>13443</v>
      </c>
      <c r="I436" s="36" t="s">
        <v>3284</v>
      </c>
      <c r="J436" s="36" t="s">
        <v>3273</v>
      </c>
      <c r="K436" s="36" t="s">
        <v>3269</v>
      </c>
      <c r="L436" s="36"/>
      <c r="M436" s="402"/>
      <c r="N436" s="36"/>
      <c r="O436" s="36"/>
      <c r="P436" s="392"/>
      <c r="Q436" s="392"/>
      <c r="R436" s="392"/>
      <c r="S436" s="392"/>
      <c r="T436" s="392"/>
      <c r="U436" s="392"/>
      <c r="V436" s="434" t="b">
        <f t="shared" si="21"/>
        <v>1</v>
      </c>
      <c r="W436" s="434" t="b">
        <f t="shared" si="19"/>
        <v>1</v>
      </c>
      <c r="X436" s="35" t="s">
        <v>1843</v>
      </c>
      <c r="Y436" s="38">
        <v>3</v>
      </c>
      <c r="Z436" s="38" t="s">
        <v>6</v>
      </c>
      <c r="AA436" s="53" t="s">
        <v>1778</v>
      </c>
      <c r="AB436" s="33" t="s">
        <v>1534</v>
      </c>
      <c r="AC436" s="434" t="b">
        <v>1</v>
      </c>
      <c r="AD436" s="626" t="s">
        <v>4391</v>
      </c>
      <c r="AE436" s="626">
        <v>1325</v>
      </c>
    </row>
    <row r="437" spans="2:31" ht="36">
      <c r="B437" s="33" t="s">
        <v>1536</v>
      </c>
      <c r="C437" s="41" t="s">
        <v>1602</v>
      </c>
      <c r="D437" s="35" t="s">
        <v>1842</v>
      </c>
      <c r="E437" s="35" t="s">
        <v>1843</v>
      </c>
      <c r="F437" s="36" t="s">
        <v>927</v>
      </c>
      <c r="G437" s="38">
        <v>3</v>
      </c>
      <c r="H437" s="398">
        <v>13443</v>
      </c>
      <c r="I437" s="36" t="s">
        <v>3280</v>
      </c>
      <c r="J437" s="36"/>
      <c r="K437" s="36"/>
      <c r="L437" s="36"/>
      <c r="M437" s="402"/>
      <c r="N437" s="36"/>
      <c r="O437" s="36"/>
      <c r="P437" s="392"/>
      <c r="Q437" s="392"/>
      <c r="R437" s="392"/>
      <c r="S437" s="392"/>
      <c r="T437" s="392"/>
      <c r="U437" s="392"/>
      <c r="V437" s="434" t="b">
        <f t="shared" si="21"/>
        <v>1</v>
      </c>
      <c r="W437" s="434" t="b">
        <f t="shared" si="19"/>
        <v>1</v>
      </c>
      <c r="X437" s="35" t="s">
        <v>1843</v>
      </c>
      <c r="Y437" s="38">
        <v>3</v>
      </c>
      <c r="Z437" s="38" t="s">
        <v>7</v>
      </c>
      <c r="AA437" s="442" t="s">
        <v>933</v>
      </c>
      <c r="AB437" s="33" t="s">
        <v>1536</v>
      </c>
      <c r="AC437" s="434" t="b">
        <v>1</v>
      </c>
      <c r="AD437" s="626" t="s">
        <v>4391</v>
      </c>
      <c r="AE437" s="626">
        <v>1325</v>
      </c>
    </row>
    <row r="438" spans="2:31" ht="24">
      <c r="B438" s="33"/>
      <c r="C438" s="41"/>
      <c r="D438" s="35" t="s">
        <v>1844</v>
      </c>
      <c r="E438" s="35" t="s">
        <v>1845</v>
      </c>
      <c r="F438" s="36" t="s">
        <v>184</v>
      </c>
      <c r="G438" s="38">
        <v>1</v>
      </c>
      <c r="H438" s="398">
        <v>16601</v>
      </c>
      <c r="I438" s="36"/>
      <c r="J438" s="36"/>
      <c r="K438" s="36"/>
      <c r="L438" s="36"/>
      <c r="M438" s="402"/>
      <c r="N438" s="36"/>
      <c r="O438" s="36"/>
      <c r="P438" s="392"/>
      <c r="Q438" s="392"/>
      <c r="R438" s="392"/>
      <c r="S438" s="392"/>
      <c r="T438" s="392"/>
      <c r="U438" s="392"/>
      <c r="V438" s="434" t="b">
        <f t="shared" si="21"/>
        <v>1</v>
      </c>
      <c r="W438" s="434" t="b">
        <f t="shared" si="19"/>
        <v>1</v>
      </c>
      <c r="X438" s="35" t="s">
        <v>1845</v>
      </c>
      <c r="Y438" s="38">
        <v>1</v>
      </c>
      <c r="Z438" s="38" t="s">
        <v>19</v>
      </c>
      <c r="AA438" s="441" t="s">
        <v>934</v>
      </c>
      <c r="AB438" s="33"/>
      <c r="AC438" s="434" t="b">
        <v>1</v>
      </c>
      <c r="AD438" s="626" t="s">
        <v>4392</v>
      </c>
      <c r="AE438" s="626">
        <v>1476</v>
      </c>
    </row>
    <row r="439" spans="2:31" ht="36">
      <c r="B439" s="33" t="s">
        <v>1578</v>
      </c>
      <c r="C439" s="41" t="s">
        <v>1779</v>
      </c>
      <c r="D439" s="35" t="s">
        <v>1846</v>
      </c>
      <c r="E439" s="35" t="s">
        <v>1847</v>
      </c>
      <c r="F439" s="36" t="s">
        <v>945</v>
      </c>
      <c r="G439" s="38">
        <v>1</v>
      </c>
      <c r="H439" s="398">
        <v>13481</v>
      </c>
      <c r="I439" s="36" t="s">
        <v>3299</v>
      </c>
      <c r="J439" s="36" t="s">
        <v>3276</v>
      </c>
      <c r="K439" s="36" t="s">
        <v>3297</v>
      </c>
      <c r="L439" s="36"/>
      <c r="M439" s="402"/>
      <c r="N439" s="36"/>
      <c r="O439" s="36"/>
      <c r="P439" s="392"/>
      <c r="Q439" s="392"/>
      <c r="R439" s="392"/>
      <c r="S439" s="392"/>
      <c r="T439" s="392"/>
      <c r="U439" s="392"/>
      <c r="V439" s="434" t="b">
        <f t="shared" si="21"/>
        <v>1</v>
      </c>
      <c r="W439" s="434" t="b">
        <f t="shared" si="19"/>
        <v>1</v>
      </c>
      <c r="X439" s="35" t="s">
        <v>1847</v>
      </c>
      <c r="Y439" s="38">
        <v>1</v>
      </c>
      <c r="Z439" s="38" t="s">
        <v>6</v>
      </c>
      <c r="AA439" s="441" t="s">
        <v>909</v>
      </c>
      <c r="AB439" s="33" t="s">
        <v>1578</v>
      </c>
      <c r="AC439" s="434" t="b">
        <v>1</v>
      </c>
      <c r="AD439" s="626" t="s">
        <v>4393</v>
      </c>
      <c r="AE439" s="626">
        <v>1327</v>
      </c>
    </row>
    <row r="440" spans="2:31" ht="36">
      <c r="B440" s="33" t="s">
        <v>1554</v>
      </c>
      <c r="C440" s="41"/>
      <c r="D440" s="35" t="s">
        <v>1846</v>
      </c>
      <c r="E440" s="35" t="s">
        <v>1847</v>
      </c>
      <c r="F440" s="36" t="s">
        <v>945</v>
      </c>
      <c r="G440" s="38">
        <v>1</v>
      </c>
      <c r="H440" s="398">
        <v>13481</v>
      </c>
      <c r="I440" s="36" t="s">
        <v>3349</v>
      </c>
      <c r="J440" s="36"/>
      <c r="K440" s="36"/>
      <c r="L440" s="36"/>
      <c r="M440" s="402"/>
      <c r="N440" s="36"/>
      <c r="O440" s="36"/>
      <c r="P440" s="392"/>
      <c r="Q440" s="392"/>
      <c r="R440" s="392"/>
      <c r="S440" s="392"/>
      <c r="T440" s="392"/>
      <c r="U440" s="392"/>
      <c r="V440" s="434" t="b">
        <f t="shared" si="21"/>
        <v>1</v>
      </c>
      <c r="W440" s="434" t="b">
        <f t="shared" si="19"/>
        <v>1</v>
      </c>
      <c r="X440" s="35" t="s">
        <v>1847</v>
      </c>
      <c r="Y440" s="38">
        <v>1</v>
      </c>
      <c r="Z440" s="38" t="s">
        <v>7</v>
      </c>
      <c r="AA440" s="442" t="s">
        <v>910</v>
      </c>
      <c r="AB440" s="33" t="s">
        <v>1554</v>
      </c>
      <c r="AC440" s="434" t="b">
        <v>1</v>
      </c>
      <c r="AD440" s="626" t="s">
        <v>4393</v>
      </c>
      <c r="AE440" s="626">
        <v>1327</v>
      </c>
    </row>
    <row r="441" spans="2:31" ht="36">
      <c r="B441" s="33" t="s">
        <v>1534</v>
      </c>
      <c r="C441" s="41" t="s">
        <v>1779</v>
      </c>
      <c r="D441" s="35" t="s">
        <v>1846</v>
      </c>
      <c r="E441" s="35" t="s">
        <v>1847</v>
      </c>
      <c r="F441" s="36" t="s">
        <v>945</v>
      </c>
      <c r="G441" s="38">
        <v>2</v>
      </c>
      <c r="H441" s="398">
        <v>13482</v>
      </c>
      <c r="I441" s="36" t="s">
        <v>3284</v>
      </c>
      <c r="J441" s="36" t="s">
        <v>3273</v>
      </c>
      <c r="K441" s="36" t="s">
        <v>3269</v>
      </c>
      <c r="L441" s="36"/>
      <c r="M441" s="402"/>
      <c r="N441" s="36"/>
      <c r="O441" s="36"/>
      <c r="P441" s="392"/>
      <c r="Q441" s="392"/>
      <c r="R441" s="392"/>
      <c r="S441" s="392"/>
      <c r="T441" s="392"/>
      <c r="U441" s="392"/>
      <c r="V441" s="434" t="b">
        <f t="shared" si="21"/>
        <v>1</v>
      </c>
      <c r="W441" s="434" t="b">
        <f t="shared" si="19"/>
        <v>1</v>
      </c>
      <c r="X441" s="35" t="s">
        <v>1847</v>
      </c>
      <c r="Y441" s="38">
        <v>2</v>
      </c>
      <c r="Z441" s="38" t="s">
        <v>6</v>
      </c>
      <c r="AA441" s="442" t="s">
        <v>1797</v>
      </c>
      <c r="AB441" s="33" t="s">
        <v>1534</v>
      </c>
      <c r="AC441" s="434" t="b">
        <v>1</v>
      </c>
      <c r="AD441" s="626" t="s">
        <v>4394</v>
      </c>
      <c r="AE441" s="626">
        <v>1328</v>
      </c>
    </row>
    <row r="442" spans="2:31" ht="36">
      <c r="B442" s="33" t="s">
        <v>1554</v>
      </c>
      <c r="C442" s="41"/>
      <c r="D442" s="35" t="s">
        <v>1846</v>
      </c>
      <c r="E442" s="35" t="s">
        <v>1847</v>
      </c>
      <c r="F442" s="36" t="s">
        <v>945</v>
      </c>
      <c r="G442" s="38">
        <v>2</v>
      </c>
      <c r="H442" s="398">
        <v>13482</v>
      </c>
      <c r="I442" s="36" t="s">
        <v>3349</v>
      </c>
      <c r="J442" s="36"/>
      <c r="K442" s="36"/>
      <c r="L442" s="36"/>
      <c r="M442" s="402"/>
      <c r="N442" s="36"/>
      <c r="O442" s="36"/>
      <c r="P442" s="392"/>
      <c r="Q442" s="392"/>
      <c r="R442" s="392"/>
      <c r="S442" s="392"/>
      <c r="T442" s="392"/>
      <c r="U442" s="392"/>
      <c r="V442" s="434" t="b">
        <f t="shared" si="21"/>
        <v>1</v>
      </c>
      <c r="W442" s="434" t="b">
        <f t="shared" si="19"/>
        <v>1</v>
      </c>
      <c r="X442" s="35" t="s">
        <v>1847</v>
      </c>
      <c r="Y442" s="38">
        <v>2</v>
      </c>
      <c r="Z442" s="38" t="s">
        <v>7</v>
      </c>
      <c r="AA442" s="442" t="s">
        <v>1797</v>
      </c>
      <c r="AB442" s="33" t="s">
        <v>1554</v>
      </c>
      <c r="AC442" s="434" t="b">
        <v>1</v>
      </c>
      <c r="AD442" s="626" t="s">
        <v>4394</v>
      </c>
      <c r="AE442" s="626">
        <v>1328</v>
      </c>
    </row>
    <row r="443" spans="2:31" ht="84">
      <c r="B443" s="33" t="s">
        <v>1970</v>
      </c>
      <c r="C443" s="41"/>
      <c r="D443" s="35" t="s">
        <v>1846</v>
      </c>
      <c r="E443" s="35" t="s">
        <v>1847</v>
      </c>
      <c r="F443" s="36" t="s">
        <v>945</v>
      </c>
      <c r="G443" s="38">
        <v>1</v>
      </c>
      <c r="H443" s="398">
        <v>13481</v>
      </c>
      <c r="I443" s="36" t="s">
        <v>3288</v>
      </c>
      <c r="J443" s="36" t="s">
        <v>3278</v>
      </c>
      <c r="K443" s="36" t="s">
        <v>3279</v>
      </c>
      <c r="L443" s="36"/>
      <c r="M443" s="402"/>
      <c r="N443" s="36"/>
      <c r="O443" s="36"/>
      <c r="P443" s="392"/>
      <c r="Q443" s="392"/>
      <c r="R443" s="392"/>
      <c r="S443" s="392"/>
      <c r="T443" s="392"/>
      <c r="U443" s="392"/>
      <c r="V443" s="434" t="b">
        <f t="shared" si="21"/>
        <v>1</v>
      </c>
      <c r="W443" s="434" t="b">
        <f t="shared" si="19"/>
        <v>1</v>
      </c>
      <c r="X443" s="35" t="s">
        <v>1847</v>
      </c>
      <c r="Y443" s="38">
        <v>1</v>
      </c>
      <c r="Z443" s="38" t="s">
        <v>8</v>
      </c>
      <c r="AA443" s="53" t="s">
        <v>3423</v>
      </c>
      <c r="AB443" s="33" t="s">
        <v>1970</v>
      </c>
      <c r="AC443" s="434" t="b">
        <v>1</v>
      </c>
      <c r="AD443" s="626" t="s">
        <v>4395</v>
      </c>
      <c r="AE443" s="626">
        <v>1329</v>
      </c>
    </row>
    <row r="444" spans="2:31" ht="84">
      <c r="B444" s="33" t="s">
        <v>3368</v>
      </c>
      <c r="C444" s="41"/>
      <c r="D444" s="35" t="s">
        <v>1846</v>
      </c>
      <c r="E444" s="35" t="s">
        <v>1847</v>
      </c>
      <c r="F444" s="36" t="s">
        <v>945</v>
      </c>
      <c r="G444" s="38">
        <v>2</v>
      </c>
      <c r="H444" s="398">
        <v>13482</v>
      </c>
      <c r="I444" s="36" t="s">
        <v>3274</v>
      </c>
      <c r="J444" s="36" t="s">
        <v>3266</v>
      </c>
      <c r="K444" s="36" t="s">
        <v>3275</v>
      </c>
      <c r="L444" s="36"/>
      <c r="M444" s="402"/>
      <c r="N444" s="36"/>
      <c r="O444" s="36"/>
      <c r="P444" s="392"/>
      <c r="Q444" s="392"/>
      <c r="R444" s="392"/>
      <c r="S444" s="392"/>
      <c r="T444" s="392"/>
      <c r="U444" s="392"/>
      <c r="V444" s="434" t="b">
        <f t="shared" si="21"/>
        <v>1</v>
      </c>
      <c r="W444" s="434" t="b">
        <f t="shared" si="19"/>
        <v>1</v>
      </c>
      <c r="X444" s="35" t="s">
        <v>1847</v>
      </c>
      <c r="Y444" s="38">
        <v>2</v>
      </c>
      <c r="Z444" s="38" t="s">
        <v>8</v>
      </c>
      <c r="AA444" s="53" t="s">
        <v>3424</v>
      </c>
      <c r="AB444" s="33" t="s">
        <v>3368</v>
      </c>
      <c r="AC444" s="434" t="b">
        <v>1</v>
      </c>
      <c r="AD444" s="626" t="s">
        <v>4396</v>
      </c>
      <c r="AE444" s="626">
        <v>1330</v>
      </c>
    </row>
    <row r="445" spans="2:31" ht="108">
      <c r="B445" s="33" t="s">
        <v>3369</v>
      </c>
      <c r="C445" s="41"/>
      <c r="D445" s="35" t="s">
        <v>1846</v>
      </c>
      <c r="E445" s="35" t="s">
        <v>1847</v>
      </c>
      <c r="F445" s="36" t="s">
        <v>945</v>
      </c>
      <c r="G445" s="38">
        <v>3</v>
      </c>
      <c r="H445" s="398">
        <v>13483</v>
      </c>
      <c r="I445" s="36" t="s">
        <v>3290</v>
      </c>
      <c r="J445" s="36" t="s">
        <v>3277</v>
      </c>
      <c r="K445" s="36" t="s">
        <v>3268</v>
      </c>
      <c r="L445" s="36"/>
      <c r="M445" s="402"/>
      <c r="N445" s="36"/>
      <c r="O445" s="36"/>
      <c r="P445" s="392"/>
      <c r="Q445" s="392"/>
      <c r="R445" s="392"/>
      <c r="S445" s="392"/>
      <c r="T445" s="392"/>
      <c r="U445" s="392"/>
      <c r="V445" s="434" t="b">
        <f t="shared" si="21"/>
        <v>1</v>
      </c>
      <c r="W445" s="434" t="b">
        <f t="shared" si="19"/>
        <v>1</v>
      </c>
      <c r="X445" s="35" t="s">
        <v>1847</v>
      </c>
      <c r="Y445" s="38">
        <v>3</v>
      </c>
      <c r="Z445" s="38" t="s">
        <v>8</v>
      </c>
      <c r="AA445" s="53" t="s">
        <v>3425</v>
      </c>
      <c r="AB445" s="33" t="s">
        <v>3426</v>
      </c>
      <c r="AC445" s="434" t="b">
        <v>1</v>
      </c>
      <c r="AD445" s="626" t="s">
        <v>4397</v>
      </c>
      <c r="AE445" s="626">
        <v>1331</v>
      </c>
    </row>
    <row r="446" spans="2:31" ht="84">
      <c r="B446" s="33" t="s">
        <v>1972</v>
      </c>
      <c r="C446" s="41"/>
      <c r="D446" s="35" t="s">
        <v>1846</v>
      </c>
      <c r="E446" s="35" t="s">
        <v>1847</v>
      </c>
      <c r="F446" s="36" t="s">
        <v>945</v>
      </c>
      <c r="G446" s="38">
        <v>4</v>
      </c>
      <c r="H446" s="398">
        <v>13484</v>
      </c>
      <c r="I446" s="36" t="s">
        <v>3291</v>
      </c>
      <c r="J446" s="36" t="s">
        <v>3307</v>
      </c>
      <c r="K446" s="36" t="s">
        <v>3270</v>
      </c>
      <c r="L446" s="36"/>
      <c r="M446" s="402"/>
      <c r="N446" s="36"/>
      <c r="O446" s="36"/>
      <c r="P446" s="392"/>
      <c r="Q446" s="392"/>
      <c r="R446" s="392"/>
      <c r="S446" s="392"/>
      <c r="T446" s="392"/>
      <c r="U446" s="392"/>
      <c r="V446" s="434" t="b">
        <f t="shared" si="21"/>
        <v>1</v>
      </c>
      <c r="W446" s="434" t="b">
        <f t="shared" si="19"/>
        <v>1</v>
      </c>
      <c r="X446" s="35" t="s">
        <v>1847</v>
      </c>
      <c r="Y446" s="38">
        <v>4</v>
      </c>
      <c r="Z446" s="38" t="s">
        <v>8</v>
      </c>
      <c r="AA446" s="53" t="s">
        <v>3427</v>
      </c>
      <c r="AB446" s="33" t="s">
        <v>1972</v>
      </c>
      <c r="AC446" s="434" t="b">
        <v>1</v>
      </c>
      <c r="AD446" s="626" t="s">
        <v>4398</v>
      </c>
      <c r="AE446" s="626">
        <v>1332</v>
      </c>
    </row>
    <row r="447" spans="2:31" ht="36">
      <c r="B447" s="33" t="s">
        <v>1578</v>
      </c>
      <c r="C447" s="41" t="s">
        <v>1782</v>
      </c>
      <c r="D447" s="35" t="s">
        <v>1848</v>
      </c>
      <c r="E447" s="35" t="s">
        <v>1849</v>
      </c>
      <c r="F447" s="36" t="s">
        <v>959</v>
      </c>
      <c r="G447" s="38">
        <v>1</v>
      </c>
      <c r="H447" s="398">
        <v>13491</v>
      </c>
      <c r="I447" s="36" t="s">
        <v>3299</v>
      </c>
      <c r="J447" s="36" t="s">
        <v>3276</v>
      </c>
      <c r="K447" s="36" t="s">
        <v>3297</v>
      </c>
      <c r="L447" s="36"/>
      <c r="M447" s="402"/>
      <c r="N447" s="36"/>
      <c r="O447" s="36"/>
      <c r="P447" s="392"/>
      <c r="Q447" s="392"/>
      <c r="R447" s="392"/>
      <c r="S447" s="392"/>
      <c r="T447" s="392"/>
      <c r="U447" s="392"/>
      <c r="V447" s="434" t="b">
        <f t="shared" si="21"/>
        <v>1</v>
      </c>
      <c r="W447" s="434" t="b">
        <f t="shared" si="19"/>
        <v>1</v>
      </c>
      <c r="X447" s="35" t="s">
        <v>1849</v>
      </c>
      <c r="Y447" s="38">
        <v>1</v>
      </c>
      <c r="Z447" s="38" t="s">
        <v>6</v>
      </c>
      <c r="AA447" s="442" t="s">
        <v>1797</v>
      </c>
      <c r="AB447" s="33" t="s">
        <v>1578</v>
      </c>
      <c r="AC447" s="434" t="b">
        <v>1</v>
      </c>
      <c r="AD447" s="626" t="s">
        <v>4399</v>
      </c>
      <c r="AE447" s="626">
        <v>1334</v>
      </c>
    </row>
    <row r="448" spans="2:31" ht="36">
      <c r="B448" s="33" t="s">
        <v>1534</v>
      </c>
      <c r="C448" s="41" t="s">
        <v>1782</v>
      </c>
      <c r="D448" s="35" t="s">
        <v>1848</v>
      </c>
      <c r="E448" s="35" t="s">
        <v>1849</v>
      </c>
      <c r="F448" s="36" t="s">
        <v>959</v>
      </c>
      <c r="G448" s="38">
        <v>2</v>
      </c>
      <c r="H448" s="398">
        <v>13492</v>
      </c>
      <c r="I448" s="36" t="s">
        <v>3284</v>
      </c>
      <c r="J448" s="36" t="s">
        <v>3273</v>
      </c>
      <c r="K448" s="36" t="s">
        <v>3269</v>
      </c>
      <c r="L448" s="36"/>
      <c r="M448" s="402"/>
      <c r="Q448" s="392"/>
      <c r="R448" s="392"/>
      <c r="S448" s="392"/>
      <c r="T448" s="392"/>
      <c r="U448" s="392"/>
      <c r="V448" s="434" t="b">
        <f t="shared" si="21"/>
        <v>1</v>
      </c>
      <c r="W448" s="434" t="b">
        <f t="shared" si="19"/>
        <v>1</v>
      </c>
      <c r="X448" s="35" t="s">
        <v>1849</v>
      </c>
      <c r="Y448" s="38">
        <v>2</v>
      </c>
      <c r="Z448" s="38" t="s">
        <v>6</v>
      </c>
      <c r="AA448" s="441" t="s">
        <v>941</v>
      </c>
      <c r="AB448" s="33" t="s">
        <v>1534</v>
      </c>
      <c r="AC448" s="434" t="b">
        <v>1</v>
      </c>
      <c r="AD448" s="626" t="s">
        <v>4400</v>
      </c>
      <c r="AE448" s="626">
        <v>1335</v>
      </c>
    </row>
    <row r="449" spans="2:31" ht="96">
      <c r="B449" s="435" t="s">
        <v>3370</v>
      </c>
      <c r="C449" s="41"/>
      <c r="D449" s="35" t="s">
        <v>1848</v>
      </c>
      <c r="E449" s="35" t="s">
        <v>1849</v>
      </c>
      <c r="F449" s="36" t="s">
        <v>959</v>
      </c>
      <c r="G449" s="38">
        <v>1</v>
      </c>
      <c r="H449" s="398">
        <v>13491</v>
      </c>
      <c r="I449" s="36" t="s">
        <v>3287</v>
      </c>
      <c r="J449" s="36" t="s">
        <v>3303</v>
      </c>
      <c r="K449" s="36" t="s">
        <v>3296</v>
      </c>
      <c r="L449" s="36"/>
      <c r="M449" s="402"/>
      <c r="N449" s="36"/>
      <c r="O449" s="36"/>
      <c r="P449" s="392"/>
      <c r="Q449" s="392"/>
      <c r="R449" s="392"/>
      <c r="S449" s="392"/>
      <c r="T449" s="392"/>
      <c r="U449" s="392"/>
      <c r="V449" s="434" t="b">
        <f t="shared" si="21"/>
        <v>1</v>
      </c>
      <c r="W449" s="434" t="b">
        <f t="shared" si="19"/>
        <v>1</v>
      </c>
      <c r="X449" s="35" t="s">
        <v>1849</v>
      </c>
      <c r="Y449" s="38">
        <v>1</v>
      </c>
      <c r="Z449" s="38" t="s">
        <v>8</v>
      </c>
      <c r="AA449" s="53" t="s">
        <v>3428</v>
      </c>
      <c r="AB449" s="33" t="s">
        <v>3370</v>
      </c>
      <c r="AC449" s="434" t="b">
        <v>1</v>
      </c>
      <c r="AD449" s="626" t="s">
        <v>4401</v>
      </c>
      <c r="AE449" s="626">
        <v>1336</v>
      </c>
    </row>
    <row r="450" spans="2:31" ht="96">
      <c r="B450" s="33" t="s">
        <v>3371</v>
      </c>
      <c r="C450" s="41"/>
      <c r="D450" s="35" t="s">
        <v>1848</v>
      </c>
      <c r="E450" s="35" t="s">
        <v>1849</v>
      </c>
      <c r="F450" s="36" t="s">
        <v>959</v>
      </c>
      <c r="G450" s="38">
        <v>2</v>
      </c>
      <c r="H450" s="398">
        <v>13492</v>
      </c>
      <c r="I450" s="36" t="s">
        <v>3281</v>
      </c>
      <c r="J450" s="36" t="s">
        <v>3282</v>
      </c>
      <c r="K450" s="36" t="s">
        <v>3283</v>
      </c>
      <c r="L450" s="36"/>
      <c r="M450" s="402"/>
      <c r="N450" s="36"/>
      <c r="O450" s="36"/>
      <c r="P450" s="392"/>
      <c r="Q450" s="392"/>
      <c r="R450" s="392"/>
      <c r="S450" s="392"/>
      <c r="T450" s="392"/>
      <c r="U450" s="392"/>
      <c r="V450" s="434" t="b">
        <f t="shared" si="21"/>
        <v>1</v>
      </c>
      <c r="W450" s="434" t="b">
        <f t="shared" si="19"/>
        <v>1</v>
      </c>
      <c r="X450" s="35" t="s">
        <v>1849</v>
      </c>
      <c r="Y450" s="38">
        <v>2</v>
      </c>
      <c r="Z450" s="38" t="s">
        <v>8</v>
      </c>
      <c r="AA450" s="53" t="s">
        <v>3429</v>
      </c>
      <c r="AB450" s="33" t="s">
        <v>3371</v>
      </c>
      <c r="AC450" s="434" t="b">
        <v>1</v>
      </c>
      <c r="AD450" s="626" t="s">
        <v>4402</v>
      </c>
      <c r="AE450" s="626">
        <v>1337</v>
      </c>
    </row>
    <row r="451" spans="2:31" ht="120">
      <c r="B451" s="33" t="s">
        <v>1970</v>
      </c>
      <c r="C451" s="41"/>
      <c r="D451" s="35" t="s">
        <v>1848</v>
      </c>
      <c r="E451" s="35" t="s">
        <v>1849</v>
      </c>
      <c r="F451" s="36" t="s">
        <v>959</v>
      </c>
      <c r="G451" s="38">
        <v>3</v>
      </c>
      <c r="H451" s="398">
        <v>13493</v>
      </c>
      <c r="I451" s="36" t="s">
        <v>3288</v>
      </c>
      <c r="J451" s="36" t="s">
        <v>3278</v>
      </c>
      <c r="K451" s="36" t="s">
        <v>3279</v>
      </c>
      <c r="L451" s="36"/>
      <c r="M451" s="402"/>
      <c r="N451" s="36"/>
      <c r="O451" s="36"/>
      <c r="P451" s="392"/>
      <c r="Q451" s="392"/>
      <c r="R451" s="392"/>
      <c r="S451" s="392"/>
      <c r="T451" s="392"/>
      <c r="U451" s="392"/>
      <c r="V451" s="434" t="b">
        <f t="shared" si="21"/>
        <v>1</v>
      </c>
      <c r="W451" s="434" t="b">
        <f t="shared" si="19"/>
        <v>1</v>
      </c>
      <c r="X451" s="35" t="s">
        <v>1849</v>
      </c>
      <c r="Y451" s="38">
        <v>3</v>
      </c>
      <c r="Z451" s="38" t="s">
        <v>8</v>
      </c>
      <c r="AA451" s="53" t="s">
        <v>3430</v>
      </c>
      <c r="AB451" s="33" t="s">
        <v>1970</v>
      </c>
      <c r="AC451" s="434" t="b">
        <v>1</v>
      </c>
      <c r="AD451" s="626" t="s">
        <v>4403</v>
      </c>
      <c r="AE451" s="626">
        <v>1338</v>
      </c>
    </row>
    <row r="452" spans="2:31" ht="144">
      <c r="B452" s="33" t="s">
        <v>1972</v>
      </c>
      <c r="C452" s="41"/>
      <c r="D452" s="35" t="s">
        <v>1848</v>
      </c>
      <c r="E452" s="35" t="s">
        <v>1849</v>
      </c>
      <c r="F452" s="36" t="s">
        <v>959</v>
      </c>
      <c r="G452" s="38">
        <v>4</v>
      </c>
      <c r="H452" s="398">
        <v>13494</v>
      </c>
      <c r="I452" s="36" t="s">
        <v>3291</v>
      </c>
      <c r="J452" s="36" t="s">
        <v>3307</v>
      </c>
      <c r="K452" s="36" t="s">
        <v>3270</v>
      </c>
      <c r="L452" s="36"/>
      <c r="M452" s="402"/>
      <c r="N452" s="36"/>
      <c r="O452" s="36"/>
      <c r="P452" s="392"/>
      <c r="Q452" s="392"/>
      <c r="R452" s="392"/>
      <c r="S452" s="392"/>
      <c r="T452" s="392"/>
      <c r="U452" s="392"/>
      <c r="V452" s="434" t="b">
        <f t="shared" si="21"/>
        <v>1</v>
      </c>
      <c r="W452" s="434" t="b">
        <f t="shared" si="19"/>
        <v>1</v>
      </c>
      <c r="X452" s="35" t="s">
        <v>1849</v>
      </c>
      <c r="Y452" s="38">
        <v>4</v>
      </c>
      <c r="Z452" s="38" t="s">
        <v>8</v>
      </c>
      <c r="AA452" s="53" t="s">
        <v>3431</v>
      </c>
      <c r="AB452" s="33" t="s">
        <v>1972</v>
      </c>
      <c r="AC452" s="434" t="b">
        <v>1</v>
      </c>
      <c r="AD452" s="626" t="s">
        <v>4404</v>
      </c>
      <c r="AE452" s="626">
        <v>1339</v>
      </c>
    </row>
    <row r="453" spans="2:31" ht="96">
      <c r="B453" s="33" t="s">
        <v>3372</v>
      </c>
      <c r="C453" s="41"/>
      <c r="D453" s="35" t="s">
        <v>1848</v>
      </c>
      <c r="E453" s="35" t="s">
        <v>1849</v>
      </c>
      <c r="F453" s="36" t="s">
        <v>959</v>
      </c>
      <c r="G453" s="38">
        <v>5</v>
      </c>
      <c r="H453" s="398">
        <v>13495</v>
      </c>
      <c r="I453" s="36" t="s">
        <v>3293</v>
      </c>
      <c r="J453" s="36" t="s">
        <v>3308</v>
      </c>
      <c r="K453" s="36" t="s">
        <v>3294</v>
      </c>
      <c r="L453" s="36"/>
      <c r="M453" s="402"/>
      <c r="N453" s="36"/>
      <c r="O453" s="36"/>
      <c r="P453" s="392"/>
      <c r="Q453" s="392"/>
      <c r="R453" s="392"/>
      <c r="S453" s="392"/>
      <c r="T453" s="392"/>
      <c r="U453" s="392"/>
      <c r="V453" s="434" t="b">
        <f t="shared" si="21"/>
        <v>1</v>
      </c>
      <c r="W453" s="434" t="b">
        <f t="shared" si="19"/>
        <v>1</v>
      </c>
      <c r="X453" s="35" t="s">
        <v>1849</v>
      </c>
      <c r="Y453" s="38">
        <v>5</v>
      </c>
      <c r="Z453" s="38" t="s">
        <v>8</v>
      </c>
      <c r="AA453" s="53" t="s">
        <v>3429</v>
      </c>
      <c r="AB453" s="33" t="s">
        <v>3432</v>
      </c>
      <c r="AC453" s="434" t="b">
        <v>1</v>
      </c>
      <c r="AD453" s="626" t="s">
        <v>4405</v>
      </c>
      <c r="AE453" s="626">
        <v>1340</v>
      </c>
    </row>
    <row r="454" spans="2:31" ht="36">
      <c r="B454" s="33" t="s">
        <v>1522</v>
      </c>
      <c r="C454" s="69" t="s">
        <v>1598</v>
      </c>
      <c r="D454" s="35" t="s">
        <v>1117</v>
      </c>
      <c r="E454" s="35" t="s">
        <v>1118</v>
      </c>
      <c r="F454" s="36" t="s">
        <v>1119</v>
      </c>
      <c r="G454" s="38">
        <v>1</v>
      </c>
      <c r="H454" s="398">
        <v>13501</v>
      </c>
      <c r="I454" s="36" t="s">
        <v>3286</v>
      </c>
      <c r="J454" s="36" t="s">
        <v>3289</v>
      </c>
      <c r="K454" s="36" t="s">
        <v>3292</v>
      </c>
      <c r="L454" s="36"/>
      <c r="M454" s="402"/>
      <c r="N454" s="36"/>
      <c r="O454" s="36"/>
      <c r="P454" s="392"/>
      <c r="Q454" s="392"/>
      <c r="R454" s="392"/>
      <c r="S454" s="392"/>
      <c r="T454" s="392"/>
      <c r="U454" s="392"/>
      <c r="V454" s="434" t="b">
        <f t="shared" si="21"/>
        <v>1</v>
      </c>
      <c r="W454" s="434" t="b">
        <f t="shared" ref="W454:W517" si="22">EXACT(G454,Y454)</f>
        <v>1</v>
      </c>
      <c r="X454" s="35" t="s">
        <v>1118</v>
      </c>
      <c r="Y454" s="38">
        <v>1</v>
      </c>
      <c r="Z454" s="38" t="s">
        <v>6</v>
      </c>
      <c r="AA454" s="441" t="s">
        <v>907</v>
      </c>
      <c r="AB454" s="33" t="s">
        <v>1522</v>
      </c>
      <c r="AC454" s="434" t="b">
        <v>1</v>
      </c>
      <c r="AD454" s="626" t="s">
        <v>4406</v>
      </c>
      <c r="AE454" s="626">
        <v>1341</v>
      </c>
    </row>
    <row r="455" spans="2:31" ht="36">
      <c r="B455" s="33" t="s">
        <v>1536</v>
      </c>
      <c r="C455" s="69" t="s">
        <v>1598</v>
      </c>
      <c r="D455" s="35" t="s">
        <v>1117</v>
      </c>
      <c r="E455" s="35" t="s">
        <v>1118</v>
      </c>
      <c r="F455" s="36" t="s">
        <v>1119</v>
      </c>
      <c r="G455" s="38">
        <v>1</v>
      </c>
      <c r="H455" s="398">
        <v>13501</v>
      </c>
      <c r="I455" s="36" t="s">
        <v>3280</v>
      </c>
      <c r="J455" s="36"/>
      <c r="K455" s="36"/>
      <c r="L455" s="36"/>
      <c r="M455" s="402"/>
      <c r="N455" s="36"/>
      <c r="O455" s="36"/>
      <c r="P455" s="392"/>
      <c r="Q455" s="392"/>
      <c r="R455" s="392"/>
      <c r="S455" s="392"/>
      <c r="T455" s="392"/>
      <c r="U455" s="392"/>
      <c r="V455" s="434" t="b">
        <f t="shared" si="21"/>
        <v>1</v>
      </c>
      <c r="W455" s="434" t="b">
        <f t="shared" si="22"/>
        <v>1</v>
      </c>
      <c r="X455" s="35" t="s">
        <v>1118</v>
      </c>
      <c r="Y455" s="38">
        <v>1</v>
      </c>
      <c r="Z455" s="38" t="s">
        <v>7</v>
      </c>
      <c r="AA455" s="442" t="s">
        <v>908</v>
      </c>
      <c r="AB455" s="33" t="s">
        <v>1536</v>
      </c>
      <c r="AC455" s="434" t="b">
        <v>1</v>
      </c>
      <c r="AD455" s="626" t="s">
        <v>4407</v>
      </c>
      <c r="AE455" s="626">
        <v>1342</v>
      </c>
    </row>
    <row r="456" spans="2:31" ht="36">
      <c r="B456" s="33"/>
      <c r="C456" s="41"/>
      <c r="D456" s="35" t="s">
        <v>1850</v>
      </c>
      <c r="E456" s="35" t="s">
        <v>1851</v>
      </c>
      <c r="F456" s="36" t="s">
        <v>197</v>
      </c>
      <c r="G456" s="38">
        <v>1</v>
      </c>
      <c r="H456" s="398">
        <v>17341</v>
      </c>
      <c r="I456" s="36"/>
      <c r="J456" s="36"/>
      <c r="K456" s="36"/>
      <c r="L456" s="36"/>
      <c r="M456" s="402"/>
      <c r="N456" s="36"/>
      <c r="O456" s="36"/>
      <c r="P456" s="392"/>
      <c r="Q456" s="392"/>
      <c r="R456" s="392"/>
      <c r="S456" s="392"/>
      <c r="T456" s="392"/>
      <c r="U456" s="392"/>
      <c r="V456" s="434" t="b">
        <f t="shared" si="21"/>
        <v>1</v>
      </c>
      <c r="W456" s="434" t="b">
        <f t="shared" si="22"/>
        <v>1</v>
      </c>
      <c r="X456" s="35" t="s">
        <v>1851</v>
      </c>
      <c r="Y456" s="38">
        <v>1</v>
      </c>
      <c r="Z456" s="38" t="s">
        <v>19</v>
      </c>
      <c r="AA456" s="441" t="s">
        <v>934</v>
      </c>
      <c r="AB456" s="33"/>
      <c r="AC456" s="434" t="b">
        <v>1</v>
      </c>
      <c r="AD456" s="626" t="s">
        <v>4408</v>
      </c>
      <c r="AE456" s="626">
        <v>1506</v>
      </c>
    </row>
    <row r="457" spans="2:31" ht="36">
      <c r="B457" s="33"/>
      <c r="C457" s="41"/>
      <c r="D457" s="35">
        <v>1745</v>
      </c>
      <c r="E457" s="35" t="s">
        <v>1852</v>
      </c>
      <c r="F457" s="36" t="s">
        <v>197</v>
      </c>
      <c r="G457" s="38">
        <v>1</v>
      </c>
      <c r="H457" s="398">
        <v>17451</v>
      </c>
      <c r="I457" s="36"/>
      <c r="J457" s="36"/>
      <c r="K457" s="36"/>
      <c r="L457" s="36"/>
      <c r="M457" s="402"/>
      <c r="N457" s="36"/>
      <c r="O457" s="36"/>
      <c r="P457" s="392"/>
      <c r="Q457" s="392"/>
      <c r="R457" s="392"/>
      <c r="S457" s="392"/>
      <c r="T457" s="392"/>
      <c r="U457" s="392"/>
      <c r="V457" s="434" t="b">
        <f t="shared" si="21"/>
        <v>1</v>
      </c>
      <c r="W457" s="434" t="b">
        <f t="shared" si="22"/>
        <v>1</v>
      </c>
      <c r="X457" s="35" t="s">
        <v>1852</v>
      </c>
      <c r="Y457" s="38">
        <v>1</v>
      </c>
      <c r="Z457" s="38" t="s">
        <v>19</v>
      </c>
      <c r="AA457" s="441" t="s">
        <v>934</v>
      </c>
      <c r="AB457" s="33"/>
      <c r="AC457" s="434" t="b">
        <v>1</v>
      </c>
      <c r="AD457" s="626" t="s">
        <v>4409</v>
      </c>
      <c r="AE457" s="626">
        <v>1513</v>
      </c>
    </row>
    <row r="458" spans="2:31" ht="24">
      <c r="B458" s="33"/>
      <c r="C458" s="41"/>
      <c r="D458" s="35" t="s">
        <v>1853</v>
      </c>
      <c r="E458" s="35" t="s">
        <v>1854</v>
      </c>
      <c r="F458" s="36" t="s">
        <v>200</v>
      </c>
      <c r="G458" s="38">
        <v>1</v>
      </c>
      <c r="H458" s="398">
        <v>16941</v>
      </c>
      <c r="I458" s="36"/>
      <c r="J458" s="36"/>
      <c r="K458" s="36"/>
      <c r="L458" s="36"/>
      <c r="M458" s="402"/>
      <c r="N458" s="36"/>
      <c r="O458" s="36"/>
      <c r="P458" s="392"/>
      <c r="Q458" s="392"/>
      <c r="R458" s="392"/>
      <c r="S458" s="392"/>
      <c r="T458" s="392"/>
      <c r="U458" s="392"/>
      <c r="V458" s="434" t="b">
        <f t="shared" si="21"/>
        <v>1</v>
      </c>
      <c r="W458" s="434" t="b">
        <f t="shared" si="22"/>
        <v>1</v>
      </c>
      <c r="X458" s="35" t="s">
        <v>1854</v>
      </c>
      <c r="Y458" s="38">
        <v>1</v>
      </c>
      <c r="Z458" s="38" t="s">
        <v>19</v>
      </c>
      <c r="AA458" s="441" t="s">
        <v>934</v>
      </c>
      <c r="AB458" s="33"/>
      <c r="AC458" s="434" t="b">
        <v>1</v>
      </c>
      <c r="AD458" s="626" t="s">
        <v>4410</v>
      </c>
      <c r="AE458" s="626">
        <v>1493</v>
      </c>
    </row>
    <row r="459" spans="2:31" ht="24">
      <c r="B459" s="33"/>
      <c r="C459" s="41"/>
      <c r="D459" s="35">
        <v>1761</v>
      </c>
      <c r="E459" s="35" t="s">
        <v>1855</v>
      </c>
      <c r="F459" s="36" t="s">
        <v>200</v>
      </c>
      <c r="G459" s="38">
        <v>1</v>
      </c>
      <c r="H459" s="398">
        <v>17611</v>
      </c>
      <c r="I459" s="36"/>
      <c r="J459" s="36"/>
      <c r="K459" s="36"/>
      <c r="L459" s="36"/>
      <c r="M459" s="402"/>
      <c r="N459" s="36"/>
      <c r="O459" s="36"/>
      <c r="P459" s="392"/>
      <c r="Q459" s="392"/>
      <c r="R459" s="392"/>
      <c r="S459" s="392"/>
      <c r="T459" s="392"/>
      <c r="U459" s="392"/>
      <c r="V459" s="434" t="b">
        <f t="shared" si="21"/>
        <v>1</v>
      </c>
      <c r="W459" s="434" t="b">
        <f t="shared" si="22"/>
        <v>1</v>
      </c>
      <c r="X459" s="35" t="s">
        <v>1855</v>
      </c>
      <c r="Y459" s="38">
        <v>1</v>
      </c>
      <c r="Z459" s="38" t="s">
        <v>19</v>
      </c>
      <c r="AA459" s="441" t="s">
        <v>934</v>
      </c>
      <c r="AB459" s="33"/>
      <c r="AC459" s="434" t="b">
        <v>1</v>
      </c>
      <c r="AD459" s="626" t="s">
        <v>4411</v>
      </c>
      <c r="AE459" s="626">
        <v>1523</v>
      </c>
    </row>
    <row r="460" spans="2:31" ht="60">
      <c r="B460" s="449" t="s">
        <v>1588</v>
      </c>
      <c r="C460" s="41"/>
      <c r="D460" s="35">
        <v>1856</v>
      </c>
      <c r="E460" s="75" t="s">
        <v>1856</v>
      </c>
      <c r="F460" s="36" t="s">
        <v>994</v>
      </c>
      <c r="G460" s="77">
        <v>1</v>
      </c>
      <c r="H460" s="398">
        <v>18561</v>
      </c>
      <c r="I460" s="448" t="s">
        <v>3303</v>
      </c>
      <c r="J460" s="448" t="s">
        <v>3266</v>
      </c>
      <c r="K460" s="448" t="s">
        <v>3267</v>
      </c>
      <c r="L460" s="36"/>
      <c r="M460" s="402"/>
      <c r="N460" s="36"/>
      <c r="O460" s="36"/>
      <c r="P460" s="392"/>
      <c r="Q460" s="392"/>
      <c r="R460" s="392"/>
      <c r="S460" s="392"/>
      <c r="T460" s="392"/>
      <c r="U460" s="392"/>
      <c r="V460" s="434" t="b">
        <f t="shared" si="21"/>
        <v>1</v>
      </c>
      <c r="W460" s="434" t="b">
        <f t="shared" si="22"/>
        <v>1</v>
      </c>
      <c r="X460" s="75" t="s">
        <v>1856</v>
      </c>
      <c r="Y460" s="77">
        <v>1</v>
      </c>
      <c r="Z460" s="77" t="s">
        <v>6</v>
      </c>
      <c r="AA460" s="441" t="s">
        <v>377</v>
      </c>
      <c r="AB460" s="33" t="s">
        <v>1588</v>
      </c>
      <c r="AC460" s="434" t="b">
        <v>1</v>
      </c>
      <c r="AD460" s="626" t="s">
        <v>4412</v>
      </c>
      <c r="AE460" s="626">
        <v>1538</v>
      </c>
    </row>
    <row r="461" spans="2:31" s="477" customFormat="1" ht="24">
      <c r="B461" s="482"/>
      <c r="C461" s="471"/>
      <c r="D461" s="472">
        <v>1719</v>
      </c>
      <c r="E461" s="483" t="s">
        <v>1857</v>
      </c>
      <c r="F461" s="466" t="s">
        <v>212</v>
      </c>
      <c r="G461" s="473">
        <v>1</v>
      </c>
      <c r="H461" s="474">
        <v>17191</v>
      </c>
      <c r="I461" s="466"/>
      <c r="J461" s="466"/>
      <c r="K461" s="466"/>
      <c r="L461" s="466"/>
      <c r="M461" s="475"/>
      <c r="N461" s="466"/>
      <c r="O461" s="466"/>
      <c r="P461" s="476"/>
      <c r="Q461" s="476"/>
      <c r="R461" s="476"/>
      <c r="S461" s="476"/>
      <c r="T461" s="476"/>
      <c r="U461" s="476"/>
      <c r="V461" s="477" t="b">
        <f t="shared" si="21"/>
        <v>1</v>
      </c>
      <c r="W461" s="477" t="b">
        <f t="shared" si="22"/>
        <v>1</v>
      </c>
      <c r="X461" s="483" t="s">
        <v>1857</v>
      </c>
      <c r="Y461" s="473">
        <v>1</v>
      </c>
      <c r="Z461" s="484" t="s">
        <v>19</v>
      </c>
      <c r="AA461" s="499" t="s">
        <v>934</v>
      </c>
      <c r="AB461" s="482"/>
      <c r="AC461" s="477" t="b">
        <v>1</v>
      </c>
      <c r="AD461" s="626" t="s">
        <v>4413</v>
      </c>
      <c r="AE461" s="626" t="e">
        <v>#N/A</v>
      </c>
    </row>
    <row r="462" spans="2:31" ht="24">
      <c r="B462" s="43" t="s">
        <v>1552</v>
      </c>
      <c r="C462" s="41"/>
      <c r="D462" s="66" t="s">
        <v>1120</v>
      </c>
      <c r="E462" s="67" t="s">
        <v>1121</v>
      </c>
      <c r="F462" s="67" t="s">
        <v>1122</v>
      </c>
      <c r="G462" s="41">
        <v>1</v>
      </c>
      <c r="H462" s="398">
        <v>15291</v>
      </c>
      <c r="I462" s="67" t="s">
        <v>3300</v>
      </c>
      <c r="J462" s="67" t="s">
        <v>3309</v>
      </c>
      <c r="K462" s="67" t="s">
        <v>3298</v>
      </c>
      <c r="L462" s="67"/>
      <c r="M462" s="406"/>
      <c r="N462" s="67"/>
      <c r="O462" s="67"/>
      <c r="P462" s="392"/>
      <c r="Q462" s="392"/>
      <c r="R462" s="392"/>
      <c r="S462" s="392"/>
      <c r="T462" s="392"/>
      <c r="U462" s="392"/>
      <c r="V462" s="434" t="b">
        <f t="shared" si="21"/>
        <v>1</v>
      </c>
      <c r="W462" s="434" t="b">
        <f t="shared" si="22"/>
        <v>1</v>
      </c>
      <c r="X462" s="67" t="s">
        <v>1121</v>
      </c>
      <c r="Y462" s="41">
        <v>1</v>
      </c>
      <c r="Z462" s="41" t="s">
        <v>6</v>
      </c>
      <c r="AA462" s="441" t="s">
        <v>1123</v>
      </c>
      <c r="AB462" s="43" t="s">
        <v>1552</v>
      </c>
      <c r="AC462" s="434" t="b">
        <v>1</v>
      </c>
      <c r="AD462" s="626" t="s">
        <v>4414</v>
      </c>
      <c r="AE462" s="626">
        <v>1432</v>
      </c>
    </row>
    <row r="463" spans="2:31" ht="60">
      <c r="B463" s="43" t="s">
        <v>1621</v>
      </c>
      <c r="C463" s="41" t="s">
        <v>1780</v>
      </c>
      <c r="D463" s="35" t="s">
        <v>1131</v>
      </c>
      <c r="E463" s="35" t="s">
        <v>1132</v>
      </c>
      <c r="F463" s="36" t="s">
        <v>1133</v>
      </c>
      <c r="G463" s="38">
        <v>1</v>
      </c>
      <c r="H463" s="398">
        <v>10111</v>
      </c>
      <c r="I463" s="36" t="s">
        <v>3304</v>
      </c>
      <c r="J463" s="36" t="s">
        <v>3265</v>
      </c>
      <c r="K463" s="36" t="s">
        <v>3264</v>
      </c>
      <c r="L463" s="36"/>
      <c r="M463" s="402"/>
      <c r="N463" s="36"/>
      <c r="O463" s="36"/>
      <c r="P463" s="392"/>
      <c r="Q463" s="392"/>
      <c r="R463" s="392"/>
      <c r="S463" s="392"/>
      <c r="T463" s="392"/>
      <c r="U463" s="392"/>
      <c r="V463" s="434" t="b">
        <f t="shared" ref="V463:V464" si="23">EXACT(X463,E463)</f>
        <v>1</v>
      </c>
      <c r="W463" s="434" t="b">
        <f t="shared" si="22"/>
        <v>1</v>
      </c>
      <c r="X463" s="35" t="s">
        <v>1132</v>
      </c>
      <c r="Y463" s="38">
        <v>1</v>
      </c>
      <c r="Z463" s="38" t="s">
        <v>6</v>
      </c>
      <c r="AA463" s="117" t="s">
        <v>1860</v>
      </c>
      <c r="AB463" s="43" t="s">
        <v>1621</v>
      </c>
      <c r="AC463" s="434" t="b">
        <v>1</v>
      </c>
      <c r="AD463" s="626" t="s">
        <v>4415</v>
      </c>
      <c r="AE463" s="626">
        <v>1119</v>
      </c>
    </row>
    <row r="464" spans="2:31" ht="48">
      <c r="B464" s="33" t="s">
        <v>1637</v>
      </c>
      <c r="C464" s="41"/>
      <c r="D464" s="35" t="s">
        <v>1131</v>
      </c>
      <c r="E464" s="35" t="s">
        <v>1132</v>
      </c>
      <c r="F464" s="36" t="s">
        <v>1133</v>
      </c>
      <c r="G464" s="38">
        <v>1</v>
      </c>
      <c r="H464" s="398">
        <v>10111</v>
      </c>
      <c r="I464" s="36" t="s">
        <v>3301</v>
      </c>
      <c r="J464" s="36"/>
      <c r="K464" s="36"/>
      <c r="L464" s="36"/>
      <c r="M464" s="402"/>
      <c r="N464" s="36"/>
      <c r="O464" s="36"/>
      <c r="P464" s="392"/>
      <c r="Q464" s="392"/>
      <c r="R464" s="392"/>
      <c r="S464" s="392"/>
      <c r="T464" s="392"/>
      <c r="U464" s="392"/>
      <c r="V464" s="434" t="b">
        <f t="shared" si="23"/>
        <v>1</v>
      </c>
      <c r="W464" s="434" t="b">
        <f t="shared" si="22"/>
        <v>1</v>
      </c>
      <c r="X464" s="35" t="s">
        <v>1132</v>
      </c>
      <c r="Y464" s="38">
        <v>1</v>
      </c>
      <c r="Z464" s="38" t="s">
        <v>7</v>
      </c>
      <c r="AA464" s="117" t="s">
        <v>1861</v>
      </c>
      <c r="AB464" s="33" t="s">
        <v>1637</v>
      </c>
      <c r="AC464" s="434" t="b">
        <v>1</v>
      </c>
      <c r="AD464" s="626" t="s">
        <v>4415</v>
      </c>
      <c r="AE464" s="626">
        <v>1119</v>
      </c>
    </row>
    <row r="465" spans="2:31" ht="60">
      <c r="B465" s="43" t="s">
        <v>1621</v>
      </c>
      <c r="C465" s="41" t="s">
        <v>1780</v>
      </c>
      <c r="D465" s="35" t="s">
        <v>1131</v>
      </c>
      <c r="E465" s="35" t="s">
        <v>1132</v>
      </c>
      <c r="F465" s="36" t="s">
        <v>1133</v>
      </c>
      <c r="G465" s="38">
        <v>2</v>
      </c>
      <c r="H465" s="398">
        <v>10112</v>
      </c>
      <c r="I465" s="36" t="s">
        <v>3304</v>
      </c>
      <c r="J465" s="36" t="s">
        <v>3265</v>
      </c>
      <c r="K465" s="36" t="s">
        <v>3264</v>
      </c>
      <c r="L465" s="36"/>
      <c r="M465" s="402"/>
      <c r="N465" s="36"/>
      <c r="O465" s="36"/>
      <c r="P465" s="392"/>
      <c r="Q465" s="392"/>
      <c r="R465" s="392"/>
      <c r="S465" s="392"/>
      <c r="T465" s="392"/>
      <c r="U465" s="392"/>
      <c r="V465" s="434" t="b">
        <f t="shared" ref="V465:V528" si="24">EXACT(X465,E465)</f>
        <v>1</v>
      </c>
      <c r="W465" s="434" t="b">
        <f t="shared" si="22"/>
        <v>1</v>
      </c>
      <c r="X465" s="35" t="s">
        <v>1132</v>
      </c>
      <c r="Y465" s="38">
        <v>2</v>
      </c>
      <c r="Z465" s="38" t="s">
        <v>6</v>
      </c>
      <c r="AA465" s="117" t="s">
        <v>1862</v>
      </c>
      <c r="AB465" s="43" t="s">
        <v>1621</v>
      </c>
      <c r="AC465" s="434" t="b">
        <v>1</v>
      </c>
      <c r="AD465" s="626" t="s">
        <v>4416</v>
      </c>
      <c r="AE465" s="626">
        <v>1124</v>
      </c>
    </row>
    <row r="466" spans="2:31" ht="60">
      <c r="B466" s="33" t="s">
        <v>1637</v>
      </c>
      <c r="C466" s="41"/>
      <c r="D466" s="35" t="s">
        <v>1131</v>
      </c>
      <c r="E466" s="35" t="s">
        <v>1132</v>
      </c>
      <c r="F466" s="36" t="s">
        <v>1133</v>
      </c>
      <c r="G466" s="38">
        <v>2</v>
      </c>
      <c r="H466" s="398">
        <v>10112</v>
      </c>
      <c r="I466" s="36" t="s">
        <v>3301</v>
      </c>
      <c r="J466" s="36"/>
      <c r="K466" s="36"/>
      <c r="L466" s="36"/>
      <c r="M466" s="402"/>
      <c r="N466" s="36"/>
      <c r="O466" s="36"/>
      <c r="P466" s="392"/>
      <c r="Q466" s="392"/>
      <c r="R466" s="392"/>
      <c r="S466" s="392"/>
      <c r="T466" s="392"/>
      <c r="U466" s="392"/>
      <c r="V466" s="434" t="b">
        <f t="shared" si="24"/>
        <v>1</v>
      </c>
      <c r="W466" s="434" t="b">
        <f t="shared" si="22"/>
        <v>1</v>
      </c>
      <c r="X466" s="35" t="s">
        <v>1132</v>
      </c>
      <c r="Y466" s="38">
        <v>2</v>
      </c>
      <c r="Z466" s="38" t="s">
        <v>7</v>
      </c>
      <c r="AA466" s="96" t="s">
        <v>1863</v>
      </c>
      <c r="AB466" s="33" t="s">
        <v>1637</v>
      </c>
      <c r="AC466" s="434" t="b">
        <v>1</v>
      </c>
      <c r="AD466" s="626" t="s">
        <v>4416</v>
      </c>
      <c r="AE466" s="626">
        <v>1124</v>
      </c>
    </row>
    <row r="467" spans="2:31" ht="60">
      <c r="B467" s="43" t="s">
        <v>1621</v>
      </c>
      <c r="C467" s="41" t="s">
        <v>1780</v>
      </c>
      <c r="D467" s="35" t="s">
        <v>1131</v>
      </c>
      <c r="E467" s="35" t="s">
        <v>1132</v>
      </c>
      <c r="F467" s="36" t="s">
        <v>1133</v>
      </c>
      <c r="G467" s="38">
        <v>3</v>
      </c>
      <c r="H467" s="398">
        <v>10113</v>
      </c>
      <c r="I467" s="36" t="s">
        <v>3304</v>
      </c>
      <c r="J467" s="36" t="s">
        <v>3265</v>
      </c>
      <c r="K467" s="36" t="s">
        <v>3264</v>
      </c>
      <c r="L467" s="36"/>
      <c r="M467" s="402"/>
      <c r="N467" s="36"/>
      <c r="O467" s="36"/>
      <c r="P467" s="392"/>
      <c r="Q467" s="392"/>
      <c r="R467" s="392"/>
      <c r="S467" s="392"/>
      <c r="T467" s="392"/>
      <c r="U467" s="392"/>
      <c r="V467" s="434" t="b">
        <f t="shared" si="24"/>
        <v>1</v>
      </c>
      <c r="W467" s="434" t="b">
        <f t="shared" si="22"/>
        <v>1</v>
      </c>
      <c r="X467" s="35" t="s">
        <v>1132</v>
      </c>
      <c r="Y467" s="38">
        <v>3</v>
      </c>
      <c r="Z467" s="38" t="s">
        <v>6</v>
      </c>
      <c r="AA467" s="117" t="s">
        <v>1862</v>
      </c>
      <c r="AB467" s="43" t="s">
        <v>1621</v>
      </c>
      <c r="AC467" s="434" t="b">
        <v>1</v>
      </c>
      <c r="AD467" s="626" t="s">
        <v>4417</v>
      </c>
      <c r="AE467" s="626">
        <v>1125</v>
      </c>
    </row>
    <row r="468" spans="2:31" ht="36">
      <c r="B468" s="33" t="s">
        <v>1637</v>
      </c>
      <c r="C468" s="41"/>
      <c r="D468" s="35" t="s">
        <v>1131</v>
      </c>
      <c r="E468" s="35" t="s">
        <v>1132</v>
      </c>
      <c r="F468" s="36" t="s">
        <v>1133</v>
      </c>
      <c r="G468" s="38">
        <v>3</v>
      </c>
      <c r="H468" s="398">
        <v>10113</v>
      </c>
      <c r="I468" s="36" t="s">
        <v>3301</v>
      </c>
      <c r="J468" s="36"/>
      <c r="K468" s="36"/>
      <c r="L468" s="36"/>
      <c r="M468" s="402"/>
      <c r="N468" s="36"/>
      <c r="O468" s="36"/>
      <c r="P468" s="392"/>
      <c r="Q468" s="392"/>
      <c r="R468" s="392"/>
      <c r="S468" s="392"/>
      <c r="T468" s="392"/>
      <c r="U468" s="392"/>
      <c r="V468" s="434" t="b">
        <f t="shared" si="24"/>
        <v>1</v>
      </c>
      <c r="W468" s="434" t="b">
        <f t="shared" si="22"/>
        <v>1</v>
      </c>
      <c r="X468" s="35" t="s">
        <v>1132</v>
      </c>
      <c r="Y468" s="38">
        <v>3</v>
      </c>
      <c r="Z468" s="38" t="s">
        <v>7</v>
      </c>
      <c r="AA468" s="117" t="s">
        <v>1142</v>
      </c>
      <c r="AB468" s="33" t="s">
        <v>1637</v>
      </c>
      <c r="AC468" s="434" t="b">
        <v>1</v>
      </c>
      <c r="AD468" s="626" t="s">
        <v>4417</v>
      </c>
      <c r="AE468" s="626">
        <v>1125</v>
      </c>
    </row>
    <row r="469" spans="2:31" ht="48">
      <c r="B469" s="43" t="s">
        <v>1588</v>
      </c>
      <c r="C469" s="85" t="s">
        <v>1780</v>
      </c>
      <c r="D469" s="35" t="s">
        <v>1131</v>
      </c>
      <c r="E469" s="35" t="s">
        <v>1132</v>
      </c>
      <c r="F469" s="36" t="s">
        <v>1133</v>
      </c>
      <c r="G469" s="38">
        <v>4</v>
      </c>
      <c r="H469" s="398">
        <v>10114</v>
      </c>
      <c r="I469" s="36" t="s">
        <v>3303</v>
      </c>
      <c r="J469" s="36" t="s">
        <v>3266</v>
      </c>
      <c r="K469" s="36" t="s">
        <v>3267</v>
      </c>
      <c r="L469" s="36"/>
      <c r="M469" s="402"/>
      <c r="N469" s="36"/>
      <c r="O469" s="36"/>
      <c r="P469" s="392"/>
      <c r="Q469" s="392"/>
      <c r="R469" s="392"/>
      <c r="S469" s="392"/>
      <c r="T469" s="392"/>
      <c r="U469" s="392"/>
      <c r="V469" s="434" t="b">
        <f t="shared" si="24"/>
        <v>1</v>
      </c>
      <c r="W469" s="434" t="b">
        <f t="shared" si="22"/>
        <v>1</v>
      </c>
      <c r="X469" s="35" t="s">
        <v>1132</v>
      </c>
      <c r="Y469" s="38">
        <v>4</v>
      </c>
      <c r="Z469" s="38" t="s">
        <v>6</v>
      </c>
      <c r="AA469" s="117" t="s">
        <v>1864</v>
      </c>
      <c r="AB469" s="43" t="s">
        <v>1588</v>
      </c>
      <c r="AC469" s="434" t="b">
        <v>1</v>
      </c>
      <c r="AD469" s="626" t="s">
        <v>4418</v>
      </c>
      <c r="AE469" s="626">
        <v>1126</v>
      </c>
    </row>
    <row r="470" spans="2:31" ht="72">
      <c r="B470" s="33" t="s">
        <v>1639</v>
      </c>
      <c r="C470" s="69"/>
      <c r="D470" s="35" t="s">
        <v>1131</v>
      </c>
      <c r="E470" s="35" t="s">
        <v>1132</v>
      </c>
      <c r="F470" s="36" t="s">
        <v>1133</v>
      </c>
      <c r="G470" s="38">
        <v>4</v>
      </c>
      <c r="H470" s="398">
        <v>10114</v>
      </c>
      <c r="I470" s="36" t="s">
        <v>3305</v>
      </c>
      <c r="J470" s="36"/>
      <c r="K470" s="36"/>
      <c r="L470" s="36"/>
      <c r="M470" s="402"/>
      <c r="N470" s="36"/>
      <c r="O470" s="36"/>
      <c r="P470" s="392"/>
      <c r="Q470" s="392"/>
      <c r="R470" s="392"/>
      <c r="S470" s="392"/>
      <c r="T470" s="392"/>
      <c r="U470" s="392"/>
      <c r="V470" s="434" t="b">
        <f t="shared" si="24"/>
        <v>1</v>
      </c>
      <c r="W470" s="434" t="b">
        <f t="shared" si="22"/>
        <v>1</v>
      </c>
      <c r="X470" s="35" t="s">
        <v>1132</v>
      </c>
      <c r="Y470" s="38">
        <v>4</v>
      </c>
      <c r="Z470" s="38" t="s">
        <v>7</v>
      </c>
      <c r="AA470" s="117" t="s">
        <v>1865</v>
      </c>
      <c r="AB470" s="33" t="s">
        <v>1639</v>
      </c>
      <c r="AC470" s="434" t="b">
        <v>1</v>
      </c>
      <c r="AD470" s="626" t="s">
        <v>4418</v>
      </c>
      <c r="AE470" s="626">
        <v>1126</v>
      </c>
    </row>
    <row r="471" spans="2:31" ht="48">
      <c r="B471" s="43" t="s">
        <v>1588</v>
      </c>
      <c r="C471" s="85" t="s">
        <v>1780</v>
      </c>
      <c r="D471" s="35" t="s">
        <v>1131</v>
      </c>
      <c r="E471" s="35" t="s">
        <v>1132</v>
      </c>
      <c r="F471" s="36" t="s">
        <v>1133</v>
      </c>
      <c r="G471" s="38">
        <v>5</v>
      </c>
      <c r="H471" s="398">
        <v>10115</v>
      </c>
      <c r="I471" s="36" t="s">
        <v>3303</v>
      </c>
      <c r="J471" s="36" t="s">
        <v>3266</v>
      </c>
      <c r="K471" s="36" t="s">
        <v>3267</v>
      </c>
      <c r="L471" s="36"/>
      <c r="M471" s="402"/>
      <c r="N471" s="36"/>
      <c r="O471" s="36"/>
      <c r="P471" s="392"/>
      <c r="Q471" s="392"/>
      <c r="R471" s="392"/>
      <c r="S471" s="392"/>
      <c r="T471" s="392"/>
      <c r="U471" s="392"/>
      <c r="V471" s="434" t="b">
        <f t="shared" si="24"/>
        <v>1</v>
      </c>
      <c r="W471" s="434" t="b">
        <f t="shared" si="22"/>
        <v>1</v>
      </c>
      <c r="X471" s="35" t="s">
        <v>1132</v>
      </c>
      <c r="Y471" s="38">
        <v>5</v>
      </c>
      <c r="Z471" s="38" t="s">
        <v>6</v>
      </c>
      <c r="AA471" s="117" t="s">
        <v>1864</v>
      </c>
      <c r="AB471" s="43" t="s">
        <v>1588</v>
      </c>
      <c r="AC471" s="434" t="b">
        <v>1</v>
      </c>
      <c r="AD471" s="626" t="s">
        <v>4419</v>
      </c>
      <c r="AE471" s="626">
        <v>1127</v>
      </c>
    </row>
    <row r="472" spans="2:31" ht="48">
      <c r="B472" s="33" t="s">
        <v>1637</v>
      </c>
      <c r="C472" s="69"/>
      <c r="D472" s="35" t="s">
        <v>1131</v>
      </c>
      <c r="E472" s="35" t="s">
        <v>1132</v>
      </c>
      <c r="F472" s="36" t="s">
        <v>1133</v>
      </c>
      <c r="G472" s="38">
        <v>5</v>
      </c>
      <c r="H472" s="398">
        <v>10115</v>
      </c>
      <c r="I472" s="36" t="s">
        <v>3301</v>
      </c>
      <c r="J472" s="36"/>
      <c r="K472" s="36"/>
      <c r="L472" s="36"/>
      <c r="M472" s="402"/>
      <c r="N472" s="36"/>
      <c r="O472" s="36"/>
      <c r="P472" s="392"/>
      <c r="Q472" s="392"/>
      <c r="R472" s="392"/>
      <c r="S472" s="392"/>
      <c r="T472" s="392"/>
      <c r="U472" s="392"/>
      <c r="V472" s="434" t="b">
        <f t="shared" si="24"/>
        <v>1</v>
      </c>
      <c r="W472" s="434" t="b">
        <f t="shared" si="22"/>
        <v>1</v>
      </c>
      <c r="X472" s="35" t="s">
        <v>1132</v>
      </c>
      <c r="Y472" s="38">
        <v>5</v>
      </c>
      <c r="Z472" s="38" t="s">
        <v>7</v>
      </c>
      <c r="AA472" s="117" t="s">
        <v>3434</v>
      </c>
      <c r="AB472" s="33" t="s">
        <v>1637</v>
      </c>
      <c r="AC472" s="434" t="b">
        <v>1</v>
      </c>
      <c r="AD472" s="626" t="s">
        <v>4419</v>
      </c>
      <c r="AE472" s="626">
        <v>1127</v>
      </c>
    </row>
    <row r="473" spans="2:31" ht="48">
      <c r="B473" s="43" t="s">
        <v>1588</v>
      </c>
      <c r="C473" s="85" t="s">
        <v>1780</v>
      </c>
      <c r="D473" s="35" t="s">
        <v>1131</v>
      </c>
      <c r="E473" s="35" t="s">
        <v>1132</v>
      </c>
      <c r="F473" s="36" t="s">
        <v>1133</v>
      </c>
      <c r="G473" s="38">
        <v>6</v>
      </c>
      <c r="H473" s="398">
        <v>10116</v>
      </c>
      <c r="I473" s="36" t="s">
        <v>3303</v>
      </c>
      <c r="J473" s="36" t="s">
        <v>3266</v>
      </c>
      <c r="K473" s="36" t="s">
        <v>3267</v>
      </c>
      <c r="L473" s="36"/>
      <c r="M473" s="402"/>
      <c r="N473" s="36"/>
      <c r="O473" s="36"/>
      <c r="P473" s="392"/>
      <c r="Q473" s="392"/>
      <c r="R473" s="392"/>
      <c r="S473" s="392"/>
      <c r="T473" s="392"/>
      <c r="U473" s="392"/>
      <c r="V473" s="434" t="b">
        <f t="shared" si="24"/>
        <v>1</v>
      </c>
      <c r="W473" s="434" t="b">
        <f t="shared" si="22"/>
        <v>1</v>
      </c>
      <c r="X473" s="35" t="s">
        <v>1132</v>
      </c>
      <c r="Y473" s="38">
        <v>6</v>
      </c>
      <c r="Z473" s="38" t="s">
        <v>6</v>
      </c>
      <c r="AA473" s="117" t="s">
        <v>1864</v>
      </c>
      <c r="AB473" s="43" t="s">
        <v>1588</v>
      </c>
      <c r="AC473" s="434" t="b">
        <v>1</v>
      </c>
      <c r="AD473" s="626" t="s">
        <v>4420</v>
      </c>
      <c r="AE473" s="626">
        <v>1128</v>
      </c>
    </row>
    <row r="474" spans="2:31" ht="72">
      <c r="B474" s="33" t="s">
        <v>1674</v>
      </c>
      <c r="C474" s="41"/>
      <c r="D474" s="35" t="s">
        <v>1131</v>
      </c>
      <c r="E474" s="35" t="s">
        <v>1132</v>
      </c>
      <c r="F474" s="36" t="s">
        <v>1133</v>
      </c>
      <c r="G474" s="38">
        <v>6</v>
      </c>
      <c r="H474" s="398">
        <v>10116</v>
      </c>
      <c r="I474" s="36" t="s">
        <v>3288</v>
      </c>
      <c r="J474" s="36"/>
      <c r="K474" s="36"/>
      <c r="L474" s="36"/>
      <c r="M474" s="402"/>
      <c r="N474" s="36"/>
      <c r="O474" s="36"/>
      <c r="P474" s="392"/>
      <c r="Q474" s="392"/>
      <c r="R474" s="392"/>
      <c r="S474" s="392"/>
      <c r="T474" s="392"/>
      <c r="U474" s="392"/>
      <c r="V474" s="434" t="b">
        <f t="shared" si="24"/>
        <v>1</v>
      </c>
      <c r="W474" s="434" t="b">
        <f t="shared" si="22"/>
        <v>1</v>
      </c>
      <c r="X474" s="35" t="s">
        <v>1132</v>
      </c>
      <c r="Y474" s="38">
        <v>6</v>
      </c>
      <c r="Z474" s="38" t="s">
        <v>7</v>
      </c>
      <c r="AA474" s="117" t="s">
        <v>1867</v>
      </c>
      <c r="AB474" s="33" t="s">
        <v>1674</v>
      </c>
      <c r="AC474" s="434" t="b">
        <v>1</v>
      </c>
      <c r="AD474" s="626" t="s">
        <v>4420</v>
      </c>
      <c r="AE474" s="626">
        <v>1128</v>
      </c>
    </row>
    <row r="475" spans="2:31" ht="72">
      <c r="B475" s="33" t="s">
        <v>1538</v>
      </c>
      <c r="C475" s="41" t="s">
        <v>1780</v>
      </c>
      <c r="D475" s="35" t="s">
        <v>1131</v>
      </c>
      <c r="E475" s="35" t="s">
        <v>1132</v>
      </c>
      <c r="F475" s="36" t="s">
        <v>1133</v>
      </c>
      <c r="G475" s="38">
        <v>7</v>
      </c>
      <c r="H475" s="398">
        <v>10117</v>
      </c>
      <c r="I475" s="36" t="s">
        <v>3282</v>
      </c>
      <c r="J475" s="36" t="s">
        <v>3277</v>
      </c>
      <c r="K475" s="36" t="s">
        <v>3308</v>
      </c>
      <c r="L475" s="36"/>
      <c r="M475" s="402"/>
      <c r="N475" s="36"/>
      <c r="O475" s="36"/>
      <c r="P475" s="392"/>
      <c r="Q475" s="392"/>
      <c r="R475" s="392"/>
      <c r="S475" s="392"/>
      <c r="T475" s="392"/>
      <c r="U475" s="392"/>
      <c r="V475" s="434" t="b">
        <f t="shared" si="24"/>
        <v>1</v>
      </c>
      <c r="W475" s="434" t="b">
        <f t="shared" si="22"/>
        <v>1</v>
      </c>
      <c r="X475" s="35" t="s">
        <v>1132</v>
      </c>
      <c r="Y475" s="38">
        <v>7</v>
      </c>
      <c r="Z475" s="38" t="s">
        <v>6</v>
      </c>
      <c r="AA475" s="117" t="s">
        <v>1868</v>
      </c>
      <c r="AB475" s="33" t="s">
        <v>1538</v>
      </c>
      <c r="AC475" s="434" t="b">
        <v>1</v>
      </c>
      <c r="AD475" s="626" t="s">
        <v>4421</v>
      </c>
      <c r="AE475" s="626">
        <v>1129</v>
      </c>
    </row>
    <row r="476" spans="2:31" ht="72">
      <c r="B476" s="33" t="s">
        <v>1637</v>
      </c>
      <c r="C476" s="41"/>
      <c r="D476" s="35" t="s">
        <v>1131</v>
      </c>
      <c r="E476" s="35" t="s">
        <v>1132</v>
      </c>
      <c r="F476" s="36" t="s">
        <v>1133</v>
      </c>
      <c r="G476" s="38">
        <v>7</v>
      </c>
      <c r="H476" s="398">
        <v>10117</v>
      </c>
      <c r="I476" s="36" t="s">
        <v>3301</v>
      </c>
      <c r="J476" s="36"/>
      <c r="K476" s="36"/>
      <c r="L476" s="36"/>
      <c r="M476" s="402"/>
      <c r="N476" s="36"/>
      <c r="O476" s="36"/>
      <c r="P476" s="392"/>
      <c r="Q476" s="392"/>
      <c r="R476" s="392"/>
      <c r="S476" s="392"/>
      <c r="T476" s="392"/>
      <c r="U476" s="392"/>
      <c r="V476" s="434" t="b">
        <f t="shared" si="24"/>
        <v>1</v>
      </c>
      <c r="W476" s="434" t="b">
        <f t="shared" si="22"/>
        <v>1</v>
      </c>
      <c r="X476" s="35" t="s">
        <v>1132</v>
      </c>
      <c r="Y476" s="38">
        <v>7</v>
      </c>
      <c r="Z476" s="38" t="s">
        <v>7</v>
      </c>
      <c r="AA476" s="117" t="s">
        <v>1869</v>
      </c>
      <c r="AB476" s="33" t="s">
        <v>1637</v>
      </c>
      <c r="AC476" s="434" t="b">
        <v>1</v>
      </c>
      <c r="AD476" s="626" t="s">
        <v>4421</v>
      </c>
      <c r="AE476" s="626">
        <v>1129</v>
      </c>
    </row>
    <row r="477" spans="2:31" ht="72">
      <c r="B477" s="33" t="s">
        <v>1538</v>
      </c>
      <c r="C477" s="41" t="s">
        <v>1780</v>
      </c>
      <c r="D477" s="35" t="s">
        <v>1131</v>
      </c>
      <c r="E477" s="35" t="s">
        <v>1132</v>
      </c>
      <c r="F477" s="36" t="s">
        <v>1133</v>
      </c>
      <c r="G477" s="38">
        <v>8</v>
      </c>
      <c r="H477" s="398">
        <v>10118</v>
      </c>
      <c r="I477" s="36" t="s">
        <v>3282</v>
      </c>
      <c r="J477" s="36" t="s">
        <v>3277</v>
      </c>
      <c r="K477" s="36" t="s">
        <v>3308</v>
      </c>
      <c r="L477" s="36"/>
      <c r="M477" s="402"/>
      <c r="N477" s="36"/>
      <c r="O477" s="36"/>
      <c r="P477" s="392"/>
      <c r="Q477" s="392"/>
      <c r="R477" s="392"/>
      <c r="S477" s="392"/>
      <c r="T477" s="392"/>
      <c r="U477" s="392"/>
      <c r="V477" s="434" t="b">
        <f t="shared" si="24"/>
        <v>1</v>
      </c>
      <c r="W477" s="434" t="b">
        <f t="shared" si="22"/>
        <v>1</v>
      </c>
      <c r="X477" s="35" t="s">
        <v>1132</v>
      </c>
      <c r="Y477" s="38">
        <v>8</v>
      </c>
      <c r="Z477" s="38" t="s">
        <v>6</v>
      </c>
      <c r="AA477" s="117" t="s">
        <v>1868</v>
      </c>
      <c r="AB477" s="33" t="s">
        <v>1538</v>
      </c>
      <c r="AC477" s="434" t="b">
        <v>1</v>
      </c>
      <c r="AD477" s="626" t="s">
        <v>4422</v>
      </c>
      <c r="AE477" s="626">
        <v>1130</v>
      </c>
    </row>
    <row r="478" spans="2:31" ht="48">
      <c r="B478" s="33" t="s">
        <v>1637</v>
      </c>
      <c r="C478" s="41"/>
      <c r="D478" s="35" t="s">
        <v>1131</v>
      </c>
      <c r="E478" s="35" t="s">
        <v>1132</v>
      </c>
      <c r="F478" s="36" t="s">
        <v>1133</v>
      </c>
      <c r="G478" s="38">
        <v>8</v>
      </c>
      <c r="H478" s="398">
        <v>10118</v>
      </c>
      <c r="I478" s="36" t="s">
        <v>3301</v>
      </c>
      <c r="J478" s="36"/>
      <c r="K478" s="36"/>
      <c r="L478" s="36"/>
      <c r="M478" s="402"/>
      <c r="N478" s="36"/>
      <c r="O478" s="36"/>
      <c r="P478" s="392"/>
      <c r="Q478" s="392"/>
      <c r="R478" s="392"/>
      <c r="S478" s="392"/>
      <c r="T478" s="392"/>
      <c r="U478" s="392"/>
      <c r="V478" s="434" t="b">
        <f t="shared" si="24"/>
        <v>1</v>
      </c>
      <c r="W478" s="434" t="b">
        <f t="shared" si="22"/>
        <v>1</v>
      </c>
      <c r="X478" s="35" t="s">
        <v>1132</v>
      </c>
      <c r="Y478" s="38">
        <v>8</v>
      </c>
      <c r="Z478" s="38" t="s">
        <v>7</v>
      </c>
      <c r="AA478" s="117" t="s">
        <v>1870</v>
      </c>
      <c r="AB478" s="33" t="s">
        <v>1637</v>
      </c>
      <c r="AC478" s="434" t="b">
        <v>1</v>
      </c>
      <c r="AD478" s="626" t="s">
        <v>4422</v>
      </c>
      <c r="AE478" s="626">
        <v>1130</v>
      </c>
    </row>
    <row r="479" spans="2:31" ht="72">
      <c r="B479" s="33" t="s">
        <v>1538</v>
      </c>
      <c r="C479" s="41" t="s">
        <v>1780</v>
      </c>
      <c r="D479" s="35" t="s">
        <v>1131</v>
      </c>
      <c r="E479" s="35" t="s">
        <v>1132</v>
      </c>
      <c r="F479" s="36" t="s">
        <v>1133</v>
      </c>
      <c r="G479" s="38">
        <v>9</v>
      </c>
      <c r="H479" s="398">
        <v>10119</v>
      </c>
      <c r="I479" s="36" t="s">
        <v>3282</v>
      </c>
      <c r="J479" s="36" t="s">
        <v>3277</v>
      </c>
      <c r="K479" s="36" t="s">
        <v>3308</v>
      </c>
      <c r="L479" s="36"/>
      <c r="M479" s="402"/>
      <c r="N479" s="36"/>
      <c r="O479" s="36"/>
      <c r="P479" s="392"/>
      <c r="Q479" s="392"/>
      <c r="R479" s="392"/>
      <c r="S479" s="392"/>
      <c r="T479" s="392"/>
      <c r="U479" s="392"/>
      <c r="V479" s="434" t="b">
        <f t="shared" si="24"/>
        <v>1</v>
      </c>
      <c r="W479" s="434" t="b">
        <f t="shared" si="22"/>
        <v>1</v>
      </c>
      <c r="X479" s="35" t="s">
        <v>1132</v>
      </c>
      <c r="Y479" s="38">
        <v>9</v>
      </c>
      <c r="Z479" s="38" t="s">
        <v>6</v>
      </c>
      <c r="AA479" s="117" t="s">
        <v>1868</v>
      </c>
      <c r="AB479" s="33" t="s">
        <v>1538</v>
      </c>
      <c r="AC479" s="434" t="b">
        <v>1</v>
      </c>
      <c r="AD479" s="626" t="s">
        <v>4423</v>
      </c>
      <c r="AE479" s="626">
        <v>1131</v>
      </c>
    </row>
    <row r="480" spans="2:31" ht="72">
      <c r="B480" s="33" t="s">
        <v>1639</v>
      </c>
      <c r="C480" s="41"/>
      <c r="D480" s="35" t="s">
        <v>1131</v>
      </c>
      <c r="E480" s="35" t="s">
        <v>1132</v>
      </c>
      <c r="F480" s="36" t="s">
        <v>1133</v>
      </c>
      <c r="G480" s="38">
        <v>9</v>
      </c>
      <c r="H480" s="398">
        <v>10119</v>
      </c>
      <c r="I480" s="36" t="s">
        <v>3305</v>
      </c>
      <c r="J480" s="36"/>
      <c r="K480" s="36"/>
      <c r="L480" s="36"/>
      <c r="M480" s="402"/>
      <c r="N480" s="36"/>
      <c r="O480" s="36"/>
      <c r="P480" s="392"/>
      <c r="Q480" s="392"/>
      <c r="R480" s="392"/>
      <c r="S480" s="392"/>
      <c r="T480" s="392"/>
      <c r="U480" s="392"/>
      <c r="V480" s="434" t="b">
        <f t="shared" si="24"/>
        <v>1</v>
      </c>
      <c r="W480" s="434" t="b">
        <f t="shared" si="22"/>
        <v>1</v>
      </c>
      <c r="X480" s="35" t="s">
        <v>1132</v>
      </c>
      <c r="Y480" s="38">
        <v>9</v>
      </c>
      <c r="Z480" s="38" t="s">
        <v>7</v>
      </c>
      <c r="AA480" s="117" t="s">
        <v>3435</v>
      </c>
      <c r="AB480" s="33" t="s">
        <v>1639</v>
      </c>
      <c r="AC480" s="434" t="b">
        <v>1</v>
      </c>
      <c r="AD480" s="626" t="s">
        <v>4423</v>
      </c>
      <c r="AE480" s="626">
        <v>1131</v>
      </c>
    </row>
    <row r="481" spans="2:31" ht="60">
      <c r="B481" s="33" t="s">
        <v>1569</v>
      </c>
      <c r="C481" s="41" t="s">
        <v>1780</v>
      </c>
      <c r="D481" s="35" t="s">
        <v>1131</v>
      </c>
      <c r="E481" s="35" t="s">
        <v>1132</v>
      </c>
      <c r="F481" s="36" t="s">
        <v>1133</v>
      </c>
      <c r="G481" s="38">
        <v>10</v>
      </c>
      <c r="H481" s="398">
        <v>101110</v>
      </c>
      <c r="I481" s="36" t="s">
        <v>3283</v>
      </c>
      <c r="J481" s="36" t="s">
        <v>3268</v>
      </c>
      <c r="K481" s="36" t="s">
        <v>3294</v>
      </c>
      <c r="L481" s="36"/>
      <c r="M481" s="402"/>
      <c r="N481" s="36"/>
      <c r="O481" s="36"/>
      <c r="P481" s="392"/>
      <c r="Q481" s="392"/>
      <c r="R481" s="392"/>
      <c r="S481" s="392"/>
      <c r="T481" s="392"/>
      <c r="U481" s="392"/>
      <c r="V481" s="434" t="b">
        <f t="shared" si="24"/>
        <v>1</v>
      </c>
      <c r="W481" s="434" t="b">
        <f t="shared" si="22"/>
        <v>1</v>
      </c>
      <c r="X481" s="35" t="s">
        <v>1132</v>
      </c>
      <c r="Y481" s="38">
        <v>10</v>
      </c>
      <c r="Z481" s="38" t="s">
        <v>6</v>
      </c>
      <c r="AA481" s="117" t="s">
        <v>1871</v>
      </c>
      <c r="AB481" s="33" t="s">
        <v>1569</v>
      </c>
      <c r="AC481" s="434" t="b">
        <v>1</v>
      </c>
      <c r="AD481" s="626" t="s">
        <v>4424</v>
      </c>
      <c r="AE481" s="626">
        <v>1120</v>
      </c>
    </row>
    <row r="482" spans="2:31" ht="48">
      <c r="B482" s="33" t="s">
        <v>1637</v>
      </c>
      <c r="C482" s="41"/>
      <c r="D482" s="35" t="s">
        <v>1131</v>
      </c>
      <c r="E482" s="35" t="s">
        <v>1132</v>
      </c>
      <c r="F482" s="36" t="s">
        <v>1133</v>
      </c>
      <c r="G482" s="38">
        <v>10</v>
      </c>
      <c r="H482" s="398">
        <v>101110</v>
      </c>
      <c r="I482" s="36" t="s">
        <v>3301</v>
      </c>
      <c r="J482" s="36"/>
      <c r="K482" s="36"/>
      <c r="L482" s="36"/>
      <c r="M482" s="402"/>
      <c r="N482" s="36"/>
      <c r="O482" s="36"/>
      <c r="P482" s="392"/>
      <c r="Q482" s="392"/>
      <c r="R482" s="392"/>
      <c r="S482" s="392"/>
      <c r="T482" s="392"/>
      <c r="U482" s="392"/>
      <c r="V482" s="434" t="b">
        <f t="shared" si="24"/>
        <v>1</v>
      </c>
      <c r="W482" s="434" t="b">
        <f t="shared" si="22"/>
        <v>1</v>
      </c>
      <c r="X482" s="35" t="s">
        <v>1132</v>
      </c>
      <c r="Y482" s="38">
        <v>10</v>
      </c>
      <c r="Z482" s="38" t="s">
        <v>7</v>
      </c>
      <c r="AA482" s="117" t="s">
        <v>1872</v>
      </c>
      <c r="AB482" s="33" t="s">
        <v>1637</v>
      </c>
      <c r="AC482" s="434" t="b">
        <v>1</v>
      </c>
      <c r="AD482" s="626" t="s">
        <v>4424</v>
      </c>
      <c r="AE482" s="626">
        <v>1120</v>
      </c>
    </row>
    <row r="483" spans="2:31" ht="60">
      <c r="B483" s="33" t="s">
        <v>1569</v>
      </c>
      <c r="C483" s="41" t="s">
        <v>1780</v>
      </c>
      <c r="D483" s="35" t="s">
        <v>1131</v>
      </c>
      <c r="E483" s="35" t="s">
        <v>1132</v>
      </c>
      <c r="F483" s="36" t="s">
        <v>1133</v>
      </c>
      <c r="G483" s="38">
        <v>11</v>
      </c>
      <c r="H483" s="398">
        <v>101111</v>
      </c>
      <c r="I483" s="36" t="s">
        <v>3283</v>
      </c>
      <c r="J483" s="36" t="s">
        <v>3268</v>
      </c>
      <c r="K483" s="36" t="s">
        <v>3294</v>
      </c>
      <c r="L483" s="36"/>
      <c r="M483" s="402"/>
      <c r="N483" s="36"/>
      <c r="O483" s="36"/>
      <c r="P483" s="392"/>
      <c r="Q483" s="392"/>
      <c r="R483" s="392"/>
      <c r="S483" s="392"/>
      <c r="T483" s="392"/>
      <c r="U483" s="392"/>
      <c r="V483" s="434" t="b">
        <f t="shared" si="24"/>
        <v>1</v>
      </c>
      <c r="W483" s="434" t="b">
        <f t="shared" si="22"/>
        <v>1</v>
      </c>
      <c r="X483" s="35" t="s">
        <v>1132</v>
      </c>
      <c r="Y483" s="38">
        <v>11</v>
      </c>
      <c r="Z483" s="38" t="s">
        <v>6</v>
      </c>
      <c r="AA483" s="117" t="s">
        <v>1871</v>
      </c>
      <c r="AB483" s="33" t="s">
        <v>1569</v>
      </c>
      <c r="AC483" s="434" t="b">
        <v>1</v>
      </c>
      <c r="AD483" s="626" t="s">
        <v>4425</v>
      </c>
      <c r="AE483" s="626">
        <v>1121</v>
      </c>
    </row>
    <row r="484" spans="2:31" ht="72">
      <c r="B484" s="33" t="s">
        <v>1639</v>
      </c>
      <c r="C484" s="41"/>
      <c r="D484" s="35" t="s">
        <v>1131</v>
      </c>
      <c r="E484" s="35" t="s">
        <v>1132</v>
      </c>
      <c r="F484" s="36" t="s">
        <v>1133</v>
      </c>
      <c r="G484" s="38">
        <v>11</v>
      </c>
      <c r="H484" s="398">
        <v>101111</v>
      </c>
      <c r="I484" s="36" t="s">
        <v>3305</v>
      </c>
      <c r="J484" s="36"/>
      <c r="K484" s="36"/>
      <c r="L484" s="36"/>
      <c r="M484" s="402"/>
      <c r="N484" s="36"/>
      <c r="O484" s="36"/>
      <c r="P484" s="392"/>
      <c r="Q484" s="392"/>
      <c r="R484" s="392"/>
      <c r="S484" s="392"/>
      <c r="T484" s="392"/>
      <c r="U484" s="392"/>
      <c r="V484" s="434" t="b">
        <f t="shared" si="24"/>
        <v>1</v>
      </c>
      <c r="W484" s="434" t="b">
        <f t="shared" si="22"/>
        <v>1</v>
      </c>
      <c r="X484" s="35" t="s">
        <v>1132</v>
      </c>
      <c r="Y484" s="38">
        <v>11</v>
      </c>
      <c r="Z484" s="38" t="s">
        <v>7</v>
      </c>
      <c r="AA484" s="117" t="s">
        <v>1873</v>
      </c>
      <c r="AB484" s="33" t="s">
        <v>1639</v>
      </c>
      <c r="AC484" s="434" t="b">
        <v>1</v>
      </c>
      <c r="AD484" s="626" t="s">
        <v>4425</v>
      </c>
      <c r="AE484" s="626">
        <v>1121</v>
      </c>
    </row>
    <row r="485" spans="2:31" ht="60">
      <c r="B485" s="33" t="s">
        <v>1569</v>
      </c>
      <c r="C485" s="41" t="s">
        <v>1780</v>
      </c>
      <c r="D485" s="35" t="s">
        <v>1131</v>
      </c>
      <c r="E485" s="35" t="s">
        <v>1132</v>
      </c>
      <c r="F485" s="36" t="s">
        <v>1133</v>
      </c>
      <c r="G485" s="38">
        <v>12</v>
      </c>
      <c r="H485" s="398">
        <v>101112</v>
      </c>
      <c r="I485" s="36" t="s">
        <v>3283</v>
      </c>
      <c r="J485" s="36" t="s">
        <v>3268</v>
      </c>
      <c r="K485" s="36" t="s">
        <v>3294</v>
      </c>
      <c r="L485" s="36"/>
      <c r="M485" s="402"/>
      <c r="N485" s="36"/>
      <c r="O485" s="36"/>
      <c r="P485" s="392"/>
      <c r="Q485" s="392"/>
      <c r="R485" s="392"/>
      <c r="S485" s="392"/>
      <c r="T485" s="392"/>
      <c r="U485" s="392"/>
      <c r="V485" s="434" t="b">
        <f t="shared" si="24"/>
        <v>1</v>
      </c>
      <c r="W485" s="434" t="b">
        <f t="shared" si="22"/>
        <v>1</v>
      </c>
      <c r="X485" s="35" t="s">
        <v>1132</v>
      </c>
      <c r="Y485" s="38">
        <v>12</v>
      </c>
      <c r="Z485" s="38" t="s">
        <v>6</v>
      </c>
      <c r="AA485" s="117" t="s">
        <v>1871</v>
      </c>
      <c r="AB485" s="33" t="s">
        <v>1569</v>
      </c>
      <c r="AC485" s="434" t="b">
        <v>1</v>
      </c>
      <c r="AD485" s="626" t="s">
        <v>4426</v>
      </c>
      <c r="AE485" s="626">
        <v>1122</v>
      </c>
    </row>
    <row r="486" spans="2:31" ht="60">
      <c r="B486" s="33" t="s">
        <v>1639</v>
      </c>
      <c r="C486" s="41"/>
      <c r="D486" s="35" t="s">
        <v>1131</v>
      </c>
      <c r="E486" s="35" t="s">
        <v>1132</v>
      </c>
      <c r="F486" s="36" t="s">
        <v>1133</v>
      </c>
      <c r="G486" s="38">
        <v>12</v>
      </c>
      <c r="H486" s="398">
        <v>101112</v>
      </c>
      <c r="I486" s="36" t="s">
        <v>3305</v>
      </c>
      <c r="J486" s="36"/>
      <c r="K486" s="36"/>
      <c r="L486" s="36"/>
      <c r="M486" s="402"/>
      <c r="N486" s="36"/>
      <c r="O486" s="36"/>
      <c r="P486" s="392"/>
      <c r="Q486" s="392"/>
      <c r="R486" s="392"/>
      <c r="S486" s="392"/>
      <c r="T486" s="392"/>
      <c r="U486" s="392"/>
      <c r="V486" s="434" t="b">
        <f t="shared" si="24"/>
        <v>1</v>
      </c>
      <c r="W486" s="434" t="b">
        <f t="shared" si="22"/>
        <v>1</v>
      </c>
      <c r="X486" s="35" t="s">
        <v>1132</v>
      </c>
      <c r="Y486" s="38">
        <v>12</v>
      </c>
      <c r="Z486" s="38" t="s">
        <v>7</v>
      </c>
      <c r="AA486" s="117" t="s">
        <v>1874</v>
      </c>
      <c r="AB486" s="33" t="s">
        <v>1639</v>
      </c>
      <c r="AC486" s="434" t="b">
        <v>1</v>
      </c>
      <c r="AD486" s="626" t="s">
        <v>4426</v>
      </c>
      <c r="AE486" s="626">
        <v>1122</v>
      </c>
    </row>
    <row r="487" spans="2:31" ht="60">
      <c r="B487" s="33" t="s">
        <v>1569</v>
      </c>
      <c r="C487" s="41" t="s">
        <v>1780</v>
      </c>
      <c r="D487" s="35" t="s">
        <v>1131</v>
      </c>
      <c r="E487" s="35" t="s">
        <v>1132</v>
      </c>
      <c r="F487" s="36" t="s">
        <v>1133</v>
      </c>
      <c r="G487" s="38">
        <v>13</v>
      </c>
      <c r="H487" s="398">
        <v>101113</v>
      </c>
      <c r="I487" s="36" t="s">
        <v>3283</v>
      </c>
      <c r="J487" s="36" t="s">
        <v>3268</v>
      </c>
      <c r="K487" s="36" t="s">
        <v>3294</v>
      </c>
      <c r="L487" s="36"/>
      <c r="M487" s="402"/>
      <c r="N487" s="36"/>
      <c r="O487" s="36"/>
      <c r="P487" s="392"/>
      <c r="Q487" s="392"/>
      <c r="R487" s="392"/>
      <c r="S487" s="392"/>
      <c r="T487" s="392"/>
      <c r="U487" s="392"/>
      <c r="V487" s="434" t="b">
        <f t="shared" si="24"/>
        <v>1</v>
      </c>
      <c r="W487" s="434" t="b">
        <f t="shared" si="22"/>
        <v>1</v>
      </c>
      <c r="X487" s="35" t="s">
        <v>1132</v>
      </c>
      <c r="Y487" s="38">
        <v>13</v>
      </c>
      <c r="Z487" s="38" t="s">
        <v>6</v>
      </c>
      <c r="AA487" s="117" t="s">
        <v>1871</v>
      </c>
      <c r="AB487" s="33" t="s">
        <v>1569</v>
      </c>
      <c r="AC487" s="434" t="b">
        <v>1</v>
      </c>
      <c r="AD487" s="626" t="s">
        <v>4427</v>
      </c>
      <c r="AE487" s="626">
        <v>1123</v>
      </c>
    </row>
    <row r="488" spans="2:31" ht="36">
      <c r="B488" s="33" t="s">
        <v>1639</v>
      </c>
      <c r="C488" s="41"/>
      <c r="D488" s="35" t="s">
        <v>1131</v>
      </c>
      <c r="E488" s="35" t="s">
        <v>1132</v>
      </c>
      <c r="F488" s="36" t="s">
        <v>1133</v>
      </c>
      <c r="G488" s="38">
        <v>13</v>
      </c>
      <c r="H488" s="398">
        <v>101113</v>
      </c>
      <c r="I488" s="36" t="s">
        <v>3305</v>
      </c>
      <c r="J488" s="36"/>
      <c r="K488" s="36"/>
      <c r="L488" s="36"/>
      <c r="M488" s="402"/>
      <c r="N488" s="36"/>
      <c r="O488" s="36"/>
      <c r="P488" s="392"/>
      <c r="Q488" s="392"/>
      <c r="R488" s="392"/>
      <c r="S488" s="392"/>
      <c r="T488" s="392"/>
      <c r="U488" s="392"/>
      <c r="V488" s="434" t="b">
        <f t="shared" si="24"/>
        <v>1</v>
      </c>
      <c r="W488" s="434" t="b">
        <f t="shared" si="22"/>
        <v>1</v>
      </c>
      <c r="X488" s="35" t="s">
        <v>1132</v>
      </c>
      <c r="Y488" s="38">
        <v>13</v>
      </c>
      <c r="Z488" s="38" t="s">
        <v>7</v>
      </c>
      <c r="AA488" s="117" t="s">
        <v>1142</v>
      </c>
      <c r="AB488" s="33" t="s">
        <v>1639</v>
      </c>
      <c r="AC488" s="434" t="b">
        <v>1</v>
      </c>
      <c r="AD488" s="626" t="s">
        <v>4427</v>
      </c>
      <c r="AE488" s="626">
        <v>1123</v>
      </c>
    </row>
    <row r="489" spans="2:31" ht="48">
      <c r="B489" s="33" t="s">
        <v>1876</v>
      </c>
      <c r="C489" s="41" t="s">
        <v>1780</v>
      </c>
      <c r="D489" s="35" t="s">
        <v>1180</v>
      </c>
      <c r="E489" s="35" t="s">
        <v>1181</v>
      </c>
      <c r="F489" s="36" t="s">
        <v>1182</v>
      </c>
      <c r="G489" s="38">
        <v>1</v>
      </c>
      <c r="H489" s="398">
        <v>10121</v>
      </c>
      <c r="I489" s="36" t="s">
        <v>3279</v>
      </c>
      <c r="J489" s="36" t="s">
        <v>3270</v>
      </c>
      <c r="K489" s="36" t="s">
        <v>3271</v>
      </c>
      <c r="L489" s="36"/>
      <c r="M489" s="402"/>
      <c r="N489" s="36"/>
      <c r="O489" s="36"/>
      <c r="P489" s="392"/>
      <c r="Q489" s="392"/>
      <c r="R489" s="392"/>
      <c r="S489" s="392"/>
      <c r="T489" s="392"/>
      <c r="U489" s="392"/>
      <c r="V489" s="434" t="b">
        <f t="shared" si="24"/>
        <v>1</v>
      </c>
      <c r="W489" s="434" t="b">
        <f t="shared" si="22"/>
        <v>1</v>
      </c>
      <c r="X489" s="35" t="s">
        <v>1181</v>
      </c>
      <c r="Y489" s="38">
        <v>1</v>
      </c>
      <c r="Z489" s="38" t="s">
        <v>6</v>
      </c>
      <c r="AA489" s="96" t="s">
        <v>1875</v>
      </c>
      <c r="AB489" s="33" t="s">
        <v>1876</v>
      </c>
      <c r="AC489" s="434" t="b">
        <v>1</v>
      </c>
      <c r="AD489" s="626" t="s">
        <v>4428</v>
      </c>
      <c r="AE489" s="626">
        <v>1133</v>
      </c>
    </row>
    <row r="490" spans="2:31" ht="36">
      <c r="B490" s="33" t="s">
        <v>1554</v>
      </c>
      <c r="C490" s="41"/>
      <c r="D490" s="35" t="s">
        <v>1180</v>
      </c>
      <c r="E490" s="35" t="s">
        <v>1181</v>
      </c>
      <c r="F490" s="36" t="s">
        <v>1182</v>
      </c>
      <c r="G490" s="38">
        <v>1</v>
      </c>
      <c r="H490" s="398">
        <v>10121</v>
      </c>
      <c r="I490" s="36" t="s">
        <v>3349</v>
      </c>
      <c r="J490" s="36"/>
      <c r="K490" s="36"/>
      <c r="L490" s="36"/>
      <c r="M490" s="402"/>
      <c r="N490" s="36"/>
      <c r="O490" s="36"/>
      <c r="P490" s="392"/>
      <c r="Q490" s="392"/>
      <c r="R490" s="392"/>
      <c r="S490" s="392"/>
      <c r="T490" s="392"/>
      <c r="U490" s="392"/>
      <c r="V490" s="434" t="b">
        <f t="shared" si="24"/>
        <v>1</v>
      </c>
      <c r="W490" s="434" t="b">
        <f t="shared" si="22"/>
        <v>1</v>
      </c>
      <c r="X490" s="35" t="s">
        <v>1181</v>
      </c>
      <c r="Y490" s="38">
        <v>1</v>
      </c>
      <c r="Z490" s="38" t="s">
        <v>7</v>
      </c>
      <c r="AA490" s="117" t="s">
        <v>1183</v>
      </c>
      <c r="AB490" s="33" t="s">
        <v>1554</v>
      </c>
      <c r="AC490" s="434" t="b">
        <v>1</v>
      </c>
      <c r="AD490" s="626" t="s">
        <v>4428</v>
      </c>
      <c r="AE490" s="626">
        <v>1133</v>
      </c>
    </row>
    <row r="491" spans="2:31" ht="48">
      <c r="B491" s="33" t="s">
        <v>1876</v>
      </c>
      <c r="C491" s="41" t="s">
        <v>1780</v>
      </c>
      <c r="D491" s="35" t="s">
        <v>1180</v>
      </c>
      <c r="E491" s="35" t="s">
        <v>1181</v>
      </c>
      <c r="F491" s="36" t="s">
        <v>1182</v>
      </c>
      <c r="G491" s="38">
        <v>2</v>
      </c>
      <c r="H491" s="398">
        <v>10122</v>
      </c>
      <c r="I491" s="36" t="s">
        <v>3279</v>
      </c>
      <c r="J491" s="36" t="s">
        <v>3270</v>
      </c>
      <c r="K491" s="36" t="s">
        <v>3271</v>
      </c>
      <c r="L491" s="36"/>
      <c r="M491" s="402"/>
      <c r="N491" s="36"/>
      <c r="O491" s="36"/>
      <c r="P491" s="392"/>
      <c r="Q491" s="392"/>
      <c r="R491" s="392"/>
      <c r="S491" s="392"/>
      <c r="T491" s="392"/>
      <c r="U491" s="392"/>
      <c r="V491" s="434" t="b">
        <f t="shared" si="24"/>
        <v>1</v>
      </c>
      <c r="W491" s="434" t="b">
        <f t="shared" si="22"/>
        <v>1</v>
      </c>
      <c r="X491" s="35" t="s">
        <v>1181</v>
      </c>
      <c r="Y491" s="38">
        <v>2</v>
      </c>
      <c r="Z491" s="38" t="s">
        <v>6</v>
      </c>
      <c r="AA491" s="96" t="s">
        <v>1875</v>
      </c>
      <c r="AB491" s="33" t="s">
        <v>1876</v>
      </c>
      <c r="AC491" s="434" t="b">
        <v>1</v>
      </c>
      <c r="AD491" s="626" t="s">
        <v>4429</v>
      </c>
      <c r="AE491" s="626">
        <v>1134</v>
      </c>
    </row>
    <row r="492" spans="2:31" ht="36">
      <c r="B492" s="33" t="s">
        <v>1640</v>
      </c>
      <c r="C492" s="41"/>
      <c r="D492" s="35" t="s">
        <v>1180</v>
      </c>
      <c r="E492" s="35" t="s">
        <v>1181</v>
      </c>
      <c r="F492" s="36" t="s">
        <v>1182</v>
      </c>
      <c r="G492" s="38">
        <v>2</v>
      </c>
      <c r="H492" s="398">
        <v>10122</v>
      </c>
      <c r="I492" s="36" t="s">
        <v>3306</v>
      </c>
      <c r="J492" s="36"/>
      <c r="K492" s="36"/>
      <c r="L492" s="36"/>
      <c r="M492" s="402"/>
      <c r="N492" s="36"/>
      <c r="O492" s="36"/>
      <c r="P492" s="392"/>
      <c r="Q492" s="392"/>
      <c r="R492" s="392"/>
      <c r="S492" s="392"/>
      <c r="T492" s="392"/>
      <c r="U492" s="392"/>
      <c r="V492" s="434" t="b">
        <f t="shared" si="24"/>
        <v>1</v>
      </c>
      <c r="W492" s="434" t="b">
        <f t="shared" si="22"/>
        <v>1</v>
      </c>
      <c r="X492" s="35" t="s">
        <v>1181</v>
      </c>
      <c r="Y492" s="38">
        <v>2</v>
      </c>
      <c r="Z492" s="38" t="s">
        <v>7</v>
      </c>
      <c r="AA492" s="117" t="s">
        <v>1877</v>
      </c>
      <c r="AB492" s="33" t="s">
        <v>1640</v>
      </c>
      <c r="AC492" s="434" t="b">
        <v>1</v>
      </c>
      <c r="AD492" s="626" t="s">
        <v>4429</v>
      </c>
      <c r="AE492" s="626">
        <v>1134</v>
      </c>
    </row>
    <row r="493" spans="2:31" ht="48">
      <c r="B493" s="33" t="s">
        <v>1876</v>
      </c>
      <c r="C493" s="41" t="s">
        <v>1780</v>
      </c>
      <c r="D493" s="35" t="s">
        <v>1180</v>
      </c>
      <c r="E493" s="35" t="s">
        <v>1181</v>
      </c>
      <c r="F493" s="36" t="s">
        <v>1182</v>
      </c>
      <c r="G493" s="38">
        <v>3</v>
      </c>
      <c r="H493" s="398">
        <v>10123</v>
      </c>
      <c r="I493" s="36" t="s">
        <v>3279</v>
      </c>
      <c r="J493" s="36" t="s">
        <v>3270</v>
      </c>
      <c r="K493" s="36" t="s">
        <v>3271</v>
      </c>
      <c r="L493" s="36"/>
      <c r="M493" s="402"/>
      <c r="N493" s="36"/>
      <c r="O493" s="36"/>
      <c r="P493" s="392"/>
      <c r="Q493" s="392"/>
      <c r="R493" s="392"/>
      <c r="S493" s="392"/>
      <c r="T493" s="392"/>
      <c r="U493" s="392"/>
      <c r="V493" s="434" t="b">
        <f t="shared" si="24"/>
        <v>1</v>
      </c>
      <c r="W493" s="434" t="b">
        <f t="shared" si="22"/>
        <v>1</v>
      </c>
      <c r="X493" s="35" t="s">
        <v>1181</v>
      </c>
      <c r="Y493" s="38">
        <v>3</v>
      </c>
      <c r="Z493" s="38" t="s">
        <v>6</v>
      </c>
      <c r="AA493" s="96" t="s">
        <v>1875</v>
      </c>
      <c r="AB493" s="33" t="s">
        <v>1876</v>
      </c>
      <c r="AC493" s="434" t="b">
        <v>1</v>
      </c>
      <c r="AD493" s="626" t="s">
        <v>4430</v>
      </c>
      <c r="AE493" s="626">
        <v>1135</v>
      </c>
    </row>
    <row r="494" spans="2:31" ht="72">
      <c r="B494" s="33" t="s">
        <v>1554</v>
      </c>
      <c r="C494" s="41"/>
      <c r="D494" s="35" t="s">
        <v>1180</v>
      </c>
      <c r="E494" s="35" t="s">
        <v>1181</v>
      </c>
      <c r="F494" s="36" t="s">
        <v>1182</v>
      </c>
      <c r="G494" s="38">
        <v>3</v>
      </c>
      <c r="H494" s="398">
        <v>10123</v>
      </c>
      <c r="I494" s="36" t="s">
        <v>3349</v>
      </c>
      <c r="J494" s="36"/>
      <c r="K494" s="36"/>
      <c r="L494" s="36"/>
      <c r="M494" s="402"/>
      <c r="N494" s="36"/>
      <c r="O494" s="36"/>
      <c r="P494" s="392"/>
      <c r="Q494" s="392"/>
      <c r="R494" s="392"/>
      <c r="S494" s="392"/>
      <c r="T494" s="392"/>
      <c r="U494" s="392"/>
      <c r="V494" s="434" t="b">
        <f t="shared" si="24"/>
        <v>1</v>
      </c>
      <c r="W494" s="434" t="b">
        <f t="shared" si="22"/>
        <v>1</v>
      </c>
      <c r="X494" s="35" t="s">
        <v>1181</v>
      </c>
      <c r="Y494" s="38">
        <v>3</v>
      </c>
      <c r="Z494" s="38" t="s">
        <v>7</v>
      </c>
      <c r="AA494" s="117" t="s">
        <v>1878</v>
      </c>
      <c r="AB494" s="33" t="s">
        <v>1554</v>
      </c>
      <c r="AC494" s="434" t="b">
        <v>1</v>
      </c>
      <c r="AD494" s="626" t="s">
        <v>4430</v>
      </c>
      <c r="AE494" s="626">
        <v>1135</v>
      </c>
    </row>
    <row r="495" spans="2:31" ht="48">
      <c r="B495" s="33" t="s">
        <v>1876</v>
      </c>
      <c r="C495" s="41" t="s">
        <v>1780</v>
      </c>
      <c r="D495" s="35" t="s">
        <v>1180</v>
      </c>
      <c r="E495" s="35" t="s">
        <v>1181</v>
      </c>
      <c r="F495" s="36" t="s">
        <v>1182</v>
      </c>
      <c r="G495" s="38">
        <v>4</v>
      </c>
      <c r="H495" s="398">
        <v>10124</v>
      </c>
      <c r="I495" s="36" t="s">
        <v>3279</v>
      </c>
      <c r="J495" s="36" t="s">
        <v>3270</v>
      </c>
      <c r="K495" s="36" t="s">
        <v>3271</v>
      </c>
      <c r="L495" s="36"/>
      <c r="M495" s="402"/>
      <c r="N495" s="36"/>
      <c r="O495" s="36"/>
      <c r="P495" s="392"/>
      <c r="Q495" s="392"/>
      <c r="R495" s="392"/>
      <c r="S495" s="392"/>
      <c r="T495" s="392"/>
      <c r="U495" s="392"/>
      <c r="V495" s="434" t="b">
        <f t="shared" si="24"/>
        <v>1</v>
      </c>
      <c r="W495" s="434" t="b">
        <f t="shared" si="22"/>
        <v>1</v>
      </c>
      <c r="X495" s="35" t="s">
        <v>1181</v>
      </c>
      <c r="Y495" s="38">
        <v>4</v>
      </c>
      <c r="Z495" s="38" t="s">
        <v>6</v>
      </c>
      <c r="AA495" s="96" t="s">
        <v>1875</v>
      </c>
      <c r="AB495" s="33" t="s">
        <v>1876</v>
      </c>
      <c r="AC495" s="434" t="b">
        <v>1</v>
      </c>
      <c r="AD495" s="626" t="s">
        <v>4431</v>
      </c>
      <c r="AE495" s="626">
        <v>1136</v>
      </c>
    </row>
    <row r="496" spans="2:31" ht="84">
      <c r="B496" s="33" t="s">
        <v>1640</v>
      </c>
      <c r="C496" s="41"/>
      <c r="D496" s="35" t="s">
        <v>1180</v>
      </c>
      <c r="E496" s="35" t="s">
        <v>1181</v>
      </c>
      <c r="F496" s="36" t="s">
        <v>1182</v>
      </c>
      <c r="G496" s="38">
        <v>4</v>
      </c>
      <c r="H496" s="398">
        <v>10124</v>
      </c>
      <c r="I496" s="36" t="s">
        <v>3306</v>
      </c>
      <c r="J496" s="36"/>
      <c r="K496" s="36"/>
      <c r="L496" s="36"/>
      <c r="M496" s="402"/>
      <c r="N496" s="36"/>
      <c r="O496" s="36"/>
      <c r="P496" s="392"/>
      <c r="Q496" s="392"/>
      <c r="R496" s="392"/>
      <c r="S496" s="392"/>
      <c r="T496" s="392"/>
      <c r="U496" s="392"/>
      <c r="V496" s="434" t="b">
        <f t="shared" si="24"/>
        <v>1</v>
      </c>
      <c r="W496" s="434" t="b">
        <f t="shared" si="22"/>
        <v>1</v>
      </c>
      <c r="X496" s="35" t="s">
        <v>1181</v>
      </c>
      <c r="Y496" s="38">
        <v>4</v>
      </c>
      <c r="Z496" s="38" t="s">
        <v>7</v>
      </c>
      <c r="AA496" s="53" t="s">
        <v>1879</v>
      </c>
      <c r="AB496" s="33" t="s">
        <v>1640</v>
      </c>
      <c r="AC496" s="434" t="b">
        <v>1</v>
      </c>
      <c r="AD496" s="626" t="s">
        <v>4431</v>
      </c>
      <c r="AE496" s="626">
        <v>1136</v>
      </c>
    </row>
    <row r="497" spans="2:31" ht="48">
      <c r="B497" s="33" t="s">
        <v>1876</v>
      </c>
      <c r="C497" s="41" t="s">
        <v>1608</v>
      </c>
      <c r="D497" s="35" t="s">
        <v>1180</v>
      </c>
      <c r="E497" s="35" t="s">
        <v>1181</v>
      </c>
      <c r="F497" s="36" t="s">
        <v>1182</v>
      </c>
      <c r="G497" s="38">
        <v>5</v>
      </c>
      <c r="H497" s="398">
        <v>10125</v>
      </c>
      <c r="I497" s="36" t="s">
        <v>3279</v>
      </c>
      <c r="J497" s="36" t="s">
        <v>3270</v>
      </c>
      <c r="K497" s="36" t="s">
        <v>3271</v>
      </c>
      <c r="L497" s="36"/>
      <c r="M497" s="402"/>
      <c r="N497" s="36"/>
      <c r="O497" s="36"/>
      <c r="P497" s="392"/>
      <c r="Q497" s="392"/>
      <c r="R497" s="392"/>
      <c r="S497" s="392"/>
      <c r="T497" s="392"/>
      <c r="U497" s="392"/>
      <c r="V497" s="434" t="b">
        <f t="shared" si="24"/>
        <v>1</v>
      </c>
      <c r="W497" s="434" t="b">
        <f t="shared" si="22"/>
        <v>1</v>
      </c>
      <c r="X497" s="35" t="s">
        <v>1181</v>
      </c>
      <c r="Y497" s="38">
        <v>5</v>
      </c>
      <c r="Z497" s="38" t="s">
        <v>6</v>
      </c>
      <c r="AA497" s="96" t="s">
        <v>1880</v>
      </c>
      <c r="AB497" s="33" t="s">
        <v>1876</v>
      </c>
      <c r="AC497" s="434" t="b">
        <v>1</v>
      </c>
      <c r="AD497" s="626" t="s">
        <v>4432</v>
      </c>
      <c r="AE497" s="626">
        <v>1137</v>
      </c>
    </row>
    <row r="498" spans="2:31" ht="48">
      <c r="B498" s="33" t="s">
        <v>1554</v>
      </c>
      <c r="C498" s="41"/>
      <c r="D498" s="35" t="s">
        <v>1180</v>
      </c>
      <c r="E498" s="35" t="s">
        <v>1181</v>
      </c>
      <c r="F498" s="36" t="s">
        <v>1182</v>
      </c>
      <c r="G498" s="38">
        <v>5</v>
      </c>
      <c r="H498" s="398">
        <v>10125</v>
      </c>
      <c r="I498" s="36" t="s">
        <v>3349</v>
      </c>
      <c r="J498" s="36"/>
      <c r="K498" s="36"/>
      <c r="L498" s="36"/>
      <c r="M498" s="402"/>
      <c r="N498" s="36"/>
      <c r="O498" s="36"/>
      <c r="P498" s="392"/>
      <c r="Q498" s="392"/>
      <c r="R498" s="392"/>
      <c r="S498" s="392"/>
      <c r="T498" s="392"/>
      <c r="U498" s="392"/>
      <c r="V498" s="434" t="b">
        <f t="shared" si="24"/>
        <v>1</v>
      </c>
      <c r="W498" s="434" t="b">
        <f t="shared" si="22"/>
        <v>1</v>
      </c>
      <c r="X498" s="35" t="s">
        <v>1181</v>
      </c>
      <c r="Y498" s="38">
        <v>5</v>
      </c>
      <c r="Z498" s="38" t="s">
        <v>7</v>
      </c>
      <c r="AA498" s="53" t="s">
        <v>1881</v>
      </c>
      <c r="AB498" s="33" t="s">
        <v>1554</v>
      </c>
      <c r="AC498" s="434" t="b">
        <v>1</v>
      </c>
      <c r="AD498" s="626" t="s">
        <v>4432</v>
      </c>
      <c r="AE498" s="626">
        <v>1137</v>
      </c>
    </row>
    <row r="499" spans="2:31" ht="48">
      <c r="B499" s="33" t="s">
        <v>1876</v>
      </c>
      <c r="C499" s="41" t="s">
        <v>1608</v>
      </c>
      <c r="D499" s="35" t="s">
        <v>1180</v>
      </c>
      <c r="E499" s="35" t="s">
        <v>1181</v>
      </c>
      <c r="F499" s="36" t="s">
        <v>1182</v>
      </c>
      <c r="G499" s="38">
        <v>6</v>
      </c>
      <c r="H499" s="398">
        <v>10126</v>
      </c>
      <c r="I499" s="36" t="s">
        <v>3279</v>
      </c>
      <c r="J499" s="36" t="s">
        <v>3270</v>
      </c>
      <c r="K499" s="36" t="s">
        <v>3271</v>
      </c>
      <c r="L499" s="36"/>
      <c r="M499" s="402"/>
      <c r="N499" s="36"/>
      <c r="O499" s="36"/>
      <c r="P499" s="392"/>
      <c r="Q499" s="392"/>
      <c r="R499" s="392"/>
      <c r="S499" s="392"/>
      <c r="T499" s="392"/>
      <c r="U499" s="392"/>
      <c r="V499" s="434" t="b">
        <f t="shared" si="24"/>
        <v>1</v>
      </c>
      <c r="W499" s="434" t="b">
        <f t="shared" si="22"/>
        <v>1</v>
      </c>
      <c r="X499" s="35" t="s">
        <v>1181</v>
      </c>
      <c r="Y499" s="38">
        <v>6</v>
      </c>
      <c r="Z499" s="38" t="s">
        <v>6</v>
      </c>
      <c r="AA499" s="96" t="s">
        <v>1880</v>
      </c>
      <c r="AB499" s="33" t="s">
        <v>1876</v>
      </c>
      <c r="AC499" s="434" t="b">
        <v>1</v>
      </c>
      <c r="AD499" s="626" t="s">
        <v>4433</v>
      </c>
      <c r="AE499" s="626">
        <v>1138</v>
      </c>
    </row>
    <row r="500" spans="2:31" ht="36">
      <c r="B500" s="33" t="s">
        <v>1640</v>
      </c>
      <c r="C500" s="41"/>
      <c r="D500" s="35" t="s">
        <v>1180</v>
      </c>
      <c r="E500" s="35" t="s">
        <v>1181</v>
      </c>
      <c r="F500" s="36" t="s">
        <v>1182</v>
      </c>
      <c r="G500" s="38">
        <v>6</v>
      </c>
      <c r="H500" s="398">
        <v>10126</v>
      </c>
      <c r="I500" s="36" t="s">
        <v>3306</v>
      </c>
      <c r="J500" s="36"/>
      <c r="K500" s="36"/>
      <c r="L500" s="36"/>
      <c r="M500" s="402"/>
      <c r="N500" s="36"/>
      <c r="O500" s="36"/>
      <c r="P500" s="392"/>
      <c r="Q500" s="392"/>
      <c r="R500" s="392"/>
      <c r="S500" s="392"/>
      <c r="T500" s="392"/>
      <c r="U500" s="392"/>
      <c r="V500" s="434" t="b">
        <f t="shared" si="24"/>
        <v>1</v>
      </c>
      <c r="W500" s="434" t="b">
        <f t="shared" si="22"/>
        <v>1</v>
      </c>
      <c r="X500" s="35" t="s">
        <v>1181</v>
      </c>
      <c r="Y500" s="38">
        <v>6</v>
      </c>
      <c r="Z500" s="38" t="s">
        <v>7</v>
      </c>
      <c r="AA500" s="117" t="s">
        <v>1882</v>
      </c>
      <c r="AB500" s="33" t="s">
        <v>1640</v>
      </c>
      <c r="AC500" s="434" t="b">
        <v>1</v>
      </c>
      <c r="AD500" s="626" t="s">
        <v>4433</v>
      </c>
      <c r="AE500" s="626">
        <v>1138</v>
      </c>
    </row>
    <row r="501" spans="2:31" ht="48">
      <c r="B501" s="33" t="s">
        <v>1876</v>
      </c>
      <c r="C501" s="41" t="s">
        <v>1608</v>
      </c>
      <c r="D501" s="35" t="s">
        <v>1180</v>
      </c>
      <c r="E501" s="35" t="s">
        <v>1181</v>
      </c>
      <c r="F501" s="36" t="s">
        <v>1182</v>
      </c>
      <c r="G501" s="38">
        <v>7</v>
      </c>
      <c r="H501" s="398">
        <v>10127</v>
      </c>
      <c r="I501" s="36" t="s">
        <v>3279</v>
      </c>
      <c r="J501" s="36" t="s">
        <v>3270</v>
      </c>
      <c r="K501" s="36" t="s">
        <v>3271</v>
      </c>
      <c r="L501" s="36"/>
      <c r="M501" s="402"/>
      <c r="N501" s="36"/>
      <c r="O501" s="36"/>
      <c r="P501" s="392"/>
      <c r="Q501" s="392"/>
      <c r="R501" s="392"/>
      <c r="S501" s="392"/>
      <c r="T501" s="392"/>
      <c r="U501" s="392"/>
      <c r="V501" s="434" t="b">
        <f t="shared" si="24"/>
        <v>1</v>
      </c>
      <c r="W501" s="434" t="b">
        <f t="shared" si="22"/>
        <v>1</v>
      </c>
      <c r="X501" s="35" t="s">
        <v>1181</v>
      </c>
      <c r="Y501" s="38">
        <v>7</v>
      </c>
      <c r="Z501" s="38" t="s">
        <v>6</v>
      </c>
      <c r="AA501" s="96" t="s">
        <v>1880</v>
      </c>
      <c r="AB501" s="33" t="s">
        <v>1876</v>
      </c>
      <c r="AC501" s="434" t="b">
        <v>1</v>
      </c>
      <c r="AD501" s="626" t="s">
        <v>4434</v>
      </c>
      <c r="AE501" s="626">
        <v>1139</v>
      </c>
    </row>
    <row r="502" spans="2:31" ht="60">
      <c r="B502" s="33" t="s">
        <v>1554</v>
      </c>
      <c r="C502" s="41"/>
      <c r="D502" s="35" t="s">
        <v>1180</v>
      </c>
      <c r="E502" s="35" t="s">
        <v>1181</v>
      </c>
      <c r="F502" s="36" t="s">
        <v>1182</v>
      </c>
      <c r="G502" s="38">
        <v>7</v>
      </c>
      <c r="H502" s="398">
        <v>10127</v>
      </c>
      <c r="I502" s="36" t="s">
        <v>3349</v>
      </c>
      <c r="J502" s="36"/>
      <c r="K502" s="36"/>
      <c r="L502" s="36"/>
      <c r="M502" s="402"/>
      <c r="N502" s="36"/>
      <c r="O502" s="36"/>
      <c r="P502" s="392"/>
      <c r="Q502" s="392"/>
      <c r="R502" s="392"/>
      <c r="S502" s="392"/>
      <c r="T502" s="392"/>
      <c r="U502" s="392"/>
      <c r="V502" s="434" t="b">
        <f t="shared" si="24"/>
        <v>1</v>
      </c>
      <c r="W502" s="434" t="b">
        <f t="shared" si="22"/>
        <v>1</v>
      </c>
      <c r="X502" s="35" t="s">
        <v>1181</v>
      </c>
      <c r="Y502" s="38">
        <v>7</v>
      </c>
      <c r="Z502" s="38" t="s">
        <v>7</v>
      </c>
      <c r="AA502" s="117" t="s">
        <v>1883</v>
      </c>
      <c r="AB502" s="33" t="s">
        <v>1554</v>
      </c>
      <c r="AC502" s="434" t="b">
        <v>1</v>
      </c>
      <c r="AD502" s="626" t="s">
        <v>4434</v>
      </c>
      <c r="AE502" s="626">
        <v>1139</v>
      </c>
    </row>
    <row r="503" spans="2:31" ht="24">
      <c r="B503" s="43" t="s">
        <v>1552</v>
      </c>
      <c r="C503" s="41"/>
      <c r="D503" s="66" t="s">
        <v>1208</v>
      </c>
      <c r="E503" s="67" t="s">
        <v>1209</v>
      </c>
      <c r="F503" s="67" t="s">
        <v>1210</v>
      </c>
      <c r="G503" s="41">
        <v>1</v>
      </c>
      <c r="H503" s="398">
        <v>10221</v>
      </c>
      <c r="I503" s="67" t="s">
        <v>3300</v>
      </c>
      <c r="J503" s="67" t="s">
        <v>3309</v>
      </c>
      <c r="K503" s="67" t="s">
        <v>3298</v>
      </c>
      <c r="L503" s="67"/>
      <c r="M503" s="406"/>
      <c r="N503" s="67"/>
      <c r="O503" s="67"/>
      <c r="P503" s="392"/>
      <c r="Q503" s="392"/>
      <c r="R503" s="392"/>
      <c r="S503" s="392"/>
      <c r="T503" s="392"/>
      <c r="U503" s="392"/>
      <c r="V503" s="434" t="b">
        <f t="shared" si="24"/>
        <v>1</v>
      </c>
      <c r="W503" s="434" t="b">
        <f t="shared" si="22"/>
        <v>1</v>
      </c>
      <c r="X503" s="67" t="s">
        <v>1209</v>
      </c>
      <c r="Y503" s="41">
        <v>1</v>
      </c>
      <c r="Z503" s="41" t="s">
        <v>6</v>
      </c>
      <c r="AA503" s="53" t="s">
        <v>1187</v>
      </c>
      <c r="AB503" s="43" t="s">
        <v>1552</v>
      </c>
      <c r="AC503" s="434" t="b">
        <v>1</v>
      </c>
      <c r="AD503" s="626" t="s">
        <v>4435</v>
      </c>
      <c r="AE503" s="626">
        <v>1568</v>
      </c>
    </row>
    <row r="504" spans="2:31" ht="24">
      <c r="B504" s="43" t="s">
        <v>1674</v>
      </c>
      <c r="C504" s="41"/>
      <c r="D504" s="66" t="s">
        <v>1208</v>
      </c>
      <c r="E504" s="67" t="s">
        <v>1209</v>
      </c>
      <c r="F504" s="67" t="s">
        <v>1210</v>
      </c>
      <c r="G504" s="41">
        <v>1</v>
      </c>
      <c r="H504" s="398">
        <v>10221</v>
      </c>
      <c r="I504" s="67" t="s">
        <v>3288</v>
      </c>
      <c r="J504" s="67"/>
      <c r="K504" s="67"/>
      <c r="L504" s="67"/>
      <c r="M504" s="406"/>
      <c r="N504" s="67"/>
      <c r="O504" s="67"/>
      <c r="P504" s="392"/>
      <c r="Q504" s="392"/>
      <c r="R504" s="392"/>
      <c r="S504" s="392"/>
      <c r="T504" s="392"/>
      <c r="U504" s="392"/>
      <c r="V504" s="434" t="b">
        <f t="shared" si="24"/>
        <v>1</v>
      </c>
      <c r="W504" s="434" t="b">
        <f t="shared" si="22"/>
        <v>1</v>
      </c>
      <c r="X504" s="67" t="s">
        <v>1209</v>
      </c>
      <c r="Y504" s="41">
        <v>1</v>
      </c>
      <c r="Z504" s="41" t="s">
        <v>7</v>
      </c>
      <c r="AA504" s="53" t="s">
        <v>1188</v>
      </c>
      <c r="AB504" s="43" t="s">
        <v>1674</v>
      </c>
      <c r="AC504" s="434" t="b">
        <v>1</v>
      </c>
      <c r="AD504" s="626" t="s">
        <v>4435</v>
      </c>
      <c r="AE504" s="626">
        <v>1568</v>
      </c>
    </row>
    <row r="505" spans="2:31" ht="36">
      <c r="B505" s="43" t="s">
        <v>1621</v>
      </c>
      <c r="C505" s="69" t="s">
        <v>1884</v>
      </c>
      <c r="D505" s="66" t="s">
        <v>1211</v>
      </c>
      <c r="E505" s="67" t="s">
        <v>1212</v>
      </c>
      <c r="F505" s="67" t="s">
        <v>1213</v>
      </c>
      <c r="G505" s="41">
        <v>1</v>
      </c>
      <c r="H505" s="398">
        <v>13401</v>
      </c>
      <c r="I505" s="67" t="s">
        <v>3304</v>
      </c>
      <c r="J505" s="67" t="s">
        <v>3265</v>
      </c>
      <c r="K505" s="67" t="s">
        <v>3264</v>
      </c>
      <c r="L505" s="67"/>
      <c r="M505" s="406"/>
      <c r="N505" s="67"/>
      <c r="O505" s="67"/>
      <c r="P505" s="392"/>
      <c r="Q505" s="392"/>
      <c r="R505" s="392"/>
      <c r="S505" s="392"/>
      <c r="T505" s="392"/>
      <c r="U505" s="392"/>
      <c r="V505" s="434" t="b">
        <f t="shared" si="24"/>
        <v>1</v>
      </c>
      <c r="W505" s="434" t="b">
        <f t="shared" si="22"/>
        <v>1</v>
      </c>
      <c r="X505" s="67" t="s">
        <v>1212</v>
      </c>
      <c r="Y505" s="41">
        <v>1</v>
      </c>
      <c r="Z505" s="41" t="s">
        <v>6</v>
      </c>
      <c r="AA505" s="53" t="s">
        <v>1145</v>
      </c>
      <c r="AB505" s="43" t="s">
        <v>1621</v>
      </c>
      <c r="AC505" s="434" t="b">
        <v>1</v>
      </c>
      <c r="AD505" s="626" t="s">
        <v>4436</v>
      </c>
      <c r="AE505" s="626">
        <v>1307</v>
      </c>
    </row>
    <row r="506" spans="2:31" ht="36">
      <c r="B506" s="33" t="s">
        <v>1588</v>
      </c>
      <c r="C506" s="69" t="s">
        <v>1672</v>
      </c>
      <c r="D506" s="35" t="s">
        <v>1214</v>
      </c>
      <c r="E506" s="35" t="s">
        <v>1215</v>
      </c>
      <c r="F506" s="36" t="s">
        <v>1216</v>
      </c>
      <c r="G506" s="38">
        <v>1</v>
      </c>
      <c r="H506" s="398">
        <v>14651</v>
      </c>
      <c r="I506" s="36" t="s">
        <v>3303</v>
      </c>
      <c r="J506" s="36" t="s">
        <v>3266</v>
      </c>
      <c r="K506" s="36" t="s">
        <v>3267</v>
      </c>
      <c r="L506" s="36"/>
      <c r="M506" s="402"/>
      <c r="N506" s="36"/>
      <c r="O506" s="36"/>
      <c r="P506" s="392"/>
      <c r="Q506" s="392"/>
      <c r="R506" s="392"/>
      <c r="S506" s="392"/>
      <c r="T506" s="392"/>
      <c r="U506" s="392"/>
      <c r="V506" s="434" t="b">
        <f t="shared" si="24"/>
        <v>1</v>
      </c>
      <c r="W506" s="434" t="b">
        <f t="shared" si="22"/>
        <v>1</v>
      </c>
      <c r="X506" s="35" t="s">
        <v>1215</v>
      </c>
      <c r="Y506" s="38">
        <v>1</v>
      </c>
      <c r="Z506" s="38" t="s">
        <v>6</v>
      </c>
      <c r="AA506" s="441" t="s">
        <v>1137</v>
      </c>
      <c r="AB506" s="33" t="s">
        <v>1588</v>
      </c>
      <c r="AC506" s="434" t="b">
        <v>1</v>
      </c>
      <c r="AD506" s="626" t="s">
        <v>4437</v>
      </c>
      <c r="AE506" s="626">
        <v>1393</v>
      </c>
    </row>
    <row r="507" spans="2:31" ht="36">
      <c r="B507" s="449" t="s">
        <v>1550</v>
      </c>
      <c r="C507" s="69" t="s">
        <v>1672</v>
      </c>
      <c r="D507" s="35" t="s">
        <v>1214</v>
      </c>
      <c r="E507" s="35" t="s">
        <v>1215</v>
      </c>
      <c r="F507" s="36" t="s">
        <v>1216</v>
      </c>
      <c r="G507" s="38">
        <v>1</v>
      </c>
      <c r="H507" s="398">
        <v>14651</v>
      </c>
      <c r="I507" s="449" t="s">
        <v>1550</v>
      </c>
      <c r="J507" s="36"/>
      <c r="K507" s="36"/>
      <c r="L507" s="36"/>
      <c r="M507" s="402"/>
      <c r="N507" s="36"/>
      <c r="O507" s="36"/>
      <c r="P507" s="392"/>
      <c r="Q507" s="392"/>
      <c r="R507" s="392"/>
      <c r="S507" s="392"/>
      <c r="T507" s="392"/>
      <c r="U507" s="392"/>
      <c r="V507" s="434" t="b">
        <f t="shared" si="24"/>
        <v>1</v>
      </c>
      <c r="W507" s="434" t="b">
        <f t="shared" si="22"/>
        <v>1</v>
      </c>
      <c r="X507" s="35" t="s">
        <v>1215</v>
      </c>
      <c r="Y507" s="38">
        <v>1</v>
      </c>
      <c r="Z507" s="38" t="s">
        <v>7</v>
      </c>
      <c r="AA507" s="442" t="s">
        <v>1138</v>
      </c>
      <c r="AB507" s="33" t="s">
        <v>1550</v>
      </c>
      <c r="AC507" s="434" t="b">
        <v>1</v>
      </c>
      <c r="AD507" s="626" t="s">
        <v>4438</v>
      </c>
      <c r="AE507" s="626">
        <v>1394</v>
      </c>
    </row>
    <row r="508" spans="2:31" ht="36">
      <c r="B508" s="33" t="s">
        <v>1538</v>
      </c>
      <c r="C508" s="69" t="s">
        <v>1884</v>
      </c>
      <c r="D508" s="35" t="s">
        <v>1217</v>
      </c>
      <c r="E508" s="35" t="s">
        <v>1218</v>
      </c>
      <c r="F508" s="36" t="s">
        <v>1219</v>
      </c>
      <c r="G508" s="38">
        <v>1</v>
      </c>
      <c r="H508" s="398">
        <v>14661</v>
      </c>
      <c r="I508" s="36" t="s">
        <v>3282</v>
      </c>
      <c r="J508" s="36" t="s">
        <v>3277</v>
      </c>
      <c r="K508" s="36" t="s">
        <v>3308</v>
      </c>
      <c r="L508" s="36"/>
      <c r="M508" s="402"/>
      <c r="N508" s="36"/>
      <c r="O508" s="36"/>
      <c r="P508" s="392"/>
      <c r="Q508" s="392"/>
      <c r="R508" s="392"/>
      <c r="S508" s="392"/>
      <c r="T508" s="392"/>
      <c r="U508" s="392"/>
      <c r="V508" s="434" t="b">
        <f t="shared" si="24"/>
        <v>1</v>
      </c>
      <c r="W508" s="434" t="b">
        <f t="shared" si="22"/>
        <v>1</v>
      </c>
      <c r="X508" s="35" t="s">
        <v>1218</v>
      </c>
      <c r="Y508" s="38">
        <v>1</v>
      </c>
      <c r="Z508" s="38" t="s">
        <v>6</v>
      </c>
      <c r="AA508" s="441" t="s">
        <v>1185</v>
      </c>
      <c r="AB508" s="33" t="s">
        <v>1538</v>
      </c>
      <c r="AC508" s="434" t="b">
        <v>1</v>
      </c>
      <c r="AD508" s="626" t="s">
        <v>4439</v>
      </c>
      <c r="AE508" s="626">
        <v>1395</v>
      </c>
    </row>
    <row r="509" spans="2:31" ht="36">
      <c r="B509" s="33" t="s">
        <v>1674</v>
      </c>
      <c r="C509" s="69" t="s">
        <v>1884</v>
      </c>
      <c r="D509" s="35" t="s">
        <v>1217</v>
      </c>
      <c r="E509" s="35" t="s">
        <v>1218</v>
      </c>
      <c r="F509" s="36" t="s">
        <v>1219</v>
      </c>
      <c r="G509" s="38">
        <v>1</v>
      </c>
      <c r="H509" s="398">
        <v>14661</v>
      </c>
      <c r="I509" s="36" t="s">
        <v>3288</v>
      </c>
      <c r="J509" s="36"/>
      <c r="K509" s="36"/>
      <c r="L509" s="36"/>
      <c r="M509" s="402"/>
      <c r="N509" s="36"/>
      <c r="O509" s="36"/>
      <c r="P509" s="392"/>
      <c r="Q509" s="392"/>
      <c r="R509" s="392"/>
      <c r="S509" s="392"/>
      <c r="T509" s="392"/>
      <c r="U509" s="392"/>
      <c r="V509" s="434" t="b">
        <f t="shared" si="24"/>
        <v>1</v>
      </c>
      <c r="W509" s="434" t="b">
        <f t="shared" si="22"/>
        <v>1</v>
      </c>
      <c r="X509" s="35" t="s">
        <v>1218</v>
      </c>
      <c r="Y509" s="38">
        <v>1</v>
      </c>
      <c r="Z509" s="38" t="s">
        <v>7</v>
      </c>
      <c r="AA509" s="442" t="s">
        <v>1186</v>
      </c>
      <c r="AB509" s="33" t="s">
        <v>1674</v>
      </c>
      <c r="AC509" s="434" t="b">
        <v>1</v>
      </c>
      <c r="AD509" s="626" t="s">
        <v>4440</v>
      </c>
      <c r="AE509" s="626">
        <v>1396</v>
      </c>
    </row>
    <row r="510" spans="2:31" ht="48">
      <c r="B510" s="33" t="s">
        <v>1548</v>
      </c>
      <c r="C510" s="41" t="s">
        <v>1672</v>
      </c>
      <c r="D510" s="35" t="s">
        <v>1220</v>
      </c>
      <c r="E510" s="35" t="s">
        <v>1221</v>
      </c>
      <c r="F510" s="36" t="s">
        <v>1222</v>
      </c>
      <c r="G510" s="38">
        <v>1</v>
      </c>
      <c r="H510" s="398">
        <v>14671</v>
      </c>
      <c r="I510" s="36" t="s">
        <v>3281</v>
      </c>
      <c r="J510" s="36" t="s">
        <v>3290</v>
      </c>
      <c r="K510" s="36" t="s">
        <v>3293</v>
      </c>
      <c r="L510" s="36"/>
      <c r="M510" s="402"/>
      <c r="N510" s="36"/>
      <c r="O510" s="36"/>
      <c r="P510" s="392"/>
      <c r="Q510" s="392"/>
      <c r="R510" s="392"/>
      <c r="S510" s="392"/>
      <c r="T510" s="392"/>
      <c r="U510" s="392"/>
      <c r="V510" s="434" t="b">
        <f t="shared" si="24"/>
        <v>1</v>
      </c>
      <c r="W510" s="434" t="b">
        <f t="shared" si="22"/>
        <v>1</v>
      </c>
      <c r="X510" s="35" t="s">
        <v>1221</v>
      </c>
      <c r="Y510" s="38">
        <v>1</v>
      </c>
      <c r="Z510" s="38" t="s">
        <v>6</v>
      </c>
      <c r="AA510" s="441" t="s">
        <v>1151</v>
      </c>
      <c r="AB510" s="33" t="s">
        <v>1548</v>
      </c>
      <c r="AC510" s="434" t="b">
        <v>1</v>
      </c>
      <c r="AD510" s="626" t="s">
        <v>4441</v>
      </c>
      <c r="AE510" s="626">
        <v>1397</v>
      </c>
    </row>
    <row r="511" spans="2:31" ht="48">
      <c r="B511" s="33" t="s">
        <v>1637</v>
      </c>
      <c r="C511" s="41" t="s">
        <v>1672</v>
      </c>
      <c r="D511" s="35" t="s">
        <v>1220</v>
      </c>
      <c r="E511" s="35" t="s">
        <v>1221</v>
      </c>
      <c r="F511" s="36" t="s">
        <v>1222</v>
      </c>
      <c r="G511" s="38">
        <v>1</v>
      </c>
      <c r="H511" s="398">
        <v>14671</v>
      </c>
      <c r="I511" s="36" t="s">
        <v>3301</v>
      </c>
      <c r="J511" s="36"/>
      <c r="K511" s="36"/>
      <c r="L511" s="36"/>
      <c r="M511" s="402"/>
      <c r="N511" s="36"/>
      <c r="O511" s="36"/>
      <c r="P511" s="392"/>
      <c r="Q511" s="392"/>
      <c r="R511" s="392"/>
      <c r="S511" s="392"/>
      <c r="T511" s="392"/>
      <c r="U511" s="392"/>
      <c r="V511" s="434" t="b">
        <f t="shared" si="24"/>
        <v>1</v>
      </c>
      <c r="W511" s="434" t="b">
        <f t="shared" si="22"/>
        <v>1</v>
      </c>
      <c r="X511" s="35" t="s">
        <v>1221</v>
      </c>
      <c r="Y511" s="38">
        <v>1</v>
      </c>
      <c r="Z511" s="38" t="s">
        <v>7</v>
      </c>
      <c r="AA511" s="442" t="s">
        <v>1152</v>
      </c>
      <c r="AB511" s="33" t="s">
        <v>1637</v>
      </c>
      <c r="AC511" s="434" t="b">
        <v>1</v>
      </c>
      <c r="AD511" s="626" t="s">
        <v>4442</v>
      </c>
      <c r="AE511" s="626">
        <v>1398</v>
      </c>
    </row>
    <row r="512" spans="2:31" ht="60">
      <c r="B512" s="33" t="s">
        <v>1534</v>
      </c>
      <c r="C512" s="69" t="s">
        <v>1884</v>
      </c>
      <c r="D512" s="35" t="s">
        <v>1223</v>
      </c>
      <c r="E512" s="35" t="s">
        <v>1224</v>
      </c>
      <c r="F512" s="36" t="s">
        <v>1225</v>
      </c>
      <c r="G512" s="38">
        <v>1</v>
      </c>
      <c r="H512" s="398">
        <v>14681</v>
      </c>
      <c r="I512" s="36" t="s">
        <v>3284</v>
      </c>
      <c r="J512" s="36" t="s">
        <v>3273</v>
      </c>
      <c r="K512" s="36" t="s">
        <v>3269</v>
      </c>
      <c r="L512" s="36"/>
      <c r="M512" s="402"/>
      <c r="N512" s="36"/>
      <c r="O512" s="36"/>
      <c r="P512" s="392"/>
      <c r="Q512" s="392"/>
      <c r="R512" s="392"/>
      <c r="S512" s="392"/>
      <c r="T512" s="392"/>
      <c r="U512" s="392"/>
      <c r="V512" s="434" t="b">
        <f t="shared" si="24"/>
        <v>1</v>
      </c>
      <c r="W512" s="434" t="b">
        <f t="shared" si="22"/>
        <v>1</v>
      </c>
      <c r="X512" s="35" t="s">
        <v>1224</v>
      </c>
      <c r="Y512" s="38">
        <v>1</v>
      </c>
      <c r="Z512" s="38" t="s">
        <v>6</v>
      </c>
      <c r="AA512" s="117" t="s">
        <v>1885</v>
      </c>
      <c r="AB512" s="33" t="s">
        <v>1534</v>
      </c>
      <c r="AC512" s="434" t="b">
        <v>1</v>
      </c>
      <c r="AD512" s="626" t="s">
        <v>4443</v>
      </c>
      <c r="AE512" s="626">
        <v>1399</v>
      </c>
    </row>
    <row r="513" spans="2:31" ht="48">
      <c r="B513" s="33" t="s">
        <v>1639</v>
      </c>
      <c r="C513" s="69" t="s">
        <v>1884</v>
      </c>
      <c r="D513" s="35" t="s">
        <v>1223</v>
      </c>
      <c r="E513" s="35" t="s">
        <v>1224</v>
      </c>
      <c r="F513" s="36" t="s">
        <v>1225</v>
      </c>
      <c r="G513" s="38">
        <v>1</v>
      </c>
      <c r="H513" s="398">
        <v>14681</v>
      </c>
      <c r="I513" s="36" t="s">
        <v>3305</v>
      </c>
      <c r="J513" s="36"/>
      <c r="K513" s="36"/>
      <c r="L513" s="36"/>
      <c r="M513" s="402"/>
      <c r="N513" s="36"/>
      <c r="O513" s="36"/>
      <c r="P513" s="392"/>
      <c r="Q513" s="392"/>
      <c r="R513" s="392"/>
      <c r="S513" s="392"/>
      <c r="T513" s="392"/>
      <c r="U513" s="392"/>
      <c r="V513" s="434" t="b">
        <f t="shared" si="24"/>
        <v>1</v>
      </c>
      <c r="W513" s="434" t="b">
        <f t="shared" si="22"/>
        <v>1</v>
      </c>
      <c r="X513" s="35" t="s">
        <v>1224</v>
      </c>
      <c r="Y513" s="38">
        <v>1</v>
      </c>
      <c r="Z513" s="38" t="s">
        <v>7</v>
      </c>
      <c r="AA513" s="442" t="s">
        <v>1886</v>
      </c>
      <c r="AB513" s="33" t="s">
        <v>1639</v>
      </c>
      <c r="AC513" s="434" t="b">
        <v>1</v>
      </c>
      <c r="AD513" s="626" t="s">
        <v>4444</v>
      </c>
      <c r="AE513" s="626">
        <v>1400</v>
      </c>
    </row>
    <row r="514" spans="2:31" ht="36">
      <c r="B514" s="33"/>
      <c r="C514" s="41"/>
      <c r="D514" s="35" t="s">
        <v>1226</v>
      </c>
      <c r="E514" s="35" t="s">
        <v>1227</v>
      </c>
      <c r="F514" s="36" t="s">
        <v>184</v>
      </c>
      <c r="G514" s="38">
        <v>1</v>
      </c>
      <c r="H514" s="398">
        <v>16621</v>
      </c>
      <c r="I514" s="36"/>
      <c r="J514" s="36"/>
      <c r="K514" s="36"/>
      <c r="L514" s="36"/>
      <c r="M514" s="402"/>
      <c r="N514" s="36"/>
      <c r="O514" s="36"/>
      <c r="P514" s="392"/>
      <c r="Q514" s="392"/>
      <c r="R514" s="392"/>
      <c r="S514" s="392"/>
      <c r="T514" s="392"/>
      <c r="U514" s="392"/>
      <c r="V514" s="434" t="b">
        <f t="shared" si="24"/>
        <v>1</v>
      </c>
      <c r="W514" s="434" t="b">
        <f t="shared" si="22"/>
        <v>1</v>
      </c>
      <c r="X514" s="35" t="s">
        <v>1227</v>
      </c>
      <c r="Y514" s="38">
        <v>1</v>
      </c>
      <c r="Z514" s="38" t="s">
        <v>19</v>
      </c>
      <c r="AA514" s="117" t="s">
        <v>1228</v>
      </c>
      <c r="AB514" s="33"/>
      <c r="AC514" s="434" t="b">
        <v>1</v>
      </c>
      <c r="AD514" s="626" t="s">
        <v>4445</v>
      </c>
      <c r="AE514" s="626">
        <v>1477</v>
      </c>
    </row>
    <row r="515" spans="2:31" ht="24">
      <c r="B515" s="43" t="s">
        <v>1567</v>
      </c>
      <c r="C515" s="69" t="s">
        <v>1884</v>
      </c>
      <c r="D515" s="35">
        <v>1471</v>
      </c>
      <c r="E515" s="49" t="s">
        <v>1231</v>
      </c>
      <c r="F515" s="53" t="s">
        <v>1232</v>
      </c>
      <c r="G515" s="38">
        <v>1</v>
      </c>
      <c r="H515" s="398">
        <v>14711</v>
      </c>
      <c r="I515" s="53" t="s">
        <v>3287</v>
      </c>
      <c r="J515" s="53" t="s">
        <v>3274</v>
      </c>
      <c r="K515" s="53" t="s">
        <v>3271</v>
      </c>
      <c r="L515" s="53"/>
      <c r="M515" s="403"/>
      <c r="N515" s="53"/>
      <c r="O515" s="53"/>
      <c r="P515" s="392"/>
      <c r="Q515" s="392"/>
      <c r="R515" s="392"/>
      <c r="S515" s="392"/>
      <c r="T515" s="392"/>
      <c r="U515" s="392"/>
      <c r="V515" s="434" t="b">
        <f t="shared" si="24"/>
        <v>1</v>
      </c>
      <c r="W515" s="434" t="b">
        <f t="shared" si="22"/>
        <v>1</v>
      </c>
      <c r="X515" s="49" t="s">
        <v>1231</v>
      </c>
      <c r="Y515" s="38">
        <v>1</v>
      </c>
      <c r="Z515" s="38" t="s">
        <v>6</v>
      </c>
      <c r="AA515" s="441" t="s">
        <v>1143</v>
      </c>
      <c r="AB515" s="43" t="s">
        <v>1567</v>
      </c>
      <c r="AC515" s="434" t="b">
        <v>1</v>
      </c>
      <c r="AD515" s="626" t="s">
        <v>4446</v>
      </c>
      <c r="AE515" s="626">
        <v>1401</v>
      </c>
    </row>
    <row r="516" spans="2:31" ht="36">
      <c r="B516" s="43" t="s">
        <v>1564</v>
      </c>
      <c r="C516" s="41" t="s">
        <v>1887</v>
      </c>
      <c r="D516" s="35" t="s">
        <v>1233</v>
      </c>
      <c r="E516" s="60" t="s">
        <v>1234</v>
      </c>
      <c r="F516" s="61" t="s">
        <v>1235</v>
      </c>
      <c r="G516" s="38">
        <v>1</v>
      </c>
      <c r="H516" s="398">
        <v>14751</v>
      </c>
      <c r="I516" s="61" t="s">
        <v>3302</v>
      </c>
      <c r="J516" s="61" t="s">
        <v>3272</v>
      </c>
      <c r="K516" s="61" t="s">
        <v>3311</v>
      </c>
      <c r="L516" s="61"/>
      <c r="M516" s="404"/>
      <c r="N516" s="61"/>
      <c r="O516" s="61"/>
      <c r="P516" s="392"/>
      <c r="Q516" s="392"/>
      <c r="R516" s="392"/>
      <c r="S516" s="392"/>
      <c r="T516" s="392"/>
      <c r="U516" s="392"/>
      <c r="V516" s="434" t="b">
        <f t="shared" si="24"/>
        <v>1</v>
      </c>
      <c r="W516" s="434" t="b">
        <f t="shared" si="22"/>
        <v>1</v>
      </c>
      <c r="X516" s="60" t="s">
        <v>1234</v>
      </c>
      <c r="Y516" s="38">
        <v>1</v>
      </c>
      <c r="Z516" s="38" t="s">
        <v>6</v>
      </c>
      <c r="AA516" s="441" t="s">
        <v>1228</v>
      </c>
      <c r="AB516" s="43" t="s">
        <v>1564</v>
      </c>
      <c r="AC516" s="434" t="b">
        <v>1</v>
      </c>
      <c r="AD516" s="626" t="s">
        <v>4447</v>
      </c>
      <c r="AE516" s="626">
        <v>1409</v>
      </c>
    </row>
    <row r="517" spans="2:31" ht="36">
      <c r="B517" s="33" t="s">
        <v>1548</v>
      </c>
      <c r="C517" s="69" t="s">
        <v>1884</v>
      </c>
      <c r="D517" s="35" t="s">
        <v>1236</v>
      </c>
      <c r="E517" s="35" t="s">
        <v>1237</v>
      </c>
      <c r="F517" s="36" t="s">
        <v>1238</v>
      </c>
      <c r="G517" s="38">
        <v>1</v>
      </c>
      <c r="H517" s="398">
        <v>14721</v>
      </c>
      <c r="I517" s="36" t="s">
        <v>3281</v>
      </c>
      <c r="J517" s="36" t="s">
        <v>3290</v>
      </c>
      <c r="K517" s="36" t="s">
        <v>3293</v>
      </c>
      <c r="L517" s="36"/>
      <c r="M517" s="402"/>
      <c r="N517" s="36"/>
      <c r="O517" s="36"/>
      <c r="P517" s="392"/>
      <c r="Q517" s="392"/>
      <c r="R517" s="392"/>
      <c r="S517" s="392"/>
      <c r="T517" s="392"/>
      <c r="U517" s="392"/>
      <c r="V517" s="434" t="b">
        <f t="shared" si="24"/>
        <v>1</v>
      </c>
      <c r="W517" s="434" t="b">
        <f t="shared" si="22"/>
        <v>1</v>
      </c>
      <c r="X517" s="35" t="s">
        <v>1237</v>
      </c>
      <c r="Y517" s="38">
        <v>1</v>
      </c>
      <c r="Z517" s="38" t="s">
        <v>6</v>
      </c>
      <c r="AA517" s="441" t="s">
        <v>1139</v>
      </c>
      <c r="AB517" s="33" t="s">
        <v>1548</v>
      </c>
      <c r="AC517" s="434" t="b">
        <v>1</v>
      </c>
      <c r="AD517" s="626" t="s">
        <v>4448</v>
      </c>
      <c r="AE517" s="626">
        <v>1403</v>
      </c>
    </row>
    <row r="518" spans="2:31" ht="36">
      <c r="B518" s="33" t="s">
        <v>1749</v>
      </c>
      <c r="C518" s="69" t="s">
        <v>1884</v>
      </c>
      <c r="D518" s="35" t="s">
        <v>1236</v>
      </c>
      <c r="E518" s="35" t="s">
        <v>1237</v>
      </c>
      <c r="F518" s="36" t="s">
        <v>1238</v>
      </c>
      <c r="G518" s="38">
        <v>1</v>
      </c>
      <c r="H518" s="398">
        <v>14721</v>
      </c>
      <c r="I518" s="36" t="s">
        <v>3307</v>
      </c>
      <c r="J518" s="36"/>
      <c r="K518" s="36"/>
      <c r="L518" s="36"/>
      <c r="M518" s="402"/>
      <c r="N518" s="36"/>
      <c r="O518" s="36"/>
      <c r="P518" s="392"/>
      <c r="Q518" s="392"/>
      <c r="R518" s="392"/>
      <c r="S518" s="392"/>
      <c r="T518" s="392"/>
      <c r="U518" s="392"/>
      <c r="V518" s="434" t="b">
        <f t="shared" si="24"/>
        <v>1</v>
      </c>
      <c r="W518" s="434" t="b">
        <f t="shared" ref="W518:W581" si="25">EXACT(G518,Y518)</f>
        <v>1</v>
      </c>
      <c r="X518" s="35" t="s">
        <v>1237</v>
      </c>
      <c r="Y518" s="38">
        <v>1</v>
      </c>
      <c r="Z518" s="38" t="s">
        <v>7</v>
      </c>
      <c r="AA518" s="442" t="s">
        <v>1140</v>
      </c>
      <c r="AB518" s="33" t="s">
        <v>1749</v>
      </c>
      <c r="AC518" s="434" t="b">
        <v>1</v>
      </c>
      <c r="AD518" s="626" t="s">
        <v>4449</v>
      </c>
      <c r="AE518" s="626">
        <v>1404</v>
      </c>
    </row>
    <row r="519" spans="2:31" ht="36">
      <c r="B519" s="33" t="s">
        <v>1522</v>
      </c>
      <c r="C519" s="69" t="s">
        <v>1884</v>
      </c>
      <c r="D519" s="35" t="s">
        <v>1239</v>
      </c>
      <c r="E519" s="35" t="s">
        <v>1240</v>
      </c>
      <c r="F519" s="36" t="s">
        <v>1241</v>
      </c>
      <c r="G519" s="38">
        <v>1</v>
      </c>
      <c r="H519" s="398">
        <v>14731</v>
      </c>
      <c r="I519" s="36" t="s">
        <v>3286</v>
      </c>
      <c r="J519" s="36" t="s">
        <v>3289</v>
      </c>
      <c r="K519" s="36" t="s">
        <v>3292</v>
      </c>
      <c r="L519" s="36"/>
      <c r="M519" s="402"/>
      <c r="N519" s="36"/>
      <c r="O519" s="36"/>
      <c r="P519" s="392"/>
      <c r="Q519" s="392"/>
      <c r="R519" s="392"/>
      <c r="S519" s="392"/>
      <c r="T519" s="392"/>
      <c r="U519" s="392"/>
      <c r="V519" s="434" t="b">
        <f t="shared" si="24"/>
        <v>1</v>
      </c>
      <c r="W519" s="434" t="b">
        <f t="shared" si="25"/>
        <v>1</v>
      </c>
      <c r="X519" s="35" t="s">
        <v>1240</v>
      </c>
      <c r="Y519" s="38">
        <v>1</v>
      </c>
      <c r="Z519" s="38" t="s">
        <v>6</v>
      </c>
      <c r="AA519" s="441" t="s">
        <v>1191</v>
      </c>
      <c r="AB519" s="33" t="s">
        <v>1522</v>
      </c>
      <c r="AC519" s="434" t="b">
        <v>1</v>
      </c>
      <c r="AD519" s="626" t="s">
        <v>4450</v>
      </c>
      <c r="AE519" s="626">
        <v>1405</v>
      </c>
    </row>
    <row r="520" spans="2:31" ht="36">
      <c r="B520" s="33" t="s">
        <v>1525</v>
      </c>
      <c r="C520" s="69" t="s">
        <v>1884</v>
      </c>
      <c r="D520" s="35" t="s">
        <v>1239</v>
      </c>
      <c r="E520" s="35" t="s">
        <v>1240</v>
      </c>
      <c r="F520" s="36" t="s">
        <v>1241</v>
      </c>
      <c r="G520" s="38">
        <v>1</v>
      </c>
      <c r="H520" s="398">
        <v>14731</v>
      </c>
      <c r="I520" s="36" t="s">
        <v>3295</v>
      </c>
      <c r="J520" s="36"/>
      <c r="K520" s="36"/>
      <c r="L520" s="36"/>
      <c r="M520" s="402"/>
      <c r="N520" s="36"/>
      <c r="O520" s="36"/>
      <c r="P520" s="392"/>
      <c r="Q520" s="392"/>
      <c r="R520" s="392"/>
      <c r="S520" s="392"/>
      <c r="T520" s="392"/>
      <c r="U520" s="392"/>
      <c r="V520" s="434" t="b">
        <f t="shared" si="24"/>
        <v>1</v>
      </c>
      <c r="W520" s="434" t="b">
        <f t="shared" si="25"/>
        <v>1</v>
      </c>
      <c r="X520" s="35" t="s">
        <v>1240</v>
      </c>
      <c r="Y520" s="38">
        <v>1</v>
      </c>
      <c r="Z520" s="38" t="s">
        <v>7</v>
      </c>
      <c r="AA520" s="442" t="s">
        <v>1192</v>
      </c>
      <c r="AB520" s="33" t="s">
        <v>1525</v>
      </c>
      <c r="AC520" s="434" t="b">
        <v>1</v>
      </c>
      <c r="AD520" s="626" t="s">
        <v>4451</v>
      </c>
      <c r="AE520" s="626">
        <v>1406</v>
      </c>
    </row>
    <row r="521" spans="2:31" ht="48">
      <c r="B521" s="33" t="s">
        <v>1552</v>
      </c>
      <c r="C521" s="69" t="s">
        <v>1884</v>
      </c>
      <c r="D521" s="35" t="s">
        <v>1242</v>
      </c>
      <c r="E521" s="35" t="s">
        <v>1243</v>
      </c>
      <c r="F521" s="36" t="s">
        <v>1244</v>
      </c>
      <c r="G521" s="38">
        <v>1</v>
      </c>
      <c r="H521" s="398">
        <v>14741</v>
      </c>
      <c r="I521" s="36" t="s">
        <v>3300</v>
      </c>
      <c r="J521" s="36" t="s">
        <v>3309</v>
      </c>
      <c r="K521" s="36" t="s">
        <v>3298</v>
      </c>
      <c r="L521" s="36"/>
      <c r="M521" s="402"/>
      <c r="N521" s="36"/>
      <c r="O521" s="36"/>
      <c r="P521" s="392"/>
      <c r="Q521" s="392"/>
      <c r="R521" s="392"/>
      <c r="S521" s="392"/>
      <c r="T521" s="392"/>
      <c r="U521" s="392"/>
      <c r="V521" s="434" t="b">
        <f t="shared" si="24"/>
        <v>1</v>
      </c>
      <c r="W521" s="434" t="b">
        <f t="shared" si="25"/>
        <v>1</v>
      </c>
      <c r="X521" s="35" t="s">
        <v>1243</v>
      </c>
      <c r="Y521" s="38">
        <v>1</v>
      </c>
      <c r="Z521" s="38" t="s">
        <v>6</v>
      </c>
      <c r="AA521" s="441" t="s">
        <v>1149</v>
      </c>
      <c r="AB521" s="33" t="s">
        <v>1552</v>
      </c>
      <c r="AC521" s="434" t="b">
        <v>1</v>
      </c>
      <c r="AD521" s="626" t="s">
        <v>4452</v>
      </c>
      <c r="AE521" s="626">
        <v>1407</v>
      </c>
    </row>
    <row r="522" spans="2:31" ht="48">
      <c r="B522" s="33" t="s">
        <v>1540</v>
      </c>
      <c r="C522" s="69" t="s">
        <v>1884</v>
      </c>
      <c r="D522" s="35" t="s">
        <v>1242</v>
      </c>
      <c r="E522" s="35" t="s">
        <v>1243</v>
      </c>
      <c r="F522" s="36" t="s">
        <v>1244</v>
      </c>
      <c r="G522" s="38">
        <v>1</v>
      </c>
      <c r="H522" s="398">
        <v>14741</v>
      </c>
      <c r="I522" s="36" t="s">
        <v>3270</v>
      </c>
      <c r="J522" s="36"/>
      <c r="K522" s="36"/>
      <c r="L522" s="36"/>
      <c r="M522" s="402"/>
      <c r="N522" s="36"/>
      <c r="O522" s="36"/>
      <c r="P522" s="392"/>
      <c r="Q522" s="392"/>
      <c r="R522" s="392"/>
      <c r="S522" s="392"/>
      <c r="T522" s="392"/>
      <c r="U522" s="392"/>
      <c r="V522" s="434" t="b">
        <f t="shared" si="24"/>
        <v>1</v>
      </c>
      <c r="W522" s="434" t="b">
        <f t="shared" si="25"/>
        <v>1</v>
      </c>
      <c r="X522" s="458" t="s">
        <v>1243</v>
      </c>
      <c r="Y522" s="38">
        <v>1</v>
      </c>
      <c r="Z522" s="38" t="s">
        <v>7</v>
      </c>
      <c r="AA522" s="442" t="s">
        <v>1150</v>
      </c>
      <c r="AB522" s="33" t="s">
        <v>1540</v>
      </c>
      <c r="AC522" s="434" t="b">
        <v>1</v>
      </c>
      <c r="AD522" s="626" t="s">
        <v>4453</v>
      </c>
      <c r="AE522" s="626">
        <v>1408</v>
      </c>
    </row>
    <row r="523" spans="2:31" ht="36">
      <c r="B523" s="43" t="s">
        <v>1530</v>
      </c>
      <c r="C523" s="69" t="s">
        <v>1884</v>
      </c>
      <c r="D523" s="35">
        <v>1479</v>
      </c>
      <c r="E523" s="75" t="s">
        <v>1246</v>
      </c>
      <c r="F523" s="36" t="s">
        <v>1888</v>
      </c>
      <c r="G523" s="38">
        <v>1</v>
      </c>
      <c r="H523" s="398">
        <v>14791</v>
      </c>
      <c r="I523" s="36" t="s">
        <v>3296</v>
      </c>
      <c r="J523" s="36" t="s">
        <v>3275</v>
      </c>
      <c r="K523" s="36" t="s">
        <v>3310</v>
      </c>
      <c r="L523" s="36"/>
      <c r="M523" s="402"/>
      <c r="N523" s="36"/>
      <c r="O523" s="36"/>
      <c r="P523" s="392"/>
      <c r="Q523" s="392"/>
      <c r="R523" s="392"/>
      <c r="S523" s="392"/>
      <c r="T523" s="392"/>
      <c r="U523" s="392"/>
      <c r="V523" s="434" t="b">
        <f t="shared" si="24"/>
        <v>1</v>
      </c>
      <c r="W523" s="434" t="b">
        <f t="shared" si="25"/>
        <v>1</v>
      </c>
      <c r="X523" s="75" t="s">
        <v>1246</v>
      </c>
      <c r="Y523" s="38">
        <v>1</v>
      </c>
      <c r="Z523" s="77" t="s">
        <v>6</v>
      </c>
      <c r="AA523" s="441" t="s">
        <v>1147</v>
      </c>
      <c r="AB523" s="43" t="s">
        <v>1530</v>
      </c>
      <c r="AC523" s="434" t="b">
        <v>1</v>
      </c>
      <c r="AD523" s="626" t="s">
        <v>4454</v>
      </c>
      <c r="AE523" s="626">
        <v>1410</v>
      </c>
    </row>
    <row r="524" spans="2:31" ht="36">
      <c r="B524" s="33"/>
      <c r="C524" s="41"/>
      <c r="D524" s="35" t="s">
        <v>1889</v>
      </c>
      <c r="E524" s="35" t="s">
        <v>1890</v>
      </c>
      <c r="F524" s="36" t="s">
        <v>197</v>
      </c>
      <c r="G524" s="38">
        <v>1</v>
      </c>
      <c r="H524" s="398">
        <v>16791</v>
      </c>
      <c r="I524" s="36"/>
      <c r="J524" s="36"/>
      <c r="K524" s="36"/>
      <c r="L524" s="36"/>
      <c r="M524" s="402"/>
      <c r="N524" s="36"/>
      <c r="O524" s="36"/>
      <c r="P524" s="392"/>
      <c r="Q524" s="392"/>
      <c r="R524" s="392"/>
      <c r="S524" s="392"/>
      <c r="T524" s="392"/>
      <c r="U524" s="392"/>
      <c r="V524" s="434" t="b">
        <f t="shared" si="24"/>
        <v>1</v>
      </c>
      <c r="W524" s="434" t="b">
        <f t="shared" si="25"/>
        <v>1</v>
      </c>
      <c r="X524" s="35" t="s">
        <v>1890</v>
      </c>
      <c r="Y524" s="38">
        <v>1</v>
      </c>
      <c r="Z524" s="38" t="s">
        <v>19</v>
      </c>
      <c r="AA524" s="117" t="s">
        <v>1228</v>
      </c>
      <c r="AB524" s="33"/>
      <c r="AC524" s="434" t="b">
        <v>1</v>
      </c>
      <c r="AD524" s="626" t="s">
        <v>4455</v>
      </c>
      <c r="AE524" s="626">
        <v>1483</v>
      </c>
    </row>
    <row r="525" spans="2:31" ht="36">
      <c r="B525" s="43"/>
      <c r="C525" s="41"/>
      <c r="D525" s="35">
        <v>1747</v>
      </c>
      <c r="E525" s="75" t="s">
        <v>1891</v>
      </c>
      <c r="F525" s="36" t="s">
        <v>197</v>
      </c>
      <c r="G525" s="38">
        <v>1</v>
      </c>
      <c r="H525" s="398">
        <v>17471</v>
      </c>
      <c r="I525" s="36"/>
      <c r="J525" s="36"/>
      <c r="K525" s="36"/>
      <c r="L525" s="36"/>
      <c r="M525" s="402"/>
      <c r="N525" s="36"/>
      <c r="O525" s="36"/>
      <c r="P525" s="392"/>
      <c r="Q525" s="392"/>
      <c r="R525" s="392"/>
      <c r="S525" s="392"/>
      <c r="T525" s="392"/>
      <c r="U525" s="392"/>
      <c r="V525" s="434" t="b">
        <f t="shared" si="24"/>
        <v>1</v>
      </c>
      <c r="W525" s="434" t="b">
        <f t="shared" si="25"/>
        <v>1</v>
      </c>
      <c r="X525" s="75" t="s">
        <v>1891</v>
      </c>
      <c r="Y525" s="38">
        <v>1</v>
      </c>
      <c r="Z525" s="77" t="s">
        <v>19</v>
      </c>
      <c r="AA525" s="117" t="s">
        <v>1228</v>
      </c>
      <c r="AB525" s="43"/>
      <c r="AC525" s="434" t="b">
        <v>1</v>
      </c>
      <c r="AD525" s="626" t="s">
        <v>4456</v>
      </c>
      <c r="AE525" s="626">
        <v>1514</v>
      </c>
    </row>
    <row r="526" spans="2:31" ht="36">
      <c r="B526" s="33"/>
      <c r="C526" s="41"/>
      <c r="D526" s="35" t="s">
        <v>1892</v>
      </c>
      <c r="E526" s="35" t="s">
        <v>1893</v>
      </c>
      <c r="F526" s="36" t="s">
        <v>200</v>
      </c>
      <c r="G526" s="38">
        <v>1</v>
      </c>
      <c r="H526" s="398">
        <v>16961</v>
      </c>
      <c r="I526" s="36"/>
      <c r="J526" s="36"/>
      <c r="K526" s="36"/>
      <c r="L526" s="36"/>
      <c r="M526" s="402"/>
      <c r="N526" s="36"/>
      <c r="O526" s="36"/>
      <c r="P526" s="392"/>
      <c r="Q526" s="392"/>
      <c r="R526" s="392"/>
      <c r="S526" s="392"/>
      <c r="T526" s="392"/>
      <c r="U526" s="392"/>
      <c r="V526" s="434" t="b">
        <f t="shared" si="24"/>
        <v>1</v>
      </c>
      <c r="W526" s="434" t="b">
        <f t="shared" si="25"/>
        <v>1</v>
      </c>
      <c r="X526" s="35" t="s">
        <v>1893</v>
      </c>
      <c r="Y526" s="38">
        <v>1</v>
      </c>
      <c r="Z526" s="38" t="s">
        <v>19</v>
      </c>
      <c r="AA526" s="117" t="s">
        <v>1228</v>
      </c>
      <c r="AB526" s="33"/>
      <c r="AC526" s="434" t="b">
        <v>1</v>
      </c>
      <c r="AD526" s="626" t="s">
        <v>4457</v>
      </c>
      <c r="AE526" s="626">
        <v>1494</v>
      </c>
    </row>
    <row r="527" spans="2:31" ht="36">
      <c r="B527" s="33"/>
      <c r="C527" s="41"/>
      <c r="D527" s="35" t="s">
        <v>1894</v>
      </c>
      <c r="E527" s="35" t="s">
        <v>1895</v>
      </c>
      <c r="F527" s="36" t="s">
        <v>200</v>
      </c>
      <c r="G527" s="38">
        <v>1</v>
      </c>
      <c r="H527" s="398">
        <v>17631</v>
      </c>
      <c r="I527" s="36"/>
      <c r="J527" s="36"/>
      <c r="K527" s="36"/>
      <c r="L527" s="36"/>
      <c r="M527" s="402"/>
      <c r="N527" s="36"/>
      <c r="O527" s="36"/>
      <c r="P527" s="392"/>
      <c r="Q527" s="392"/>
      <c r="R527" s="392"/>
      <c r="S527" s="392"/>
      <c r="T527" s="392"/>
      <c r="U527" s="392"/>
      <c r="V527" s="434" t="b">
        <f t="shared" si="24"/>
        <v>1</v>
      </c>
      <c r="W527" s="434" t="b">
        <f t="shared" si="25"/>
        <v>1</v>
      </c>
      <c r="X527" s="35" t="s">
        <v>1895</v>
      </c>
      <c r="Y527" s="38">
        <v>1</v>
      </c>
      <c r="Z527" s="38" t="s">
        <v>19</v>
      </c>
      <c r="AA527" s="117" t="s">
        <v>1228</v>
      </c>
      <c r="AB527" s="33"/>
      <c r="AC527" s="434" t="b">
        <v>1</v>
      </c>
      <c r="AD527" s="626" t="s">
        <v>4458</v>
      </c>
      <c r="AE527" s="626">
        <v>1524</v>
      </c>
    </row>
    <row r="528" spans="2:31" ht="48">
      <c r="B528" s="33" t="s">
        <v>1569</v>
      </c>
      <c r="C528" s="69" t="s">
        <v>1884</v>
      </c>
      <c r="D528" s="41">
        <v>1882</v>
      </c>
      <c r="E528" s="43" t="s">
        <v>1253</v>
      </c>
      <c r="F528" s="53" t="s">
        <v>1896</v>
      </c>
      <c r="G528" s="41">
        <v>1</v>
      </c>
      <c r="H528" s="398">
        <v>18821</v>
      </c>
      <c r="I528" s="53" t="s">
        <v>3283</v>
      </c>
      <c r="J528" s="53" t="s">
        <v>3268</v>
      </c>
      <c r="K528" s="53" t="s">
        <v>3294</v>
      </c>
      <c r="L528" s="53"/>
      <c r="M528" s="403"/>
      <c r="N528" s="53"/>
      <c r="O528" s="53"/>
      <c r="P528" s="392"/>
      <c r="Q528" s="392"/>
      <c r="R528" s="392"/>
      <c r="S528" s="392"/>
      <c r="T528" s="392"/>
      <c r="U528" s="392"/>
      <c r="V528" s="434" t="b">
        <f t="shared" si="24"/>
        <v>1</v>
      </c>
      <c r="W528" s="434" t="b">
        <f t="shared" si="25"/>
        <v>1</v>
      </c>
      <c r="X528" s="43" t="s">
        <v>1253</v>
      </c>
      <c r="Y528" s="41">
        <v>1</v>
      </c>
      <c r="Z528" s="64" t="s">
        <v>6</v>
      </c>
      <c r="AA528" s="441" t="s">
        <v>1141</v>
      </c>
      <c r="AB528" s="33" t="s">
        <v>1569</v>
      </c>
      <c r="AC528" s="434" t="b">
        <v>1</v>
      </c>
      <c r="AD528" s="626" t="s">
        <v>4459</v>
      </c>
      <c r="AE528" s="626">
        <v>1542</v>
      </c>
    </row>
    <row r="529" spans="2:31" s="477" customFormat="1" ht="36">
      <c r="B529" s="470"/>
      <c r="C529" s="471"/>
      <c r="D529" s="472" t="s">
        <v>1255</v>
      </c>
      <c r="E529" s="479" t="s">
        <v>1256</v>
      </c>
      <c r="F529" s="480" t="s">
        <v>212</v>
      </c>
      <c r="G529" s="473">
        <v>1</v>
      </c>
      <c r="H529" s="474">
        <v>17211</v>
      </c>
      <c r="I529" s="480"/>
      <c r="J529" s="480"/>
      <c r="K529" s="480"/>
      <c r="L529" s="480"/>
      <c r="M529" s="481"/>
      <c r="N529" s="480"/>
      <c r="O529" s="480"/>
      <c r="P529" s="476"/>
      <c r="Q529" s="476"/>
      <c r="R529" s="476"/>
      <c r="S529" s="476"/>
      <c r="T529" s="476"/>
      <c r="U529" s="476"/>
      <c r="V529" s="477" t="b">
        <f t="shared" ref="V529:V592" si="26">EXACT(X529,E529)</f>
        <v>1</v>
      </c>
      <c r="W529" s="477" t="b">
        <f t="shared" si="25"/>
        <v>1</v>
      </c>
      <c r="X529" s="479" t="s">
        <v>1256</v>
      </c>
      <c r="Y529" s="473">
        <v>1</v>
      </c>
      <c r="Z529" s="473" t="s">
        <v>19</v>
      </c>
      <c r="AA529" s="478" t="s">
        <v>1228</v>
      </c>
      <c r="AB529" s="470"/>
      <c r="AC529" s="477" t="b">
        <v>1</v>
      </c>
      <c r="AD529" s="626" t="s">
        <v>4460</v>
      </c>
      <c r="AE529" s="626" t="e">
        <v>#N/A</v>
      </c>
    </row>
    <row r="530" spans="2:31" ht="24">
      <c r="B530" s="33" t="s">
        <v>1898</v>
      </c>
      <c r="C530" s="41"/>
      <c r="D530" s="35" t="s">
        <v>1257</v>
      </c>
      <c r="E530" s="35" t="s">
        <v>1258</v>
      </c>
      <c r="F530" s="36" t="s">
        <v>1259</v>
      </c>
      <c r="G530" s="38">
        <v>1</v>
      </c>
      <c r="H530" s="398">
        <v>10131</v>
      </c>
      <c r="I530" s="36" t="s">
        <v>3286</v>
      </c>
      <c r="J530" s="36" t="s">
        <v>3299</v>
      </c>
      <c r="K530" s="36" t="s">
        <v>3289</v>
      </c>
      <c r="L530" s="36" t="s">
        <v>3276</v>
      </c>
      <c r="M530" s="402"/>
      <c r="N530" s="36"/>
      <c r="O530" s="36"/>
      <c r="P530" s="392"/>
      <c r="Q530" s="392"/>
      <c r="R530" s="392"/>
      <c r="S530" s="392"/>
      <c r="T530" s="392"/>
      <c r="U530" s="392"/>
      <c r="V530" s="434" t="b">
        <f t="shared" si="26"/>
        <v>1</v>
      </c>
      <c r="W530" s="434" t="b">
        <f t="shared" si="25"/>
        <v>1</v>
      </c>
      <c r="X530" s="35" t="s">
        <v>1258</v>
      </c>
      <c r="Y530" s="38">
        <v>1</v>
      </c>
      <c r="Z530" s="38" t="s">
        <v>8</v>
      </c>
      <c r="AA530" s="53"/>
      <c r="AB530" s="33" t="s">
        <v>1898</v>
      </c>
      <c r="AC530" s="434" t="b">
        <v>1</v>
      </c>
      <c r="AD530" s="626" t="s">
        <v>4461</v>
      </c>
      <c r="AE530" s="626">
        <v>1141</v>
      </c>
    </row>
    <row r="531" spans="2:31" ht="36">
      <c r="B531" s="33" t="s">
        <v>1899</v>
      </c>
      <c r="C531" s="41"/>
      <c r="D531" s="35" t="s">
        <v>1257</v>
      </c>
      <c r="E531" s="35" t="s">
        <v>1258</v>
      </c>
      <c r="F531" s="36" t="s">
        <v>1259</v>
      </c>
      <c r="G531" s="38">
        <v>2</v>
      </c>
      <c r="H531" s="398">
        <v>10132</v>
      </c>
      <c r="I531" s="36" t="s">
        <v>3287</v>
      </c>
      <c r="J531" s="36" t="s">
        <v>3303</v>
      </c>
      <c r="K531" s="36" t="s">
        <v>3292</v>
      </c>
      <c r="L531" s="36" t="s">
        <v>3297</v>
      </c>
      <c r="M531" s="402"/>
      <c r="N531" s="36"/>
      <c r="O531" s="36"/>
      <c r="P531" s="392"/>
      <c r="Q531" s="392"/>
      <c r="R531" s="392"/>
      <c r="S531" s="392"/>
      <c r="T531" s="392"/>
      <c r="U531" s="392"/>
      <c r="V531" s="434" t="b">
        <f t="shared" si="26"/>
        <v>1</v>
      </c>
      <c r="W531" s="434" t="b">
        <f t="shared" si="25"/>
        <v>1</v>
      </c>
      <c r="X531" s="35" t="s">
        <v>1258</v>
      </c>
      <c r="Y531" s="38">
        <v>2</v>
      </c>
      <c r="Z531" s="38" t="s">
        <v>8</v>
      </c>
      <c r="AA531" s="442" t="s">
        <v>294</v>
      </c>
      <c r="AB531" s="33" t="s">
        <v>1899</v>
      </c>
      <c r="AC531" s="434" t="b">
        <v>1</v>
      </c>
      <c r="AD531" s="626" t="s">
        <v>4462</v>
      </c>
      <c r="AE531" s="626">
        <v>1142</v>
      </c>
    </row>
    <row r="532" spans="2:31" ht="36">
      <c r="B532" s="33" t="s">
        <v>1900</v>
      </c>
      <c r="C532" s="41"/>
      <c r="D532" s="35" t="s">
        <v>1257</v>
      </c>
      <c r="E532" s="35" t="s">
        <v>1258</v>
      </c>
      <c r="F532" s="36" t="s">
        <v>1259</v>
      </c>
      <c r="G532" s="38">
        <v>3</v>
      </c>
      <c r="H532" s="398">
        <v>10133</v>
      </c>
      <c r="I532" s="36" t="s">
        <v>3281</v>
      </c>
      <c r="J532" s="36" t="s">
        <v>3282</v>
      </c>
      <c r="K532" s="36" t="s">
        <v>3290</v>
      </c>
      <c r="L532" s="36" t="s">
        <v>3277</v>
      </c>
      <c r="M532" s="402"/>
      <c r="N532" s="36"/>
      <c r="O532" s="36"/>
      <c r="P532" s="392"/>
      <c r="Q532" s="392"/>
      <c r="R532" s="392"/>
      <c r="S532" s="392"/>
      <c r="T532" s="392"/>
      <c r="U532" s="392"/>
      <c r="V532" s="434" t="b">
        <f t="shared" si="26"/>
        <v>1</v>
      </c>
      <c r="W532" s="434" t="b">
        <f t="shared" si="25"/>
        <v>1</v>
      </c>
      <c r="X532" s="35" t="s">
        <v>1258</v>
      </c>
      <c r="Y532" s="38">
        <v>3</v>
      </c>
      <c r="Z532" s="38" t="s">
        <v>8</v>
      </c>
      <c r="AA532" s="442" t="s">
        <v>1262</v>
      </c>
      <c r="AB532" s="33" t="s">
        <v>1900</v>
      </c>
      <c r="AC532" s="434" t="b">
        <v>1</v>
      </c>
      <c r="AD532" s="626" t="s">
        <v>4463</v>
      </c>
      <c r="AE532" s="626">
        <v>1143</v>
      </c>
    </row>
    <row r="533" spans="2:31" ht="36">
      <c r="B533" s="33" t="s">
        <v>1901</v>
      </c>
      <c r="C533" s="41"/>
      <c r="D533" s="35" t="s">
        <v>1257</v>
      </c>
      <c r="E533" s="35" t="s">
        <v>1258</v>
      </c>
      <c r="F533" s="36" t="s">
        <v>1259</v>
      </c>
      <c r="G533" s="38">
        <v>4</v>
      </c>
      <c r="H533" s="398">
        <v>10134</v>
      </c>
      <c r="I533" s="36" t="s">
        <v>3283</v>
      </c>
      <c r="J533" s="36" t="s">
        <v>3284</v>
      </c>
      <c r="K533" s="36" t="s">
        <v>3268</v>
      </c>
      <c r="L533" s="36" t="s">
        <v>3273</v>
      </c>
      <c r="M533" s="402"/>
      <c r="N533" s="36"/>
      <c r="O533" s="36"/>
      <c r="P533" s="392"/>
      <c r="Q533" s="392"/>
      <c r="R533" s="392"/>
      <c r="S533" s="392"/>
      <c r="T533" s="392"/>
      <c r="U533" s="392"/>
      <c r="V533" s="434" t="b">
        <f t="shared" si="26"/>
        <v>1</v>
      </c>
      <c r="W533" s="434" t="b">
        <f t="shared" si="25"/>
        <v>1</v>
      </c>
      <c r="X533" s="35" t="s">
        <v>1258</v>
      </c>
      <c r="Y533" s="38">
        <v>4</v>
      </c>
      <c r="Z533" s="38" t="s">
        <v>8</v>
      </c>
      <c r="AA533" s="442" t="s">
        <v>1268</v>
      </c>
      <c r="AB533" s="33" t="s">
        <v>1901</v>
      </c>
      <c r="AC533" s="434" t="b">
        <v>1</v>
      </c>
      <c r="AD533" s="626" t="s">
        <v>4464</v>
      </c>
      <c r="AE533" s="626">
        <v>1144</v>
      </c>
    </row>
    <row r="534" spans="2:31" ht="36">
      <c r="B534" s="33" t="s">
        <v>1902</v>
      </c>
      <c r="C534" s="41"/>
      <c r="D534" s="35" t="s">
        <v>1257</v>
      </c>
      <c r="E534" s="35" t="s">
        <v>1258</v>
      </c>
      <c r="F534" s="36" t="s">
        <v>1259</v>
      </c>
      <c r="G534" s="38">
        <v>5</v>
      </c>
      <c r="H534" s="398">
        <v>10135</v>
      </c>
      <c r="I534" s="36" t="s">
        <v>3288</v>
      </c>
      <c r="J534" s="36" t="s">
        <v>3278</v>
      </c>
      <c r="K534" s="36" t="s">
        <v>3293</v>
      </c>
      <c r="L534" s="36" t="s">
        <v>3308</v>
      </c>
      <c r="M534" s="402"/>
      <c r="N534" s="36"/>
      <c r="O534" s="36"/>
      <c r="P534" s="392"/>
      <c r="Q534" s="392"/>
      <c r="R534" s="392"/>
      <c r="S534" s="392"/>
      <c r="T534" s="392"/>
      <c r="U534" s="392"/>
      <c r="V534" s="434" t="b">
        <f t="shared" si="26"/>
        <v>1</v>
      </c>
      <c r="W534" s="434" t="b">
        <f t="shared" si="25"/>
        <v>1</v>
      </c>
      <c r="X534" s="35" t="s">
        <v>1258</v>
      </c>
      <c r="Y534" s="38">
        <v>5</v>
      </c>
      <c r="Z534" s="38" t="s">
        <v>8</v>
      </c>
      <c r="AA534" s="441" t="s">
        <v>812</v>
      </c>
      <c r="AB534" s="33" t="s">
        <v>1902</v>
      </c>
      <c r="AC534" s="434" t="b">
        <v>1</v>
      </c>
      <c r="AD534" s="626" t="s">
        <v>4465</v>
      </c>
      <c r="AE534" s="626">
        <v>1145</v>
      </c>
    </row>
    <row r="535" spans="2:31" ht="36">
      <c r="B535" s="33" t="s">
        <v>1903</v>
      </c>
      <c r="C535" s="41"/>
      <c r="D535" s="35" t="s">
        <v>1257</v>
      </c>
      <c r="E535" s="35" t="s">
        <v>1258</v>
      </c>
      <c r="F535" s="36" t="s">
        <v>1259</v>
      </c>
      <c r="G535" s="38">
        <v>6</v>
      </c>
      <c r="H535" s="398">
        <v>10136</v>
      </c>
      <c r="I535" s="36" t="s">
        <v>3291</v>
      </c>
      <c r="J535" s="36" t="s">
        <v>3307</v>
      </c>
      <c r="K535" s="36" t="s">
        <v>3294</v>
      </c>
      <c r="L535" s="36" t="s">
        <v>3269</v>
      </c>
      <c r="M535" s="402"/>
      <c r="N535" s="36"/>
      <c r="O535" s="36"/>
      <c r="P535" s="392"/>
      <c r="Q535" s="392"/>
      <c r="R535" s="392"/>
      <c r="S535" s="392"/>
      <c r="T535" s="392"/>
      <c r="U535" s="392"/>
      <c r="V535" s="434" t="b">
        <f t="shared" si="26"/>
        <v>1</v>
      </c>
      <c r="W535" s="434" t="b">
        <f t="shared" si="25"/>
        <v>1</v>
      </c>
      <c r="X535" s="35" t="s">
        <v>1258</v>
      </c>
      <c r="Y535" s="38">
        <v>6</v>
      </c>
      <c r="Z535" s="38" t="s">
        <v>8</v>
      </c>
      <c r="AA535" s="442" t="s">
        <v>1265</v>
      </c>
      <c r="AB535" s="33" t="s">
        <v>1903</v>
      </c>
      <c r="AC535" s="434" t="b">
        <v>1</v>
      </c>
      <c r="AD535" s="626" t="s">
        <v>4466</v>
      </c>
      <c r="AE535" s="626">
        <v>1146</v>
      </c>
    </row>
    <row r="536" spans="2:31" ht="168">
      <c r="B536" s="33" t="s">
        <v>1907</v>
      </c>
      <c r="C536" s="41"/>
      <c r="D536" s="35" t="s">
        <v>1269</v>
      </c>
      <c r="E536" s="35" t="s">
        <v>1270</v>
      </c>
      <c r="F536" s="36" t="s">
        <v>1904</v>
      </c>
      <c r="G536" s="38">
        <v>1</v>
      </c>
      <c r="H536" s="398">
        <v>10851</v>
      </c>
      <c r="I536" s="36" t="s">
        <v>3304</v>
      </c>
      <c r="J536" s="36" t="s">
        <v>3300</v>
      </c>
      <c r="K536" s="36" t="s">
        <v>3264</v>
      </c>
      <c r="L536" s="36" t="s">
        <v>3298</v>
      </c>
      <c r="M536" s="402"/>
      <c r="N536" s="36"/>
      <c r="O536" s="36"/>
      <c r="P536" s="392"/>
      <c r="Q536" s="392"/>
      <c r="R536" s="392"/>
      <c r="S536" s="392"/>
      <c r="T536" s="392"/>
      <c r="U536" s="392"/>
      <c r="V536" s="434" t="b">
        <f t="shared" si="26"/>
        <v>1</v>
      </c>
      <c r="W536" s="434" t="b">
        <f t="shared" si="25"/>
        <v>1</v>
      </c>
      <c r="X536" s="35" t="s">
        <v>1270</v>
      </c>
      <c r="Y536" s="38">
        <v>1</v>
      </c>
      <c r="Z536" s="38" t="s">
        <v>8</v>
      </c>
      <c r="AA536" s="461" t="s">
        <v>3436</v>
      </c>
      <c r="AB536" s="33" t="s">
        <v>1907</v>
      </c>
      <c r="AC536" s="434" t="b">
        <v>1</v>
      </c>
      <c r="AD536" s="626" t="s">
        <v>4467</v>
      </c>
      <c r="AE536" s="626">
        <v>1180</v>
      </c>
    </row>
    <row r="537" spans="2:31" ht="168">
      <c r="B537" s="33" t="s">
        <v>1909</v>
      </c>
      <c r="C537" s="41"/>
      <c r="D537" s="35" t="s">
        <v>1269</v>
      </c>
      <c r="E537" s="35" t="s">
        <v>1270</v>
      </c>
      <c r="F537" s="36" t="s">
        <v>1904</v>
      </c>
      <c r="G537" s="38">
        <v>2</v>
      </c>
      <c r="H537" s="398">
        <v>10852</v>
      </c>
      <c r="I537" s="36" t="s">
        <v>3274</v>
      </c>
      <c r="J537" s="36" t="s">
        <v>3266</v>
      </c>
      <c r="K537" s="36" t="s">
        <v>3271</v>
      </c>
      <c r="L537" s="36" t="s">
        <v>3267</v>
      </c>
      <c r="M537" s="402"/>
      <c r="N537" s="36"/>
      <c r="O537" s="36"/>
      <c r="P537" s="392"/>
      <c r="Q537" s="392"/>
      <c r="R537" s="392"/>
      <c r="S537" s="392"/>
      <c r="T537" s="392"/>
      <c r="U537" s="392"/>
      <c r="V537" s="434" t="b">
        <f t="shared" si="26"/>
        <v>1</v>
      </c>
      <c r="W537" s="434" t="b">
        <f t="shared" si="25"/>
        <v>1</v>
      </c>
      <c r="X537" s="35" t="s">
        <v>1270</v>
      </c>
      <c r="Y537" s="38">
        <v>2</v>
      </c>
      <c r="Z537" s="38" t="s">
        <v>8</v>
      </c>
      <c r="AA537" s="461" t="s">
        <v>3437</v>
      </c>
      <c r="AB537" s="33" t="s">
        <v>1909</v>
      </c>
      <c r="AC537" s="434" t="b">
        <v>1</v>
      </c>
      <c r="AD537" s="626" t="s">
        <v>4468</v>
      </c>
      <c r="AE537" s="626">
        <v>1181</v>
      </c>
    </row>
    <row r="538" spans="2:31" ht="36">
      <c r="B538" s="33" t="s">
        <v>1578</v>
      </c>
      <c r="C538" s="41" t="s">
        <v>1602</v>
      </c>
      <c r="D538" s="35" t="s">
        <v>1282</v>
      </c>
      <c r="E538" s="35" t="s">
        <v>1283</v>
      </c>
      <c r="F538" s="36" t="s">
        <v>1284</v>
      </c>
      <c r="G538" s="38">
        <v>1</v>
      </c>
      <c r="H538" s="398">
        <v>12631</v>
      </c>
      <c r="I538" s="36" t="s">
        <v>3299</v>
      </c>
      <c r="J538" s="36" t="s">
        <v>3276</v>
      </c>
      <c r="K538" s="36" t="s">
        <v>3297</v>
      </c>
      <c r="L538" s="36"/>
      <c r="M538" s="402"/>
      <c r="N538" s="36"/>
      <c r="O538" s="36"/>
      <c r="P538" s="392"/>
      <c r="Q538" s="392"/>
      <c r="R538" s="392"/>
      <c r="S538" s="392"/>
      <c r="T538" s="392"/>
      <c r="U538" s="392"/>
      <c r="V538" s="434" t="b">
        <f t="shared" si="26"/>
        <v>1</v>
      </c>
      <c r="W538" s="434" t="b">
        <f t="shared" si="25"/>
        <v>1</v>
      </c>
      <c r="X538" s="35" t="s">
        <v>1283</v>
      </c>
      <c r="Y538" s="38">
        <v>1</v>
      </c>
      <c r="Z538" s="38" t="s">
        <v>6</v>
      </c>
      <c r="AA538" s="117" t="s">
        <v>1285</v>
      </c>
      <c r="AB538" s="33" t="s">
        <v>1578</v>
      </c>
      <c r="AC538" s="434" t="b">
        <v>1</v>
      </c>
      <c r="AD538" s="626" t="s">
        <v>4469</v>
      </c>
      <c r="AE538" s="626">
        <v>1265</v>
      </c>
    </row>
    <row r="539" spans="2:31" ht="36">
      <c r="B539" s="33" t="s">
        <v>1640</v>
      </c>
      <c r="C539" s="41" t="s">
        <v>1602</v>
      </c>
      <c r="D539" s="35" t="s">
        <v>1282</v>
      </c>
      <c r="E539" s="35" t="s">
        <v>1283</v>
      </c>
      <c r="F539" s="36" t="s">
        <v>1284</v>
      </c>
      <c r="G539" s="38">
        <v>1</v>
      </c>
      <c r="H539" s="398">
        <v>12631</v>
      </c>
      <c r="I539" s="36" t="s">
        <v>3306</v>
      </c>
      <c r="J539" s="36"/>
      <c r="K539" s="36"/>
      <c r="L539" s="36"/>
      <c r="M539" s="402"/>
      <c r="N539" s="36"/>
      <c r="O539" s="36"/>
      <c r="P539" s="392"/>
      <c r="Q539" s="392"/>
      <c r="R539" s="392"/>
      <c r="S539" s="392"/>
      <c r="T539" s="392"/>
      <c r="U539" s="392"/>
      <c r="V539" s="434" t="b">
        <f t="shared" si="26"/>
        <v>1</v>
      </c>
      <c r="W539" s="434" t="b">
        <f t="shared" si="25"/>
        <v>1</v>
      </c>
      <c r="X539" s="35" t="s">
        <v>1283</v>
      </c>
      <c r="Y539" s="38">
        <v>1</v>
      </c>
      <c r="Z539" s="38" t="s">
        <v>7</v>
      </c>
      <c r="AA539" s="96" t="s">
        <v>1286</v>
      </c>
      <c r="AB539" s="33" t="s">
        <v>1640</v>
      </c>
      <c r="AC539" s="434" t="b">
        <v>1</v>
      </c>
      <c r="AD539" s="626" t="s">
        <v>4470</v>
      </c>
      <c r="AE539" s="626">
        <v>1268</v>
      </c>
    </row>
    <row r="540" spans="2:31" ht="60">
      <c r="B540" s="33" t="s">
        <v>1493</v>
      </c>
      <c r="C540" s="41"/>
      <c r="D540" s="35" t="s">
        <v>1282</v>
      </c>
      <c r="E540" s="35" t="s">
        <v>1283</v>
      </c>
      <c r="F540" s="36" t="s">
        <v>1284</v>
      </c>
      <c r="G540" s="38">
        <v>1</v>
      </c>
      <c r="H540" s="398">
        <v>12631</v>
      </c>
      <c r="I540" s="36" t="s">
        <v>3287</v>
      </c>
      <c r="J540" s="36" t="s">
        <v>3303</v>
      </c>
      <c r="K540" s="36"/>
      <c r="L540" s="36"/>
      <c r="M540" s="402"/>
      <c r="N540" s="36"/>
      <c r="O540" s="36"/>
      <c r="P540" s="392"/>
      <c r="Q540" s="392"/>
      <c r="R540" s="392"/>
      <c r="S540" s="392"/>
      <c r="T540" s="392"/>
      <c r="U540" s="392"/>
      <c r="V540" s="434" t="b">
        <f t="shared" si="26"/>
        <v>1</v>
      </c>
      <c r="W540" s="434" t="b">
        <f t="shared" si="25"/>
        <v>1</v>
      </c>
      <c r="X540" s="35" t="s">
        <v>1283</v>
      </c>
      <c r="Y540" s="38">
        <v>1</v>
      </c>
      <c r="Z540" s="38" t="s">
        <v>8</v>
      </c>
      <c r="AA540" s="53" t="s">
        <v>3438</v>
      </c>
      <c r="AB540" s="33" t="s">
        <v>1493</v>
      </c>
      <c r="AC540" s="434" t="b">
        <v>1</v>
      </c>
      <c r="AD540" s="626" t="s">
        <v>4471</v>
      </c>
      <c r="AE540" s="626">
        <v>1266</v>
      </c>
    </row>
    <row r="541" spans="2:31" ht="60">
      <c r="B541" s="33" t="s">
        <v>1667</v>
      </c>
      <c r="C541" s="41"/>
      <c r="D541" s="35" t="s">
        <v>1282</v>
      </c>
      <c r="E541" s="35" t="s">
        <v>1283</v>
      </c>
      <c r="F541" s="36" t="s">
        <v>1284</v>
      </c>
      <c r="G541" s="38">
        <v>2</v>
      </c>
      <c r="H541" s="398">
        <v>12632</v>
      </c>
      <c r="I541" s="36" t="s">
        <v>3265</v>
      </c>
      <c r="J541" s="36" t="s">
        <v>3309</v>
      </c>
      <c r="K541" s="36"/>
      <c r="L541" s="36"/>
      <c r="M541" s="402"/>
      <c r="N541" s="36"/>
      <c r="O541" s="36"/>
      <c r="P541" s="392"/>
      <c r="Q541" s="392"/>
      <c r="R541" s="392"/>
      <c r="S541" s="392"/>
      <c r="T541" s="392"/>
      <c r="U541" s="392"/>
      <c r="V541" s="434" t="b">
        <f t="shared" si="26"/>
        <v>1</v>
      </c>
      <c r="W541" s="434" t="b">
        <f t="shared" si="25"/>
        <v>1</v>
      </c>
      <c r="X541" s="35" t="s">
        <v>1283</v>
      </c>
      <c r="Y541" s="38">
        <v>2</v>
      </c>
      <c r="Z541" s="38" t="s">
        <v>8</v>
      </c>
      <c r="AA541" s="53" t="s">
        <v>3438</v>
      </c>
      <c r="AB541" s="33" t="s">
        <v>1667</v>
      </c>
      <c r="AC541" s="434" t="b">
        <v>1</v>
      </c>
      <c r="AD541" s="626" t="s">
        <v>4472</v>
      </c>
      <c r="AE541" s="626">
        <v>1267</v>
      </c>
    </row>
    <row r="542" spans="2:31" ht="24">
      <c r="B542" s="33" t="s">
        <v>1912</v>
      </c>
      <c r="C542" s="41"/>
      <c r="D542" s="35">
        <v>1264</v>
      </c>
      <c r="E542" s="35" t="s">
        <v>1288</v>
      </c>
      <c r="F542" s="36" t="s">
        <v>1911</v>
      </c>
      <c r="G542" s="38">
        <v>1</v>
      </c>
      <c r="H542" s="398">
        <v>12641</v>
      </c>
      <c r="I542" s="36" t="s">
        <v>3284</v>
      </c>
      <c r="J542" s="36" t="s">
        <v>3273</v>
      </c>
      <c r="K542" s="36"/>
      <c r="L542" s="36"/>
      <c r="M542" s="402"/>
      <c r="N542" s="36"/>
      <c r="O542" s="36"/>
      <c r="P542" s="392"/>
      <c r="Q542" s="392"/>
      <c r="R542" s="392"/>
      <c r="S542" s="392"/>
      <c r="T542" s="392"/>
      <c r="U542" s="392"/>
      <c r="V542" s="434" t="b">
        <f t="shared" si="26"/>
        <v>1</v>
      </c>
      <c r="W542" s="434" t="b">
        <f t="shared" si="25"/>
        <v>1</v>
      </c>
      <c r="X542" s="35" t="s">
        <v>1288</v>
      </c>
      <c r="Y542" s="38">
        <v>1</v>
      </c>
      <c r="Z542" s="38" t="s">
        <v>6</v>
      </c>
      <c r="AA542" s="441" t="s">
        <v>1290</v>
      </c>
      <c r="AB542" s="33" t="s">
        <v>1912</v>
      </c>
      <c r="AC542" s="434" t="b">
        <v>1</v>
      </c>
      <c r="AD542" s="626" t="s">
        <v>4473</v>
      </c>
      <c r="AE542" s="626">
        <v>1269</v>
      </c>
    </row>
    <row r="543" spans="2:31" ht="24">
      <c r="B543" s="33" t="s">
        <v>1913</v>
      </c>
      <c r="C543" s="41"/>
      <c r="D543" s="35">
        <v>1264</v>
      </c>
      <c r="E543" s="35" t="s">
        <v>1288</v>
      </c>
      <c r="F543" s="36" t="s">
        <v>1911</v>
      </c>
      <c r="G543" s="38">
        <v>1</v>
      </c>
      <c r="H543" s="398">
        <v>12641</v>
      </c>
      <c r="I543" s="36" t="s">
        <v>3269</v>
      </c>
      <c r="J543" s="36"/>
      <c r="K543" s="36"/>
      <c r="L543" s="36"/>
      <c r="M543" s="402"/>
      <c r="N543" s="36"/>
      <c r="O543" s="36"/>
      <c r="P543" s="392"/>
      <c r="Q543" s="392"/>
      <c r="R543" s="392"/>
      <c r="S543" s="392"/>
      <c r="T543" s="392"/>
      <c r="U543" s="392"/>
      <c r="V543" s="434" t="b">
        <f t="shared" si="26"/>
        <v>1</v>
      </c>
      <c r="W543" s="434" t="b">
        <f t="shared" si="25"/>
        <v>1</v>
      </c>
      <c r="X543" s="35" t="s">
        <v>1288</v>
      </c>
      <c r="Y543" s="38">
        <v>1</v>
      </c>
      <c r="Z543" s="38" t="s">
        <v>7</v>
      </c>
      <c r="AA543" s="442" t="s">
        <v>1291</v>
      </c>
      <c r="AB543" s="33" t="s">
        <v>1913</v>
      </c>
      <c r="AC543" s="434" t="b">
        <v>1</v>
      </c>
      <c r="AD543" s="626" t="s">
        <v>4474</v>
      </c>
      <c r="AE543" s="626">
        <v>1270</v>
      </c>
    </row>
    <row r="544" spans="2:31" ht="36">
      <c r="B544" s="33" t="s">
        <v>1538</v>
      </c>
      <c r="C544" s="41" t="s">
        <v>1602</v>
      </c>
      <c r="D544" s="35" t="s">
        <v>1292</v>
      </c>
      <c r="E544" s="35" t="s">
        <v>1293</v>
      </c>
      <c r="F544" s="36" t="s">
        <v>1914</v>
      </c>
      <c r="G544" s="38">
        <v>1</v>
      </c>
      <c r="H544" s="398">
        <v>12661</v>
      </c>
      <c r="I544" s="36" t="s">
        <v>3282</v>
      </c>
      <c r="J544" s="36" t="s">
        <v>3277</v>
      </c>
      <c r="K544" s="36" t="s">
        <v>3308</v>
      </c>
      <c r="L544" s="36"/>
      <c r="M544" s="402"/>
      <c r="N544" s="36"/>
      <c r="O544" s="36"/>
      <c r="P544" s="392"/>
      <c r="Q544" s="392"/>
      <c r="R544" s="392"/>
      <c r="S544" s="392"/>
      <c r="T544" s="392"/>
      <c r="U544" s="392"/>
      <c r="V544" s="434" t="b">
        <f t="shared" si="26"/>
        <v>1</v>
      </c>
      <c r="W544" s="434" t="b">
        <f t="shared" si="25"/>
        <v>1</v>
      </c>
      <c r="X544" s="35" t="s">
        <v>1293</v>
      </c>
      <c r="Y544" s="38">
        <v>1</v>
      </c>
      <c r="Z544" s="38" t="s">
        <v>6</v>
      </c>
      <c r="AA544" s="441" t="s">
        <v>1274</v>
      </c>
      <c r="AB544" s="33" t="s">
        <v>1538</v>
      </c>
      <c r="AC544" s="434" t="b">
        <v>1</v>
      </c>
      <c r="AD544" s="626" t="s">
        <v>4475</v>
      </c>
      <c r="AE544" s="626">
        <v>1271</v>
      </c>
    </row>
    <row r="545" spans="2:31" ht="36">
      <c r="B545" s="33" t="s">
        <v>1536</v>
      </c>
      <c r="C545" s="41" t="s">
        <v>1602</v>
      </c>
      <c r="D545" s="35" t="s">
        <v>1292</v>
      </c>
      <c r="E545" s="35" t="s">
        <v>1293</v>
      </c>
      <c r="F545" s="36" t="s">
        <v>1914</v>
      </c>
      <c r="G545" s="38">
        <v>1</v>
      </c>
      <c r="H545" s="398">
        <v>12661</v>
      </c>
      <c r="I545" s="36" t="s">
        <v>3280</v>
      </c>
      <c r="J545" s="36"/>
      <c r="K545" s="36"/>
      <c r="L545" s="36"/>
      <c r="M545" s="402"/>
      <c r="N545" s="36"/>
      <c r="O545" s="36"/>
      <c r="P545" s="392"/>
      <c r="Q545" s="392"/>
      <c r="R545" s="392"/>
      <c r="S545" s="392"/>
      <c r="T545" s="392"/>
      <c r="U545" s="392"/>
      <c r="V545" s="434" t="b">
        <f t="shared" si="26"/>
        <v>1</v>
      </c>
      <c r="W545" s="434" t="b">
        <f t="shared" si="25"/>
        <v>1</v>
      </c>
      <c r="X545" s="35" t="s">
        <v>1293</v>
      </c>
      <c r="Y545" s="38">
        <v>1</v>
      </c>
      <c r="Z545" s="38" t="s">
        <v>7</v>
      </c>
      <c r="AA545" s="442" t="s">
        <v>1275</v>
      </c>
      <c r="AB545" s="33" t="s">
        <v>1536</v>
      </c>
      <c r="AC545" s="434" t="b">
        <v>1</v>
      </c>
      <c r="AD545" s="626" t="s">
        <v>4476</v>
      </c>
      <c r="AE545" s="626">
        <v>1272</v>
      </c>
    </row>
    <row r="546" spans="2:31" ht="36">
      <c r="B546" s="33"/>
      <c r="C546" s="41"/>
      <c r="D546" s="35" t="s">
        <v>1295</v>
      </c>
      <c r="E546" s="35" t="s">
        <v>1296</v>
      </c>
      <c r="F546" s="36" t="s">
        <v>184</v>
      </c>
      <c r="G546" s="38">
        <v>1</v>
      </c>
      <c r="H546" s="398">
        <v>16631</v>
      </c>
      <c r="I546" s="36"/>
      <c r="J546" s="36"/>
      <c r="K546" s="36"/>
      <c r="L546" s="36"/>
      <c r="M546" s="402"/>
      <c r="N546" s="36"/>
      <c r="O546" s="36"/>
      <c r="P546" s="392"/>
      <c r="Q546" s="392"/>
      <c r="R546" s="392"/>
      <c r="S546" s="392"/>
      <c r="T546" s="392"/>
      <c r="U546" s="392"/>
      <c r="V546" s="434" t="b">
        <f t="shared" si="26"/>
        <v>1</v>
      </c>
      <c r="W546" s="434" t="b">
        <f t="shared" si="25"/>
        <v>1</v>
      </c>
      <c r="X546" s="35" t="s">
        <v>1296</v>
      </c>
      <c r="Y546" s="38">
        <v>1</v>
      </c>
      <c r="Z546" s="38" t="s">
        <v>19</v>
      </c>
      <c r="AA546" s="441" t="s">
        <v>1274</v>
      </c>
      <c r="AB546" s="33"/>
      <c r="AC546" s="434" t="b">
        <v>1</v>
      </c>
      <c r="AD546" s="626" t="s">
        <v>4477</v>
      </c>
      <c r="AE546" s="626">
        <v>1478</v>
      </c>
    </row>
    <row r="547" spans="2:31" ht="60">
      <c r="B547" s="33" t="s">
        <v>1522</v>
      </c>
      <c r="C547" s="41" t="s">
        <v>1602</v>
      </c>
      <c r="D547" s="35" t="s">
        <v>1297</v>
      </c>
      <c r="E547" s="35" t="s">
        <v>1298</v>
      </c>
      <c r="F547" s="36" t="s">
        <v>1299</v>
      </c>
      <c r="G547" s="38">
        <v>1</v>
      </c>
      <c r="H547" s="398">
        <v>12691</v>
      </c>
      <c r="I547" s="36" t="s">
        <v>3286</v>
      </c>
      <c r="J547" s="36" t="s">
        <v>3289</v>
      </c>
      <c r="K547" s="36" t="s">
        <v>3292</v>
      </c>
      <c r="L547" s="36"/>
      <c r="M547" s="402"/>
      <c r="N547" s="36"/>
      <c r="O547" s="36"/>
      <c r="P547" s="392"/>
      <c r="Q547" s="392"/>
      <c r="R547" s="392"/>
      <c r="S547" s="392"/>
      <c r="T547" s="392"/>
      <c r="U547" s="392"/>
      <c r="V547" s="434" t="b">
        <f t="shared" si="26"/>
        <v>1</v>
      </c>
      <c r="W547" s="434" t="b">
        <f t="shared" si="25"/>
        <v>1</v>
      </c>
      <c r="X547" s="35" t="s">
        <v>1298</v>
      </c>
      <c r="Y547" s="38">
        <v>1</v>
      </c>
      <c r="Z547" s="38" t="s">
        <v>6</v>
      </c>
      <c r="AA547" s="117" t="s">
        <v>1300</v>
      </c>
      <c r="AB547" s="33" t="s">
        <v>1522</v>
      </c>
      <c r="AC547" s="434" t="b">
        <v>1</v>
      </c>
      <c r="AD547" s="626" t="s">
        <v>4478</v>
      </c>
      <c r="AE547" s="626">
        <v>1273</v>
      </c>
    </row>
    <row r="548" spans="2:31" ht="108">
      <c r="B548" s="33" t="s">
        <v>1916</v>
      </c>
      <c r="C548" s="41"/>
      <c r="D548" s="35" t="s">
        <v>1297</v>
      </c>
      <c r="E548" s="35" t="s">
        <v>1298</v>
      </c>
      <c r="F548" s="36" t="s">
        <v>1299</v>
      </c>
      <c r="G548" s="38">
        <v>1</v>
      </c>
      <c r="H548" s="398">
        <v>12691</v>
      </c>
      <c r="I548" s="36" t="s">
        <v>3296</v>
      </c>
      <c r="J548" s="36" t="s">
        <v>3302</v>
      </c>
      <c r="K548" s="36"/>
      <c r="L548" s="36"/>
      <c r="M548" s="402"/>
      <c r="N548" s="36"/>
      <c r="O548" s="36"/>
      <c r="P548" s="392"/>
      <c r="Q548" s="392"/>
      <c r="R548" s="392"/>
      <c r="S548" s="392"/>
      <c r="T548" s="392"/>
      <c r="U548" s="392"/>
      <c r="V548" s="434" t="b">
        <f t="shared" si="26"/>
        <v>1</v>
      </c>
      <c r="W548" s="434" t="b">
        <f t="shared" si="25"/>
        <v>1</v>
      </c>
      <c r="X548" s="35" t="s">
        <v>1298</v>
      </c>
      <c r="Y548" s="38">
        <v>1</v>
      </c>
      <c r="Z548" s="38" t="s">
        <v>8</v>
      </c>
      <c r="AA548" s="53" t="s">
        <v>1915</v>
      </c>
      <c r="AB548" s="33" t="s">
        <v>1916</v>
      </c>
      <c r="AC548" s="434" t="b">
        <v>1</v>
      </c>
      <c r="AD548" s="626" t="s">
        <v>4479</v>
      </c>
      <c r="AE548" s="626">
        <v>1274</v>
      </c>
    </row>
    <row r="549" spans="2:31" ht="108">
      <c r="B549" s="33" t="s">
        <v>1917</v>
      </c>
      <c r="C549" s="41"/>
      <c r="D549" s="35" t="s">
        <v>1297</v>
      </c>
      <c r="E549" s="35" t="s">
        <v>1298</v>
      </c>
      <c r="F549" s="36" t="s">
        <v>1299</v>
      </c>
      <c r="G549" s="38">
        <v>2</v>
      </c>
      <c r="H549" s="398">
        <v>12692</v>
      </c>
      <c r="I549" s="36" t="s">
        <v>3270</v>
      </c>
      <c r="J549" s="36" t="s">
        <v>3350</v>
      </c>
      <c r="K549" s="36"/>
      <c r="L549" s="36"/>
      <c r="M549" s="402"/>
      <c r="N549" s="36"/>
      <c r="O549" s="36"/>
      <c r="P549" s="392"/>
      <c r="Q549" s="392"/>
      <c r="R549" s="392"/>
      <c r="S549" s="392"/>
      <c r="T549" s="392"/>
      <c r="U549" s="392"/>
      <c r="V549" s="434" t="b">
        <f t="shared" si="26"/>
        <v>1</v>
      </c>
      <c r="W549" s="434" t="b">
        <f t="shared" si="25"/>
        <v>1</v>
      </c>
      <c r="X549" s="35" t="s">
        <v>1298</v>
      </c>
      <c r="Y549" s="38">
        <v>2</v>
      </c>
      <c r="Z549" s="38" t="s">
        <v>8</v>
      </c>
      <c r="AA549" s="53" t="s">
        <v>1915</v>
      </c>
      <c r="AB549" s="33" t="s">
        <v>1917</v>
      </c>
      <c r="AC549" s="434" t="b">
        <v>1</v>
      </c>
      <c r="AD549" s="626" t="s">
        <v>4480</v>
      </c>
      <c r="AE549" s="626">
        <v>2490</v>
      </c>
    </row>
    <row r="550" spans="2:31" ht="72">
      <c r="B550" s="33" t="s">
        <v>1534</v>
      </c>
      <c r="C550" s="41" t="s">
        <v>1601</v>
      </c>
      <c r="D550" s="35" t="s">
        <v>1302</v>
      </c>
      <c r="E550" s="35" t="s">
        <v>1303</v>
      </c>
      <c r="F550" s="36" t="s">
        <v>1304</v>
      </c>
      <c r="G550" s="38">
        <v>1</v>
      </c>
      <c r="H550" s="398">
        <v>12701</v>
      </c>
      <c r="I550" s="36" t="s">
        <v>3284</v>
      </c>
      <c r="J550" s="36" t="s">
        <v>3273</v>
      </c>
      <c r="K550" s="36" t="s">
        <v>3269</v>
      </c>
      <c r="L550" s="36"/>
      <c r="M550" s="402"/>
      <c r="N550" s="36"/>
      <c r="O550" s="36"/>
      <c r="P550" s="392"/>
      <c r="Q550" s="392"/>
      <c r="R550" s="392"/>
      <c r="S550" s="392"/>
      <c r="T550" s="392"/>
      <c r="U550" s="392"/>
      <c r="V550" s="434" t="b">
        <f t="shared" si="26"/>
        <v>1</v>
      </c>
      <c r="W550" s="434" t="b">
        <f t="shared" si="25"/>
        <v>1</v>
      </c>
      <c r="X550" s="35" t="s">
        <v>1303</v>
      </c>
      <c r="Y550" s="38">
        <v>1</v>
      </c>
      <c r="Z550" s="38" t="s">
        <v>6</v>
      </c>
      <c r="AA550" s="117" t="s">
        <v>1918</v>
      </c>
      <c r="AB550" s="33" t="s">
        <v>1534</v>
      </c>
      <c r="AC550" s="434" t="b">
        <v>1</v>
      </c>
      <c r="AD550" s="626" t="s">
        <v>4481</v>
      </c>
      <c r="AE550" s="626">
        <v>1275</v>
      </c>
    </row>
    <row r="551" spans="2:31" ht="108">
      <c r="B551" s="33" t="s">
        <v>1920</v>
      </c>
      <c r="C551" s="41"/>
      <c r="D551" s="35" t="s">
        <v>1302</v>
      </c>
      <c r="E551" s="35" t="s">
        <v>1303</v>
      </c>
      <c r="F551" s="36" t="s">
        <v>1304</v>
      </c>
      <c r="G551" s="38">
        <v>1</v>
      </c>
      <c r="H551" s="398">
        <v>12701</v>
      </c>
      <c r="I551" s="36" t="s">
        <v>3279</v>
      </c>
      <c r="J551" s="36" t="s">
        <v>3351</v>
      </c>
      <c r="K551" s="36"/>
      <c r="L551" s="36"/>
      <c r="M551" s="402"/>
      <c r="N551" s="36"/>
      <c r="O551" s="36"/>
      <c r="P551" s="392"/>
      <c r="Q551" s="392"/>
      <c r="R551" s="392"/>
      <c r="S551" s="392"/>
      <c r="T551" s="392"/>
      <c r="U551" s="392"/>
      <c r="V551" s="434" t="b">
        <f t="shared" si="26"/>
        <v>1</v>
      </c>
      <c r="W551" s="434" t="b">
        <f t="shared" si="25"/>
        <v>1</v>
      </c>
      <c r="X551" s="35" t="s">
        <v>1303</v>
      </c>
      <c r="Y551" s="38">
        <v>1</v>
      </c>
      <c r="Z551" s="38" t="s">
        <v>8</v>
      </c>
      <c r="AA551" s="53" t="s">
        <v>1919</v>
      </c>
      <c r="AB551" s="33" t="s">
        <v>1920</v>
      </c>
      <c r="AC551" s="434" t="b">
        <v>1</v>
      </c>
      <c r="AD551" s="626" t="s">
        <v>4482</v>
      </c>
      <c r="AE551" s="626">
        <v>1276</v>
      </c>
    </row>
    <row r="552" spans="2:31" ht="108">
      <c r="B552" s="33" t="s">
        <v>1921</v>
      </c>
      <c r="C552" s="41"/>
      <c r="D552" s="35" t="s">
        <v>1302</v>
      </c>
      <c r="E552" s="35" t="s">
        <v>1303</v>
      </c>
      <c r="F552" s="36" t="s">
        <v>1304</v>
      </c>
      <c r="G552" s="38">
        <v>2</v>
      </c>
      <c r="H552" s="398">
        <v>12702</v>
      </c>
      <c r="I552" s="36" t="s">
        <v>3275</v>
      </c>
      <c r="J552" s="36" t="s">
        <v>3272</v>
      </c>
      <c r="K552" s="36"/>
      <c r="L552" s="36"/>
      <c r="M552" s="402"/>
      <c r="N552" s="36"/>
      <c r="O552" s="36"/>
      <c r="P552" s="392"/>
      <c r="Q552" s="392"/>
      <c r="R552" s="392"/>
      <c r="S552" s="392"/>
      <c r="T552" s="392"/>
      <c r="U552" s="392"/>
      <c r="V552" s="434" t="b">
        <f t="shared" si="26"/>
        <v>1</v>
      </c>
      <c r="W552" s="434" t="b">
        <f t="shared" si="25"/>
        <v>1</v>
      </c>
      <c r="X552" s="35" t="s">
        <v>1303</v>
      </c>
      <c r="Y552" s="38">
        <v>2</v>
      </c>
      <c r="Z552" s="38" t="s">
        <v>8</v>
      </c>
      <c r="AA552" s="53" t="s">
        <v>1919</v>
      </c>
      <c r="AB552" s="33" t="s">
        <v>1921</v>
      </c>
      <c r="AC552" s="434" t="b">
        <v>1</v>
      </c>
      <c r="AD552" s="626" t="s">
        <v>4483</v>
      </c>
      <c r="AE552" s="626">
        <v>1277</v>
      </c>
    </row>
    <row r="553" spans="2:31" ht="48">
      <c r="B553" s="33" t="s">
        <v>1922</v>
      </c>
      <c r="C553" s="41" t="s">
        <v>1602</v>
      </c>
      <c r="D553" s="35" t="s">
        <v>1307</v>
      </c>
      <c r="E553" s="35" t="s">
        <v>1308</v>
      </c>
      <c r="F553" s="36" t="s">
        <v>1309</v>
      </c>
      <c r="G553" s="38">
        <v>1</v>
      </c>
      <c r="H553" s="398">
        <v>12711</v>
      </c>
      <c r="I553" s="36" t="s">
        <v>3278</v>
      </c>
      <c r="J553" s="36" t="s">
        <v>3266</v>
      </c>
      <c r="K553" s="36" t="s">
        <v>3267</v>
      </c>
      <c r="L553" s="36"/>
      <c r="M553" s="402"/>
      <c r="N553" s="36"/>
      <c r="O553" s="36"/>
      <c r="P553" s="392"/>
      <c r="Q553" s="392"/>
      <c r="R553" s="392"/>
      <c r="S553" s="392"/>
      <c r="T553" s="392"/>
      <c r="U553" s="392"/>
      <c r="V553" s="434" t="b">
        <f t="shared" si="26"/>
        <v>1</v>
      </c>
      <c r="W553" s="434" t="b">
        <f t="shared" si="25"/>
        <v>1</v>
      </c>
      <c r="X553" s="35" t="s">
        <v>1308</v>
      </c>
      <c r="Y553" s="38">
        <v>1</v>
      </c>
      <c r="Z553" s="38" t="s">
        <v>6</v>
      </c>
      <c r="AA553" s="441" t="s">
        <v>279</v>
      </c>
      <c r="AB553" s="33" t="s">
        <v>1922</v>
      </c>
      <c r="AC553" s="434" t="b">
        <v>1</v>
      </c>
      <c r="AD553" s="626" t="s">
        <v>4484</v>
      </c>
      <c r="AE553" s="626">
        <v>1278</v>
      </c>
    </row>
    <row r="554" spans="2:31" ht="48">
      <c r="B554" s="33" t="s">
        <v>1639</v>
      </c>
      <c r="C554" s="41" t="s">
        <v>1602</v>
      </c>
      <c r="D554" s="35" t="s">
        <v>1307</v>
      </c>
      <c r="E554" s="35" t="s">
        <v>1308</v>
      </c>
      <c r="F554" s="36" t="s">
        <v>1309</v>
      </c>
      <c r="G554" s="38">
        <v>1</v>
      </c>
      <c r="H554" s="398">
        <v>12711</v>
      </c>
      <c r="I554" s="36" t="s">
        <v>3305</v>
      </c>
      <c r="J554" s="36"/>
      <c r="K554" s="36"/>
      <c r="L554" s="36"/>
      <c r="M554" s="402"/>
      <c r="N554" s="36"/>
      <c r="O554" s="36"/>
      <c r="P554" s="392"/>
      <c r="Q554" s="392"/>
      <c r="R554" s="392"/>
      <c r="S554" s="392"/>
      <c r="T554" s="392"/>
      <c r="U554" s="392"/>
      <c r="V554" s="434" t="b">
        <f t="shared" si="26"/>
        <v>1</v>
      </c>
      <c r="W554" s="434" t="b">
        <f t="shared" si="25"/>
        <v>1</v>
      </c>
      <c r="X554" s="35" t="s">
        <v>1308</v>
      </c>
      <c r="Y554" s="38">
        <v>1</v>
      </c>
      <c r="Z554" s="38" t="s">
        <v>7</v>
      </c>
      <c r="AA554" s="442" t="s">
        <v>280</v>
      </c>
      <c r="AB554" s="33" t="s">
        <v>1639</v>
      </c>
      <c r="AC554" s="434" t="b">
        <v>1</v>
      </c>
      <c r="AD554" s="626" t="s">
        <v>4485</v>
      </c>
      <c r="AE554" s="626">
        <v>1279</v>
      </c>
    </row>
    <row r="555" spans="2:31" ht="48">
      <c r="B555" s="33" t="s">
        <v>1923</v>
      </c>
      <c r="C555" s="41" t="s">
        <v>1604</v>
      </c>
      <c r="D555" s="35" t="s">
        <v>1310</v>
      </c>
      <c r="E555" s="35" t="s">
        <v>1311</v>
      </c>
      <c r="F555" s="36" t="s">
        <v>1312</v>
      </c>
      <c r="G555" s="38">
        <v>1</v>
      </c>
      <c r="H555" s="398">
        <v>12731</v>
      </c>
      <c r="I555" s="36" t="s">
        <v>3299</v>
      </c>
      <c r="J555" s="36" t="s">
        <v>3276</v>
      </c>
      <c r="K555" s="36"/>
      <c r="L555" s="36"/>
      <c r="M555" s="402"/>
      <c r="N555" s="36"/>
      <c r="O555" s="36"/>
      <c r="P555" s="392"/>
      <c r="Q555" s="392"/>
      <c r="R555" s="392"/>
      <c r="S555" s="392"/>
      <c r="T555" s="392"/>
      <c r="U555" s="392"/>
      <c r="V555" s="434" t="b">
        <f t="shared" si="26"/>
        <v>1</v>
      </c>
      <c r="W555" s="434" t="b">
        <f t="shared" si="25"/>
        <v>1</v>
      </c>
      <c r="X555" s="35" t="s">
        <v>1311</v>
      </c>
      <c r="Y555" s="38">
        <v>1</v>
      </c>
      <c r="Z555" s="38" t="s">
        <v>6</v>
      </c>
      <c r="AA555" s="441" t="s">
        <v>287</v>
      </c>
      <c r="AB555" s="33" t="s">
        <v>1923</v>
      </c>
      <c r="AC555" s="434" t="b">
        <v>1</v>
      </c>
      <c r="AD555" s="626" t="s">
        <v>4486</v>
      </c>
      <c r="AE555" s="626">
        <v>1280</v>
      </c>
    </row>
    <row r="556" spans="2:31" ht="48">
      <c r="B556" s="33" t="s">
        <v>1532</v>
      </c>
      <c r="C556" s="41" t="s">
        <v>1604</v>
      </c>
      <c r="D556" s="35" t="s">
        <v>1310</v>
      </c>
      <c r="E556" s="35" t="s">
        <v>1311</v>
      </c>
      <c r="F556" s="36" t="s">
        <v>1312</v>
      </c>
      <c r="G556" s="38">
        <v>1</v>
      </c>
      <c r="H556" s="398">
        <v>12731</v>
      </c>
      <c r="I556" s="36" t="s">
        <v>3297</v>
      </c>
      <c r="J556" s="36"/>
      <c r="K556" s="36"/>
      <c r="L556" s="36"/>
      <c r="M556" s="402"/>
      <c r="N556" s="36"/>
      <c r="O556" s="36"/>
      <c r="P556" s="392"/>
      <c r="Q556" s="392"/>
      <c r="R556" s="392"/>
      <c r="S556" s="392"/>
      <c r="T556" s="392"/>
      <c r="U556" s="392"/>
      <c r="V556" s="434" t="b">
        <f t="shared" si="26"/>
        <v>1</v>
      </c>
      <c r="W556" s="434" t="b">
        <f t="shared" si="25"/>
        <v>1</v>
      </c>
      <c r="X556" s="35" t="s">
        <v>1311</v>
      </c>
      <c r="Y556" s="38">
        <v>1</v>
      </c>
      <c r="Z556" s="38" t="s">
        <v>7</v>
      </c>
      <c r="AA556" s="442" t="s">
        <v>288</v>
      </c>
      <c r="AB556" s="33" t="s">
        <v>1532</v>
      </c>
      <c r="AC556" s="434" t="b">
        <v>1</v>
      </c>
      <c r="AD556" s="626" t="s">
        <v>4487</v>
      </c>
      <c r="AE556" s="626">
        <v>1281</v>
      </c>
    </row>
    <row r="557" spans="2:31" ht="36">
      <c r="B557" s="33"/>
      <c r="C557" s="41"/>
      <c r="D557" s="35" t="s">
        <v>1924</v>
      </c>
      <c r="E557" s="35" t="s">
        <v>1925</v>
      </c>
      <c r="F557" s="36" t="s">
        <v>197</v>
      </c>
      <c r="G557" s="38">
        <v>1</v>
      </c>
      <c r="H557" s="398">
        <v>16801</v>
      </c>
      <c r="I557" s="36"/>
      <c r="J557" s="36"/>
      <c r="K557" s="36"/>
      <c r="L557" s="36"/>
      <c r="M557" s="402"/>
      <c r="N557" s="36"/>
      <c r="O557" s="36"/>
      <c r="P557" s="392"/>
      <c r="Q557" s="392"/>
      <c r="R557" s="392"/>
      <c r="S557" s="392"/>
      <c r="T557" s="392"/>
      <c r="U557" s="392"/>
      <c r="V557" s="434" t="b">
        <f t="shared" si="26"/>
        <v>1</v>
      </c>
      <c r="W557" s="434" t="b">
        <f t="shared" si="25"/>
        <v>1</v>
      </c>
      <c r="X557" s="35" t="s">
        <v>1925</v>
      </c>
      <c r="Y557" s="38">
        <v>1</v>
      </c>
      <c r="Z557" s="38" t="s">
        <v>19</v>
      </c>
      <c r="AA557" s="441" t="s">
        <v>279</v>
      </c>
      <c r="AB557" s="33"/>
      <c r="AC557" s="434" t="b">
        <v>1</v>
      </c>
      <c r="AD557" s="626" t="s">
        <v>4488</v>
      </c>
      <c r="AE557" s="626">
        <v>1484</v>
      </c>
    </row>
    <row r="558" spans="2:31" ht="36">
      <c r="B558" s="33"/>
      <c r="C558" s="41"/>
      <c r="D558" s="35" t="s">
        <v>1926</v>
      </c>
      <c r="E558" s="35" t="s">
        <v>1927</v>
      </c>
      <c r="F558" s="36" t="s">
        <v>197</v>
      </c>
      <c r="G558" s="38">
        <v>1</v>
      </c>
      <c r="H558" s="398">
        <v>17481</v>
      </c>
      <c r="I558" s="36"/>
      <c r="J558" s="36"/>
      <c r="K558" s="36"/>
      <c r="L558" s="36"/>
      <c r="M558" s="402"/>
      <c r="N558" s="36"/>
      <c r="O558" s="36"/>
      <c r="P558" s="392"/>
      <c r="Q558" s="392"/>
      <c r="R558" s="392"/>
      <c r="S558" s="392"/>
      <c r="T558" s="392"/>
      <c r="U558" s="392"/>
      <c r="V558" s="434" t="b">
        <f t="shared" si="26"/>
        <v>1</v>
      </c>
      <c r="W558" s="434" t="b">
        <f t="shared" si="25"/>
        <v>1</v>
      </c>
      <c r="X558" s="35" t="s">
        <v>1927</v>
      </c>
      <c r="Y558" s="38">
        <v>1</v>
      </c>
      <c r="Z558" s="38" t="s">
        <v>19</v>
      </c>
      <c r="AA558" s="441" t="s">
        <v>279</v>
      </c>
      <c r="AB558" s="33"/>
      <c r="AC558" s="434" t="b">
        <v>1</v>
      </c>
      <c r="AD558" s="626" t="s">
        <v>4489</v>
      </c>
      <c r="AE558" s="626">
        <v>1515</v>
      </c>
    </row>
    <row r="559" spans="2:31" ht="24">
      <c r="B559" s="33"/>
      <c r="C559" s="41"/>
      <c r="D559" s="35" t="s">
        <v>1928</v>
      </c>
      <c r="E559" s="35" t="s">
        <v>1929</v>
      </c>
      <c r="F559" s="36" t="s">
        <v>200</v>
      </c>
      <c r="G559" s="38">
        <v>1</v>
      </c>
      <c r="H559" s="398">
        <v>16971</v>
      </c>
      <c r="I559" s="36"/>
      <c r="J559" s="36"/>
      <c r="K559" s="36"/>
      <c r="L559" s="36"/>
      <c r="M559" s="402"/>
      <c r="N559" s="36"/>
      <c r="O559" s="36"/>
      <c r="P559" s="392"/>
      <c r="Q559" s="392"/>
      <c r="R559" s="392"/>
      <c r="S559" s="392"/>
      <c r="T559" s="392"/>
      <c r="U559" s="392"/>
      <c r="V559" s="434" t="b">
        <f t="shared" si="26"/>
        <v>1</v>
      </c>
      <c r="W559" s="434" t="b">
        <f t="shared" si="25"/>
        <v>1</v>
      </c>
      <c r="X559" s="35" t="s">
        <v>1929</v>
      </c>
      <c r="Y559" s="38">
        <v>1</v>
      </c>
      <c r="Z559" s="38" t="s">
        <v>19</v>
      </c>
      <c r="AA559" s="441" t="s">
        <v>281</v>
      </c>
      <c r="AB559" s="33"/>
      <c r="AC559" s="434" t="b">
        <v>1</v>
      </c>
      <c r="AD559" s="626" t="s">
        <v>4490</v>
      </c>
      <c r="AE559" s="626">
        <v>1495</v>
      </c>
    </row>
    <row r="560" spans="2:31" ht="24">
      <c r="B560" s="33"/>
      <c r="C560" s="41"/>
      <c r="D560" s="35" t="s">
        <v>1930</v>
      </c>
      <c r="E560" s="35" t="s">
        <v>1931</v>
      </c>
      <c r="F560" s="36" t="s">
        <v>200</v>
      </c>
      <c r="G560" s="38">
        <v>1</v>
      </c>
      <c r="H560" s="398">
        <v>17641</v>
      </c>
      <c r="I560" s="36"/>
      <c r="J560" s="36"/>
      <c r="K560" s="36"/>
      <c r="L560" s="36"/>
      <c r="M560" s="402"/>
      <c r="N560" s="36"/>
      <c r="O560" s="36"/>
      <c r="P560" s="392"/>
      <c r="Q560" s="392"/>
      <c r="R560" s="392"/>
      <c r="S560" s="392"/>
      <c r="T560" s="392"/>
      <c r="U560" s="392"/>
      <c r="V560" s="434" t="b">
        <f t="shared" si="26"/>
        <v>1</v>
      </c>
      <c r="W560" s="434" t="b">
        <f t="shared" si="25"/>
        <v>1</v>
      </c>
      <c r="X560" s="35" t="s">
        <v>1931</v>
      </c>
      <c r="Y560" s="38">
        <v>1</v>
      </c>
      <c r="Z560" s="38" t="s">
        <v>19</v>
      </c>
      <c r="AA560" s="441" t="s">
        <v>281</v>
      </c>
      <c r="AB560" s="33"/>
      <c r="AC560" s="434" t="b">
        <v>1</v>
      </c>
      <c r="AD560" s="626" t="s">
        <v>4491</v>
      </c>
      <c r="AE560" s="626">
        <v>1525</v>
      </c>
    </row>
    <row r="561" spans="2:31" ht="60">
      <c r="B561" s="33" t="s">
        <v>1621</v>
      </c>
      <c r="C561" s="41" t="s">
        <v>1602</v>
      </c>
      <c r="D561" s="35">
        <v>1620</v>
      </c>
      <c r="E561" s="60" t="s">
        <v>1318</v>
      </c>
      <c r="F561" s="61" t="s">
        <v>1319</v>
      </c>
      <c r="G561" s="38">
        <v>1</v>
      </c>
      <c r="H561" s="398">
        <v>16201</v>
      </c>
      <c r="I561" s="61" t="s">
        <v>3304</v>
      </c>
      <c r="J561" s="61" t="s">
        <v>3265</v>
      </c>
      <c r="K561" s="61" t="s">
        <v>3264</v>
      </c>
      <c r="L561" s="61"/>
      <c r="M561" s="404"/>
      <c r="N561" s="61"/>
      <c r="O561" s="61"/>
      <c r="P561" s="392"/>
      <c r="Q561" s="392"/>
      <c r="R561" s="392"/>
      <c r="S561" s="392"/>
      <c r="T561" s="392"/>
      <c r="U561" s="392"/>
      <c r="V561" s="434" t="b">
        <f t="shared" si="26"/>
        <v>1</v>
      </c>
      <c r="W561" s="434" t="b">
        <f t="shared" si="25"/>
        <v>1</v>
      </c>
      <c r="X561" s="60" t="s">
        <v>1318</v>
      </c>
      <c r="Y561" s="38">
        <v>1</v>
      </c>
      <c r="Z561" s="38" t="s">
        <v>6</v>
      </c>
      <c r="AA561" s="441" t="s">
        <v>275</v>
      </c>
      <c r="AB561" s="33" t="s">
        <v>1621</v>
      </c>
      <c r="AC561" s="434" t="b">
        <v>1</v>
      </c>
      <c r="AD561" s="626" t="s">
        <v>4492</v>
      </c>
      <c r="AE561" s="626">
        <v>1465</v>
      </c>
    </row>
    <row r="562" spans="2:31" ht="36">
      <c r="B562" s="43" t="s">
        <v>3373</v>
      </c>
      <c r="C562" s="41" t="s">
        <v>1602</v>
      </c>
      <c r="D562" s="66" t="s">
        <v>1320</v>
      </c>
      <c r="E562" s="67" t="s">
        <v>1321</v>
      </c>
      <c r="F562" s="67" t="s">
        <v>1932</v>
      </c>
      <c r="G562" s="41">
        <v>1</v>
      </c>
      <c r="H562" s="398">
        <v>12871</v>
      </c>
      <c r="I562" s="67" t="s">
        <v>3300</v>
      </c>
      <c r="J562" s="67" t="s">
        <v>3298</v>
      </c>
      <c r="K562" s="67" t="s">
        <v>3307</v>
      </c>
      <c r="L562" s="67"/>
      <c r="M562" s="406"/>
      <c r="N562" s="67"/>
      <c r="O562" s="67"/>
      <c r="P562" s="392"/>
      <c r="Q562" s="392"/>
      <c r="R562" s="392"/>
      <c r="S562" s="392"/>
      <c r="T562" s="392"/>
      <c r="U562" s="392"/>
      <c r="V562" s="434" t="b">
        <f t="shared" si="26"/>
        <v>1</v>
      </c>
      <c r="W562" s="434" t="b">
        <f t="shared" si="25"/>
        <v>1</v>
      </c>
      <c r="X562" s="67" t="s">
        <v>1321</v>
      </c>
      <c r="Y562" s="41">
        <v>1</v>
      </c>
      <c r="Z562" s="41" t="s">
        <v>6</v>
      </c>
      <c r="AA562" s="441" t="s">
        <v>283</v>
      </c>
      <c r="AB562" s="43" t="s">
        <v>3373</v>
      </c>
      <c r="AC562" s="434" t="b">
        <v>1</v>
      </c>
      <c r="AD562" s="626" t="s">
        <v>4493</v>
      </c>
      <c r="AE562" s="626">
        <v>1282</v>
      </c>
    </row>
    <row r="563" spans="2:31" ht="96">
      <c r="B563" s="43" t="s">
        <v>1548</v>
      </c>
      <c r="C563" s="41" t="s">
        <v>1602</v>
      </c>
      <c r="D563" s="35" t="s">
        <v>1323</v>
      </c>
      <c r="E563" s="117" t="s">
        <v>1324</v>
      </c>
      <c r="F563" s="117" t="s">
        <v>1325</v>
      </c>
      <c r="G563" s="38">
        <v>1</v>
      </c>
      <c r="H563" s="398">
        <v>18691</v>
      </c>
      <c r="I563" s="117" t="s">
        <v>3281</v>
      </c>
      <c r="J563" s="117" t="s">
        <v>3290</v>
      </c>
      <c r="K563" s="117" t="s">
        <v>3293</v>
      </c>
      <c r="L563" s="117"/>
      <c r="M563" s="411"/>
      <c r="N563" s="117"/>
      <c r="O563" s="117"/>
      <c r="P563" s="392"/>
      <c r="Q563" s="392"/>
      <c r="R563" s="392"/>
      <c r="S563" s="392"/>
      <c r="T563" s="392"/>
      <c r="U563" s="392"/>
      <c r="V563" s="434" t="b">
        <f t="shared" si="26"/>
        <v>1</v>
      </c>
      <c r="W563" s="434" t="b">
        <f t="shared" si="25"/>
        <v>1</v>
      </c>
      <c r="X563" s="117" t="s">
        <v>1324</v>
      </c>
      <c r="Y563" s="38">
        <v>1</v>
      </c>
      <c r="Z563" s="38" t="s">
        <v>6</v>
      </c>
      <c r="AA563" s="441" t="s">
        <v>1272</v>
      </c>
      <c r="AB563" s="43" t="s">
        <v>1548</v>
      </c>
      <c r="AC563" s="434" t="b">
        <v>1</v>
      </c>
      <c r="AD563" s="626" t="s">
        <v>4494</v>
      </c>
      <c r="AE563" s="626">
        <v>1539</v>
      </c>
    </row>
    <row r="564" spans="2:31" s="477" customFormat="1" ht="24">
      <c r="B564" s="470"/>
      <c r="C564" s="471"/>
      <c r="D564" s="472" t="s">
        <v>1326</v>
      </c>
      <c r="E564" s="472" t="s">
        <v>1327</v>
      </c>
      <c r="F564" s="466" t="s">
        <v>550</v>
      </c>
      <c r="G564" s="473">
        <v>1</v>
      </c>
      <c r="H564" s="474">
        <v>12901</v>
      </c>
      <c r="I564" s="466"/>
      <c r="J564" s="466"/>
      <c r="K564" s="466"/>
      <c r="L564" s="466"/>
      <c r="M564" s="475"/>
      <c r="N564" s="466"/>
      <c r="O564" s="466"/>
      <c r="P564" s="476"/>
      <c r="Q564" s="476"/>
      <c r="R564" s="476"/>
      <c r="S564" s="476"/>
      <c r="T564" s="476"/>
      <c r="U564" s="476"/>
      <c r="V564" s="477" t="b">
        <f t="shared" si="26"/>
        <v>1</v>
      </c>
      <c r="W564" s="477" t="b">
        <f t="shared" si="25"/>
        <v>1</v>
      </c>
      <c r="X564" s="472" t="s">
        <v>1327</v>
      </c>
      <c r="Y564" s="473">
        <v>1</v>
      </c>
      <c r="Z564" s="473" t="s">
        <v>19</v>
      </c>
      <c r="AA564" s="478" t="s">
        <v>1290</v>
      </c>
      <c r="AB564" s="470"/>
      <c r="AC564" s="477" t="b">
        <v>1</v>
      </c>
      <c r="AD564" s="626" t="s">
        <v>4495</v>
      </c>
      <c r="AE564" s="626" t="e">
        <v>#N/A</v>
      </c>
    </row>
    <row r="565" spans="2:31" ht="60">
      <c r="B565" s="43" t="s">
        <v>3374</v>
      </c>
      <c r="C565" s="41"/>
      <c r="D565" s="35">
        <v>266</v>
      </c>
      <c r="E565" s="75" t="s">
        <v>1329</v>
      </c>
      <c r="F565" s="36" t="s">
        <v>1934</v>
      </c>
      <c r="G565" s="38">
        <v>1</v>
      </c>
      <c r="H565" s="398">
        <v>2661</v>
      </c>
      <c r="I565" s="36" t="s">
        <v>3276</v>
      </c>
      <c r="J565" s="36" t="s">
        <v>3297</v>
      </c>
      <c r="K565" s="36" t="s">
        <v>3308</v>
      </c>
      <c r="L565" s="36"/>
      <c r="M565" s="402"/>
      <c r="N565" s="36"/>
      <c r="O565" s="36"/>
      <c r="P565" s="392"/>
      <c r="Q565" s="392"/>
      <c r="R565" s="392"/>
      <c r="S565" s="392"/>
      <c r="T565" s="392"/>
      <c r="U565" s="392"/>
      <c r="V565" s="434" t="b">
        <f t="shared" si="26"/>
        <v>1</v>
      </c>
      <c r="W565" s="434" t="b">
        <f t="shared" si="25"/>
        <v>1</v>
      </c>
      <c r="X565" s="75" t="s">
        <v>1329</v>
      </c>
      <c r="Y565" s="38">
        <v>1</v>
      </c>
      <c r="Z565" s="77" t="s">
        <v>6</v>
      </c>
      <c r="AA565" s="441" t="s">
        <v>1331</v>
      </c>
      <c r="AB565" s="43" t="s">
        <v>3374</v>
      </c>
      <c r="AC565" s="434" t="b">
        <v>1</v>
      </c>
      <c r="AD565" s="626" t="s">
        <v>4496</v>
      </c>
      <c r="AE565" s="626">
        <v>1022</v>
      </c>
    </row>
    <row r="566" spans="2:31" ht="36">
      <c r="B566" s="43" t="s">
        <v>3375</v>
      </c>
      <c r="C566" s="41"/>
      <c r="D566" s="35">
        <v>740</v>
      </c>
      <c r="E566" s="75" t="s">
        <v>1334</v>
      </c>
      <c r="F566" s="36" t="s">
        <v>1936</v>
      </c>
      <c r="G566" s="38">
        <v>1</v>
      </c>
      <c r="H566" s="398">
        <v>7401</v>
      </c>
      <c r="I566" s="36" t="s">
        <v>3289</v>
      </c>
      <c r="J566" s="36" t="s">
        <v>3292</v>
      </c>
      <c r="K566" s="36" t="s">
        <v>3293</v>
      </c>
      <c r="L566" s="36"/>
      <c r="M566" s="402"/>
      <c r="N566" s="36"/>
      <c r="O566" s="36"/>
      <c r="P566" s="392"/>
      <c r="Q566" s="392"/>
      <c r="R566" s="392"/>
      <c r="S566" s="392"/>
      <c r="T566" s="392"/>
      <c r="U566" s="392"/>
      <c r="V566" s="434" t="b">
        <f t="shared" si="26"/>
        <v>1</v>
      </c>
      <c r="W566" s="434" t="b">
        <f t="shared" si="25"/>
        <v>1</v>
      </c>
      <c r="X566" s="75" t="s">
        <v>1334</v>
      </c>
      <c r="Y566" s="38">
        <v>1</v>
      </c>
      <c r="Z566" s="77" t="s">
        <v>6</v>
      </c>
      <c r="AA566" s="441" t="s">
        <v>281</v>
      </c>
      <c r="AB566" s="43" t="s">
        <v>3375</v>
      </c>
      <c r="AC566" s="434" t="b">
        <v>1</v>
      </c>
      <c r="AD566" s="626" t="s">
        <v>4497</v>
      </c>
      <c r="AE566" s="626">
        <v>1037</v>
      </c>
    </row>
    <row r="567" spans="2:31" ht="24">
      <c r="B567" s="33" t="s">
        <v>3376</v>
      </c>
      <c r="C567" s="41"/>
      <c r="D567" s="35" t="s">
        <v>1336</v>
      </c>
      <c r="E567" s="35" t="s">
        <v>1337</v>
      </c>
      <c r="F567" s="36" t="s">
        <v>1338</v>
      </c>
      <c r="G567" s="38">
        <v>1</v>
      </c>
      <c r="H567" s="398">
        <v>2241</v>
      </c>
      <c r="I567" s="36" t="s">
        <v>1752</v>
      </c>
      <c r="J567" s="36" t="s">
        <v>1682</v>
      </c>
      <c r="K567" s="36"/>
      <c r="L567" s="36"/>
      <c r="M567" s="402"/>
      <c r="N567" s="36"/>
      <c r="O567" s="36"/>
      <c r="P567" s="392"/>
      <c r="Q567" s="392"/>
      <c r="R567" s="392"/>
      <c r="S567" s="392"/>
      <c r="T567" s="392"/>
      <c r="U567" s="392"/>
      <c r="V567" s="434" t="b">
        <f t="shared" si="26"/>
        <v>1</v>
      </c>
      <c r="W567" s="434" t="b">
        <f t="shared" si="25"/>
        <v>1</v>
      </c>
      <c r="X567" s="35" t="s">
        <v>1337</v>
      </c>
      <c r="Y567" s="38">
        <v>1</v>
      </c>
      <c r="Z567" s="38" t="s">
        <v>6</v>
      </c>
      <c r="AA567" s="441" t="s">
        <v>928</v>
      </c>
      <c r="AB567" s="449" t="s">
        <v>1938</v>
      </c>
      <c r="AC567" s="434" t="b">
        <v>0</v>
      </c>
      <c r="AD567" s="626" t="s">
        <v>4498</v>
      </c>
      <c r="AE567" s="626">
        <v>1021</v>
      </c>
    </row>
    <row r="568" spans="2:31" ht="24">
      <c r="B568" s="33" t="s">
        <v>1578</v>
      </c>
      <c r="C568" s="41"/>
      <c r="D568" s="35" t="s">
        <v>1339</v>
      </c>
      <c r="E568" s="35" t="s">
        <v>1340</v>
      </c>
      <c r="F568" s="36" t="s">
        <v>1341</v>
      </c>
      <c r="G568" s="38">
        <v>1</v>
      </c>
      <c r="H568" s="398">
        <v>4841</v>
      </c>
      <c r="I568" s="36" t="s">
        <v>3299</v>
      </c>
      <c r="J568" s="36" t="s">
        <v>3276</v>
      </c>
      <c r="K568" s="36" t="s">
        <v>3297</v>
      </c>
      <c r="L568" s="36"/>
      <c r="M568" s="402"/>
      <c r="N568" s="36"/>
      <c r="O568" s="36"/>
      <c r="P568" s="392"/>
      <c r="Q568" s="392"/>
      <c r="R568" s="392"/>
      <c r="S568" s="392"/>
      <c r="T568" s="392"/>
      <c r="U568" s="392"/>
      <c r="V568" s="434" t="b">
        <f t="shared" si="26"/>
        <v>1</v>
      </c>
      <c r="W568" s="434" t="b">
        <f t="shared" si="25"/>
        <v>1</v>
      </c>
      <c r="X568" s="35" t="s">
        <v>1340</v>
      </c>
      <c r="Y568" s="38">
        <v>1</v>
      </c>
      <c r="Z568" s="38" t="s">
        <v>6</v>
      </c>
      <c r="AA568" s="441" t="s">
        <v>934</v>
      </c>
      <c r="AB568" s="33" t="s">
        <v>1578</v>
      </c>
      <c r="AC568" s="434" t="b">
        <v>1</v>
      </c>
      <c r="AD568" s="626" t="s">
        <v>4499</v>
      </c>
      <c r="AE568" s="626">
        <v>1027</v>
      </c>
    </row>
    <row r="569" spans="2:31" ht="36">
      <c r="B569" s="33" t="s">
        <v>1534</v>
      </c>
      <c r="C569" s="41"/>
      <c r="D569" s="35" t="s">
        <v>1342</v>
      </c>
      <c r="E569" s="35" t="s">
        <v>1343</v>
      </c>
      <c r="F569" s="36" t="s">
        <v>1939</v>
      </c>
      <c r="G569" s="38">
        <v>1</v>
      </c>
      <c r="H569" s="398">
        <v>8171</v>
      </c>
      <c r="I569" s="36" t="s">
        <v>3284</v>
      </c>
      <c r="J569" s="36" t="s">
        <v>3273</v>
      </c>
      <c r="K569" s="36" t="s">
        <v>3269</v>
      </c>
      <c r="L569" s="36"/>
      <c r="M569" s="402"/>
      <c r="N569" s="36"/>
      <c r="O569" s="36"/>
      <c r="P569" s="392"/>
      <c r="Q569" s="392"/>
      <c r="R569" s="392"/>
      <c r="S569" s="392"/>
      <c r="T569" s="392"/>
      <c r="U569" s="392"/>
      <c r="V569" s="434" t="b">
        <f t="shared" si="26"/>
        <v>1</v>
      </c>
      <c r="W569" s="434" t="b">
        <f t="shared" si="25"/>
        <v>1</v>
      </c>
      <c r="X569" s="35" t="s">
        <v>1343</v>
      </c>
      <c r="Y569" s="38">
        <v>1</v>
      </c>
      <c r="Z569" s="38" t="s">
        <v>6</v>
      </c>
      <c r="AA569" s="96" t="s">
        <v>904</v>
      </c>
      <c r="AB569" s="33" t="s">
        <v>1534</v>
      </c>
      <c r="AC569" s="434" t="b">
        <v>1</v>
      </c>
      <c r="AD569" s="626" t="s">
        <v>4500</v>
      </c>
      <c r="AE569" s="626">
        <v>1043</v>
      </c>
    </row>
    <row r="570" spans="2:31" ht="60">
      <c r="B570" s="33" t="s">
        <v>1703</v>
      </c>
      <c r="C570" s="41"/>
      <c r="D570" s="35" t="s">
        <v>1342</v>
      </c>
      <c r="E570" s="35" t="s">
        <v>1343</v>
      </c>
      <c r="F570" s="36" t="s">
        <v>1939</v>
      </c>
      <c r="G570" s="38">
        <v>1</v>
      </c>
      <c r="H570" s="398">
        <v>8171</v>
      </c>
      <c r="I570" s="36" t="s">
        <v>3302</v>
      </c>
      <c r="J570" s="36" t="s">
        <v>3352</v>
      </c>
      <c r="K570" s="36"/>
      <c r="L570" s="36"/>
      <c r="M570" s="402"/>
      <c r="N570" s="36"/>
      <c r="O570" s="36"/>
      <c r="P570" s="392"/>
      <c r="Q570" s="392"/>
      <c r="R570" s="392"/>
      <c r="S570" s="392"/>
      <c r="T570" s="392"/>
      <c r="U570" s="392"/>
      <c r="V570" s="434" t="b">
        <f t="shared" si="26"/>
        <v>1</v>
      </c>
      <c r="W570" s="434" t="b">
        <f t="shared" si="25"/>
        <v>1</v>
      </c>
      <c r="X570" s="35" t="s">
        <v>1343</v>
      </c>
      <c r="Y570" s="38">
        <v>1</v>
      </c>
      <c r="Z570" s="38" t="s">
        <v>8</v>
      </c>
      <c r="AA570" s="117" t="s">
        <v>1940</v>
      </c>
      <c r="AB570" s="33" t="s">
        <v>1703</v>
      </c>
      <c r="AC570" s="434" t="b">
        <v>1</v>
      </c>
      <c r="AD570" s="626" t="s">
        <v>4501</v>
      </c>
      <c r="AE570" s="626">
        <v>1044</v>
      </c>
    </row>
    <row r="571" spans="2:31" ht="60">
      <c r="B571" s="33" t="s">
        <v>1522</v>
      </c>
      <c r="C571" s="41" t="s">
        <v>1780</v>
      </c>
      <c r="D571" s="35" t="s">
        <v>1345</v>
      </c>
      <c r="E571" s="35" t="s">
        <v>1346</v>
      </c>
      <c r="F571" s="36" t="s">
        <v>1347</v>
      </c>
      <c r="G571" s="38">
        <v>1</v>
      </c>
      <c r="H571" s="398">
        <v>10241</v>
      </c>
      <c r="I571" s="36" t="s">
        <v>3286</v>
      </c>
      <c r="J571" s="36" t="s">
        <v>3289</v>
      </c>
      <c r="K571" s="36" t="s">
        <v>3292</v>
      </c>
      <c r="L571" s="36"/>
      <c r="M571" s="402"/>
      <c r="N571" s="36"/>
      <c r="O571" s="36"/>
      <c r="P571" s="392"/>
      <c r="Q571" s="392"/>
      <c r="R571" s="392"/>
      <c r="S571" s="392"/>
      <c r="T571" s="392"/>
      <c r="U571" s="392"/>
      <c r="V571" s="434" t="b">
        <f t="shared" si="26"/>
        <v>1</v>
      </c>
      <c r="W571" s="434" t="b">
        <f t="shared" si="25"/>
        <v>1</v>
      </c>
      <c r="X571" s="35" t="s">
        <v>1346</v>
      </c>
      <c r="Y571" s="38">
        <v>1</v>
      </c>
      <c r="Z571" s="38" t="s">
        <v>6</v>
      </c>
      <c r="AA571" s="117" t="s">
        <v>1941</v>
      </c>
      <c r="AB571" s="33" t="s">
        <v>1522</v>
      </c>
      <c r="AC571" s="434" t="b">
        <v>1</v>
      </c>
      <c r="AD571" s="626" t="s">
        <v>4502</v>
      </c>
      <c r="AE571" s="626">
        <v>1176</v>
      </c>
    </row>
    <row r="572" spans="2:31" ht="48">
      <c r="B572" s="33" t="s">
        <v>1554</v>
      </c>
      <c r="C572" s="41" t="s">
        <v>1780</v>
      </c>
      <c r="D572" s="35">
        <v>1024</v>
      </c>
      <c r="E572" s="35" t="s">
        <v>1346</v>
      </c>
      <c r="F572" s="36" t="s">
        <v>1347</v>
      </c>
      <c r="G572" s="38">
        <v>1</v>
      </c>
      <c r="H572" s="398">
        <v>10241</v>
      </c>
      <c r="I572" s="36" t="s">
        <v>3349</v>
      </c>
      <c r="J572" s="36"/>
      <c r="K572" s="36"/>
      <c r="L572" s="36"/>
      <c r="M572" s="402"/>
      <c r="N572" s="36"/>
      <c r="O572" s="36"/>
      <c r="P572" s="392"/>
      <c r="Q572" s="392"/>
      <c r="R572" s="392"/>
      <c r="S572" s="392"/>
      <c r="T572" s="392"/>
      <c r="U572" s="392"/>
      <c r="V572" s="434" t="b">
        <f t="shared" si="26"/>
        <v>1</v>
      </c>
      <c r="W572" s="434" t="b">
        <f t="shared" si="25"/>
        <v>1</v>
      </c>
      <c r="X572" s="35" t="s">
        <v>1346</v>
      </c>
      <c r="Y572" s="38">
        <v>1</v>
      </c>
      <c r="Z572" s="38" t="s">
        <v>7</v>
      </c>
      <c r="AA572" s="117" t="s">
        <v>1942</v>
      </c>
      <c r="AB572" s="33" t="s">
        <v>1554</v>
      </c>
      <c r="AC572" s="434" t="b">
        <v>1</v>
      </c>
      <c r="AD572" s="626" t="s">
        <v>4503</v>
      </c>
      <c r="AE572" s="626">
        <v>1177</v>
      </c>
    </row>
    <row r="573" spans="2:31" ht="48">
      <c r="B573" s="33" t="s">
        <v>1743</v>
      </c>
      <c r="C573" s="41"/>
      <c r="D573" s="35">
        <v>1024</v>
      </c>
      <c r="E573" s="35" t="s">
        <v>1346</v>
      </c>
      <c r="F573" s="36" t="s">
        <v>1347</v>
      </c>
      <c r="G573" s="38">
        <v>2</v>
      </c>
      <c r="H573" s="398">
        <v>10242</v>
      </c>
      <c r="I573" s="36" t="s">
        <v>3279</v>
      </c>
      <c r="J573" s="36"/>
      <c r="K573" s="36"/>
      <c r="L573" s="36"/>
      <c r="M573" s="402"/>
      <c r="N573" s="36"/>
      <c r="O573" s="36"/>
      <c r="P573" s="392"/>
      <c r="Q573" s="392"/>
      <c r="R573" s="392"/>
      <c r="S573" s="392"/>
      <c r="T573" s="392"/>
      <c r="U573" s="392"/>
      <c r="V573" s="434" t="b">
        <f t="shared" si="26"/>
        <v>1</v>
      </c>
      <c r="W573" s="434" t="b">
        <f t="shared" si="25"/>
        <v>1</v>
      </c>
      <c r="X573" s="35" t="s">
        <v>1346</v>
      </c>
      <c r="Y573" s="38">
        <v>2</v>
      </c>
      <c r="Z573" s="38" t="s">
        <v>7</v>
      </c>
      <c r="AA573" s="117" t="s">
        <v>855</v>
      </c>
      <c r="AB573" s="33" t="s">
        <v>1743</v>
      </c>
      <c r="AC573" s="434" t="b">
        <v>1</v>
      </c>
      <c r="AD573" s="626" t="s">
        <v>4504</v>
      </c>
      <c r="AE573" s="626">
        <v>1178</v>
      </c>
    </row>
    <row r="574" spans="2:31" ht="60">
      <c r="B574" s="33" t="s">
        <v>1491</v>
      </c>
      <c r="C574" s="41"/>
      <c r="D574" s="35">
        <v>1014</v>
      </c>
      <c r="E574" s="75" t="s">
        <v>1353</v>
      </c>
      <c r="F574" s="36" t="s">
        <v>1354</v>
      </c>
      <c r="G574" s="38">
        <v>1</v>
      </c>
      <c r="H574" s="398">
        <v>10141</v>
      </c>
      <c r="I574" s="36" t="s">
        <v>3286</v>
      </c>
      <c r="J574" s="36" t="s">
        <v>3299</v>
      </c>
      <c r="K574" s="36"/>
      <c r="L574" s="36"/>
      <c r="M574" s="402"/>
      <c r="N574" s="36"/>
      <c r="O574" s="36"/>
      <c r="P574" s="392"/>
      <c r="Q574" s="392"/>
      <c r="R574" s="392"/>
      <c r="S574" s="392"/>
      <c r="T574" s="392"/>
      <c r="U574" s="392"/>
      <c r="V574" s="434" t="b">
        <f t="shared" si="26"/>
        <v>1</v>
      </c>
      <c r="W574" s="434" t="b">
        <f t="shared" si="25"/>
        <v>1</v>
      </c>
      <c r="X574" s="75" t="s">
        <v>1353</v>
      </c>
      <c r="Y574" s="38">
        <v>1</v>
      </c>
      <c r="Z574" s="77" t="s">
        <v>8</v>
      </c>
      <c r="AA574" s="450" t="s">
        <v>1944</v>
      </c>
      <c r="AB574" s="33" t="s">
        <v>1491</v>
      </c>
      <c r="AC574" s="434" t="b">
        <v>1</v>
      </c>
      <c r="AD574" s="626" t="s">
        <v>4505</v>
      </c>
      <c r="AE574" s="626">
        <v>1148</v>
      </c>
    </row>
    <row r="575" spans="2:31" ht="60">
      <c r="B575" s="33" t="s">
        <v>1664</v>
      </c>
      <c r="C575" s="41"/>
      <c r="D575" s="35">
        <v>1014</v>
      </c>
      <c r="E575" s="75" t="s">
        <v>1353</v>
      </c>
      <c r="F575" s="36" t="s">
        <v>1354</v>
      </c>
      <c r="G575" s="38">
        <v>2</v>
      </c>
      <c r="H575" s="398">
        <v>10142</v>
      </c>
      <c r="I575" s="36" t="s">
        <v>3304</v>
      </c>
      <c r="J575" s="36" t="s">
        <v>3300</v>
      </c>
      <c r="K575" s="36"/>
      <c r="L575" s="36"/>
      <c r="M575" s="402"/>
      <c r="N575" s="36"/>
      <c r="O575" s="36"/>
      <c r="P575" s="392"/>
      <c r="Q575" s="392"/>
      <c r="R575" s="392"/>
      <c r="S575" s="392"/>
      <c r="T575" s="392"/>
      <c r="U575" s="392"/>
      <c r="V575" s="434" t="b">
        <f t="shared" si="26"/>
        <v>1</v>
      </c>
      <c r="W575" s="434" t="b">
        <f t="shared" si="25"/>
        <v>1</v>
      </c>
      <c r="X575" s="75" t="s">
        <v>1353</v>
      </c>
      <c r="Y575" s="38">
        <v>2</v>
      </c>
      <c r="Z575" s="77" t="s">
        <v>8</v>
      </c>
      <c r="AA575" s="462" t="s">
        <v>1945</v>
      </c>
      <c r="AB575" s="33" t="s">
        <v>1664</v>
      </c>
      <c r="AC575" s="434" t="b">
        <v>1</v>
      </c>
      <c r="AD575" s="626" t="s">
        <v>4506</v>
      </c>
      <c r="AE575" s="626">
        <v>1153</v>
      </c>
    </row>
    <row r="576" spans="2:31" ht="48">
      <c r="B576" s="33" t="s">
        <v>1495</v>
      </c>
      <c r="C576" s="41"/>
      <c r="D576" s="35">
        <v>1014</v>
      </c>
      <c r="E576" s="75" t="s">
        <v>1353</v>
      </c>
      <c r="F576" s="36" t="s">
        <v>1354</v>
      </c>
      <c r="G576" s="38">
        <v>3</v>
      </c>
      <c r="H576" s="398">
        <v>10143</v>
      </c>
      <c r="I576" s="36" t="s">
        <v>3281</v>
      </c>
      <c r="J576" s="36" t="s">
        <v>3282</v>
      </c>
      <c r="K576" s="36"/>
      <c r="L576" s="36"/>
      <c r="M576" s="402"/>
      <c r="N576" s="36"/>
      <c r="O576" s="36"/>
      <c r="P576" s="392"/>
      <c r="Q576" s="392"/>
      <c r="R576" s="392"/>
      <c r="S576" s="392"/>
      <c r="T576" s="392"/>
      <c r="U576" s="392"/>
      <c r="V576" s="434" t="b">
        <f t="shared" si="26"/>
        <v>1</v>
      </c>
      <c r="W576" s="434" t="b">
        <f t="shared" si="25"/>
        <v>1</v>
      </c>
      <c r="X576" s="75" t="s">
        <v>1353</v>
      </c>
      <c r="Y576" s="38">
        <v>3</v>
      </c>
      <c r="Z576" s="77" t="s">
        <v>8</v>
      </c>
      <c r="AA576" s="453" t="s">
        <v>3439</v>
      </c>
      <c r="AB576" s="33" t="s">
        <v>1495</v>
      </c>
      <c r="AC576" s="434" t="b">
        <v>1</v>
      </c>
      <c r="AD576" s="626" t="s">
        <v>4507</v>
      </c>
      <c r="AE576" s="626">
        <v>1154</v>
      </c>
    </row>
    <row r="577" spans="2:31" ht="48">
      <c r="B577" s="33" t="s">
        <v>1497</v>
      </c>
      <c r="C577" s="41"/>
      <c r="D577" s="35">
        <v>1014</v>
      </c>
      <c r="E577" s="75" t="s">
        <v>1353</v>
      </c>
      <c r="F577" s="36" t="s">
        <v>1354</v>
      </c>
      <c r="G577" s="38">
        <v>4</v>
      </c>
      <c r="H577" s="398">
        <v>10144</v>
      </c>
      <c r="I577" s="36" t="s">
        <v>3283</v>
      </c>
      <c r="J577" s="36" t="s">
        <v>3284</v>
      </c>
      <c r="K577" s="36"/>
      <c r="L577" s="36"/>
      <c r="M577" s="402"/>
      <c r="N577" s="36"/>
      <c r="O577" s="36"/>
      <c r="P577" s="392"/>
      <c r="Q577" s="392"/>
      <c r="R577" s="392"/>
      <c r="S577" s="392"/>
      <c r="T577" s="392"/>
      <c r="U577" s="392"/>
      <c r="V577" s="434" t="b">
        <f t="shared" si="26"/>
        <v>1</v>
      </c>
      <c r="W577" s="434" t="b">
        <f t="shared" si="25"/>
        <v>1</v>
      </c>
      <c r="X577" s="75" t="s">
        <v>1353</v>
      </c>
      <c r="Y577" s="38">
        <v>4</v>
      </c>
      <c r="Z577" s="77" t="s">
        <v>8</v>
      </c>
      <c r="AA577" s="450" t="s">
        <v>1947</v>
      </c>
      <c r="AB577" s="33" t="s">
        <v>1497</v>
      </c>
      <c r="AC577" s="434" t="b">
        <v>1</v>
      </c>
      <c r="AD577" s="626" t="s">
        <v>4508</v>
      </c>
      <c r="AE577" s="626">
        <v>1155</v>
      </c>
    </row>
    <row r="578" spans="2:31" ht="36">
      <c r="B578" s="33" t="s">
        <v>1501</v>
      </c>
      <c r="C578" s="41"/>
      <c r="D578" s="35">
        <v>1014</v>
      </c>
      <c r="E578" s="75" t="s">
        <v>1353</v>
      </c>
      <c r="F578" s="36" t="s">
        <v>1354</v>
      </c>
      <c r="G578" s="38">
        <v>5</v>
      </c>
      <c r="H578" s="398">
        <v>10145</v>
      </c>
      <c r="I578" s="36" t="s">
        <v>3289</v>
      </c>
      <c r="J578" s="36" t="s">
        <v>3276</v>
      </c>
      <c r="K578" s="36"/>
      <c r="L578" s="36"/>
      <c r="M578" s="402"/>
      <c r="N578" s="36"/>
      <c r="O578" s="36"/>
      <c r="P578" s="392"/>
      <c r="Q578" s="392"/>
      <c r="R578" s="392"/>
      <c r="S578" s="392"/>
      <c r="T578" s="392"/>
      <c r="U578" s="392"/>
      <c r="V578" s="434" t="b">
        <f t="shared" si="26"/>
        <v>1</v>
      </c>
      <c r="W578" s="434" t="b">
        <f t="shared" si="25"/>
        <v>1</v>
      </c>
      <c r="X578" s="75" t="s">
        <v>1353</v>
      </c>
      <c r="Y578" s="38">
        <v>5</v>
      </c>
      <c r="Z578" s="77" t="s">
        <v>8</v>
      </c>
      <c r="AA578" s="450" t="s">
        <v>3440</v>
      </c>
      <c r="AB578" s="33" t="s">
        <v>1501</v>
      </c>
      <c r="AC578" s="434" t="b">
        <v>1</v>
      </c>
      <c r="AD578" s="626" t="s">
        <v>4509</v>
      </c>
      <c r="AE578" s="626">
        <v>1156</v>
      </c>
    </row>
    <row r="579" spans="2:31" ht="60">
      <c r="B579" s="33" t="s">
        <v>1667</v>
      </c>
      <c r="C579" s="41"/>
      <c r="D579" s="35">
        <v>1014</v>
      </c>
      <c r="E579" s="75" t="s">
        <v>1353</v>
      </c>
      <c r="F579" s="36" t="s">
        <v>1354</v>
      </c>
      <c r="G579" s="38">
        <v>6</v>
      </c>
      <c r="H579" s="398">
        <v>10146</v>
      </c>
      <c r="I579" s="36" t="s">
        <v>3265</v>
      </c>
      <c r="J579" s="36" t="s">
        <v>3309</v>
      </c>
      <c r="K579" s="36"/>
      <c r="L579" s="36"/>
      <c r="M579" s="402"/>
      <c r="N579" s="36"/>
      <c r="O579" s="36"/>
      <c r="P579" s="392"/>
      <c r="Q579" s="392"/>
      <c r="R579" s="392"/>
      <c r="S579" s="392"/>
      <c r="T579" s="392"/>
      <c r="U579" s="392"/>
      <c r="V579" s="434" t="b">
        <f t="shared" si="26"/>
        <v>1</v>
      </c>
      <c r="W579" s="434" t="b">
        <f t="shared" si="25"/>
        <v>1</v>
      </c>
      <c r="X579" s="75" t="s">
        <v>1353</v>
      </c>
      <c r="Y579" s="38">
        <v>6</v>
      </c>
      <c r="Z579" s="77" t="s">
        <v>8</v>
      </c>
      <c r="AA579" s="453" t="s">
        <v>3441</v>
      </c>
      <c r="AB579" s="33" t="s">
        <v>1667</v>
      </c>
      <c r="AC579" s="434" t="b">
        <v>1</v>
      </c>
      <c r="AD579" s="626" t="s">
        <v>4510</v>
      </c>
      <c r="AE579" s="626">
        <v>1157</v>
      </c>
    </row>
    <row r="580" spans="2:31" ht="48">
      <c r="B580" s="33" t="s">
        <v>1505</v>
      </c>
      <c r="C580" s="41"/>
      <c r="D580" s="35">
        <v>1014</v>
      </c>
      <c r="E580" s="75" t="s">
        <v>1353</v>
      </c>
      <c r="F580" s="36" t="s">
        <v>1354</v>
      </c>
      <c r="G580" s="38">
        <v>7</v>
      </c>
      <c r="H580" s="398">
        <v>10147</v>
      </c>
      <c r="I580" s="36" t="s">
        <v>3290</v>
      </c>
      <c r="J580" s="36" t="s">
        <v>3277</v>
      </c>
      <c r="K580" s="36"/>
      <c r="L580" s="36"/>
      <c r="M580" s="402"/>
      <c r="N580" s="36"/>
      <c r="O580" s="36"/>
      <c r="P580" s="392"/>
      <c r="Q580" s="392"/>
      <c r="R580" s="392"/>
      <c r="S580" s="392"/>
      <c r="T580" s="392"/>
      <c r="U580" s="392"/>
      <c r="V580" s="434" t="b">
        <f t="shared" si="26"/>
        <v>1</v>
      </c>
      <c r="W580" s="434" t="b">
        <f t="shared" si="25"/>
        <v>1</v>
      </c>
      <c r="X580" s="75" t="s">
        <v>1353</v>
      </c>
      <c r="Y580" s="38">
        <v>7</v>
      </c>
      <c r="Z580" s="77" t="s">
        <v>8</v>
      </c>
      <c r="AA580" s="450" t="s">
        <v>1950</v>
      </c>
      <c r="AB580" s="33" t="s">
        <v>1505</v>
      </c>
      <c r="AC580" s="434" t="b">
        <v>1</v>
      </c>
      <c r="AD580" s="626" t="s">
        <v>4511</v>
      </c>
      <c r="AE580" s="626">
        <v>1158</v>
      </c>
    </row>
    <row r="581" spans="2:31" ht="48">
      <c r="B581" s="33" t="s">
        <v>1507</v>
      </c>
      <c r="C581" s="41"/>
      <c r="D581" s="35">
        <v>1014</v>
      </c>
      <c r="E581" s="75" t="s">
        <v>1353</v>
      </c>
      <c r="F581" s="36" t="s">
        <v>1354</v>
      </c>
      <c r="G581" s="38">
        <v>8</v>
      </c>
      <c r="H581" s="398">
        <v>10148</v>
      </c>
      <c r="I581" s="36" t="s">
        <v>3268</v>
      </c>
      <c r="J581" s="36" t="s">
        <v>3273</v>
      </c>
      <c r="K581" s="36"/>
      <c r="L581" s="36"/>
      <c r="M581" s="402"/>
      <c r="N581" s="36"/>
      <c r="O581" s="36"/>
      <c r="P581" s="392"/>
      <c r="Q581" s="392"/>
      <c r="R581" s="392"/>
      <c r="S581" s="392"/>
      <c r="T581" s="392"/>
      <c r="U581" s="392"/>
      <c r="V581" s="434" t="b">
        <f t="shared" si="26"/>
        <v>1</v>
      </c>
      <c r="W581" s="434" t="b">
        <f t="shared" si="25"/>
        <v>1</v>
      </c>
      <c r="X581" s="75" t="s">
        <v>1353</v>
      </c>
      <c r="Y581" s="38">
        <v>8</v>
      </c>
      <c r="Z581" s="77" t="s">
        <v>8</v>
      </c>
      <c r="AA581" s="450" t="s">
        <v>1951</v>
      </c>
      <c r="AB581" s="33" t="s">
        <v>1507</v>
      </c>
      <c r="AC581" s="434" t="b">
        <v>1</v>
      </c>
      <c r="AD581" s="626" t="s">
        <v>4512</v>
      </c>
      <c r="AE581" s="626">
        <v>1159</v>
      </c>
    </row>
    <row r="582" spans="2:31" ht="48">
      <c r="B582" s="33" t="s">
        <v>1511</v>
      </c>
      <c r="C582" s="41"/>
      <c r="D582" s="35">
        <v>1014</v>
      </c>
      <c r="E582" s="75" t="s">
        <v>1353</v>
      </c>
      <c r="F582" s="36" t="s">
        <v>1354</v>
      </c>
      <c r="G582" s="38">
        <v>9</v>
      </c>
      <c r="H582" s="398">
        <v>10149</v>
      </c>
      <c r="I582" s="36" t="s">
        <v>3292</v>
      </c>
      <c r="J582" s="36" t="s">
        <v>3297</v>
      </c>
      <c r="K582" s="36"/>
      <c r="L582" s="36"/>
      <c r="M582" s="402"/>
      <c r="N582" s="36"/>
      <c r="O582" s="36"/>
      <c r="P582" s="392"/>
      <c r="Q582" s="392"/>
      <c r="R582" s="392"/>
      <c r="S582" s="392"/>
      <c r="T582" s="392"/>
      <c r="U582" s="392"/>
      <c r="V582" s="434" t="b">
        <f t="shared" si="26"/>
        <v>1</v>
      </c>
      <c r="W582" s="434" t="b">
        <f t="shared" ref="W582:W626" si="27">EXACT(G582,Y582)</f>
        <v>1</v>
      </c>
      <c r="X582" s="75" t="s">
        <v>1353</v>
      </c>
      <c r="Y582" s="38">
        <v>9</v>
      </c>
      <c r="Z582" s="77" t="s">
        <v>8</v>
      </c>
      <c r="AA582" s="453" t="s">
        <v>3442</v>
      </c>
      <c r="AB582" s="33" t="s">
        <v>1511</v>
      </c>
      <c r="AC582" s="434" t="b">
        <v>1</v>
      </c>
      <c r="AD582" s="626" t="s">
        <v>4513</v>
      </c>
      <c r="AE582" s="626">
        <v>1160</v>
      </c>
    </row>
    <row r="583" spans="2:31" ht="36">
      <c r="B583" s="33" t="s">
        <v>1605</v>
      </c>
      <c r="C583" s="41"/>
      <c r="D583" s="35">
        <v>1014</v>
      </c>
      <c r="E583" s="75" t="s">
        <v>1353</v>
      </c>
      <c r="F583" s="36" t="s">
        <v>1354</v>
      </c>
      <c r="G583" s="38">
        <v>10</v>
      </c>
      <c r="H583" s="398">
        <v>101410</v>
      </c>
      <c r="I583" s="36" t="s">
        <v>3264</v>
      </c>
      <c r="J583" s="36" t="s">
        <v>3298</v>
      </c>
      <c r="K583" s="36"/>
      <c r="L583" s="36"/>
      <c r="M583" s="402"/>
      <c r="N583" s="36"/>
      <c r="O583" s="36"/>
      <c r="P583" s="392"/>
      <c r="Q583" s="392"/>
      <c r="R583" s="392"/>
      <c r="S583" s="392"/>
      <c r="T583" s="392"/>
      <c r="U583" s="392"/>
      <c r="V583" s="434" t="b">
        <f t="shared" si="26"/>
        <v>1</v>
      </c>
      <c r="W583" s="434" t="b">
        <f t="shared" si="27"/>
        <v>1</v>
      </c>
      <c r="X583" s="75" t="s">
        <v>1353</v>
      </c>
      <c r="Y583" s="38">
        <v>10</v>
      </c>
      <c r="Z583" s="77" t="s">
        <v>8</v>
      </c>
      <c r="AA583" s="453" t="s">
        <v>3443</v>
      </c>
      <c r="AB583" s="33" t="s">
        <v>1605</v>
      </c>
      <c r="AC583" s="434" t="b">
        <v>1</v>
      </c>
      <c r="AD583" s="626" t="s">
        <v>4514</v>
      </c>
      <c r="AE583" s="626">
        <v>1149</v>
      </c>
    </row>
    <row r="584" spans="2:31" ht="36">
      <c r="B584" s="65" t="s">
        <v>1955</v>
      </c>
      <c r="C584" s="41"/>
      <c r="D584" s="35">
        <v>1014</v>
      </c>
      <c r="E584" s="75" t="s">
        <v>1353</v>
      </c>
      <c r="F584" s="36" t="s">
        <v>1354</v>
      </c>
      <c r="G584" s="38">
        <v>11</v>
      </c>
      <c r="H584" s="398">
        <v>101411</v>
      </c>
      <c r="I584" s="399" t="s">
        <v>3267</v>
      </c>
      <c r="J584" s="399" t="s">
        <v>3310</v>
      </c>
      <c r="K584" s="399"/>
      <c r="L584" s="399"/>
      <c r="M584" s="399"/>
      <c r="N584" s="36"/>
      <c r="O584" s="36"/>
      <c r="P584" s="392"/>
      <c r="Q584" s="392"/>
      <c r="R584" s="392"/>
      <c r="S584" s="392"/>
      <c r="T584" s="392"/>
      <c r="U584" s="392"/>
      <c r="V584" s="434" t="b">
        <f t="shared" si="26"/>
        <v>1</v>
      </c>
      <c r="W584" s="434" t="b">
        <f t="shared" si="27"/>
        <v>1</v>
      </c>
      <c r="X584" s="75" t="s">
        <v>1353</v>
      </c>
      <c r="Y584" s="38">
        <v>11</v>
      </c>
      <c r="Z584" s="77" t="s">
        <v>8</v>
      </c>
      <c r="AA584" s="453" t="s">
        <v>3444</v>
      </c>
      <c r="AB584" s="65" t="s">
        <v>1955</v>
      </c>
      <c r="AC584" s="434" t="b">
        <v>1</v>
      </c>
      <c r="AD584" s="626" t="s">
        <v>4515</v>
      </c>
      <c r="AE584" s="626">
        <v>1150</v>
      </c>
    </row>
    <row r="585" spans="2:31" ht="60">
      <c r="B585" s="33" t="s">
        <v>1517</v>
      </c>
      <c r="C585" s="41"/>
      <c r="D585" s="35">
        <v>1014</v>
      </c>
      <c r="E585" s="75" t="s">
        <v>1353</v>
      </c>
      <c r="F585" s="36" t="s">
        <v>1354</v>
      </c>
      <c r="G585" s="38">
        <v>12</v>
      </c>
      <c r="H585" s="398">
        <v>101412</v>
      </c>
      <c r="I585" s="36" t="s">
        <v>3293</v>
      </c>
      <c r="J585" s="36" t="s">
        <v>3308</v>
      </c>
      <c r="K585" s="36"/>
      <c r="L585" s="36"/>
      <c r="M585" s="402"/>
      <c r="N585" s="36"/>
      <c r="O585" s="36"/>
      <c r="P585" s="392"/>
      <c r="Q585" s="392"/>
      <c r="R585" s="392"/>
      <c r="S585" s="392"/>
      <c r="T585" s="392"/>
      <c r="U585" s="392"/>
      <c r="V585" s="434" t="b">
        <f t="shared" si="26"/>
        <v>1</v>
      </c>
      <c r="W585" s="434" t="b">
        <f t="shared" si="27"/>
        <v>1</v>
      </c>
      <c r="X585" s="75" t="s">
        <v>1353</v>
      </c>
      <c r="Y585" s="38">
        <v>12</v>
      </c>
      <c r="Z585" s="77" t="s">
        <v>8</v>
      </c>
      <c r="AA585" s="450" t="s">
        <v>1956</v>
      </c>
      <c r="AB585" s="33" t="s">
        <v>1517</v>
      </c>
      <c r="AC585" s="434" t="b">
        <v>1</v>
      </c>
      <c r="AD585" s="626" t="s">
        <v>4516</v>
      </c>
      <c r="AE585" s="626">
        <v>1151</v>
      </c>
    </row>
    <row r="586" spans="2:31" ht="36">
      <c r="B586" s="33" t="s">
        <v>1519</v>
      </c>
      <c r="C586" s="41"/>
      <c r="D586" s="35">
        <v>1014</v>
      </c>
      <c r="E586" s="75" t="s">
        <v>1353</v>
      </c>
      <c r="F586" s="36" t="s">
        <v>1354</v>
      </c>
      <c r="G586" s="38">
        <v>13</v>
      </c>
      <c r="H586" s="398">
        <v>101413</v>
      </c>
      <c r="I586" s="36" t="s">
        <v>3294</v>
      </c>
      <c r="J586" s="36" t="s">
        <v>3269</v>
      </c>
      <c r="K586" s="36"/>
      <c r="L586" s="36"/>
      <c r="M586" s="402"/>
      <c r="N586" s="36"/>
      <c r="O586" s="36"/>
      <c r="P586" s="392"/>
      <c r="Q586" s="392"/>
      <c r="R586" s="392"/>
      <c r="S586" s="392"/>
      <c r="T586" s="392"/>
      <c r="U586" s="392"/>
      <c r="V586" s="434" t="b">
        <f t="shared" si="26"/>
        <v>1</v>
      </c>
      <c r="W586" s="434" t="b">
        <f t="shared" si="27"/>
        <v>1</v>
      </c>
      <c r="X586" s="75" t="s">
        <v>1353</v>
      </c>
      <c r="Y586" s="38">
        <v>13</v>
      </c>
      <c r="Z586" s="77" t="s">
        <v>8</v>
      </c>
      <c r="AA586" s="453" t="s">
        <v>3444</v>
      </c>
      <c r="AB586" s="33" t="s">
        <v>1519</v>
      </c>
      <c r="AC586" s="434" t="b">
        <v>1</v>
      </c>
      <c r="AD586" s="626" t="s">
        <v>4517</v>
      </c>
      <c r="AE586" s="626">
        <v>1152</v>
      </c>
    </row>
    <row r="587" spans="2:31" ht="60">
      <c r="B587" s="43" t="s">
        <v>1923</v>
      </c>
      <c r="C587" s="41" t="s">
        <v>1780</v>
      </c>
      <c r="D587" s="35">
        <v>1015</v>
      </c>
      <c r="E587" s="75" t="s">
        <v>1388</v>
      </c>
      <c r="F587" s="36" t="s">
        <v>1958</v>
      </c>
      <c r="G587" s="38">
        <v>1</v>
      </c>
      <c r="H587" s="398">
        <v>10151</v>
      </c>
      <c r="I587" s="36" t="s">
        <v>3299</v>
      </c>
      <c r="J587" s="36" t="s">
        <v>3276</v>
      </c>
      <c r="K587" s="36"/>
      <c r="L587" s="36"/>
      <c r="M587" s="402"/>
      <c r="N587" s="36"/>
      <c r="O587" s="36"/>
      <c r="P587" s="392"/>
      <c r="Q587" s="392"/>
      <c r="R587" s="392"/>
      <c r="S587" s="392"/>
      <c r="T587" s="392"/>
      <c r="U587" s="392"/>
      <c r="V587" s="434" t="b">
        <f t="shared" si="26"/>
        <v>1</v>
      </c>
      <c r="W587" s="434" t="b">
        <f t="shared" si="27"/>
        <v>1</v>
      </c>
      <c r="X587" s="75" t="s">
        <v>1388</v>
      </c>
      <c r="Y587" s="38">
        <v>1</v>
      </c>
      <c r="Z587" s="77" t="s">
        <v>6</v>
      </c>
      <c r="AA587" s="117" t="s">
        <v>1959</v>
      </c>
      <c r="AB587" s="43" t="s">
        <v>1923</v>
      </c>
      <c r="AC587" s="434" t="b">
        <v>1</v>
      </c>
      <c r="AD587" s="626" t="s">
        <v>4518</v>
      </c>
      <c r="AE587" s="626">
        <v>1162</v>
      </c>
    </row>
    <row r="588" spans="2:31" ht="36">
      <c r="B588" s="43" t="s">
        <v>1961</v>
      </c>
      <c r="C588" s="41"/>
      <c r="D588" s="35">
        <v>1015</v>
      </c>
      <c r="E588" s="75" t="s">
        <v>1388</v>
      </c>
      <c r="F588" s="36" t="s">
        <v>1958</v>
      </c>
      <c r="G588" s="38">
        <v>1</v>
      </c>
      <c r="H588" s="398">
        <v>10151</v>
      </c>
      <c r="I588" s="36" t="s">
        <v>3349</v>
      </c>
      <c r="J588" s="36" t="s">
        <v>3297</v>
      </c>
      <c r="K588" s="36"/>
      <c r="L588" s="36"/>
      <c r="M588" s="402"/>
      <c r="N588" s="36"/>
      <c r="O588" s="36"/>
      <c r="P588" s="392"/>
      <c r="Q588" s="392"/>
      <c r="R588" s="392"/>
      <c r="S588" s="392"/>
      <c r="T588" s="392"/>
      <c r="U588" s="392"/>
      <c r="V588" s="434" t="b">
        <f t="shared" si="26"/>
        <v>1</v>
      </c>
      <c r="W588" s="434" t="b">
        <f t="shared" si="27"/>
        <v>1</v>
      </c>
      <c r="X588" s="75" t="s">
        <v>1388</v>
      </c>
      <c r="Y588" s="38">
        <v>1</v>
      </c>
      <c r="Z588" s="77" t="s">
        <v>7</v>
      </c>
      <c r="AA588" s="453" t="s">
        <v>1390</v>
      </c>
      <c r="AB588" s="43" t="s">
        <v>1961</v>
      </c>
      <c r="AC588" s="434" t="b">
        <v>1</v>
      </c>
      <c r="AD588" s="626" t="s">
        <v>4518</v>
      </c>
      <c r="AE588" s="626">
        <v>1162</v>
      </c>
    </row>
    <row r="589" spans="2:31" ht="96">
      <c r="B589" s="43" t="s">
        <v>1923</v>
      </c>
      <c r="C589" s="41" t="s">
        <v>1780</v>
      </c>
      <c r="D589" s="35">
        <v>1015</v>
      </c>
      <c r="E589" s="75" t="s">
        <v>1388</v>
      </c>
      <c r="F589" s="36" t="s">
        <v>1958</v>
      </c>
      <c r="G589" s="38">
        <v>2</v>
      </c>
      <c r="H589" s="398">
        <v>10152</v>
      </c>
      <c r="I589" s="36" t="s">
        <v>3299</v>
      </c>
      <c r="J589" s="36" t="s">
        <v>3276</v>
      </c>
      <c r="K589" s="36"/>
      <c r="L589" s="36"/>
      <c r="M589" s="402"/>
      <c r="N589" s="36"/>
      <c r="O589" s="36"/>
      <c r="P589" s="392"/>
      <c r="Q589" s="392"/>
      <c r="R589" s="392"/>
      <c r="S589" s="392"/>
      <c r="T589" s="392"/>
      <c r="U589" s="392"/>
      <c r="V589" s="434" t="b">
        <f t="shared" si="26"/>
        <v>1</v>
      </c>
      <c r="W589" s="434" t="b">
        <f t="shared" si="27"/>
        <v>1</v>
      </c>
      <c r="X589" s="75" t="s">
        <v>1388</v>
      </c>
      <c r="Y589" s="38">
        <v>2</v>
      </c>
      <c r="Z589" s="77" t="s">
        <v>6</v>
      </c>
      <c r="AA589" s="453" t="s">
        <v>3445</v>
      </c>
      <c r="AB589" s="43" t="s">
        <v>1923</v>
      </c>
      <c r="AC589" s="434" t="b">
        <v>1</v>
      </c>
      <c r="AD589" s="626" t="s">
        <v>4519</v>
      </c>
      <c r="AE589" s="626">
        <v>1163</v>
      </c>
    </row>
    <row r="590" spans="2:31" ht="48">
      <c r="B590" s="43" t="s">
        <v>1961</v>
      </c>
      <c r="C590" s="41"/>
      <c r="D590" s="35">
        <v>1015</v>
      </c>
      <c r="E590" s="75" t="s">
        <v>1388</v>
      </c>
      <c r="F590" s="36" t="s">
        <v>1958</v>
      </c>
      <c r="G590" s="38">
        <v>2</v>
      </c>
      <c r="H590" s="398">
        <v>10152</v>
      </c>
      <c r="I590" s="36" t="s">
        <v>3349</v>
      </c>
      <c r="J590" s="36" t="s">
        <v>3297</v>
      </c>
      <c r="K590" s="36"/>
      <c r="L590" s="36"/>
      <c r="M590" s="402"/>
      <c r="N590" s="36"/>
      <c r="O590" s="36"/>
      <c r="P590" s="392"/>
      <c r="Q590" s="392"/>
      <c r="R590" s="392"/>
      <c r="S590" s="392"/>
      <c r="T590" s="392"/>
      <c r="U590" s="392"/>
      <c r="V590" s="434" t="b">
        <f t="shared" si="26"/>
        <v>1</v>
      </c>
      <c r="W590" s="434" t="b">
        <f t="shared" si="27"/>
        <v>1</v>
      </c>
      <c r="X590" s="75" t="s">
        <v>1388</v>
      </c>
      <c r="Y590" s="38">
        <v>2</v>
      </c>
      <c r="Z590" s="77" t="s">
        <v>7</v>
      </c>
      <c r="AA590" s="442" t="s">
        <v>1360</v>
      </c>
      <c r="AB590" s="43" t="s">
        <v>1961</v>
      </c>
      <c r="AC590" s="434" t="b">
        <v>1</v>
      </c>
      <c r="AD590" s="626" t="s">
        <v>4519</v>
      </c>
      <c r="AE590" s="626">
        <v>1163</v>
      </c>
    </row>
    <row r="591" spans="2:31" ht="96">
      <c r="B591" s="43" t="s">
        <v>1923</v>
      </c>
      <c r="C591" s="41" t="s">
        <v>1780</v>
      </c>
      <c r="D591" s="35">
        <v>1015</v>
      </c>
      <c r="E591" s="75" t="s">
        <v>1388</v>
      </c>
      <c r="F591" s="36" t="s">
        <v>1958</v>
      </c>
      <c r="G591" s="38">
        <v>3</v>
      </c>
      <c r="H591" s="398">
        <v>10153</v>
      </c>
      <c r="I591" s="36" t="s">
        <v>3299</v>
      </c>
      <c r="J591" s="36" t="s">
        <v>3276</v>
      </c>
      <c r="K591" s="36"/>
      <c r="L591" s="36"/>
      <c r="M591" s="402"/>
      <c r="N591" s="36"/>
      <c r="O591" s="36"/>
      <c r="P591" s="392"/>
      <c r="Q591" s="392"/>
      <c r="R591" s="392"/>
      <c r="S591" s="392"/>
      <c r="T591" s="392"/>
      <c r="U591" s="392"/>
      <c r="V591" s="434" t="b">
        <f t="shared" si="26"/>
        <v>1</v>
      </c>
      <c r="W591" s="434" t="b">
        <f t="shared" si="27"/>
        <v>1</v>
      </c>
      <c r="X591" s="75" t="s">
        <v>1388</v>
      </c>
      <c r="Y591" s="38">
        <v>3</v>
      </c>
      <c r="Z591" s="77" t="s">
        <v>6</v>
      </c>
      <c r="AA591" s="453" t="s">
        <v>3445</v>
      </c>
      <c r="AB591" s="43" t="s">
        <v>1923</v>
      </c>
      <c r="AC591" s="434" t="b">
        <v>1</v>
      </c>
      <c r="AD591" s="626" t="s">
        <v>4520</v>
      </c>
      <c r="AE591" s="626">
        <v>1164</v>
      </c>
    </row>
    <row r="592" spans="2:31" ht="96">
      <c r="B592" s="43" t="s">
        <v>1961</v>
      </c>
      <c r="C592" s="41"/>
      <c r="D592" s="35">
        <v>1015</v>
      </c>
      <c r="E592" s="75" t="s">
        <v>1388</v>
      </c>
      <c r="F592" s="36" t="s">
        <v>1958</v>
      </c>
      <c r="G592" s="38">
        <v>3</v>
      </c>
      <c r="H592" s="398">
        <v>10153</v>
      </c>
      <c r="I592" s="36" t="s">
        <v>3349</v>
      </c>
      <c r="J592" s="36" t="s">
        <v>3297</v>
      </c>
      <c r="K592" s="36"/>
      <c r="L592" s="36"/>
      <c r="M592" s="402"/>
      <c r="N592" s="36"/>
      <c r="O592" s="36"/>
      <c r="P592" s="392"/>
      <c r="Q592" s="392"/>
      <c r="R592" s="392"/>
      <c r="S592" s="392"/>
      <c r="T592" s="392"/>
      <c r="U592" s="392"/>
      <c r="V592" s="434" t="b">
        <f t="shared" si="26"/>
        <v>1</v>
      </c>
      <c r="W592" s="434" t="b">
        <f t="shared" si="27"/>
        <v>1</v>
      </c>
      <c r="X592" s="75" t="s">
        <v>1388</v>
      </c>
      <c r="Y592" s="38">
        <v>3</v>
      </c>
      <c r="Z592" s="77" t="s">
        <v>7</v>
      </c>
      <c r="AA592" s="453" t="s">
        <v>3445</v>
      </c>
      <c r="AB592" s="43" t="s">
        <v>1961</v>
      </c>
      <c r="AC592" s="434" t="b">
        <v>1</v>
      </c>
      <c r="AD592" s="626" t="s">
        <v>4520</v>
      </c>
      <c r="AE592" s="626">
        <v>1164</v>
      </c>
    </row>
    <row r="593" spans="2:31" ht="96">
      <c r="B593" s="43" t="s">
        <v>1923</v>
      </c>
      <c r="C593" s="41" t="s">
        <v>1780</v>
      </c>
      <c r="D593" s="35">
        <v>1015</v>
      </c>
      <c r="E593" s="75" t="s">
        <v>1388</v>
      </c>
      <c r="F593" s="36" t="s">
        <v>1958</v>
      </c>
      <c r="G593" s="38">
        <v>4</v>
      </c>
      <c r="H593" s="398">
        <v>10154</v>
      </c>
      <c r="I593" s="36" t="s">
        <v>3299</v>
      </c>
      <c r="J593" s="36" t="s">
        <v>3276</v>
      </c>
      <c r="K593" s="36"/>
      <c r="L593" s="36"/>
      <c r="M593" s="402"/>
      <c r="N593" s="36"/>
      <c r="O593" s="36"/>
      <c r="P593" s="392"/>
      <c r="Q593" s="392"/>
      <c r="R593" s="392"/>
      <c r="S593" s="392"/>
      <c r="T593" s="392"/>
      <c r="U593" s="392"/>
      <c r="V593" s="434" t="b">
        <f t="shared" ref="V593:V626" si="28">EXACT(X593,E593)</f>
        <v>1</v>
      </c>
      <c r="W593" s="434" t="b">
        <f t="shared" si="27"/>
        <v>1</v>
      </c>
      <c r="X593" s="75" t="s">
        <v>1388</v>
      </c>
      <c r="Y593" s="38">
        <v>4</v>
      </c>
      <c r="Z593" s="77" t="s">
        <v>6</v>
      </c>
      <c r="AA593" s="453" t="s">
        <v>3445</v>
      </c>
      <c r="AB593" s="43" t="s">
        <v>1923</v>
      </c>
      <c r="AC593" s="434" t="b">
        <v>1</v>
      </c>
      <c r="AD593" s="626" t="s">
        <v>4521</v>
      </c>
      <c r="AE593" s="626">
        <v>1165</v>
      </c>
    </row>
    <row r="594" spans="2:31" ht="96">
      <c r="B594" s="43" t="s">
        <v>1961</v>
      </c>
      <c r="C594" s="41"/>
      <c r="D594" s="35">
        <v>1015</v>
      </c>
      <c r="E594" s="75" t="s">
        <v>1388</v>
      </c>
      <c r="F594" s="36" t="s">
        <v>1958</v>
      </c>
      <c r="G594" s="38">
        <v>4</v>
      </c>
      <c r="H594" s="398">
        <v>10154</v>
      </c>
      <c r="I594" s="36" t="s">
        <v>3349</v>
      </c>
      <c r="J594" s="36" t="s">
        <v>3297</v>
      </c>
      <c r="K594" s="36"/>
      <c r="L594" s="36"/>
      <c r="M594" s="402"/>
      <c r="N594" s="36"/>
      <c r="O594" s="36"/>
      <c r="P594" s="392"/>
      <c r="Q594" s="392"/>
      <c r="R594" s="392"/>
      <c r="S594" s="392"/>
      <c r="T594" s="392"/>
      <c r="U594" s="392"/>
      <c r="V594" s="434" t="b">
        <f t="shared" si="28"/>
        <v>1</v>
      </c>
      <c r="W594" s="434" t="b">
        <f t="shared" si="27"/>
        <v>1</v>
      </c>
      <c r="X594" s="75" t="s">
        <v>1388</v>
      </c>
      <c r="Y594" s="38">
        <v>4</v>
      </c>
      <c r="Z594" s="77" t="s">
        <v>7</v>
      </c>
      <c r="AA594" s="453" t="s">
        <v>3445</v>
      </c>
      <c r="AB594" s="43" t="s">
        <v>1961</v>
      </c>
      <c r="AC594" s="434" t="b">
        <v>1</v>
      </c>
      <c r="AD594" s="626" t="s">
        <v>4521</v>
      </c>
      <c r="AE594" s="626">
        <v>1165</v>
      </c>
    </row>
    <row r="595" spans="2:31" ht="96">
      <c r="B595" s="43" t="s">
        <v>1963</v>
      </c>
      <c r="C595" s="41" t="s">
        <v>1780</v>
      </c>
      <c r="D595" s="35">
        <v>1015</v>
      </c>
      <c r="E595" s="75" t="s">
        <v>1388</v>
      </c>
      <c r="F595" s="36" t="s">
        <v>1958</v>
      </c>
      <c r="G595" s="38">
        <v>5</v>
      </c>
      <c r="H595" s="398">
        <v>10155</v>
      </c>
      <c r="I595" s="36" t="s">
        <v>3281</v>
      </c>
      <c r="J595" s="36" t="s">
        <v>3290</v>
      </c>
      <c r="K595" s="36"/>
      <c r="L595" s="36"/>
      <c r="M595" s="402"/>
      <c r="N595" s="36"/>
      <c r="O595" s="36"/>
      <c r="P595" s="392"/>
      <c r="Q595" s="392"/>
      <c r="R595" s="392"/>
      <c r="S595" s="392"/>
      <c r="T595" s="392"/>
      <c r="U595" s="392"/>
      <c r="V595" s="434" t="b">
        <f t="shared" si="28"/>
        <v>1</v>
      </c>
      <c r="W595" s="434" t="b">
        <f t="shared" si="27"/>
        <v>1</v>
      </c>
      <c r="X595" s="75" t="s">
        <v>1388</v>
      </c>
      <c r="Y595" s="38">
        <v>5</v>
      </c>
      <c r="Z595" s="77" t="s">
        <v>6</v>
      </c>
      <c r="AA595" s="453" t="s">
        <v>3445</v>
      </c>
      <c r="AB595" s="43" t="s">
        <v>1963</v>
      </c>
      <c r="AC595" s="434" t="b">
        <v>1</v>
      </c>
      <c r="AD595" s="626" t="s">
        <v>4522</v>
      </c>
      <c r="AE595" s="626">
        <v>1166</v>
      </c>
    </row>
    <row r="596" spans="2:31" ht="48">
      <c r="B596" s="43" t="s">
        <v>3377</v>
      </c>
      <c r="C596" s="41"/>
      <c r="D596" s="35">
        <v>1015</v>
      </c>
      <c r="E596" s="75" t="s">
        <v>1388</v>
      </c>
      <c r="F596" s="36" t="s">
        <v>1958</v>
      </c>
      <c r="G596" s="38">
        <v>5</v>
      </c>
      <c r="H596" s="398">
        <v>10155</v>
      </c>
      <c r="I596" s="36" t="s">
        <v>3307</v>
      </c>
      <c r="J596" s="36" t="s">
        <v>3293</v>
      </c>
      <c r="K596" s="36"/>
      <c r="L596" s="36"/>
      <c r="M596" s="402"/>
      <c r="N596" s="36"/>
      <c r="O596" s="36"/>
      <c r="P596" s="392"/>
      <c r="Q596" s="392"/>
      <c r="R596" s="392"/>
      <c r="S596" s="392"/>
      <c r="T596" s="392"/>
      <c r="U596" s="392"/>
      <c r="V596" s="434" t="b">
        <f t="shared" si="28"/>
        <v>1</v>
      </c>
      <c r="W596" s="434" t="b">
        <f t="shared" si="27"/>
        <v>1</v>
      </c>
      <c r="X596" s="75" t="s">
        <v>1388</v>
      </c>
      <c r="Y596" s="38">
        <v>5</v>
      </c>
      <c r="Z596" s="77" t="s">
        <v>7</v>
      </c>
      <c r="AA596" s="442" t="s">
        <v>1360</v>
      </c>
      <c r="AB596" s="43" t="s">
        <v>3446</v>
      </c>
      <c r="AC596" s="434" t="b">
        <v>0</v>
      </c>
      <c r="AD596" s="626" t="s">
        <v>4522</v>
      </c>
      <c r="AE596" s="626">
        <v>1166</v>
      </c>
    </row>
    <row r="597" spans="2:31" ht="96">
      <c r="B597" s="43" t="s">
        <v>1963</v>
      </c>
      <c r="C597" s="41" t="s">
        <v>1780</v>
      </c>
      <c r="D597" s="35">
        <v>1015</v>
      </c>
      <c r="E597" s="75" t="s">
        <v>1388</v>
      </c>
      <c r="F597" s="36" t="s">
        <v>1958</v>
      </c>
      <c r="G597" s="38">
        <v>6</v>
      </c>
      <c r="H597" s="398">
        <v>10156</v>
      </c>
      <c r="I597" s="36" t="s">
        <v>3281</v>
      </c>
      <c r="J597" s="36" t="s">
        <v>3290</v>
      </c>
      <c r="K597" s="36"/>
      <c r="L597" s="36"/>
      <c r="M597" s="402"/>
      <c r="N597" s="36"/>
      <c r="O597" s="36"/>
      <c r="P597" s="392"/>
      <c r="Q597" s="392"/>
      <c r="R597" s="392"/>
      <c r="S597" s="392"/>
      <c r="T597" s="392"/>
      <c r="U597" s="392"/>
      <c r="V597" s="434" t="b">
        <f t="shared" si="28"/>
        <v>1</v>
      </c>
      <c r="W597" s="434" t="b">
        <f t="shared" si="27"/>
        <v>1</v>
      </c>
      <c r="X597" s="75" t="s">
        <v>1388</v>
      </c>
      <c r="Y597" s="38">
        <v>6</v>
      </c>
      <c r="Z597" s="77" t="s">
        <v>6</v>
      </c>
      <c r="AA597" s="453" t="s">
        <v>3445</v>
      </c>
      <c r="AB597" s="43" t="s">
        <v>1963</v>
      </c>
      <c r="AC597" s="434" t="b">
        <v>1</v>
      </c>
      <c r="AD597" s="626" t="s">
        <v>4523</v>
      </c>
      <c r="AE597" s="626">
        <v>1167</v>
      </c>
    </row>
    <row r="598" spans="2:31" ht="96">
      <c r="B598" s="43" t="s">
        <v>1964</v>
      </c>
      <c r="C598" s="41"/>
      <c r="D598" s="35">
        <v>1015</v>
      </c>
      <c r="E598" s="75" t="s">
        <v>1388</v>
      </c>
      <c r="F598" s="36" t="s">
        <v>1958</v>
      </c>
      <c r="G598" s="38">
        <v>6</v>
      </c>
      <c r="H598" s="398">
        <v>10156</v>
      </c>
      <c r="I598" s="36" t="s">
        <v>3306</v>
      </c>
      <c r="J598" s="36" t="s">
        <v>3293</v>
      </c>
      <c r="K598" s="36"/>
      <c r="L598" s="36"/>
      <c r="M598" s="402"/>
      <c r="N598" s="36"/>
      <c r="O598" s="36"/>
      <c r="P598" s="392"/>
      <c r="Q598" s="392"/>
      <c r="R598" s="392"/>
      <c r="S598" s="392"/>
      <c r="T598" s="392"/>
      <c r="U598" s="392"/>
      <c r="V598" s="434" t="b">
        <f t="shared" si="28"/>
        <v>1</v>
      </c>
      <c r="W598" s="434" t="b">
        <f t="shared" si="27"/>
        <v>1</v>
      </c>
      <c r="X598" s="75" t="s">
        <v>1388</v>
      </c>
      <c r="Y598" s="38">
        <v>6</v>
      </c>
      <c r="Z598" s="77" t="s">
        <v>7</v>
      </c>
      <c r="AA598" s="453" t="s">
        <v>3445</v>
      </c>
      <c r="AB598" s="43" t="s">
        <v>1964</v>
      </c>
      <c r="AC598" s="434" t="b">
        <v>1</v>
      </c>
      <c r="AD598" s="626" t="s">
        <v>4523</v>
      </c>
      <c r="AE598" s="626">
        <v>1167</v>
      </c>
    </row>
    <row r="599" spans="2:31" ht="96">
      <c r="B599" s="43" t="s">
        <v>1963</v>
      </c>
      <c r="C599" s="41" t="s">
        <v>1780</v>
      </c>
      <c r="D599" s="35">
        <v>1015</v>
      </c>
      <c r="E599" s="75" t="s">
        <v>1388</v>
      </c>
      <c r="F599" s="36" t="s">
        <v>1958</v>
      </c>
      <c r="G599" s="38">
        <v>7</v>
      </c>
      <c r="H599" s="398">
        <v>10157</v>
      </c>
      <c r="I599" s="36" t="s">
        <v>3281</v>
      </c>
      <c r="J599" s="36" t="s">
        <v>3290</v>
      </c>
      <c r="K599" s="36"/>
      <c r="L599" s="36"/>
      <c r="M599" s="402"/>
      <c r="N599" s="36"/>
      <c r="O599" s="36"/>
      <c r="P599" s="392"/>
      <c r="Q599" s="392"/>
      <c r="R599" s="392"/>
      <c r="S599" s="392"/>
      <c r="T599" s="392"/>
      <c r="U599" s="392"/>
      <c r="V599" s="434" t="b">
        <f t="shared" si="28"/>
        <v>1</v>
      </c>
      <c r="W599" s="434" t="b">
        <f t="shared" si="27"/>
        <v>1</v>
      </c>
      <c r="X599" s="75" t="s">
        <v>1388</v>
      </c>
      <c r="Y599" s="38">
        <v>7</v>
      </c>
      <c r="Z599" s="77" t="s">
        <v>6</v>
      </c>
      <c r="AA599" s="453" t="s">
        <v>3445</v>
      </c>
      <c r="AB599" s="43" t="s">
        <v>1963</v>
      </c>
      <c r="AC599" s="434" t="b">
        <v>1</v>
      </c>
      <c r="AD599" s="626" t="s">
        <v>4524</v>
      </c>
      <c r="AE599" s="626">
        <v>1168</v>
      </c>
    </row>
    <row r="600" spans="2:31" ht="96">
      <c r="B600" s="43" t="s">
        <v>1964</v>
      </c>
      <c r="C600" s="41"/>
      <c r="D600" s="35">
        <v>1015</v>
      </c>
      <c r="E600" s="75" t="s">
        <v>1388</v>
      </c>
      <c r="F600" s="36" t="s">
        <v>1958</v>
      </c>
      <c r="G600" s="38">
        <v>7</v>
      </c>
      <c r="H600" s="398">
        <v>10157</v>
      </c>
      <c r="I600" s="36" t="s">
        <v>3306</v>
      </c>
      <c r="J600" s="36" t="s">
        <v>3293</v>
      </c>
      <c r="K600" s="36"/>
      <c r="L600" s="36"/>
      <c r="M600" s="402"/>
      <c r="N600" s="36"/>
      <c r="O600" s="36"/>
      <c r="P600" s="392"/>
      <c r="Q600" s="392"/>
      <c r="R600" s="392"/>
      <c r="S600" s="392"/>
      <c r="T600" s="392"/>
      <c r="U600" s="392"/>
      <c r="V600" s="434" t="b">
        <f t="shared" si="28"/>
        <v>1</v>
      </c>
      <c r="W600" s="434" t="b">
        <f t="shared" si="27"/>
        <v>1</v>
      </c>
      <c r="X600" s="75" t="s">
        <v>1388</v>
      </c>
      <c r="Y600" s="38">
        <v>7</v>
      </c>
      <c r="Z600" s="77" t="s">
        <v>7</v>
      </c>
      <c r="AA600" s="453" t="s">
        <v>3445</v>
      </c>
      <c r="AB600" s="43" t="s">
        <v>1964</v>
      </c>
      <c r="AC600" s="434" t="b">
        <v>1</v>
      </c>
      <c r="AD600" s="626" t="s">
        <v>4524</v>
      </c>
      <c r="AE600" s="626">
        <v>1168</v>
      </c>
    </row>
    <row r="601" spans="2:31" ht="96">
      <c r="B601" s="43" t="s">
        <v>1963</v>
      </c>
      <c r="C601" s="41" t="s">
        <v>1780</v>
      </c>
      <c r="D601" s="35">
        <v>1015</v>
      </c>
      <c r="E601" s="75" t="s">
        <v>1388</v>
      </c>
      <c r="F601" s="36" t="s">
        <v>1958</v>
      </c>
      <c r="G601" s="38">
        <v>8</v>
      </c>
      <c r="H601" s="398">
        <v>10158</v>
      </c>
      <c r="I601" s="36" t="s">
        <v>3281</v>
      </c>
      <c r="J601" s="36" t="s">
        <v>3290</v>
      </c>
      <c r="K601" s="36"/>
      <c r="L601" s="36"/>
      <c r="M601" s="402"/>
      <c r="N601" s="36"/>
      <c r="O601" s="36"/>
      <c r="P601" s="392"/>
      <c r="Q601" s="392"/>
      <c r="R601" s="392"/>
      <c r="S601" s="392"/>
      <c r="T601" s="392"/>
      <c r="U601" s="392"/>
      <c r="V601" s="434" t="b">
        <f t="shared" si="28"/>
        <v>1</v>
      </c>
      <c r="W601" s="434" t="b">
        <f t="shared" si="27"/>
        <v>1</v>
      </c>
      <c r="X601" s="75" t="s">
        <v>1388</v>
      </c>
      <c r="Y601" s="38">
        <v>8</v>
      </c>
      <c r="Z601" s="77" t="s">
        <v>6</v>
      </c>
      <c r="AA601" s="453" t="s">
        <v>3445</v>
      </c>
      <c r="AB601" s="43" t="s">
        <v>1963</v>
      </c>
      <c r="AC601" s="434" t="b">
        <v>1</v>
      </c>
      <c r="AD601" s="626" t="s">
        <v>4525</v>
      </c>
      <c r="AE601" s="626">
        <v>1169</v>
      </c>
    </row>
    <row r="602" spans="2:31" ht="36">
      <c r="B602" s="43" t="s">
        <v>1964</v>
      </c>
      <c r="C602" s="41"/>
      <c r="D602" s="35">
        <v>1015</v>
      </c>
      <c r="E602" s="75" t="s">
        <v>1388</v>
      </c>
      <c r="F602" s="36" t="s">
        <v>1958</v>
      </c>
      <c r="G602" s="38">
        <v>8</v>
      </c>
      <c r="H602" s="398">
        <v>10158</v>
      </c>
      <c r="I602" s="36" t="s">
        <v>3306</v>
      </c>
      <c r="J602" s="36" t="s">
        <v>3293</v>
      </c>
      <c r="K602" s="36"/>
      <c r="L602" s="36"/>
      <c r="M602" s="402"/>
      <c r="N602" s="36"/>
      <c r="O602" s="36"/>
      <c r="P602" s="392"/>
      <c r="Q602" s="392"/>
      <c r="R602" s="392"/>
      <c r="S602" s="392"/>
      <c r="T602" s="392"/>
      <c r="U602" s="392"/>
      <c r="V602" s="434" t="b">
        <f t="shared" si="28"/>
        <v>1</v>
      </c>
      <c r="W602" s="434" t="b">
        <f t="shared" si="27"/>
        <v>1</v>
      </c>
      <c r="X602" s="75" t="s">
        <v>1388</v>
      </c>
      <c r="Y602" s="38">
        <v>8</v>
      </c>
      <c r="Z602" s="77" t="s">
        <v>7</v>
      </c>
      <c r="AA602" s="463" t="s">
        <v>1391</v>
      </c>
      <c r="AB602" s="43" t="s">
        <v>1964</v>
      </c>
      <c r="AC602" s="434" t="b">
        <v>1</v>
      </c>
      <c r="AD602" s="626" t="s">
        <v>4525</v>
      </c>
      <c r="AE602" s="626">
        <v>1169</v>
      </c>
    </row>
    <row r="603" spans="2:31" ht="36">
      <c r="B603" s="33" t="s">
        <v>1569</v>
      </c>
      <c r="C603" s="41" t="s">
        <v>1966</v>
      </c>
      <c r="D603" s="66" t="s">
        <v>1394</v>
      </c>
      <c r="E603" s="67" t="s">
        <v>1395</v>
      </c>
      <c r="F603" s="67" t="s">
        <v>1965</v>
      </c>
      <c r="G603" s="41">
        <v>1</v>
      </c>
      <c r="H603" s="398">
        <v>14931</v>
      </c>
      <c r="I603" s="67" t="s">
        <v>3283</v>
      </c>
      <c r="J603" s="67" t="s">
        <v>3268</v>
      </c>
      <c r="K603" s="67" t="s">
        <v>3294</v>
      </c>
      <c r="L603" s="67"/>
      <c r="M603" s="406"/>
      <c r="N603" s="67"/>
      <c r="O603" s="67"/>
      <c r="P603" s="392"/>
      <c r="Q603" s="392"/>
      <c r="R603" s="392"/>
      <c r="S603" s="392"/>
      <c r="T603" s="392"/>
      <c r="U603" s="392"/>
      <c r="V603" s="434" t="b">
        <f t="shared" si="28"/>
        <v>1</v>
      </c>
      <c r="W603" s="434" t="b">
        <f t="shared" si="27"/>
        <v>1</v>
      </c>
      <c r="X603" s="67" t="s">
        <v>1395</v>
      </c>
      <c r="Y603" s="41">
        <v>1</v>
      </c>
      <c r="Z603" s="41" t="s">
        <v>6</v>
      </c>
      <c r="AA603" s="442" t="s">
        <v>1397</v>
      </c>
      <c r="AB603" s="33" t="s">
        <v>1569</v>
      </c>
      <c r="AC603" s="434" t="b">
        <v>1</v>
      </c>
      <c r="AD603" s="626" t="s">
        <v>4526</v>
      </c>
      <c r="AE603" s="626">
        <v>1427</v>
      </c>
    </row>
    <row r="604" spans="2:31" ht="36">
      <c r="B604" s="33" t="s">
        <v>1538</v>
      </c>
      <c r="C604" s="41" t="s">
        <v>1966</v>
      </c>
      <c r="D604" s="35" t="s">
        <v>1399</v>
      </c>
      <c r="E604" s="35" t="s">
        <v>1400</v>
      </c>
      <c r="F604" s="36" t="s">
        <v>1401</v>
      </c>
      <c r="G604" s="38">
        <v>1</v>
      </c>
      <c r="H604" s="398">
        <v>14821</v>
      </c>
      <c r="I604" s="36" t="s">
        <v>3282</v>
      </c>
      <c r="J604" s="36" t="s">
        <v>3277</v>
      </c>
      <c r="K604" s="36" t="s">
        <v>3308</v>
      </c>
      <c r="L604" s="36"/>
      <c r="M604" s="402"/>
      <c r="N604" s="36"/>
      <c r="O604" s="36"/>
      <c r="P604" s="392"/>
      <c r="Q604" s="392"/>
      <c r="R604" s="392"/>
      <c r="S604" s="392"/>
      <c r="T604" s="392"/>
      <c r="U604" s="392"/>
      <c r="V604" s="434" t="b">
        <f t="shared" si="28"/>
        <v>1</v>
      </c>
      <c r="W604" s="434" t="b">
        <f t="shared" si="27"/>
        <v>1</v>
      </c>
      <c r="X604" s="35" t="s">
        <v>1400</v>
      </c>
      <c r="Y604" s="38">
        <v>1</v>
      </c>
      <c r="Z604" s="38" t="s">
        <v>6</v>
      </c>
      <c r="AA604" s="442" t="s">
        <v>1357</v>
      </c>
      <c r="AB604" s="33" t="s">
        <v>1538</v>
      </c>
      <c r="AC604" s="434" t="b">
        <v>1</v>
      </c>
      <c r="AD604" s="626" t="s">
        <v>4527</v>
      </c>
      <c r="AE604" s="626">
        <v>1411</v>
      </c>
    </row>
    <row r="605" spans="2:31" ht="36">
      <c r="B605" s="33" t="s">
        <v>1640</v>
      </c>
      <c r="C605" s="41" t="s">
        <v>1966</v>
      </c>
      <c r="D605" s="35" t="s">
        <v>1399</v>
      </c>
      <c r="E605" s="35" t="s">
        <v>1400</v>
      </c>
      <c r="F605" s="36" t="s">
        <v>1401</v>
      </c>
      <c r="G605" s="38">
        <v>1</v>
      </c>
      <c r="H605" s="398">
        <v>14821</v>
      </c>
      <c r="I605" s="36" t="s">
        <v>3306</v>
      </c>
      <c r="J605" s="36"/>
      <c r="K605" s="36"/>
      <c r="L605" s="36"/>
      <c r="M605" s="402"/>
      <c r="N605" s="36"/>
      <c r="O605" s="36"/>
      <c r="P605" s="392"/>
      <c r="Q605" s="392"/>
      <c r="R605" s="392"/>
      <c r="S605" s="392"/>
      <c r="T605" s="392"/>
      <c r="U605" s="392"/>
      <c r="V605" s="434" t="b">
        <f t="shared" si="28"/>
        <v>1</v>
      </c>
      <c r="W605" s="434" t="b">
        <f t="shared" si="27"/>
        <v>1</v>
      </c>
      <c r="X605" s="35" t="s">
        <v>1400</v>
      </c>
      <c r="Y605" s="38">
        <v>1</v>
      </c>
      <c r="Z605" s="38" t="s">
        <v>7</v>
      </c>
      <c r="AA605" s="53" t="s">
        <v>1358</v>
      </c>
      <c r="AB605" s="33" t="s">
        <v>1640</v>
      </c>
      <c r="AC605" s="434" t="b">
        <v>1</v>
      </c>
      <c r="AD605" s="626" t="s">
        <v>4528</v>
      </c>
      <c r="AE605" s="626">
        <v>1412</v>
      </c>
    </row>
    <row r="606" spans="2:31" ht="36">
      <c r="B606" s="33" t="s">
        <v>1552</v>
      </c>
      <c r="C606" s="41" t="s">
        <v>1966</v>
      </c>
      <c r="D606" s="35" t="s">
        <v>1402</v>
      </c>
      <c r="E606" s="35" t="s">
        <v>1403</v>
      </c>
      <c r="F606" s="36" t="s">
        <v>1404</v>
      </c>
      <c r="G606" s="38">
        <v>1</v>
      </c>
      <c r="H606" s="398">
        <v>14831</v>
      </c>
      <c r="I606" s="36" t="s">
        <v>3300</v>
      </c>
      <c r="J606" s="36" t="s">
        <v>3309</v>
      </c>
      <c r="K606" s="36" t="s">
        <v>3298</v>
      </c>
      <c r="L606" s="36"/>
      <c r="M606" s="402"/>
      <c r="N606" s="36"/>
      <c r="O606" s="36"/>
      <c r="P606" s="392"/>
      <c r="Q606" s="392"/>
      <c r="R606" s="392"/>
      <c r="S606" s="392"/>
      <c r="T606" s="392"/>
      <c r="U606" s="392"/>
      <c r="V606" s="434" t="b">
        <f t="shared" si="28"/>
        <v>1</v>
      </c>
      <c r="W606" s="434" t="b">
        <f t="shared" si="27"/>
        <v>1</v>
      </c>
      <c r="X606" s="35" t="s">
        <v>1403</v>
      </c>
      <c r="Y606" s="38">
        <v>1</v>
      </c>
      <c r="Z606" s="38" t="s">
        <v>6</v>
      </c>
      <c r="AA606" s="442" t="s">
        <v>1405</v>
      </c>
      <c r="AB606" s="33" t="s">
        <v>1552</v>
      </c>
      <c r="AC606" s="434" t="b">
        <v>1</v>
      </c>
      <c r="AD606" s="626" t="s">
        <v>4529</v>
      </c>
      <c r="AE606" s="626">
        <v>1413</v>
      </c>
    </row>
    <row r="607" spans="2:31" ht="36">
      <c r="B607" s="33" t="s">
        <v>1752</v>
      </c>
      <c r="C607" s="41" t="s">
        <v>1966</v>
      </c>
      <c r="D607" s="35" t="s">
        <v>1402</v>
      </c>
      <c r="E607" s="35" t="s">
        <v>1403</v>
      </c>
      <c r="F607" s="36" t="s">
        <v>1404</v>
      </c>
      <c r="G607" s="38">
        <v>1</v>
      </c>
      <c r="H607" s="398">
        <v>14831</v>
      </c>
      <c r="I607" s="36" t="s">
        <v>3351</v>
      </c>
      <c r="J607" s="36"/>
      <c r="K607" s="36"/>
      <c r="L607" s="36"/>
      <c r="M607" s="402"/>
      <c r="N607" s="36"/>
      <c r="O607" s="36"/>
      <c r="P607" s="392"/>
      <c r="Q607" s="392"/>
      <c r="R607" s="392"/>
      <c r="S607" s="392"/>
      <c r="T607" s="392"/>
      <c r="U607" s="392"/>
      <c r="V607" s="434" t="b">
        <f t="shared" si="28"/>
        <v>1</v>
      </c>
      <c r="W607" s="434" t="b">
        <f t="shared" si="27"/>
        <v>1</v>
      </c>
      <c r="X607" s="35" t="s">
        <v>1403</v>
      </c>
      <c r="Y607" s="38">
        <v>1</v>
      </c>
      <c r="Z607" s="38" t="s">
        <v>7</v>
      </c>
      <c r="AA607" s="53" t="s">
        <v>1406</v>
      </c>
      <c r="AB607" s="33" t="s">
        <v>1752</v>
      </c>
      <c r="AC607" s="434" t="b">
        <v>1</v>
      </c>
      <c r="AD607" s="626" t="s">
        <v>4530</v>
      </c>
      <c r="AE607" s="626">
        <v>1414</v>
      </c>
    </row>
    <row r="608" spans="2:31" ht="48">
      <c r="B608" s="33" t="s">
        <v>1578</v>
      </c>
      <c r="C608" s="41" t="s">
        <v>1966</v>
      </c>
      <c r="D608" s="35" t="s">
        <v>1407</v>
      </c>
      <c r="E608" s="35" t="s">
        <v>1408</v>
      </c>
      <c r="F608" s="36" t="s">
        <v>1967</v>
      </c>
      <c r="G608" s="38">
        <v>1</v>
      </c>
      <c r="H608" s="398">
        <v>14841</v>
      </c>
      <c r="I608" s="36" t="s">
        <v>3299</v>
      </c>
      <c r="J608" s="36" t="s">
        <v>3276</v>
      </c>
      <c r="K608" s="36" t="s">
        <v>3297</v>
      </c>
      <c r="L608" s="36"/>
      <c r="M608" s="402"/>
      <c r="N608" s="36"/>
      <c r="O608" s="36"/>
      <c r="P608" s="392"/>
      <c r="Q608" s="392"/>
      <c r="R608" s="392"/>
      <c r="S608" s="392"/>
      <c r="T608" s="392"/>
      <c r="U608" s="392"/>
      <c r="V608" s="434" t="b">
        <f t="shared" si="28"/>
        <v>1</v>
      </c>
      <c r="W608" s="434" t="b">
        <f t="shared" si="27"/>
        <v>1</v>
      </c>
      <c r="X608" s="35" t="s">
        <v>1408</v>
      </c>
      <c r="Y608" s="38">
        <v>1</v>
      </c>
      <c r="Z608" s="38" t="s">
        <v>6</v>
      </c>
      <c r="AA608" s="442" t="s">
        <v>1410</v>
      </c>
      <c r="AB608" s="33" t="s">
        <v>1578</v>
      </c>
      <c r="AC608" s="434" t="b">
        <v>1</v>
      </c>
      <c r="AD608" s="626" t="s">
        <v>4531</v>
      </c>
      <c r="AE608" s="626">
        <v>1415</v>
      </c>
    </row>
    <row r="609" spans="2:31" ht="48">
      <c r="B609" s="33" t="s">
        <v>1682</v>
      </c>
      <c r="C609" s="41" t="s">
        <v>1603</v>
      </c>
      <c r="D609" s="35" t="s">
        <v>1407</v>
      </c>
      <c r="E609" s="35" t="s">
        <v>1408</v>
      </c>
      <c r="F609" s="36" t="s">
        <v>1967</v>
      </c>
      <c r="G609" s="38">
        <v>1</v>
      </c>
      <c r="H609" s="398">
        <v>14841</v>
      </c>
      <c r="I609" s="36" t="s">
        <v>3350</v>
      </c>
      <c r="J609" s="36"/>
      <c r="K609" s="36"/>
      <c r="L609" s="36"/>
      <c r="M609" s="402"/>
      <c r="N609" s="36"/>
      <c r="O609" s="36"/>
      <c r="P609" s="392"/>
      <c r="Q609" s="392"/>
      <c r="R609" s="392"/>
      <c r="S609" s="392"/>
      <c r="T609" s="392"/>
      <c r="U609" s="392"/>
      <c r="V609" s="434" t="b">
        <f t="shared" si="28"/>
        <v>1</v>
      </c>
      <c r="W609" s="434" t="b">
        <f t="shared" si="27"/>
        <v>1</v>
      </c>
      <c r="X609" s="35" t="s">
        <v>1408</v>
      </c>
      <c r="Y609" s="38">
        <v>1</v>
      </c>
      <c r="Z609" s="38" t="s">
        <v>7</v>
      </c>
      <c r="AA609" s="53" t="s">
        <v>1411</v>
      </c>
      <c r="AB609" s="33" t="s">
        <v>1682</v>
      </c>
      <c r="AC609" s="434" t="b">
        <v>1</v>
      </c>
      <c r="AD609" s="626" t="s">
        <v>4532</v>
      </c>
      <c r="AE609" s="626">
        <v>1416</v>
      </c>
    </row>
    <row r="610" spans="2:31" ht="60">
      <c r="B610" s="33" t="s">
        <v>1970</v>
      </c>
      <c r="C610" s="41"/>
      <c r="D610" s="35" t="s">
        <v>1412</v>
      </c>
      <c r="E610" s="35" t="s">
        <v>1413</v>
      </c>
      <c r="F610" s="36" t="s">
        <v>1968</v>
      </c>
      <c r="G610" s="38">
        <v>1</v>
      </c>
      <c r="H610" s="398">
        <v>14851</v>
      </c>
      <c r="I610" s="36" t="s">
        <v>3288</v>
      </c>
      <c r="J610" s="36" t="s">
        <v>3278</v>
      </c>
      <c r="K610" s="36" t="s">
        <v>3279</v>
      </c>
      <c r="L610" s="36"/>
      <c r="M610" s="402"/>
      <c r="N610" s="36"/>
      <c r="O610" s="36"/>
      <c r="P610" s="392"/>
      <c r="Q610" s="392"/>
      <c r="R610" s="392"/>
      <c r="S610" s="392"/>
      <c r="T610" s="392"/>
      <c r="U610" s="392"/>
      <c r="V610" s="434" t="b">
        <f t="shared" si="28"/>
        <v>1</v>
      </c>
      <c r="W610" s="434" t="b">
        <f t="shared" si="27"/>
        <v>1</v>
      </c>
      <c r="X610" s="35" t="s">
        <v>1413</v>
      </c>
      <c r="Y610" s="38">
        <v>1</v>
      </c>
      <c r="Z610" s="38" t="s">
        <v>8</v>
      </c>
      <c r="AA610" s="53" t="s">
        <v>3447</v>
      </c>
      <c r="AB610" s="33" t="s">
        <v>1970</v>
      </c>
      <c r="AC610" s="434" t="b">
        <v>1</v>
      </c>
      <c r="AD610" s="626" t="s">
        <v>4533</v>
      </c>
      <c r="AE610" s="626">
        <v>1418</v>
      </c>
    </row>
    <row r="611" spans="2:31" ht="84">
      <c r="B611" s="33" t="s">
        <v>1972</v>
      </c>
      <c r="C611" s="41"/>
      <c r="D611" s="35" t="s">
        <v>1412</v>
      </c>
      <c r="E611" s="35" t="s">
        <v>1413</v>
      </c>
      <c r="F611" s="36" t="s">
        <v>1968</v>
      </c>
      <c r="G611" s="38">
        <v>2</v>
      </c>
      <c r="H611" s="398">
        <v>14852</v>
      </c>
      <c r="I611" s="36" t="s">
        <v>3291</v>
      </c>
      <c r="J611" s="36" t="s">
        <v>3307</v>
      </c>
      <c r="K611" s="36" t="s">
        <v>3270</v>
      </c>
      <c r="L611" s="36"/>
      <c r="M611" s="402"/>
      <c r="N611" s="36"/>
      <c r="O611" s="36"/>
      <c r="P611" s="392"/>
      <c r="Q611" s="392"/>
      <c r="R611" s="392"/>
      <c r="S611" s="392"/>
      <c r="T611" s="392"/>
      <c r="U611" s="392"/>
      <c r="V611" s="434" t="b">
        <f t="shared" si="28"/>
        <v>1</v>
      </c>
      <c r="W611" s="434" t="b">
        <f t="shared" si="27"/>
        <v>1</v>
      </c>
      <c r="X611" s="35" t="s">
        <v>1413</v>
      </c>
      <c r="Y611" s="38">
        <v>2</v>
      </c>
      <c r="Z611" s="38" t="s">
        <v>8</v>
      </c>
      <c r="AA611" s="117" t="s">
        <v>3448</v>
      </c>
      <c r="AB611" s="33" t="s">
        <v>1972</v>
      </c>
      <c r="AC611" s="434" t="b">
        <v>1</v>
      </c>
      <c r="AD611" s="626" t="s">
        <v>4534</v>
      </c>
      <c r="AE611" s="626">
        <v>1419</v>
      </c>
    </row>
    <row r="612" spans="2:31" ht="24">
      <c r="B612" s="33"/>
      <c r="C612" s="41"/>
      <c r="D612" s="35" t="s">
        <v>1424</v>
      </c>
      <c r="E612" s="35" t="s">
        <v>1425</v>
      </c>
      <c r="F612" s="36" t="s">
        <v>184</v>
      </c>
      <c r="G612" s="38">
        <v>1</v>
      </c>
      <c r="H612" s="398">
        <v>16661</v>
      </c>
      <c r="I612" s="36"/>
      <c r="J612" s="36"/>
      <c r="K612" s="36"/>
      <c r="L612" s="36"/>
      <c r="M612" s="402"/>
      <c r="N612" s="36"/>
      <c r="O612" s="36"/>
      <c r="P612" s="392"/>
      <c r="Q612" s="392"/>
      <c r="R612" s="392"/>
      <c r="S612" s="392"/>
      <c r="T612" s="392"/>
      <c r="U612" s="392"/>
      <c r="V612" s="434" t="b">
        <f t="shared" si="28"/>
        <v>1</v>
      </c>
      <c r="W612" s="434" t="b">
        <f t="shared" si="27"/>
        <v>1</v>
      </c>
      <c r="X612" s="35" t="s">
        <v>1425</v>
      </c>
      <c r="Y612" s="38">
        <v>1</v>
      </c>
      <c r="Z612" s="38" t="s">
        <v>19</v>
      </c>
      <c r="AA612" s="117" t="s">
        <v>1973</v>
      </c>
      <c r="AB612" s="33"/>
      <c r="AC612" s="434" t="b">
        <v>1</v>
      </c>
      <c r="AD612" s="626" t="s">
        <v>4535</v>
      </c>
      <c r="AE612" s="626">
        <v>1479</v>
      </c>
    </row>
    <row r="613" spans="2:31" ht="36">
      <c r="B613" s="33" t="s">
        <v>1522</v>
      </c>
      <c r="C613" s="41" t="s">
        <v>1966</v>
      </c>
      <c r="D613" s="35" t="s">
        <v>1426</v>
      </c>
      <c r="E613" s="35" t="s">
        <v>1427</v>
      </c>
      <c r="F613" s="36" t="s">
        <v>1428</v>
      </c>
      <c r="G613" s="38">
        <v>1</v>
      </c>
      <c r="H613" s="398">
        <v>14891</v>
      </c>
      <c r="I613" s="36" t="s">
        <v>3286</v>
      </c>
      <c r="J613" s="36" t="s">
        <v>3289</v>
      </c>
      <c r="K613" s="36" t="s">
        <v>3292</v>
      </c>
      <c r="L613" s="36"/>
      <c r="M613" s="402"/>
      <c r="N613" s="36"/>
      <c r="O613" s="36"/>
      <c r="P613" s="392"/>
      <c r="Q613" s="392"/>
      <c r="R613" s="392"/>
      <c r="S613" s="392"/>
      <c r="T613" s="392"/>
      <c r="U613" s="392"/>
      <c r="V613" s="434" t="b">
        <f t="shared" si="28"/>
        <v>1</v>
      </c>
      <c r="W613" s="434" t="b">
        <f t="shared" si="27"/>
        <v>1</v>
      </c>
      <c r="X613" s="35" t="s">
        <v>1427</v>
      </c>
      <c r="Y613" s="38">
        <v>1</v>
      </c>
      <c r="Z613" s="38" t="s">
        <v>6</v>
      </c>
      <c r="AA613" s="442" t="s">
        <v>1429</v>
      </c>
      <c r="AB613" s="33" t="s">
        <v>1522</v>
      </c>
      <c r="AC613" s="434" t="b">
        <v>1</v>
      </c>
      <c r="AD613" s="626" t="s">
        <v>4536</v>
      </c>
      <c r="AE613" s="626">
        <v>1420</v>
      </c>
    </row>
    <row r="614" spans="2:31" ht="36">
      <c r="B614" s="33" t="s">
        <v>1554</v>
      </c>
      <c r="C614" s="41" t="s">
        <v>1966</v>
      </c>
      <c r="D614" s="35" t="s">
        <v>1426</v>
      </c>
      <c r="E614" s="35" t="s">
        <v>1427</v>
      </c>
      <c r="F614" s="36" t="s">
        <v>1428</v>
      </c>
      <c r="G614" s="38">
        <v>1</v>
      </c>
      <c r="H614" s="398">
        <v>14891</v>
      </c>
      <c r="I614" s="36" t="s">
        <v>3349</v>
      </c>
      <c r="J614" s="36"/>
      <c r="K614" s="36"/>
      <c r="L614" s="36"/>
      <c r="M614" s="402"/>
      <c r="N614" s="36"/>
      <c r="O614" s="36"/>
      <c r="P614" s="392"/>
      <c r="Q614" s="392"/>
      <c r="R614" s="392"/>
      <c r="S614" s="392"/>
      <c r="T614" s="392"/>
      <c r="U614" s="392"/>
      <c r="V614" s="434" t="b">
        <f t="shared" si="28"/>
        <v>1</v>
      </c>
      <c r="W614" s="434" t="b">
        <f t="shared" si="27"/>
        <v>1</v>
      </c>
      <c r="X614" s="35" t="s">
        <v>1427</v>
      </c>
      <c r="Y614" s="38">
        <v>1</v>
      </c>
      <c r="Z614" s="38" t="s">
        <v>7</v>
      </c>
      <c r="AA614" s="53" t="s">
        <v>1430</v>
      </c>
      <c r="AB614" s="33" t="s">
        <v>1554</v>
      </c>
      <c r="AC614" s="434" t="b">
        <v>1</v>
      </c>
      <c r="AD614" s="626" t="s">
        <v>4537</v>
      </c>
      <c r="AE614" s="626">
        <v>1421</v>
      </c>
    </row>
    <row r="615" spans="2:31" ht="36">
      <c r="B615" s="33" t="s">
        <v>1548</v>
      </c>
      <c r="C615" s="41" t="s">
        <v>1966</v>
      </c>
      <c r="D615" s="35" t="s">
        <v>1431</v>
      </c>
      <c r="E615" s="35" t="s">
        <v>1432</v>
      </c>
      <c r="F615" s="36" t="s">
        <v>1433</v>
      </c>
      <c r="G615" s="38">
        <v>1</v>
      </c>
      <c r="H615" s="398">
        <v>14901</v>
      </c>
      <c r="I615" s="36" t="s">
        <v>3281</v>
      </c>
      <c r="J615" s="36" t="s">
        <v>3290</v>
      </c>
      <c r="K615" s="36" t="s">
        <v>3293</v>
      </c>
      <c r="L615" s="36"/>
      <c r="M615" s="402"/>
      <c r="N615" s="36"/>
      <c r="O615" s="36"/>
      <c r="P615" s="392"/>
      <c r="Q615" s="392"/>
      <c r="R615" s="392"/>
      <c r="S615" s="392"/>
      <c r="T615" s="392"/>
      <c r="U615" s="392"/>
      <c r="V615" s="434" t="b">
        <f t="shared" si="28"/>
        <v>1</v>
      </c>
      <c r="W615" s="434" t="b">
        <f t="shared" si="27"/>
        <v>1</v>
      </c>
      <c r="X615" s="35" t="s">
        <v>1432</v>
      </c>
      <c r="Y615" s="38">
        <v>1</v>
      </c>
      <c r="Z615" s="38" t="s">
        <v>6</v>
      </c>
      <c r="AA615" s="442" t="s">
        <v>1434</v>
      </c>
      <c r="AB615" s="33" t="s">
        <v>1548</v>
      </c>
      <c r="AC615" s="434" t="b">
        <v>1</v>
      </c>
      <c r="AD615" s="626" t="s">
        <v>4538</v>
      </c>
      <c r="AE615" s="626">
        <v>1422</v>
      </c>
    </row>
    <row r="616" spans="2:31" ht="36">
      <c r="B616" s="33" t="s">
        <v>1550</v>
      </c>
      <c r="C616" s="41" t="s">
        <v>1966</v>
      </c>
      <c r="D616" s="35" t="s">
        <v>1431</v>
      </c>
      <c r="E616" s="35" t="s">
        <v>1432</v>
      </c>
      <c r="F616" s="36" t="s">
        <v>1433</v>
      </c>
      <c r="G616" s="38">
        <v>1</v>
      </c>
      <c r="H616" s="398">
        <v>14901</v>
      </c>
      <c r="I616" s="36" t="s">
        <v>3291</v>
      </c>
      <c r="J616" s="36"/>
      <c r="K616" s="36"/>
      <c r="L616" s="36"/>
      <c r="M616" s="402"/>
      <c r="N616" s="36"/>
      <c r="O616" s="36"/>
      <c r="P616" s="392"/>
      <c r="Q616" s="392"/>
      <c r="R616" s="392"/>
      <c r="S616" s="392"/>
      <c r="T616" s="392"/>
      <c r="U616" s="392"/>
      <c r="V616" s="434" t="b">
        <f t="shared" si="28"/>
        <v>1</v>
      </c>
      <c r="W616" s="434" t="b">
        <f t="shared" si="27"/>
        <v>1</v>
      </c>
      <c r="X616" s="35" t="s">
        <v>1432</v>
      </c>
      <c r="Y616" s="38">
        <v>1</v>
      </c>
      <c r="Z616" s="38" t="s">
        <v>7</v>
      </c>
      <c r="AA616" s="53" t="s">
        <v>1435</v>
      </c>
      <c r="AB616" s="33" t="s">
        <v>1550</v>
      </c>
      <c r="AC616" s="434" t="b">
        <v>1</v>
      </c>
      <c r="AD616" s="626" t="s">
        <v>4539</v>
      </c>
      <c r="AE616" s="626">
        <v>1423</v>
      </c>
    </row>
    <row r="617" spans="2:31" ht="48">
      <c r="B617" s="33" t="s">
        <v>1974</v>
      </c>
      <c r="C617" s="41" t="s">
        <v>1966</v>
      </c>
      <c r="D617" s="35" t="s">
        <v>1436</v>
      </c>
      <c r="E617" s="35" t="s">
        <v>1437</v>
      </c>
      <c r="F617" s="36" t="s">
        <v>1438</v>
      </c>
      <c r="G617" s="38">
        <v>1</v>
      </c>
      <c r="H617" s="398">
        <v>14911</v>
      </c>
      <c r="I617" s="36" t="s">
        <v>3351</v>
      </c>
      <c r="J617" s="36" t="s">
        <v>3270</v>
      </c>
      <c r="K617" s="36" t="s">
        <v>3310</v>
      </c>
      <c r="L617" s="36"/>
      <c r="M617" s="402"/>
      <c r="N617" s="36"/>
      <c r="O617" s="36"/>
      <c r="P617" s="392"/>
      <c r="Q617" s="392"/>
      <c r="R617" s="392"/>
      <c r="S617" s="392"/>
      <c r="T617" s="392"/>
      <c r="U617" s="392"/>
      <c r="V617" s="434" t="b">
        <f t="shared" si="28"/>
        <v>1</v>
      </c>
      <c r="W617" s="434" t="b">
        <f t="shared" si="27"/>
        <v>1</v>
      </c>
      <c r="X617" s="35" t="s">
        <v>1437</v>
      </c>
      <c r="Y617" s="38">
        <v>1</v>
      </c>
      <c r="Z617" s="38" t="s">
        <v>6</v>
      </c>
      <c r="AA617" s="442" t="s">
        <v>321</v>
      </c>
      <c r="AB617" s="33" t="s">
        <v>1974</v>
      </c>
      <c r="AC617" s="434" t="b">
        <v>1</v>
      </c>
      <c r="AD617" s="626" t="s">
        <v>4540</v>
      </c>
      <c r="AE617" s="626">
        <v>1424</v>
      </c>
    </row>
    <row r="618" spans="2:31" ht="48">
      <c r="B618" s="33" t="s">
        <v>1525</v>
      </c>
      <c r="C618" s="41" t="s">
        <v>1966</v>
      </c>
      <c r="D618" s="35" t="s">
        <v>1436</v>
      </c>
      <c r="E618" s="35" t="s">
        <v>1437</v>
      </c>
      <c r="F618" s="36" t="s">
        <v>1438</v>
      </c>
      <c r="G618" s="38">
        <v>1</v>
      </c>
      <c r="H618" s="398">
        <v>14911</v>
      </c>
      <c r="I618" s="36" t="s">
        <v>3295</v>
      </c>
      <c r="J618" s="36"/>
      <c r="K618" s="36"/>
      <c r="L618" s="36"/>
      <c r="M618" s="402"/>
      <c r="N618" s="36"/>
      <c r="O618" s="36"/>
      <c r="P618" s="392"/>
      <c r="Q618" s="392"/>
      <c r="R618" s="392"/>
      <c r="S618" s="392"/>
      <c r="T618" s="392"/>
      <c r="U618" s="392"/>
      <c r="V618" s="434" t="b">
        <f t="shared" si="28"/>
        <v>1</v>
      </c>
      <c r="W618" s="434" t="b">
        <f t="shared" si="27"/>
        <v>1</v>
      </c>
      <c r="X618" s="35" t="s">
        <v>1437</v>
      </c>
      <c r="Y618" s="38">
        <v>1</v>
      </c>
      <c r="Z618" s="38" t="s">
        <v>7</v>
      </c>
      <c r="AA618" s="53" t="s">
        <v>322</v>
      </c>
      <c r="AB618" s="33" t="s">
        <v>1525</v>
      </c>
      <c r="AC618" s="434" t="b">
        <v>1</v>
      </c>
      <c r="AD618" s="626" t="s">
        <v>4541</v>
      </c>
      <c r="AE618" s="626">
        <v>1425</v>
      </c>
    </row>
    <row r="619" spans="2:31" ht="324">
      <c r="B619" s="33" t="s">
        <v>1580</v>
      </c>
      <c r="C619" s="41"/>
      <c r="D619" s="35" t="s">
        <v>1439</v>
      </c>
      <c r="E619" s="35" t="s">
        <v>1440</v>
      </c>
      <c r="F619" s="36" t="s">
        <v>1441</v>
      </c>
      <c r="G619" s="38">
        <v>1</v>
      </c>
      <c r="H619" s="398">
        <v>14921</v>
      </c>
      <c r="I619" s="36" t="s">
        <v>3287</v>
      </c>
      <c r="J619" s="36" t="s">
        <v>3303</v>
      </c>
      <c r="K619" s="36" t="s">
        <v>3296</v>
      </c>
      <c r="L619" s="36" t="s">
        <v>3274</v>
      </c>
      <c r="M619" s="402" t="s">
        <v>3266</v>
      </c>
      <c r="N619" s="36" t="s">
        <v>3275</v>
      </c>
      <c r="O619" s="36"/>
      <c r="P619" s="392"/>
      <c r="Q619" s="392"/>
      <c r="R619" s="392"/>
      <c r="S619" s="392"/>
      <c r="T619" s="392"/>
      <c r="U619" s="392"/>
      <c r="V619" s="434" t="b">
        <f t="shared" si="28"/>
        <v>1</v>
      </c>
      <c r="W619" s="434" t="b">
        <f t="shared" si="27"/>
        <v>1</v>
      </c>
      <c r="X619" s="35" t="s">
        <v>1440</v>
      </c>
      <c r="Y619" s="38">
        <v>1</v>
      </c>
      <c r="Z619" s="38" t="s">
        <v>8</v>
      </c>
      <c r="AA619" s="53" t="s">
        <v>1975</v>
      </c>
      <c r="AB619" s="33" t="s">
        <v>1580</v>
      </c>
      <c r="AC619" s="434" t="b">
        <v>1</v>
      </c>
      <c r="AD619" s="626" t="s">
        <v>4542</v>
      </c>
      <c r="AE619" s="626">
        <v>1426</v>
      </c>
    </row>
    <row r="620" spans="2:31" ht="36">
      <c r="B620" s="33"/>
      <c r="C620" s="41"/>
      <c r="D620" s="35" t="s">
        <v>1976</v>
      </c>
      <c r="E620" s="35" t="s">
        <v>1977</v>
      </c>
      <c r="F620" s="36" t="s">
        <v>197</v>
      </c>
      <c r="G620" s="38">
        <v>1</v>
      </c>
      <c r="H620" s="398">
        <v>16831</v>
      </c>
      <c r="I620" s="36"/>
      <c r="J620" s="36"/>
      <c r="K620" s="36"/>
      <c r="L620" s="36"/>
      <c r="M620" s="402"/>
      <c r="N620" s="36"/>
      <c r="O620" s="36"/>
      <c r="P620" s="392"/>
      <c r="Q620" s="392"/>
      <c r="R620" s="392"/>
      <c r="S620" s="392"/>
      <c r="T620" s="392"/>
      <c r="U620" s="392"/>
      <c r="V620" s="434" t="b">
        <f t="shared" si="28"/>
        <v>1</v>
      </c>
      <c r="W620" s="434" t="b">
        <f t="shared" si="27"/>
        <v>1</v>
      </c>
      <c r="X620" s="35" t="s">
        <v>1977</v>
      </c>
      <c r="Y620" s="38">
        <v>1</v>
      </c>
      <c r="Z620" s="38" t="s">
        <v>19</v>
      </c>
      <c r="AA620" s="117" t="s">
        <v>1973</v>
      </c>
      <c r="AB620" s="33"/>
      <c r="AC620" s="434" t="b">
        <v>1</v>
      </c>
      <c r="AD620" s="626" t="s">
        <v>4543</v>
      </c>
      <c r="AE620" s="626">
        <v>1485</v>
      </c>
    </row>
    <row r="621" spans="2:31" s="477" customFormat="1" ht="36">
      <c r="B621" s="470"/>
      <c r="C621" s="471"/>
      <c r="D621" s="472" t="s">
        <v>1978</v>
      </c>
      <c r="E621" s="472" t="s">
        <v>1979</v>
      </c>
      <c r="F621" s="466" t="s">
        <v>197</v>
      </c>
      <c r="G621" s="473">
        <v>1</v>
      </c>
      <c r="H621" s="474">
        <v>17511</v>
      </c>
      <c r="I621" s="466"/>
      <c r="J621" s="466"/>
      <c r="K621" s="466"/>
      <c r="L621" s="466"/>
      <c r="M621" s="475"/>
      <c r="N621" s="466"/>
      <c r="O621" s="466"/>
      <c r="P621" s="476"/>
      <c r="Q621" s="476"/>
      <c r="R621" s="476"/>
      <c r="S621" s="476"/>
      <c r="T621" s="476"/>
      <c r="U621" s="476"/>
      <c r="V621" s="477" t="b">
        <f t="shared" si="28"/>
        <v>1</v>
      </c>
      <c r="W621" s="477" t="b">
        <f t="shared" si="27"/>
        <v>1</v>
      </c>
      <c r="X621" s="472" t="s">
        <v>1979</v>
      </c>
      <c r="Y621" s="473">
        <v>1</v>
      </c>
      <c r="Z621" s="473" t="s">
        <v>19</v>
      </c>
      <c r="AA621" s="478" t="s">
        <v>1973</v>
      </c>
      <c r="AB621" s="470"/>
      <c r="AC621" s="477" t="b">
        <v>1</v>
      </c>
      <c r="AD621" s="626" t="s">
        <v>4544</v>
      </c>
      <c r="AE621" s="626" t="e">
        <v>#N/A</v>
      </c>
    </row>
    <row r="622" spans="2:31" ht="24">
      <c r="B622" s="33"/>
      <c r="C622" s="41"/>
      <c r="D622" s="35" t="s">
        <v>1980</v>
      </c>
      <c r="E622" s="35" t="s">
        <v>1981</v>
      </c>
      <c r="F622" s="36" t="s">
        <v>200</v>
      </c>
      <c r="G622" s="38">
        <v>1</v>
      </c>
      <c r="H622" s="398">
        <v>17001</v>
      </c>
      <c r="I622" s="36"/>
      <c r="J622" s="36"/>
      <c r="K622" s="36"/>
      <c r="L622" s="36"/>
      <c r="M622" s="402"/>
      <c r="N622" s="36"/>
      <c r="O622" s="36"/>
      <c r="P622" s="392"/>
      <c r="Q622" s="392"/>
      <c r="R622" s="392"/>
      <c r="S622" s="392"/>
      <c r="T622" s="392"/>
      <c r="U622" s="392"/>
      <c r="V622" s="434" t="b">
        <f t="shared" si="28"/>
        <v>1</v>
      </c>
      <c r="W622" s="434" t="b">
        <f t="shared" si="27"/>
        <v>1</v>
      </c>
      <c r="X622" s="35" t="s">
        <v>1981</v>
      </c>
      <c r="Y622" s="38">
        <v>1</v>
      </c>
      <c r="Z622" s="38" t="s">
        <v>19</v>
      </c>
      <c r="AA622" s="117" t="s">
        <v>1973</v>
      </c>
      <c r="AB622" s="33"/>
      <c r="AC622" s="434" t="b">
        <v>1</v>
      </c>
      <c r="AD622" s="626" t="s">
        <v>4545</v>
      </c>
      <c r="AE622" s="626">
        <v>1496</v>
      </c>
    </row>
    <row r="623" spans="2:31" s="477" customFormat="1" ht="24">
      <c r="B623" s="482"/>
      <c r="C623" s="471"/>
      <c r="D623" s="472">
        <v>1767</v>
      </c>
      <c r="E623" s="483" t="s">
        <v>1982</v>
      </c>
      <c r="F623" s="466" t="s">
        <v>200</v>
      </c>
      <c r="G623" s="473">
        <v>1</v>
      </c>
      <c r="H623" s="474">
        <v>17671</v>
      </c>
      <c r="I623" s="466"/>
      <c r="J623" s="466"/>
      <c r="K623" s="466"/>
      <c r="L623" s="466"/>
      <c r="M623" s="475"/>
      <c r="N623" s="466"/>
      <c r="O623" s="466"/>
      <c r="P623" s="476"/>
      <c r="Q623" s="476"/>
      <c r="R623" s="476"/>
      <c r="S623" s="476"/>
      <c r="T623" s="476"/>
      <c r="U623" s="476"/>
      <c r="V623" s="477" t="b">
        <f t="shared" si="28"/>
        <v>1</v>
      </c>
      <c r="W623" s="477" t="b">
        <f t="shared" si="27"/>
        <v>1</v>
      </c>
      <c r="X623" s="483" t="s">
        <v>1982</v>
      </c>
      <c r="Y623" s="473">
        <v>1</v>
      </c>
      <c r="Z623" s="484" t="s">
        <v>19</v>
      </c>
      <c r="AA623" s="478" t="s">
        <v>1973</v>
      </c>
      <c r="AB623" s="482"/>
      <c r="AC623" s="477" t="b">
        <v>1</v>
      </c>
      <c r="AD623" s="626" t="s">
        <v>4546</v>
      </c>
      <c r="AE623" s="626" t="e">
        <v>#N/A</v>
      </c>
    </row>
    <row r="624" spans="2:31" s="252" customFormat="1" ht="24">
      <c r="B624" s="33" t="s">
        <v>1564</v>
      </c>
      <c r="C624" s="41" t="s">
        <v>1984</v>
      </c>
      <c r="D624" s="66" t="s">
        <v>1464</v>
      </c>
      <c r="E624" s="67" t="s">
        <v>1465</v>
      </c>
      <c r="F624" s="67" t="s">
        <v>1983</v>
      </c>
      <c r="G624" s="41">
        <v>1</v>
      </c>
      <c r="H624" s="398">
        <v>15051</v>
      </c>
      <c r="I624" s="67" t="s">
        <v>3302</v>
      </c>
      <c r="J624" s="67" t="s">
        <v>3272</v>
      </c>
      <c r="K624" s="67" t="s">
        <v>3311</v>
      </c>
      <c r="L624" s="67"/>
      <c r="M624" s="406"/>
      <c r="N624" s="67"/>
      <c r="O624" s="67"/>
      <c r="P624" s="392"/>
      <c r="Q624" s="392"/>
      <c r="R624" s="421"/>
      <c r="S624" s="421"/>
      <c r="T624" s="421"/>
      <c r="U624" s="421"/>
      <c r="V624" s="434" t="b">
        <f t="shared" si="28"/>
        <v>1</v>
      </c>
      <c r="W624" s="434" t="b">
        <f t="shared" si="27"/>
        <v>1</v>
      </c>
      <c r="X624" s="67" t="s">
        <v>1465</v>
      </c>
      <c r="Y624" s="41">
        <v>1</v>
      </c>
      <c r="Z624" s="41" t="s">
        <v>6</v>
      </c>
      <c r="AA624" s="442" t="s">
        <v>1410</v>
      </c>
      <c r="AB624" s="33" t="s">
        <v>1564</v>
      </c>
      <c r="AC624" s="434" t="b">
        <v>1</v>
      </c>
      <c r="AD624" s="626" t="s">
        <v>4547</v>
      </c>
      <c r="AE624" s="626">
        <v>1428</v>
      </c>
    </row>
    <row r="625" spans="2:31" ht="24">
      <c r="B625" s="426" t="s">
        <v>1552</v>
      </c>
      <c r="C625" s="254" t="s">
        <v>1984</v>
      </c>
      <c r="D625" s="255" t="s">
        <v>1467</v>
      </c>
      <c r="E625" s="423" t="s">
        <v>1468</v>
      </c>
      <c r="F625" s="423" t="s">
        <v>1985</v>
      </c>
      <c r="G625" s="254">
        <v>1</v>
      </c>
      <c r="H625" s="424">
        <v>15061</v>
      </c>
      <c r="I625" s="423" t="s">
        <v>3300</v>
      </c>
      <c r="J625" s="423" t="s">
        <v>3309</v>
      </c>
      <c r="K625" s="423" t="s">
        <v>3298</v>
      </c>
      <c r="L625" s="423"/>
      <c r="M625" s="425"/>
      <c r="N625" s="423"/>
      <c r="O625" s="423"/>
      <c r="P625" s="421"/>
      <c r="Q625" s="421"/>
      <c r="R625" s="392"/>
      <c r="S625" s="392"/>
      <c r="T625" s="392"/>
      <c r="U625" s="392"/>
      <c r="V625" s="434" t="b">
        <f t="shared" si="28"/>
        <v>1</v>
      </c>
      <c r="W625" s="434" t="b">
        <f t="shared" si="27"/>
        <v>1</v>
      </c>
      <c r="X625" s="67" t="s">
        <v>1468</v>
      </c>
      <c r="Y625" s="41">
        <v>1</v>
      </c>
      <c r="Z625" s="41" t="s">
        <v>6</v>
      </c>
      <c r="AA625" s="442" t="s">
        <v>1390</v>
      </c>
      <c r="AB625" s="33" t="s">
        <v>1552</v>
      </c>
      <c r="AC625" s="434" t="b">
        <v>1</v>
      </c>
      <c r="AD625" s="626" t="s">
        <v>4548</v>
      </c>
      <c r="AE625" s="626">
        <v>1429</v>
      </c>
    </row>
    <row r="626" spans="2:31" s="477" customFormat="1" ht="24">
      <c r="B626" s="470"/>
      <c r="C626" s="471"/>
      <c r="D626" s="472" t="s">
        <v>1470</v>
      </c>
      <c r="E626" s="479" t="s">
        <v>1471</v>
      </c>
      <c r="F626" s="480" t="s">
        <v>212</v>
      </c>
      <c r="G626" s="473">
        <v>1</v>
      </c>
      <c r="H626" s="474">
        <v>17251</v>
      </c>
      <c r="I626" s="480"/>
      <c r="J626" s="480"/>
      <c r="K626" s="480"/>
      <c r="L626" s="480"/>
      <c r="M626" s="481"/>
      <c r="N626" s="480"/>
      <c r="O626" s="480"/>
      <c r="P626" s="476"/>
      <c r="Q626" s="476"/>
      <c r="R626" s="476"/>
      <c r="S626" s="476"/>
      <c r="T626" s="476"/>
      <c r="U626" s="476"/>
      <c r="V626" s="477" t="b">
        <f t="shared" si="28"/>
        <v>1</v>
      </c>
      <c r="W626" s="477" t="b">
        <f t="shared" si="27"/>
        <v>1</v>
      </c>
      <c r="X626" s="479" t="s">
        <v>1471</v>
      </c>
      <c r="Y626" s="473">
        <v>1</v>
      </c>
      <c r="Z626" s="473" t="s">
        <v>19</v>
      </c>
      <c r="AA626" s="478" t="s">
        <v>1973</v>
      </c>
      <c r="AB626" s="470"/>
      <c r="AC626" s="477" t="b">
        <v>1</v>
      </c>
      <c r="AD626" s="626" t="s">
        <v>4549</v>
      </c>
      <c r="AE626" s="626" t="e">
        <v>#N/A</v>
      </c>
    </row>
    <row r="627" spans="2:31">
      <c r="B627" s="33"/>
      <c r="C627" s="41"/>
      <c r="D627" s="38"/>
      <c r="E627" s="35"/>
      <c r="F627" s="36"/>
      <c r="G627" s="38"/>
      <c r="H627" s="38"/>
      <c r="I627" s="36"/>
      <c r="J627" s="36"/>
      <c r="K627" s="36"/>
      <c r="L627" s="36"/>
      <c r="M627" s="402"/>
      <c r="N627" s="36"/>
      <c r="O627" s="36"/>
      <c r="P627" s="392"/>
      <c r="Q627" s="392"/>
      <c r="R627" s="392"/>
      <c r="S627" s="392"/>
      <c r="T627" s="392"/>
      <c r="U627" s="392"/>
    </row>
    <row r="628" spans="2:31">
      <c r="B628" s="33"/>
      <c r="C628" s="41"/>
      <c r="D628" s="38"/>
      <c r="E628" s="35"/>
      <c r="F628" s="29"/>
      <c r="G628" s="29"/>
      <c r="H628" s="38"/>
      <c r="I628" s="29"/>
      <c r="J628" s="29"/>
      <c r="K628" s="29"/>
      <c r="L628" s="29"/>
      <c r="M628" s="400"/>
      <c r="N628" s="29"/>
      <c r="O628" s="29"/>
      <c r="P628" s="392"/>
      <c r="Q628" s="392"/>
      <c r="R628" s="392"/>
      <c r="S628" s="392"/>
      <c r="T628" s="392"/>
      <c r="U628" s="392"/>
    </row>
    <row r="629" spans="2:31">
      <c r="B629" s="33"/>
      <c r="C629" s="41"/>
      <c r="D629" s="38"/>
      <c r="E629" s="75"/>
      <c r="F629" s="36"/>
      <c r="G629" s="36"/>
      <c r="H629" s="38"/>
      <c r="I629" s="36"/>
      <c r="J629" s="36"/>
      <c r="K629" s="36"/>
      <c r="L629" s="36"/>
      <c r="M629" s="402"/>
      <c r="N629" s="36"/>
      <c r="O629" s="36"/>
      <c r="P629" s="392"/>
      <c r="Q629" s="392"/>
      <c r="R629" s="392"/>
      <c r="S629" s="392"/>
      <c r="T629" s="392"/>
      <c r="U629" s="392"/>
    </row>
    <row r="630" spans="2:31">
      <c r="B630" s="33"/>
      <c r="C630" s="41"/>
      <c r="D630" s="38"/>
      <c r="E630" s="35"/>
      <c r="F630" s="36"/>
      <c r="G630" s="36"/>
      <c r="H630" s="38"/>
      <c r="I630" s="36"/>
      <c r="J630" s="36"/>
      <c r="K630" s="36"/>
      <c r="L630" s="36"/>
      <c r="M630" s="402"/>
      <c r="N630" s="36"/>
      <c r="O630" s="36"/>
      <c r="P630" s="392"/>
      <c r="Q630" s="392"/>
      <c r="R630" s="392"/>
      <c r="S630" s="392"/>
      <c r="T630" s="392"/>
      <c r="U630" s="392"/>
    </row>
    <row r="631" spans="2:31">
      <c r="B631" s="33"/>
      <c r="C631" s="41"/>
      <c r="D631" s="38"/>
      <c r="E631" s="75"/>
      <c r="F631" s="36"/>
      <c r="G631" s="36"/>
      <c r="H631" s="38"/>
      <c r="I631" s="36"/>
      <c r="J631" s="36"/>
      <c r="K631" s="36"/>
      <c r="L631" s="36"/>
      <c r="M631" s="402"/>
      <c r="N631" s="36"/>
      <c r="O631" s="36"/>
      <c r="P631" s="392"/>
      <c r="Q631" s="392"/>
      <c r="R631" s="392"/>
      <c r="S631" s="392"/>
      <c r="T631" s="392"/>
      <c r="U631" s="392"/>
    </row>
    <row r="632" spans="2:31">
      <c r="B632" s="33"/>
      <c r="C632" s="41"/>
      <c r="D632" s="142"/>
      <c r="E632" s="75"/>
      <c r="F632" s="36"/>
      <c r="G632" s="36"/>
      <c r="H632" s="142"/>
      <c r="I632" s="36"/>
      <c r="J632" s="36"/>
      <c r="K632" s="36"/>
      <c r="L632" s="36"/>
      <c r="M632" s="402"/>
      <c r="N632" s="36"/>
      <c r="O632" s="36"/>
      <c r="P632" s="392"/>
      <c r="Q632" s="392"/>
      <c r="R632" s="392"/>
      <c r="S632" s="392"/>
      <c r="T632" s="392"/>
      <c r="U632" s="392"/>
    </row>
    <row r="633" spans="2:31">
      <c r="B633" s="33"/>
      <c r="C633" s="41"/>
      <c r="D633" s="38"/>
      <c r="E633" s="43"/>
      <c r="F633" s="36"/>
      <c r="G633" s="36"/>
      <c r="H633" s="38"/>
      <c r="I633" s="36"/>
      <c r="J633" s="36"/>
      <c r="K633" s="36"/>
      <c r="L633" s="36"/>
      <c r="M633" s="402"/>
      <c r="N633" s="36"/>
      <c r="O633" s="36"/>
      <c r="P633" s="392"/>
      <c r="Q633" s="392"/>
      <c r="R633" s="392"/>
      <c r="S633" s="392"/>
      <c r="T633" s="392"/>
      <c r="U633" s="392"/>
    </row>
    <row r="634" spans="2:31">
      <c r="B634" s="33"/>
      <c r="C634" s="41"/>
      <c r="D634" s="38"/>
      <c r="E634" s="43"/>
      <c r="F634" s="36"/>
      <c r="G634" s="36"/>
      <c r="H634" s="38"/>
      <c r="I634" s="36"/>
      <c r="J634" s="36"/>
      <c r="K634" s="36"/>
      <c r="L634" s="36"/>
      <c r="M634" s="402"/>
      <c r="N634" s="36"/>
      <c r="O634" s="36"/>
      <c r="P634" s="392"/>
      <c r="Q634" s="392"/>
      <c r="R634" s="392"/>
      <c r="S634" s="392"/>
      <c r="T634" s="392"/>
      <c r="U634" s="392"/>
    </row>
    <row r="635" spans="2:31">
      <c r="B635" s="33"/>
      <c r="C635" s="41"/>
      <c r="D635" s="38"/>
      <c r="E635" s="43"/>
      <c r="F635" s="36"/>
      <c r="G635" s="36"/>
      <c r="H635" s="38"/>
      <c r="I635" s="36"/>
      <c r="J635" s="36"/>
      <c r="K635" s="36"/>
      <c r="L635" s="36"/>
      <c r="M635" s="402"/>
      <c r="N635" s="36"/>
      <c r="O635" s="36"/>
      <c r="P635" s="392"/>
      <c r="Q635" s="392"/>
      <c r="R635" s="392"/>
      <c r="S635" s="392"/>
      <c r="T635" s="392"/>
      <c r="U635" s="392"/>
    </row>
    <row r="636" spans="2:31">
      <c r="B636" s="33"/>
      <c r="C636" s="41"/>
      <c r="D636" s="38"/>
      <c r="E636" s="43"/>
      <c r="F636" s="36"/>
      <c r="G636" s="36"/>
      <c r="H636" s="38"/>
      <c r="I636" s="36"/>
      <c r="J636" s="36"/>
      <c r="K636" s="36"/>
      <c r="L636" s="36"/>
      <c r="M636" s="402"/>
      <c r="N636" s="36"/>
      <c r="O636" s="36"/>
      <c r="P636" s="392"/>
      <c r="Q636" s="392"/>
      <c r="R636" s="392"/>
      <c r="S636" s="392"/>
      <c r="T636" s="392"/>
      <c r="U636" s="392"/>
    </row>
    <row r="637" spans="2:31">
      <c r="B637" s="33"/>
      <c r="C637" s="41"/>
      <c r="D637" s="38"/>
      <c r="E637" s="143"/>
      <c r="F637" s="36"/>
      <c r="G637" s="36"/>
      <c r="H637" s="38"/>
      <c r="I637" s="36"/>
      <c r="J637" s="36"/>
      <c r="K637" s="36"/>
      <c r="L637" s="36"/>
      <c r="M637" s="402"/>
      <c r="N637" s="36"/>
      <c r="O637" s="36"/>
      <c r="P637" s="392"/>
      <c r="Q637" s="392"/>
      <c r="R637" s="392"/>
      <c r="S637" s="392"/>
      <c r="T637" s="392"/>
      <c r="U637" s="392"/>
    </row>
    <row r="638" spans="2:31">
      <c r="B638" s="33"/>
      <c r="C638" s="41"/>
      <c r="D638" s="38"/>
      <c r="E638" s="143"/>
      <c r="F638" s="36"/>
      <c r="G638" s="36"/>
      <c r="H638" s="38"/>
      <c r="I638" s="36"/>
      <c r="J638" s="36"/>
      <c r="K638" s="36"/>
      <c r="L638" s="36"/>
      <c r="M638" s="402"/>
      <c r="N638" s="36"/>
      <c r="O638" s="36"/>
      <c r="P638" s="392"/>
      <c r="Q638" s="392"/>
      <c r="R638" s="392"/>
      <c r="S638" s="392"/>
      <c r="T638" s="392"/>
      <c r="U638" s="392"/>
    </row>
    <row r="639" spans="2:31">
      <c r="B639" s="33"/>
      <c r="C639" s="41"/>
      <c r="D639" s="38"/>
      <c r="E639" s="143"/>
      <c r="F639" s="36"/>
      <c r="G639" s="36"/>
      <c r="H639" s="38"/>
      <c r="I639" s="36"/>
      <c r="J639" s="36"/>
      <c r="K639" s="36"/>
      <c r="L639" s="36"/>
      <c r="M639" s="402"/>
      <c r="N639" s="36"/>
      <c r="O639" s="36"/>
      <c r="P639" s="392"/>
      <c r="Q639" s="392"/>
      <c r="R639" s="392"/>
      <c r="S639" s="392"/>
      <c r="T639" s="392"/>
      <c r="U639" s="392"/>
    </row>
    <row r="640" spans="2:31">
      <c r="B640" s="33"/>
      <c r="C640" s="41"/>
      <c r="D640" s="38"/>
      <c r="E640" s="49"/>
      <c r="F640" s="36"/>
      <c r="G640" s="36"/>
      <c r="H640" s="38"/>
      <c r="I640" s="36"/>
      <c r="J640" s="36"/>
      <c r="K640" s="36"/>
      <c r="L640" s="36"/>
      <c r="M640" s="402"/>
      <c r="N640" s="36"/>
      <c r="O640" s="36"/>
      <c r="P640" s="392"/>
      <c r="Q640" s="392"/>
      <c r="R640" s="392"/>
      <c r="S640" s="392"/>
      <c r="T640" s="392"/>
      <c r="U640" s="392"/>
    </row>
    <row r="641" spans="2:21">
      <c r="B641" s="33"/>
      <c r="C641" s="41"/>
      <c r="D641" s="38"/>
      <c r="E641" s="49"/>
      <c r="F641" s="36"/>
      <c r="G641" s="36"/>
      <c r="H641" s="38"/>
      <c r="I641" s="36"/>
      <c r="J641" s="36"/>
      <c r="K641" s="36"/>
      <c r="L641" s="36"/>
      <c r="M641" s="402"/>
      <c r="N641" s="36"/>
      <c r="O641" s="36"/>
      <c r="P641" s="392"/>
      <c r="Q641" s="392"/>
      <c r="R641" s="392"/>
      <c r="S641" s="392"/>
      <c r="T641" s="392"/>
      <c r="U641" s="392"/>
    </row>
    <row r="642" spans="2:21">
      <c r="B642" s="33"/>
      <c r="C642" s="41"/>
      <c r="D642" s="38"/>
      <c r="E642" s="60"/>
      <c r="F642" s="36"/>
      <c r="G642" s="36"/>
      <c r="H642" s="38"/>
      <c r="I642" s="36"/>
      <c r="J642" s="36"/>
      <c r="K642" s="36"/>
      <c r="L642" s="36"/>
      <c r="M642" s="402"/>
      <c r="N642" s="36"/>
      <c r="O642" s="36"/>
      <c r="P642" s="392"/>
      <c r="Q642" s="392"/>
      <c r="R642" s="392"/>
      <c r="S642" s="392"/>
      <c r="T642" s="392"/>
      <c r="U642" s="392"/>
    </row>
    <row r="643" spans="2:21">
      <c r="B643" s="33"/>
      <c r="C643" s="41"/>
      <c r="D643" s="38"/>
      <c r="E643" s="49"/>
      <c r="F643" s="36"/>
      <c r="G643" s="36"/>
      <c r="H643" s="38"/>
      <c r="I643" s="36"/>
      <c r="J643" s="36"/>
      <c r="K643" s="36"/>
      <c r="L643" s="36"/>
      <c r="M643" s="402"/>
      <c r="N643" s="36"/>
      <c r="O643" s="36"/>
      <c r="P643" s="392"/>
      <c r="Q643" s="392"/>
      <c r="R643" s="392"/>
      <c r="S643" s="392"/>
      <c r="T643" s="392"/>
      <c r="U643" s="392"/>
    </row>
    <row r="644" spans="2:21">
      <c r="B644" s="33"/>
      <c r="C644" s="41"/>
      <c r="D644" s="38"/>
      <c r="E644" s="35"/>
      <c r="F644" s="36"/>
      <c r="G644" s="36"/>
      <c r="H644" s="38"/>
      <c r="I644" s="36"/>
      <c r="J644" s="36"/>
      <c r="K644" s="36"/>
      <c r="L644" s="36"/>
      <c r="M644" s="402"/>
      <c r="N644" s="36"/>
      <c r="O644" s="36"/>
      <c r="P644" s="392"/>
      <c r="Q644" s="392"/>
      <c r="R644" s="392"/>
      <c r="S644" s="392"/>
      <c r="T644" s="392"/>
      <c r="U644" s="392"/>
    </row>
    <row r="645" spans="2:21">
      <c r="B645" s="33"/>
      <c r="C645" s="41"/>
      <c r="D645" s="38"/>
      <c r="E645" s="49"/>
      <c r="F645" s="36"/>
      <c r="G645" s="36"/>
      <c r="H645" s="38"/>
      <c r="I645" s="36"/>
      <c r="J645" s="36"/>
      <c r="K645" s="36"/>
      <c r="L645" s="36"/>
      <c r="M645" s="402"/>
      <c r="N645" s="36"/>
      <c r="O645" s="36"/>
      <c r="P645" s="392"/>
      <c r="Q645" s="392"/>
      <c r="R645" s="392"/>
      <c r="S645" s="392"/>
      <c r="T645" s="392"/>
      <c r="U645" s="392"/>
    </row>
    <row r="646" spans="2:21">
      <c r="B646" s="33"/>
      <c r="C646" s="41"/>
      <c r="D646" s="38"/>
      <c r="E646" s="35"/>
      <c r="F646" s="36"/>
      <c r="G646" s="36"/>
      <c r="H646" s="38"/>
      <c r="I646" s="36"/>
      <c r="J646" s="36"/>
      <c r="K646" s="36"/>
      <c r="L646" s="36"/>
      <c r="M646" s="402"/>
      <c r="N646" s="36"/>
      <c r="O646" s="36"/>
      <c r="P646" s="392"/>
      <c r="Q646" s="392"/>
      <c r="R646" s="392"/>
      <c r="S646" s="392"/>
      <c r="T646" s="392"/>
      <c r="U646" s="392"/>
    </row>
    <row r="647" spans="2:21">
      <c r="B647" s="33"/>
      <c r="C647" s="41"/>
      <c r="D647" s="38"/>
      <c r="E647" s="35"/>
      <c r="F647" s="36"/>
      <c r="G647" s="36"/>
      <c r="H647" s="38"/>
      <c r="I647" s="36"/>
      <c r="J647" s="36"/>
      <c r="K647" s="36"/>
      <c r="L647" s="36"/>
      <c r="M647" s="402"/>
      <c r="N647" s="36"/>
      <c r="O647" s="36"/>
      <c r="P647" s="392"/>
      <c r="Q647" s="392"/>
      <c r="R647" s="392"/>
      <c r="S647" s="392"/>
      <c r="T647" s="392"/>
      <c r="U647" s="392"/>
    </row>
    <row r="648" spans="2:21">
      <c r="B648" s="33"/>
      <c r="C648" s="41"/>
      <c r="D648" s="38"/>
      <c r="E648" s="49"/>
      <c r="F648" s="36"/>
      <c r="G648" s="36"/>
      <c r="H648" s="38"/>
      <c r="I648" s="36"/>
      <c r="J648" s="36"/>
      <c r="K648" s="36"/>
      <c r="L648" s="36"/>
      <c r="M648" s="402"/>
      <c r="N648" s="36"/>
      <c r="O648" s="36"/>
      <c r="P648" s="392"/>
      <c r="Q648" s="392"/>
      <c r="R648" s="392"/>
      <c r="S648" s="392"/>
      <c r="T648" s="392"/>
      <c r="U648" s="392"/>
    </row>
    <row r="649" spans="2:21">
      <c r="B649" s="33"/>
      <c r="C649" s="41"/>
      <c r="D649" s="38"/>
      <c r="E649" s="35"/>
      <c r="F649" s="36"/>
      <c r="G649" s="36"/>
      <c r="H649" s="38"/>
      <c r="I649" s="36"/>
      <c r="J649" s="36"/>
      <c r="K649" s="36"/>
      <c r="L649" s="36"/>
      <c r="M649" s="402"/>
      <c r="N649" s="36"/>
      <c r="O649" s="36"/>
      <c r="P649" s="392"/>
      <c r="Q649" s="392"/>
      <c r="R649" s="392"/>
      <c r="S649" s="392"/>
      <c r="T649" s="392"/>
      <c r="U649" s="392"/>
    </row>
    <row r="650" spans="2:21">
      <c r="B650" s="33"/>
      <c r="C650" s="41"/>
      <c r="D650" s="38"/>
      <c r="E650" s="60"/>
      <c r="F650" s="36"/>
      <c r="G650" s="36"/>
      <c r="H650" s="38"/>
      <c r="I650" s="36"/>
      <c r="J650" s="36"/>
      <c r="K650" s="36"/>
      <c r="L650" s="36"/>
      <c r="M650" s="402"/>
      <c r="N650" s="36"/>
      <c r="O650" s="36"/>
      <c r="P650" s="392"/>
      <c r="Q650" s="392"/>
      <c r="R650" s="392"/>
      <c r="S650" s="392"/>
      <c r="T650" s="392"/>
      <c r="U650" s="392"/>
    </row>
    <row r="651" spans="2:21">
      <c r="B651" s="33"/>
      <c r="C651" s="41"/>
      <c r="D651" s="38"/>
      <c r="E651" s="35"/>
      <c r="F651" s="36"/>
      <c r="G651" s="36"/>
      <c r="H651" s="38"/>
      <c r="I651" s="36"/>
      <c r="J651" s="36"/>
      <c r="K651" s="36"/>
      <c r="L651" s="36"/>
      <c r="M651" s="402"/>
      <c r="N651" s="36"/>
      <c r="O651" s="36"/>
      <c r="P651" s="392"/>
      <c r="Q651" s="392"/>
      <c r="R651" s="392"/>
      <c r="S651" s="392"/>
      <c r="T651" s="392"/>
      <c r="U651" s="392"/>
    </row>
    <row r="652" spans="2:21">
      <c r="B652" s="33"/>
      <c r="C652" s="41"/>
      <c r="D652" s="38"/>
      <c r="E652" s="35"/>
      <c r="F652" s="36"/>
      <c r="G652" s="36"/>
      <c r="H652" s="38"/>
      <c r="I652" s="36"/>
      <c r="J652" s="36"/>
      <c r="K652" s="36"/>
      <c r="L652" s="36"/>
      <c r="M652" s="402"/>
      <c r="N652" s="36"/>
      <c r="O652" s="36"/>
      <c r="P652" s="392"/>
      <c r="Q652" s="392"/>
      <c r="R652" s="392"/>
      <c r="S652" s="392"/>
      <c r="T652" s="392"/>
      <c r="U652" s="392"/>
    </row>
    <row r="653" spans="2:21">
      <c r="B653" s="33"/>
      <c r="C653" s="41"/>
      <c r="D653" s="38"/>
      <c r="E653" s="49"/>
      <c r="F653" s="36"/>
      <c r="G653" s="36"/>
      <c r="H653" s="38"/>
      <c r="I653" s="36"/>
      <c r="J653" s="36"/>
      <c r="K653" s="36"/>
      <c r="L653" s="36"/>
      <c r="M653" s="402"/>
      <c r="N653" s="36"/>
      <c r="O653" s="36"/>
      <c r="P653" s="392"/>
      <c r="Q653" s="392"/>
      <c r="R653" s="392"/>
      <c r="S653" s="392"/>
      <c r="T653" s="392"/>
      <c r="U653" s="392"/>
    </row>
    <row r="654" spans="2:21">
      <c r="B654" s="33"/>
      <c r="C654" s="41"/>
      <c r="D654" s="38"/>
      <c r="E654" s="49"/>
      <c r="F654" s="36"/>
      <c r="G654" s="36"/>
      <c r="H654" s="38"/>
      <c r="I654" s="36"/>
      <c r="J654" s="36"/>
      <c r="K654" s="36"/>
      <c r="L654" s="36"/>
      <c r="M654" s="402"/>
      <c r="N654" s="36"/>
      <c r="O654" s="36"/>
      <c r="P654" s="392"/>
      <c r="Q654" s="392"/>
      <c r="R654" s="392"/>
      <c r="S654" s="392"/>
      <c r="T654" s="392"/>
      <c r="U654" s="392"/>
    </row>
    <row r="655" spans="2:21">
      <c r="B655" s="33"/>
      <c r="C655" s="41"/>
      <c r="D655" s="38"/>
      <c r="E655" s="49"/>
      <c r="F655" s="36"/>
      <c r="G655" s="36"/>
      <c r="H655" s="38"/>
      <c r="I655" s="36"/>
      <c r="J655" s="36"/>
      <c r="K655" s="36"/>
      <c r="L655" s="36"/>
      <c r="M655" s="402"/>
      <c r="N655" s="36"/>
      <c r="O655" s="36"/>
      <c r="P655" s="392"/>
      <c r="Q655" s="392"/>
      <c r="R655" s="392"/>
      <c r="S655" s="392"/>
      <c r="T655" s="392"/>
      <c r="U655" s="392"/>
    </row>
    <row r="656" spans="2:21">
      <c r="B656" s="33"/>
      <c r="C656" s="41"/>
      <c r="D656" s="38"/>
      <c r="E656" s="66"/>
      <c r="F656" s="36"/>
      <c r="G656" s="36"/>
      <c r="H656" s="38"/>
      <c r="I656" s="36"/>
      <c r="J656" s="36"/>
      <c r="K656" s="36"/>
      <c r="L656" s="36"/>
      <c r="M656" s="402"/>
      <c r="N656" s="36"/>
      <c r="O656" s="36"/>
      <c r="P656" s="392"/>
      <c r="Q656" s="392"/>
      <c r="R656" s="392"/>
      <c r="S656" s="392"/>
      <c r="T656" s="392"/>
      <c r="U656" s="392"/>
    </row>
    <row r="657" spans="2:21">
      <c r="B657" s="33"/>
      <c r="C657" s="41"/>
      <c r="D657" s="38"/>
      <c r="E657" s="60"/>
      <c r="F657" s="36"/>
      <c r="G657" s="36"/>
      <c r="H657" s="38"/>
      <c r="I657" s="36"/>
      <c r="J657" s="36"/>
      <c r="K657" s="36"/>
      <c r="L657" s="36"/>
      <c r="M657" s="402"/>
      <c r="N657" s="36"/>
      <c r="O657" s="36"/>
      <c r="P657" s="392"/>
      <c r="Q657" s="392"/>
      <c r="R657" s="392"/>
      <c r="S657" s="392"/>
      <c r="T657" s="392"/>
      <c r="U657" s="392"/>
    </row>
    <row r="658" spans="2:21">
      <c r="B658" s="33"/>
      <c r="C658" s="41"/>
      <c r="D658" s="38"/>
      <c r="E658" s="60"/>
      <c r="F658" s="36"/>
      <c r="G658" s="36"/>
      <c r="H658" s="38"/>
      <c r="I658" s="36"/>
      <c r="J658" s="36"/>
      <c r="K658" s="36"/>
      <c r="L658" s="36"/>
      <c r="M658" s="402"/>
      <c r="N658" s="36"/>
      <c r="O658" s="36"/>
      <c r="P658" s="392"/>
      <c r="Q658" s="392"/>
      <c r="R658" s="392"/>
      <c r="S658" s="392"/>
      <c r="T658" s="392"/>
      <c r="U658" s="392"/>
    </row>
    <row r="659" spans="2:21">
      <c r="B659" s="33"/>
      <c r="C659" s="41"/>
      <c r="D659" s="38"/>
      <c r="E659" s="35"/>
      <c r="F659" s="36"/>
      <c r="G659" s="36"/>
      <c r="H659" s="38"/>
      <c r="I659" s="36"/>
      <c r="J659" s="36"/>
      <c r="K659" s="36"/>
      <c r="L659" s="36"/>
      <c r="M659" s="402"/>
      <c r="N659" s="36"/>
      <c r="O659" s="36"/>
      <c r="P659" s="392"/>
      <c r="Q659" s="392"/>
      <c r="R659" s="392"/>
      <c r="S659" s="392"/>
      <c r="T659" s="392"/>
      <c r="U659" s="392"/>
    </row>
    <row r="660" spans="2:21">
      <c r="B660" s="33"/>
      <c r="C660" s="41"/>
      <c r="D660" s="38"/>
      <c r="E660" s="35"/>
      <c r="F660" s="36"/>
      <c r="G660" s="36"/>
      <c r="H660" s="38"/>
      <c r="I660" s="36"/>
      <c r="J660" s="36"/>
      <c r="K660" s="36"/>
      <c r="L660" s="36"/>
      <c r="M660" s="402"/>
      <c r="N660" s="36"/>
      <c r="O660" s="36"/>
      <c r="P660" s="392"/>
      <c r="Q660" s="392"/>
      <c r="R660" s="392"/>
      <c r="S660" s="392"/>
      <c r="T660" s="392"/>
      <c r="U660" s="392"/>
    </row>
    <row r="661" spans="2:21">
      <c r="B661" s="33"/>
      <c r="C661" s="41"/>
      <c r="D661" s="38"/>
      <c r="E661" s="35"/>
      <c r="F661" s="36"/>
      <c r="G661" s="36"/>
      <c r="H661" s="38"/>
      <c r="I661" s="36"/>
      <c r="J661" s="36"/>
      <c r="K661" s="36"/>
      <c r="L661" s="36"/>
      <c r="M661" s="402"/>
      <c r="N661" s="36"/>
      <c r="O661" s="36"/>
      <c r="P661" s="392"/>
      <c r="Q661" s="392"/>
      <c r="R661" s="392"/>
      <c r="S661" s="392"/>
      <c r="T661" s="392"/>
      <c r="U661" s="392"/>
    </row>
    <row r="662" spans="2:21">
      <c r="B662" s="33"/>
      <c r="C662" s="41"/>
      <c r="D662" s="38"/>
      <c r="E662" s="49"/>
      <c r="F662" s="36"/>
      <c r="G662" s="36"/>
      <c r="H662" s="38"/>
      <c r="I662" s="36"/>
      <c r="J662" s="36"/>
      <c r="K662" s="36"/>
      <c r="L662" s="36"/>
      <c r="M662" s="402"/>
      <c r="N662" s="36"/>
      <c r="O662" s="36"/>
      <c r="P662" s="392"/>
      <c r="Q662" s="392"/>
      <c r="R662" s="392"/>
      <c r="S662" s="392"/>
      <c r="T662" s="392"/>
      <c r="U662" s="392"/>
    </row>
    <row r="663" spans="2:21">
      <c r="B663" s="33"/>
      <c r="C663" s="41"/>
      <c r="D663" s="38"/>
      <c r="E663" s="49"/>
      <c r="F663" s="36"/>
      <c r="G663" s="36"/>
      <c r="H663" s="38"/>
      <c r="I663" s="36"/>
      <c r="J663" s="36"/>
      <c r="K663" s="36"/>
      <c r="L663" s="36"/>
      <c r="M663" s="402"/>
      <c r="N663" s="36"/>
      <c r="O663" s="36"/>
      <c r="P663" s="392"/>
      <c r="Q663" s="392"/>
      <c r="R663" s="392"/>
      <c r="S663" s="392"/>
      <c r="T663" s="392"/>
      <c r="U663" s="392"/>
    </row>
    <row r="664" spans="2:21">
      <c r="B664" s="33"/>
      <c r="C664" s="41"/>
      <c r="D664" s="38"/>
      <c r="E664" s="75"/>
      <c r="F664" s="36"/>
      <c r="G664" s="36"/>
      <c r="H664" s="38"/>
      <c r="I664" s="36"/>
      <c r="J664" s="36"/>
      <c r="K664" s="36"/>
      <c r="L664" s="36"/>
      <c r="M664" s="402"/>
      <c r="N664" s="36"/>
      <c r="O664" s="36"/>
      <c r="P664" s="392"/>
      <c r="Q664" s="392"/>
      <c r="R664" s="392"/>
      <c r="S664" s="392"/>
      <c r="T664" s="392"/>
      <c r="U664" s="392"/>
    </row>
    <row r="665" spans="2:21">
      <c r="B665" s="33"/>
      <c r="C665" s="41"/>
      <c r="D665" s="38"/>
      <c r="E665" s="43"/>
      <c r="F665" s="36"/>
      <c r="G665" s="36"/>
      <c r="H665" s="38"/>
      <c r="I665" s="36"/>
      <c r="J665" s="36"/>
      <c r="K665" s="36"/>
      <c r="L665" s="36"/>
      <c r="M665" s="402"/>
      <c r="N665" s="36"/>
      <c r="O665" s="36"/>
      <c r="P665" s="392"/>
      <c r="Q665" s="392"/>
      <c r="R665" s="392"/>
      <c r="S665" s="392"/>
      <c r="T665" s="392"/>
      <c r="U665" s="392"/>
    </row>
    <row r="666" spans="2:21">
      <c r="B666" s="33"/>
      <c r="C666" s="41"/>
      <c r="D666" s="38"/>
      <c r="E666" s="49"/>
      <c r="F666" s="36"/>
      <c r="G666" s="36"/>
      <c r="H666" s="38"/>
      <c r="I666" s="36"/>
      <c r="J666" s="36"/>
      <c r="K666" s="36"/>
      <c r="L666" s="36"/>
      <c r="M666" s="402"/>
      <c r="N666" s="36"/>
      <c r="O666" s="36"/>
      <c r="P666" s="392"/>
      <c r="Q666" s="392"/>
      <c r="R666" s="392"/>
      <c r="S666" s="392"/>
      <c r="T666" s="392"/>
      <c r="U666" s="392"/>
    </row>
    <row r="667" spans="2:21">
      <c r="B667" s="33"/>
      <c r="C667" s="41"/>
      <c r="D667" s="38"/>
      <c r="E667" s="49"/>
      <c r="F667" s="36"/>
      <c r="G667" s="36"/>
      <c r="H667" s="38"/>
      <c r="I667" s="36"/>
      <c r="J667" s="36"/>
      <c r="K667" s="36"/>
      <c r="L667" s="36"/>
      <c r="M667" s="402"/>
      <c r="N667" s="36"/>
      <c r="O667" s="36"/>
      <c r="P667" s="392"/>
      <c r="Q667" s="392"/>
      <c r="R667" s="392"/>
      <c r="S667" s="392"/>
      <c r="T667" s="392"/>
      <c r="U667" s="392"/>
    </row>
    <row r="668" spans="2:21">
      <c r="B668" s="33"/>
      <c r="C668" s="41"/>
      <c r="D668" s="38"/>
      <c r="E668" s="60"/>
      <c r="F668" s="36"/>
      <c r="G668" s="36"/>
      <c r="H668" s="38"/>
      <c r="I668" s="36"/>
      <c r="J668" s="36"/>
      <c r="K668" s="36"/>
      <c r="L668" s="36"/>
      <c r="M668" s="402"/>
      <c r="N668" s="36"/>
      <c r="O668" s="36"/>
      <c r="P668" s="392"/>
      <c r="Q668" s="392"/>
      <c r="R668" s="392"/>
      <c r="S668" s="392"/>
      <c r="T668" s="392"/>
      <c r="U668" s="392"/>
    </row>
    <row r="669" spans="2:21">
      <c r="B669" s="33"/>
      <c r="C669" s="41"/>
      <c r="D669" s="38"/>
      <c r="E669" s="35"/>
      <c r="F669" s="36"/>
      <c r="G669" s="36"/>
      <c r="H669" s="38"/>
      <c r="I669" s="36"/>
      <c r="J669" s="36"/>
      <c r="K669" s="36"/>
      <c r="L669" s="36"/>
      <c r="M669" s="402"/>
      <c r="N669" s="36"/>
      <c r="O669" s="36"/>
      <c r="P669" s="392"/>
      <c r="Q669" s="392"/>
      <c r="R669" s="392"/>
      <c r="S669" s="392"/>
      <c r="T669" s="392"/>
      <c r="U669" s="392"/>
    </row>
    <row r="670" spans="2:21">
      <c r="B670" s="33"/>
      <c r="C670" s="41"/>
      <c r="D670" s="38"/>
      <c r="E670" s="49"/>
      <c r="F670" s="36"/>
      <c r="G670" s="36"/>
      <c r="H670" s="38"/>
      <c r="I670" s="36"/>
      <c r="J670" s="36"/>
      <c r="K670" s="36"/>
      <c r="L670" s="36"/>
      <c r="M670" s="402"/>
      <c r="N670" s="36"/>
      <c r="O670" s="36"/>
      <c r="P670" s="392"/>
      <c r="Q670" s="392"/>
      <c r="R670" s="392"/>
      <c r="S670" s="392"/>
      <c r="T670" s="392"/>
      <c r="U670" s="392"/>
    </row>
    <row r="671" spans="2:21">
      <c r="B671" s="33"/>
      <c r="C671" s="41"/>
      <c r="D671" s="38"/>
      <c r="E671" s="43"/>
      <c r="F671" s="36"/>
      <c r="G671" s="36"/>
      <c r="H671" s="38"/>
      <c r="I671" s="36"/>
      <c r="J671" s="36"/>
      <c r="K671" s="36"/>
      <c r="L671" s="36"/>
      <c r="M671" s="402"/>
      <c r="N671" s="36"/>
      <c r="O671" s="36"/>
      <c r="P671" s="392"/>
      <c r="Q671" s="392"/>
      <c r="R671" s="392"/>
      <c r="S671" s="392"/>
      <c r="T671" s="392"/>
      <c r="U671" s="392"/>
    </row>
    <row r="672" spans="2:21">
      <c r="B672" s="33"/>
      <c r="C672" s="41"/>
      <c r="D672" s="38"/>
      <c r="E672" s="65"/>
      <c r="F672" s="36"/>
      <c r="G672" s="399"/>
      <c r="H672" s="14"/>
      <c r="I672" s="36"/>
      <c r="J672" s="36"/>
      <c r="K672" s="36"/>
      <c r="L672" s="36"/>
      <c r="M672" s="402"/>
      <c r="N672" s="36"/>
      <c r="O672" s="36"/>
      <c r="P672" s="392"/>
      <c r="Q672" s="392"/>
      <c r="R672" s="392"/>
      <c r="S672" s="392"/>
      <c r="T672" s="392"/>
      <c r="U672" s="392"/>
    </row>
    <row r="673" spans="2:21">
      <c r="B673" s="33"/>
      <c r="C673" s="41"/>
      <c r="D673" s="38"/>
      <c r="E673" s="65"/>
      <c r="F673" s="36"/>
      <c r="G673" s="399"/>
      <c r="H673" s="14"/>
      <c r="I673" s="36"/>
      <c r="J673" s="36"/>
      <c r="K673" s="36"/>
      <c r="L673" s="36"/>
      <c r="M673" s="402"/>
      <c r="N673" s="36"/>
      <c r="O673" s="36"/>
      <c r="P673" s="392"/>
      <c r="Q673" s="392"/>
      <c r="R673" s="392"/>
      <c r="S673" s="392"/>
      <c r="T673" s="392"/>
      <c r="U673" s="392"/>
    </row>
    <row r="674" spans="2:21">
      <c r="B674" s="33"/>
      <c r="C674" s="41"/>
      <c r="D674" s="38"/>
      <c r="E674" s="65"/>
      <c r="F674" s="36"/>
      <c r="G674" s="399"/>
      <c r="H674" s="14"/>
      <c r="I674" s="36"/>
      <c r="J674" s="36"/>
      <c r="K674" s="36"/>
      <c r="L674" s="36"/>
      <c r="M674" s="402"/>
      <c r="N674" s="36"/>
      <c r="O674" s="36"/>
      <c r="P674" s="392"/>
      <c r="Q674" s="392"/>
      <c r="R674" s="392"/>
      <c r="S674" s="392"/>
      <c r="T674" s="392"/>
      <c r="U674" s="392"/>
    </row>
    <row r="675" spans="2:21">
      <c r="B675" s="33"/>
      <c r="C675" s="41"/>
      <c r="D675" s="38"/>
      <c r="E675" s="65"/>
      <c r="F675" s="36"/>
      <c r="G675" s="399"/>
      <c r="H675" s="14"/>
      <c r="I675" s="36"/>
      <c r="J675" s="36"/>
      <c r="K675" s="36"/>
      <c r="L675" s="36"/>
      <c r="M675" s="402"/>
      <c r="N675" s="36"/>
      <c r="O675" s="36"/>
      <c r="P675" s="392"/>
      <c r="Q675" s="392"/>
      <c r="R675" s="392"/>
      <c r="S675" s="392"/>
      <c r="T675" s="392"/>
      <c r="U675" s="392"/>
    </row>
    <row r="676" spans="2:21">
      <c r="B676" s="33"/>
      <c r="C676" s="41"/>
      <c r="D676" s="38"/>
      <c r="E676" s="65"/>
      <c r="F676" s="36"/>
      <c r="G676" s="399"/>
      <c r="H676" s="14"/>
      <c r="I676" s="36"/>
      <c r="J676" s="36"/>
      <c r="K676" s="36"/>
      <c r="L676" s="36"/>
      <c r="M676" s="402"/>
      <c r="N676" s="36"/>
      <c r="O676" s="36"/>
      <c r="P676" s="392"/>
      <c r="Q676" s="392"/>
      <c r="R676" s="392"/>
      <c r="S676" s="392"/>
      <c r="T676" s="392"/>
      <c r="U676" s="392"/>
    </row>
    <row r="677" spans="2:21">
      <c r="B677" s="33"/>
      <c r="C677" s="41"/>
      <c r="D677" s="38"/>
      <c r="E677" s="65"/>
      <c r="F677" s="36"/>
      <c r="G677" s="399"/>
      <c r="H677" s="14"/>
      <c r="I677" s="36"/>
      <c r="J677" s="36"/>
      <c r="K677" s="36"/>
      <c r="L677" s="36"/>
      <c r="M677" s="402"/>
      <c r="N677" s="36"/>
      <c r="O677" s="36"/>
      <c r="P677" s="392"/>
      <c r="Q677" s="392"/>
      <c r="R677" s="392"/>
      <c r="S677" s="392"/>
      <c r="T677" s="392"/>
      <c r="U677" s="392"/>
    </row>
    <row r="678" spans="2:21">
      <c r="B678" s="33"/>
      <c r="C678" s="41"/>
      <c r="D678" s="38"/>
      <c r="E678" s="65"/>
      <c r="F678" s="36"/>
      <c r="G678" s="399"/>
      <c r="H678" s="14"/>
      <c r="I678" s="36"/>
      <c r="J678" s="36"/>
      <c r="K678" s="36"/>
      <c r="L678" s="36"/>
      <c r="M678" s="402"/>
      <c r="N678" s="36"/>
      <c r="O678" s="36"/>
      <c r="P678" s="392"/>
      <c r="Q678" s="392"/>
      <c r="R678" s="392"/>
      <c r="S678" s="392"/>
      <c r="T678" s="392"/>
      <c r="U678" s="392"/>
    </row>
    <row r="679" spans="2:21">
      <c r="B679" s="33"/>
      <c r="C679" s="41"/>
      <c r="D679" s="38"/>
      <c r="E679" s="65"/>
      <c r="F679" s="36"/>
      <c r="G679" s="399"/>
      <c r="H679" s="14"/>
      <c r="I679" s="36"/>
      <c r="J679" s="36"/>
      <c r="K679" s="36"/>
      <c r="L679" s="36"/>
      <c r="M679" s="402"/>
      <c r="N679" s="36"/>
      <c r="O679" s="36"/>
      <c r="P679" s="392"/>
      <c r="Q679" s="392"/>
      <c r="R679" s="392"/>
      <c r="S679" s="392"/>
      <c r="T679" s="392"/>
      <c r="U679" s="392"/>
    </row>
    <row r="680" spans="2:21">
      <c r="B680" s="33"/>
      <c r="C680" s="41"/>
      <c r="D680" s="38"/>
      <c r="E680" s="65"/>
      <c r="F680" s="36"/>
      <c r="G680" s="399"/>
      <c r="H680" s="14"/>
      <c r="I680" s="36"/>
      <c r="J680" s="36"/>
      <c r="K680" s="36"/>
      <c r="L680" s="36"/>
      <c r="M680" s="402"/>
      <c r="N680" s="36"/>
      <c r="O680" s="36"/>
      <c r="P680" s="392"/>
      <c r="Q680" s="392"/>
      <c r="R680" s="392"/>
      <c r="S680" s="392"/>
      <c r="T680" s="392"/>
      <c r="U680" s="392"/>
    </row>
    <row r="681" spans="2:21">
      <c r="B681" s="33"/>
      <c r="C681" s="41"/>
      <c r="D681" s="38"/>
      <c r="E681" s="65"/>
      <c r="F681" s="36"/>
      <c r="G681" s="399"/>
      <c r="H681" s="14"/>
      <c r="I681" s="36"/>
      <c r="J681" s="36"/>
      <c r="K681" s="36"/>
      <c r="L681" s="36"/>
      <c r="M681" s="402"/>
      <c r="N681" s="36"/>
      <c r="O681" s="36"/>
      <c r="P681" s="392"/>
      <c r="Q681" s="392"/>
      <c r="R681" s="392"/>
      <c r="S681" s="392"/>
      <c r="T681" s="392"/>
      <c r="U681" s="392"/>
    </row>
    <row r="682" spans="2:21">
      <c r="B682" s="33"/>
      <c r="C682" s="41"/>
      <c r="D682" s="38"/>
      <c r="E682" s="65"/>
      <c r="F682" s="36"/>
      <c r="G682" s="399"/>
      <c r="H682" s="14"/>
      <c r="I682" s="36"/>
      <c r="J682" s="36"/>
      <c r="K682" s="36"/>
      <c r="L682" s="36"/>
      <c r="M682" s="402"/>
      <c r="N682" s="36"/>
      <c r="O682" s="36"/>
      <c r="P682" s="392"/>
      <c r="Q682" s="392"/>
      <c r="R682" s="392"/>
      <c r="S682" s="392"/>
      <c r="T682" s="392"/>
      <c r="U682" s="392"/>
    </row>
    <row r="683" spans="2:21">
      <c r="B683" s="33"/>
      <c r="C683" s="41"/>
      <c r="D683" s="38"/>
      <c r="E683" s="65"/>
      <c r="F683" s="36"/>
      <c r="G683" s="399"/>
      <c r="H683" s="14"/>
      <c r="I683" s="36"/>
      <c r="J683" s="36"/>
      <c r="K683" s="36"/>
      <c r="L683" s="36"/>
      <c r="M683" s="402"/>
      <c r="N683" s="36"/>
      <c r="O683" s="36"/>
      <c r="P683" s="392"/>
      <c r="Q683" s="392"/>
      <c r="R683" s="392"/>
      <c r="S683" s="392"/>
      <c r="T683" s="392"/>
      <c r="U683" s="392"/>
    </row>
    <row r="684" spans="2:21">
      <c r="B684" s="33"/>
      <c r="C684" s="41"/>
      <c r="D684" s="38"/>
      <c r="E684" s="65"/>
      <c r="F684" s="36"/>
      <c r="G684" s="399"/>
      <c r="H684" s="14"/>
      <c r="I684" s="36"/>
      <c r="J684" s="36"/>
      <c r="K684" s="36"/>
      <c r="L684" s="36"/>
      <c r="M684" s="402"/>
      <c r="N684" s="36"/>
      <c r="O684" s="36"/>
      <c r="P684" s="392"/>
      <c r="Q684" s="392"/>
      <c r="R684" s="392"/>
      <c r="S684" s="392"/>
      <c r="T684" s="392"/>
      <c r="U684" s="392"/>
    </row>
    <row r="685" spans="2:21">
      <c r="B685" s="33"/>
      <c r="C685" s="41"/>
      <c r="D685" s="38"/>
      <c r="E685" s="65"/>
      <c r="F685" s="36"/>
      <c r="G685" s="399"/>
      <c r="H685" s="14"/>
      <c r="I685" s="36"/>
      <c r="J685" s="36"/>
      <c r="K685" s="36"/>
      <c r="L685" s="36"/>
      <c r="M685" s="402"/>
      <c r="N685" s="36"/>
      <c r="O685" s="36"/>
      <c r="P685" s="392"/>
      <c r="Q685" s="392"/>
      <c r="R685" s="392"/>
      <c r="S685" s="392"/>
      <c r="T685" s="392"/>
      <c r="U685" s="392"/>
    </row>
    <row r="686" spans="2:21">
      <c r="B686" s="33"/>
      <c r="C686" s="41"/>
      <c r="D686" s="38"/>
      <c r="E686" s="35"/>
      <c r="F686" s="36"/>
      <c r="G686" s="36"/>
      <c r="H686" s="38"/>
      <c r="I686" s="36"/>
      <c r="J686" s="36"/>
      <c r="K686" s="36"/>
      <c r="L686" s="36"/>
      <c r="M686" s="402"/>
      <c r="N686" s="36"/>
      <c r="O686" s="36"/>
      <c r="P686" s="392"/>
      <c r="Q686" s="392"/>
      <c r="R686" s="392"/>
      <c r="S686" s="392"/>
      <c r="T686" s="392"/>
      <c r="U686" s="392"/>
    </row>
    <row r="687" spans="2:21">
      <c r="B687" s="33"/>
      <c r="C687" s="41"/>
      <c r="D687" s="38"/>
      <c r="E687" s="35"/>
      <c r="F687" s="36"/>
      <c r="G687" s="36"/>
      <c r="H687" s="38"/>
      <c r="I687" s="36"/>
      <c r="J687" s="36"/>
      <c r="K687" s="36"/>
      <c r="L687" s="36"/>
      <c r="M687" s="402"/>
      <c r="N687" s="36"/>
      <c r="O687" s="36"/>
      <c r="P687" s="392"/>
      <c r="Q687" s="392"/>
      <c r="R687" s="392"/>
      <c r="S687" s="392"/>
      <c r="T687" s="392"/>
      <c r="U687" s="392"/>
    </row>
    <row r="688" spans="2:21">
      <c r="B688" s="33"/>
      <c r="C688" s="41"/>
      <c r="D688" s="38"/>
      <c r="E688" s="35"/>
      <c r="F688" s="36"/>
      <c r="G688" s="36"/>
      <c r="H688" s="38"/>
      <c r="I688" s="36"/>
      <c r="J688" s="36"/>
      <c r="K688" s="36"/>
      <c r="L688" s="36"/>
      <c r="M688" s="402"/>
      <c r="N688" s="36"/>
      <c r="O688" s="36"/>
      <c r="P688" s="392"/>
      <c r="Q688" s="392"/>
      <c r="R688" s="392"/>
      <c r="S688" s="392"/>
      <c r="T688" s="392"/>
      <c r="U688" s="392"/>
    </row>
    <row r="689" spans="2:21">
      <c r="B689" s="33"/>
      <c r="C689" s="41"/>
      <c r="D689" s="38"/>
      <c r="E689" s="35"/>
      <c r="F689" s="36"/>
      <c r="G689" s="36"/>
      <c r="H689" s="38"/>
      <c r="I689" s="36"/>
      <c r="J689" s="36"/>
      <c r="K689" s="36"/>
      <c r="L689" s="36"/>
      <c r="M689" s="402"/>
      <c r="N689" s="36"/>
      <c r="O689" s="36"/>
      <c r="P689" s="392"/>
      <c r="Q689" s="392"/>
      <c r="R689" s="392"/>
      <c r="S689" s="392"/>
      <c r="T689" s="392"/>
      <c r="U689" s="392"/>
    </row>
    <row r="690" spans="2:21">
      <c r="B690" s="33"/>
      <c r="C690" s="41"/>
      <c r="D690" s="38"/>
      <c r="E690" s="35"/>
      <c r="F690" s="36"/>
      <c r="G690" s="36"/>
      <c r="H690" s="38"/>
      <c r="I690" s="36"/>
      <c r="J690" s="36"/>
      <c r="K690" s="36"/>
      <c r="L690" s="36"/>
      <c r="M690" s="402"/>
      <c r="N690" s="36"/>
      <c r="O690" s="36"/>
      <c r="P690" s="392"/>
      <c r="Q690" s="392"/>
      <c r="R690" s="392"/>
      <c r="S690" s="392"/>
      <c r="T690" s="392"/>
      <c r="U690" s="392"/>
    </row>
    <row r="691" spans="2:21">
      <c r="B691" s="33"/>
      <c r="C691" s="41"/>
      <c r="D691" s="38"/>
      <c r="E691" s="35"/>
      <c r="F691" s="36"/>
      <c r="G691" s="36"/>
      <c r="H691" s="38"/>
      <c r="I691" s="36"/>
      <c r="J691" s="36"/>
      <c r="K691" s="36"/>
      <c r="L691" s="36"/>
      <c r="M691" s="402"/>
      <c r="N691" s="36"/>
      <c r="O691" s="36"/>
      <c r="P691" s="392"/>
      <c r="Q691" s="392"/>
      <c r="R691" s="392"/>
      <c r="S691" s="392"/>
      <c r="T691" s="392"/>
      <c r="U691" s="392"/>
    </row>
    <row r="692" spans="2:21">
      <c r="B692" s="33"/>
      <c r="C692" s="41"/>
      <c r="D692" s="38"/>
      <c r="E692" s="35"/>
      <c r="F692" s="36"/>
      <c r="G692" s="36"/>
      <c r="H692" s="38"/>
      <c r="I692" s="36"/>
      <c r="J692" s="36"/>
      <c r="K692" s="36"/>
      <c r="L692" s="36"/>
      <c r="M692" s="402"/>
      <c r="N692" s="36"/>
      <c r="O692" s="36"/>
      <c r="P692" s="392"/>
      <c r="Q692" s="392"/>
      <c r="R692" s="392"/>
      <c r="S692" s="392"/>
      <c r="T692" s="392"/>
      <c r="U692" s="392"/>
    </row>
    <row r="693" spans="2:21">
      <c r="B693" s="33"/>
      <c r="C693" s="41"/>
      <c r="D693" s="38"/>
      <c r="E693" s="35"/>
      <c r="F693" s="36"/>
      <c r="G693" s="36"/>
      <c r="H693" s="38"/>
      <c r="I693" s="36"/>
      <c r="J693" s="36"/>
      <c r="K693" s="36"/>
      <c r="L693" s="36"/>
      <c r="M693" s="402"/>
      <c r="N693" s="36"/>
      <c r="O693" s="36"/>
      <c r="P693" s="392"/>
      <c r="Q693" s="392"/>
      <c r="R693" s="392"/>
      <c r="S693" s="392"/>
      <c r="T693" s="392"/>
      <c r="U693" s="392"/>
    </row>
    <row r="694" spans="2:21">
      <c r="B694" s="33"/>
      <c r="C694" s="41"/>
      <c r="D694" s="38"/>
      <c r="E694" s="35"/>
      <c r="F694" s="36"/>
      <c r="G694" s="36"/>
      <c r="H694" s="38"/>
      <c r="I694" s="36"/>
      <c r="J694" s="36"/>
      <c r="K694" s="36"/>
      <c r="L694" s="36"/>
      <c r="M694" s="402"/>
      <c r="N694" s="36"/>
      <c r="O694" s="36"/>
      <c r="P694" s="392"/>
      <c r="Q694" s="392"/>
      <c r="R694" s="392"/>
      <c r="S694" s="392"/>
      <c r="T694" s="392"/>
      <c r="U694" s="392"/>
    </row>
    <row r="695" spans="2:21">
      <c r="B695" s="33"/>
      <c r="C695" s="41"/>
      <c r="D695" s="38"/>
      <c r="E695" s="35"/>
      <c r="F695" s="36"/>
      <c r="G695" s="36"/>
      <c r="H695" s="38"/>
      <c r="I695" s="36"/>
      <c r="J695" s="36"/>
      <c r="K695" s="36"/>
      <c r="L695" s="36"/>
      <c r="M695" s="402"/>
      <c r="N695" s="36"/>
      <c r="O695" s="36"/>
      <c r="P695" s="392"/>
      <c r="Q695" s="392"/>
      <c r="R695" s="392"/>
      <c r="S695" s="392"/>
      <c r="T695" s="392"/>
      <c r="U695" s="392"/>
    </row>
    <row r="696" spans="2:21">
      <c r="B696" s="33"/>
      <c r="C696" s="41"/>
      <c r="D696" s="38"/>
      <c r="E696" s="35"/>
      <c r="F696" s="36"/>
      <c r="G696" s="36"/>
      <c r="H696" s="38"/>
      <c r="I696" s="36"/>
      <c r="J696" s="36"/>
      <c r="K696" s="36"/>
      <c r="L696" s="36"/>
      <c r="M696" s="402"/>
      <c r="N696" s="36"/>
      <c r="O696" s="36"/>
      <c r="P696" s="392"/>
      <c r="Q696" s="392"/>
      <c r="R696" s="392"/>
      <c r="S696" s="392"/>
      <c r="T696" s="392"/>
      <c r="U696" s="392"/>
    </row>
    <row r="697" spans="2:21">
      <c r="B697" s="33"/>
      <c r="C697" s="41"/>
      <c r="D697" s="38"/>
      <c r="E697" s="35"/>
      <c r="F697" s="36"/>
      <c r="G697" s="36"/>
      <c r="H697" s="38"/>
      <c r="I697" s="36"/>
      <c r="J697" s="36"/>
      <c r="K697" s="36"/>
      <c r="L697" s="36"/>
      <c r="M697" s="402"/>
      <c r="N697" s="36"/>
      <c r="O697" s="36"/>
      <c r="P697" s="392"/>
      <c r="Q697" s="392"/>
      <c r="R697" s="392"/>
      <c r="S697" s="392"/>
      <c r="T697" s="392"/>
      <c r="U697" s="392"/>
    </row>
    <row r="698" spans="2:21">
      <c r="B698" s="33"/>
      <c r="C698" s="41"/>
      <c r="D698" s="38"/>
      <c r="E698" s="35"/>
      <c r="F698" s="36"/>
      <c r="G698" s="36"/>
      <c r="H698" s="38"/>
      <c r="I698" s="36"/>
      <c r="J698" s="36"/>
      <c r="K698" s="36"/>
      <c r="L698" s="36"/>
      <c r="M698" s="402"/>
      <c r="N698" s="36"/>
      <c r="O698" s="36"/>
      <c r="P698" s="392"/>
      <c r="Q698" s="392"/>
      <c r="R698" s="392"/>
      <c r="S698" s="392"/>
      <c r="T698" s="392"/>
      <c r="U698" s="392"/>
    </row>
    <row r="699" spans="2:21">
      <c r="B699" s="33"/>
      <c r="C699" s="41"/>
      <c r="D699" s="38"/>
      <c r="E699" s="35"/>
      <c r="F699" s="36"/>
      <c r="G699" s="36"/>
      <c r="H699" s="38"/>
      <c r="I699" s="36"/>
      <c r="J699" s="36"/>
      <c r="K699" s="36"/>
      <c r="L699" s="36"/>
      <c r="M699" s="402"/>
      <c r="N699" s="36"/>
      <c r="O699" s="36"/>
      <c r="P699" s="392"/>
      <c r="Q699" s="392"/>
      <c r="R699" s="392"/>
      <c r="S699" s="392"/>
      <c r="T699" s="392"/>
      <c r="U699" s="392"/>
    </row>
    <row r="700" spans="2:21">
      <c r="B700" s="33"/>
      <c r="C700" s="41"/>
      <c r="D700" s="38"/>
      <c r="E700" s="35"/>
      <c r="F700" s="36"/>
      <c r="G700" s="36"/>
      <c r="H700" s="38"/>
      <c r="I700" s="36"/>
      <c r="J700" s="36"/>
      <c r="K700" s="36"/>
      <c r="L700" s="36"/>
      <c r="M700" s="402"/>
      <c r="N700" s="36"/>
      <c r="O700" s="36"/>
      <c r="P700" s="392"/>
      <c r="Q700" s="392"/>
      <c r="R700" s="392"/>
      <c r="S700" s="392"/>
      <c r="T700" s="392"/>
      <c r="U700" s="392"/>
    </row>
    <row r="701" spans="2:21">
      <c r="B701" s="33"/>
      <c r="C701" s="41"/>
      <c r="D701" s="38"/>
      <c r="E701" s="35"/>
      <c r="F701" s="36"/>
      <c r="G701" s="36"/>
      <c r="H701" s="38"/>
      <c r="I701" s="36"/>
      <c r="J701" s="36"/>
      <c r="K701" s="36"/>
      <c r="L701" s="36"/>
      <c r="M701" s="402"/>
      <c r="N701" s="36"/>
      <c r="O701" s="36"/>
      <c r="P701" s="392"/>
      <c r="Q701" s="392"/>
      <c r="R701" s="392"/>
      <c r="S701" s="392"/>
      <c r="T701" s="392"/>
      <c r="U701" s="392"/>
    </row>
    <row r="702" spans="2:21">
      <c r="B702" s="33"/>
      <c r="C702" s="41"/>
      <c r="D702" s="38"/>
      <c r="E702" s="35"/>
      <c r="F702" s="36"/>
      <c r="G702" s="36"/>
      <c r="H702" s="38"/>
      <c r="I702" s="36"/>
      <c r="J702" s="36"/>
      <c r="K702" s="36"/>
      <c r="L702" s="36"/>
      <c r="M702" s="402"/>
      <c r="N702" s="36"/>
      <c r="O702" s="36"/>
      <c r="P702" s="392"/>
      <c r="Q702" s="392"/>
      <c r="R702" s="392"/>
      <c r="S702" s="392"/>
      <c r="T702" s="392"/>
      <c r="U702" s="392"/>
    </row>
    <row r="703" spans="2:21">
      <c r="B703" s="33"/>
      <c r="C703" s="41"/>
      <c r="D703" s="38"/>
      <c r="E703" s="35"/>
      <c r="F703" s="36"/>
      <c r="G703" s="36"/>
      <c r="H703" s="38"/>
      <c r="I703" s="36"/>
      <c r="J703" s="36"/>
      <c r="K703" s="36"/>
      <c r="L703" s="36"/>
      <c r="M703" s="402"/>
      <c r="N703" s="36"/>
      <c r="O703" s="36"/>
      <c r="P703" s="392"/>
      <c r="Q703" s="392"/>
      <c r="R703" s="392"/>
      <c r="S703" s="392"/>
      <c r="T703" s="392"/>
      <c r="U703" s="392"/>
    </row>
    <row r="704" spans="2:21">
      <c r="B704" s="33"/>
      <c r="C704" s="41"/>
      <c r="D704" s="38"/>
      <c r="E704" s="35"/>
      <c r="F704" s="36"/>
      <c r="G704" s="36"/>
      <c r="H704" s="38"/>
      <c r="I704" s="36"/>
      <c r="J704" s="36"/>
      <c r="K704" s="36"/>
      <c r="L704" s="36"/>
      <c r="M704" s="402"/>
      <c r="N704" s="36"/>
      <c r="O704" s="36"/>
      <c r="P704" s="392"/>
      <c r="Q704" s="392"/>
      <c r="R704" s="392"/>
      <c r="S704" s="392"/>
      <c r="T704" s="392"/>
      <c r="U704" s="392"/>
    </row>
    <row r="705" spans="2:21">
      <c r="B705" s="33"/>
      <c r="C705" s="41"/>
      <c r="D705" s="38"/>
      <c r="E705" s="35"/>
      <c r="F705" s="36"/>
      <c r="G705" s="36"/>
      <c r="H705" s="38"/>
      <c r="I705" s="36"/>
      <c r="J705" s="36"/>
      <c r="K705" s="36"/>
      <c r="L705" s="36"/>
      <c r="M705" s="402"/>
      <c r="N705" s="36"/>
      <c r="O705" s="36"/>
      <c r="P705" s="392"/>
      <c r="Q705" s="392"/>
      <c r="R705" s="392"/>
      <c r="S705" s="392"/>
      <c r="T705" s="392"/>
      <c r="U705" s="392"/>
    </row>
    <row r="706" spans="2:21">
      <c r="B706" s="33"/>
      <c r="C706" s="41"/>
      <c r="D706" s="38"/>
      <c r="E706" s="35"/>
      <c r="F706" s="36"/>
      <c r="G706" s="36"/>
      <c r="H706" s="38"/>
      <c r="I706" s="36"/>
      <c r="J706" s="36"/>
      <c r="K706" s="36"/>
      <c r="L706" s="36"/>
      <c r="M706" s="402"/>
      <c r="N706" s="36"/>
      <c r="O706" s="36"/>
      <c r="P706" s="392"/>
      <c r="Q706" s="392"/>
      <c r="R706" s="392"/>
      <c r="S706" s="392"/>
      <c r="T706" s="392"/>
      <c r="U706" s="392"/>
    </row>
    <row r="707" spans="2:21">
      <c r="B707" s="33"/>
      <c r="C707" s="41"/>
      <c r="D707" s="38"/>
      <c r="E707" s="35"/>
      <c r="F707" s="36"/>
      <c r="G707" s="36"/>
      <c r="H707" s="38"/>
      <c r="I707" s="36"/>
      <c r="J707" s="36"/>
      <c r="K707" s="36"/>
      <c r="L707" s="36"/>
      <c r="M707" s="402"/>
      <c r="N707" s="36"/>
      <c r="O707" s="36"/>
      <c r="P707" s="392"/>
      <c r="Q707" s="392"/>
      <c r="R707" s="392"/>
      <c r="S707" s="392"/>
      <c r="T707" s="392"/>
      <c r="U707" s="392"/>
    </row>
    <row r="708" spans="2:21">
      <c r="B708" s="33"/>
      <c r="C708" s="41"/>
      <c r="D708" s="38"/>
      <c r="E708" s="35"/>
      <c r="F708" s="36"/>
      <c r="G708" s="36"/>
      <c r="H708" s="38"/>
      <c r="I708" s="36"/>
      <c r="J708" s="36"/>
      <c r="K708" s="36"/>
      <c r="L708" s="36"/>
      <c r="M708" s="402"/>
      <c r="N708" s="36"/>
      <c r="O708" s="36"/>
      <c r="P708" s="392"/>
      <c r="Q708" s="392"/>
      <c r="R708" s="392"/>
      <c r="S708" s="392"/>
      <c r="T708" s="392"/>
      <c r="U708" s="392"/>
    </row>
    <row r="709" spans="2:21">
      <c r="B709" s="33"/>
      <c r="C709" s="41"/>
      <c r="D709" s="38"/>
      <c r="E709" s="35"/>
      <c r="F709" s="36"/>
      <c r="G709" s="36"/>
      <c r="H709" s="38"/>
      <c r="I709" s="36"/>
      <c r="J709" s="36"/>
      <c r="K709" s="36"/>
      <c r="L709" s="36"/>
      <c r="M709" s="402"/>
      <c r="N709" s="36"/>
      <c r="O709" s="36"/>
      <c r="P709" s="392"/>
      <c r="Q709" s="392"/>
      <c r="R709" s="392"/>
      <c r="S709" s="392"/>
      <c r="T709" s="392"/>
      <c r="U709" s="392"/>
    </row>
    <row r="710" spans="2:21">
      <c r="B710" s="33"/>
      <c r="C710" s="41"/>
      <c r="D710" s="38"/>
      <c r="E710" s="35"/>
      <c r="F710" s="36"/>
      <c r="G710" s="36"/>
      <c r="H710" s="38"/>
      <c r="I710" s="36"/>
      <c r="J710" s="36"/>
      <c r="K710" s="36"/>
      <c r="L710" s="36"/>
      <c r="M710" s="402"/>
      <c r="N710" s="36"/>
      <c r="O710" s="36"/>
      <c r="P710" s="392"/>
      <c r="Q710" s="392"/>
      <c r="R710" s="392"/>
      <c r="S710" s="392"/>
      <c r="T710" s="392"/>
      <c r="U710" s="392"/>
    </row>
    <row r="711" spans="2:21">
      <c r="B711" s="33"/>
      <c r="C711" s="41"/>
      <c r="D711" s="38"/>
      <c r="E711" s="35"/>
      <c r="F711" s="36"/>
      <c r="G711" s="36"/>
      <c r="H711" s="38"/>
      <c r="I711" s="36"/>
      <c r="J711" s="36"/>
      <c r="K711" s="36"/>
      <c r="L711" s="36"/>
      <c r="M711" s="402"/>
      <c r="N711" s="36"/>
      <c r="O711" s="36"/>
      <c r="P711" s="392"/>
      <c r="Q711" s="392"/>
      <c r="R711" s="392"/>
      <c r="S711" s="392"/>
      <c r="T711" s="392"/>
      <c r="U711" s="392"/>
    </row>
    <row r="712" spans="2:21">
      <c r="B712" s="33"/>
      <c r="C712" s="41"/>
      <c r="D712" s="38"/>
      <c r="E712" s="35"/>
      <c r="F712" s="36"/>
      <c r="G712" s="36"/>
      <c r="H712" s="38"/>
      <c r="I712" s="36"/>
      <c r="J712" s="36"/>
      <c r="K712" s="36"/>
      <c r="L712" s="36"/>
      <c r="M712" s="402"/>
      <c r="N712" s="36"/>
      <c r="O712" s="36"/>
      <c r="P712" s="392"/>
      <c r="Q712" s="392"/>
      <c r="R712" s="392"/>
      <c r="S712" s="392"/>
      <c r="T712" s="392"/>
      <c r="U712" s="392"/>
    </row>
    <row r="713" spans="2:21">
      <c r="B713" s="33"/>
      <c r="C713" s="41"/>
      <c r="D713" s="38"/>
      <c r="E713" s="35"/>
      <c r="F713" s="36"/>
      <c r="G713" s="36"/>
      <c r="H713" s="38"/>
      <c r="I713" s="36"/>
      <c r="J713" s="36"/>
      <c r="K713" s="36"/>
      <c r="L713" s="36"/>
      <c r="M713" s="402"/>
      <c r="N713" s="36"/>
      <c r="O713" s="36"/>
      <c r="P713" s="392"/>
      <c r="Q713" s="392"/>
      <c r="R713" s="392"/>
      <c r="S713" s="392"/>
      <c r="T713" s="392"/>
      <c r="U713" s="392"/>
    </row>
    <row r="714" spans="2:21">
      <c r="B714" s="33"/>
      <c r="C714" s="41"/>
      <c r="D714" s="38"/>
      <c r="E714" s="35"/>
      <c r="F714" s="36"/>
      <c r="G714" s="36"/>
      <c r="H714" s="38"/>
      <c r="I714" s="36"/>
      <c r="J714" s="36"/>
      <c r="K714" s="36"/>
      <c r="L714" s="36"/>
      <c r="M714" s="402"/>
      <c r="N714" s="36"/>
      <c r="O714" s="36"/>
      <c r="P714" s="392"/>
      <c r="Q714" s="392"/>
      <c r="R714" s="392"/>
      <c r="S714" s="392"/>
      <c r="T714" s="392"/>
      <c r="U714" s="392"/>
    </row>
    <row r="715" spans="2:21">
      <c r="B715" s="33"/>
      <c r="C715" s="41"/>
      <c r="D715" s="38"/>
      <c r="E715" s="35"/>
      <c r="F715" s="36"/>
      <c r="G715" s="36"/>
      <c r="H715" s="38"/>
      <c r="I715" s="36"/>
      <c r="J715" s="36"/>
      <c r="K715" s="36"/>
      <c r="L715" s="36"/>
      <c r="M715" s="402"/>
      <c r="N715" s="36"/>
      <c r="O715" s="36"/>
      <c r="P715" s="392"/>
      <c r="Q715" s="392"/>
      <c r="R715" s="392"/>
      <c r="S715" s="392"/>
      <c r="T715" s="392"/>
      <c r="U715" s="392"/>
    </row>
    <row r="716" spans="2:21">
      <c r="B716" s="33"/>
      <c r="C716" s="41"/>
      <c r="D716" s="38"/>
      <c r="E716" s="35"/>
      <c r="F716" s="36"/>
      <c r="G716" s="36"/>
      <c r="H716" s="38"/>
      <c r="I716" s="36"/>
      <c r="J716" s="36"/>
      <c r="K716" s="36"/>
      <c r="L716" s="36"/>
      <c r="M716" s="402"/>
      <c r="N716" s="36"/>
      <c r="O716" s="36"/>
      <c r="P716" s="392"/>
      <c r="Q716" s="392"/>
      <c r="R716" s="392"/>
      <c r="S716" s="392"/>
      <c r="T716" s="392"/>
      <c r="U716" s="392"/>
    </row>
  </sheetData>
  <autoFilter ref="A5:AE626"/>
  <mergeCells count="5">
    <mergeCell ref="I1:N1"/>
    <mergeCell ref="D2:N2"/>
    <mergeCell ref="I4:O4"/>
    <mergeCell ref="D4:H4"/>
    <mergeCell ref="B3:S3"/>
  </mergeCells>
  <conditionalFormatting sqref="C48">
    <cfRule type="duplicateValues" dxfId="269" priority="38"/>
  </conditionalFormatting>
  <conditionalFormatting sqref="C130">
    <cfRule type="duplicateValues" dxfId="268" priority="37"/>
  </conditionalFormatting>
  <conditionalFormatting sqref="C132">
    <cfRule type="duplicateValues" dxfId="267" priority="36"/>
  </conditionalFormatting>
  <conditionalFormatting sqref="E51">
    <cfRule type="duplicateValues" dxfId="266" priority="33"/>
  </conditionalFormatting>
  <conditionalFormatting sqref="E57">
    <cfRule type="duplicateValues" dxfId="265" priority="32"/>
  </conditionalFormatting>
  <conditionalFormatting sqref="E109">
    <cfRule type="duplicateValues" dxfId="264" priority="31"/>
  </conditionalFormatting>
  <conditionalFormatting sqref="E111:E112">
    <cfRule type="duplicateValues" dxfId="263" priority="30"/>
  </conditionalFormatting>
  <conditionalFormatting sqref="E114">
    <cfRule type="duplicateValues" dxfId="262" priority="29"/>
  </conditionalFormatting>
  <conditionalFormatting sqref="E152">
    <cfRule type="duplicateValues" dxfId="261" priority="28"/>
  </conditionalFormatting>
  <conditionalFormatting sqref="E165">
    <cfRule type="duplicateValues" dxfId="260" priority="27"/>
  </conditionalFormatting>
  <conditionalFormatting sqref="E189">
    <cfRule type="duplicateValues" dxfId="259" priority="26"/>
  </conditionalFormatting>
  <conditionalFormatting sqref="E220">
    <cfRule type="duplicateValues" dxfId="258" priority="25"/>
  </conditionalFormatting>
  <conditionalFormatting sqref="E234">
    <cfRule type="duplicateValues" dxfId="257" priority="24"/>
  </conditionalFormatting>
  <conditionalFormatting sqref="E253:E254 E247:E248">
    <cfRule type="duplicateValues" dxfId="256" priority="23"/>
  </conditionalFormatting>
  <conditionalFormatting sqref="E284:E286 E288 E279">
    <cfRule type="duplicateValues" dxfId="255" priority="22"/>
  </conditionalFormatting>
  <conditionalFormatting sqref="E381">
    <cfRule type="duplicateValues" dxfId="254" priority="21"/>
  </conditionalFormatting>
  <conditionalFormatting sqref="E301:E302 E305:E306">
    <cfRule type="duplicateValues" dxfId="253" priority="20"/>
  </conditionalFormatting>
  <conditionalFormatting sqref="E288 E285:E286">
    <cfRule type="duplicateValues" dxfId="252" priority="19"/>
  </conditionalFormatting>
  <conditionalFormatting sqref="E375 E378">
    <cfRule type="duplicateValues" dxfId="251" priority="18"/>
  </conditionalFormatting>
  <conditionalFormatting sqref="E384:E387 E389:E390 E393:E394">
    <cfRule type="duplicateValues" dxfId="250" priority="17"/>
  </conditionalFormatting>
  <conditionalFormatting sqref="E403:E405 E398 E413">
    <cfRule type="duplicateValues" dxfId="249" priority="16"/>
  </conditionalFormatting>
  <conditionalFormatting sqref="E462">
    <cfRule type="duplicateValues" dxfId="248" priority="15"/>
  </conditionalFormatting>
  <conditionalFormatting sqref="E503:E505">
    <cfRule type="duplicateValues" dxfId="247" priority="14"/>
  </conditionalFormatting>
  <conditionalFormatting sqref="E562">
    <cfRule type="duplicateValues" dxfId="246" priority="13"/>
  </conditionalFormatting>
  <conditionalFormatting sqref="E603 E624:E625">
    <cfRule type="duplicateValues" dxfId="245" priority="12"/>
  </conditionalFormatting>
  <conditionalFormatting sqref="E221">
    <cfRule type="duplicateValues" dxfId="244" priority="10"/>
  </conditionalFormatting>
  <conditionalFormatting sqref="E307:E312">
    <cfRule type="duplicateValues" dxfId="243" priority="9"/>
  </conditionalFormatting>
  <conditionalFormatting sqref="E297:E300">
    <cfRule type="duplicateValues" dxfId="242" priority="8"/>
  </conditionalFormatting>
  <conditionalFormatting sqref="E289">
    <cfRule type="duplicateValues" dxfId="241" priority="7"/>
  </conditionalFormatting>
  <conditionalFormatting sqref="E303:E304">
    <cfRule type="duplicateValues" dxfId="240" priority="5"/>
  </conditionalFormatting>
  <conditionalFormatting sqref="E126 F127">
    <cfRule type="duplicateValues" dxfId="239" priority="34"/>
  </conditionalFormatting>
  <conditionalFormatting sqref="E528:F528">
    <cfRule type="duplicateValues" dxfId="238" priority="35"/>
  </conditionalFormatting>
  <conditionalFormatting sqref="I127:O127">
    <cfRule type="duplicateValues" dxfId="237" priority="118"/>
  </conditionalFormatting>
  <conditionalFormatting sqref="I528:O528 D528">
    <cfRule type="duplicateValues" dxfId="236" priority="119"/>
  </conditionalFormatting>
  <conditionalFormatting sqref="E290:E296">
    <cfRule type="duplicateValues" dxfId="235" priority="127"/>
  </conditionalFormatting>
  <conditionalFormatting sqref="AE1:AE1048576">
    <cfRule type="duplicateValues" dxfId="234"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2"/>
  <sheetViews>
    <sheetView workbookViewId="0">
      <selection sqref="A1:B622"/>
    </sheetView>
  </sheetViews>
  <sheetFormatPr defaultRowHeight="12.75"/>
  <sheetData>
    <row r="1" spans="1:2" ht="38.25">
      <c r="A1" s="627" t="s">
        <v>4551</v>
      </c>
      <c r="B1" s="627" t="s">
        <v>4550</v>
      </c>
    </row>
    <row r="2" spans="1:2">
      <c r="A2" s="626" t="s">
        <v>4028</v>
      </c>
      <c r="B2" s="626">
        <v>1003</v>
      </c>
    </row>
    <row r="3" spans="1:2">
      <c r="A3" s="626" t="s">
        <v>4029</v>
      </c>
      <c r="B3" s="626">
        <v>1004</v>
      </c>
    </row>
    <row r="4" spans="1:2">
      <c r="A4" s="626" t="s">
        <v>4030</v>
      </c>
      <c r="B4" s="626">
        <v>1005</v>
      </c>
    </row>
    <row r="5" spans="1:2">
      <c r="A5" s="626" t="s">
        <v>4031</v>
      </c>
      <c r="B5" s="626">
        <v>1006</v>
      </c>
    </row>
    <row r="6" spans="1:2">
      <c r="A6" s="626" t="s">
        <v>4032</v>
      </c>
      <c r="B6" s="626">
        <v>1007</v>
      </c>
    </row>
    <row r="7" spans="1:2">
      <c r="A7" s="626" t="s">
        <v>4033</v>
      </c>
      <c r="B7" s="626">
        <v>1008</v>
      </c>
    </row>
    <row r="8" spans="1:2">
      <c r="A8" s="626" t="s">
        <v>4034</v>
      </c>
      <c r="B8" s="626">
        <v>1009</v>
      </c>
    </row>
    <row r="9" spans="1:2">
      <c r="A9" s="626" t="s">
        <v>4035</v>
      </c>
      <c r="B9" s="626">
        <v>1010</v>
      </c>
    </row>
    <row r="10" spans="1:2">
      <c r="A10" s="626" t="s">
        <v>4036</v>
      </c>
      <c r="B10" s="626">
        <v>1011</v>
      </c>
    </row>
    <row r="11" spans="1:2">
      <c r="A11" s="626" t="s">
        <v>4037</v>
      </c>
      <c r="B11" s="626">
        <v>1012</v>
      </c>
    </row>
    <row r="12" spans="1:2">
      <c r="A12" s="626" t="s">
        <v>4038</v>
      </c>
      <c r="B12" s="626">
        <v>1013</v>
      </c>
    </row>
    <row r="13" spans="1:2">
      <c r="A13" s="626" t="s">
        <v>4039</v>
      </c>
      <c r="B13" s="626">
        <v>1014</v>
      </c>
    </row>
    <row r="14" spans="1:2">
      <c r="A14" s="626" t="s">
        <v>4040</v>
      </c>
      <c r="B14" s="626">
        <v>1015</v>
      </c>
    </row>
    <row r="15" spans="1:2">
      <c r="A15" s="626" t="s">
        <v>4041</v>
      </c>
      <c r="B15" s="626">
        <v>1016</v>
      </c>
    </row>
    <row r="16" spans="1:2">
      <c r="A16" s="626" t="s">
        <v>4042</v>
      </c>
      <c r="B16" s="626">
        <v>1017</v>
      </c>
    </row>
    <row r="17" spans="1:2">
      <c r="A17" s="626" t="s">
        <v>4043</v>
      </c>
      <c r="B17" s="626">
        <v>1362</v>
      </c>
    </row>
    <row r="18" spans="1:2">
      <c r="A18" s="626" t="s">
        <v>4044</v>
      </c>
      <c r="B18" s="626">
        <v>1363</v>
      </c>
    </row>
    <row r="19" spans="1:2">
      <c r="A19" s="626" t="s">
        <v>4045</v>
      </c>
      <c r="B19" s="626">
        <v>1546</v>
      </c>
    </row>
    <row r="20" spans="1:2">
      <c r="A20" s="626" t="s">
        <v>4046</v>
      </c>
      <c r="B20" s="626">
        <v>3449</v>
      </c>
    </row>
    <row r="21" spans="1:2">
      <c r="A21" s="626" t="s">
        <v>4047</v>
      </c>
      <c r="B21" s="626">
        <v>3450</v>
      </c>
    </row>
    <row r="22" spans="1:2">
      <c r="A22" s="626" t="s">
        <v>4048</v>
      </c>
      <c r="B22" s="626">
        <v>1364</v>
      </c>
    </row>
    <row r="23" spans="1:2">
      <c r="A23" s="626" t="s">
        <v>4049</v>
      </c>
      <c r="B23" s="626">
        <v>1365</v>
      </c>
    </row>
    <row r="24" spans="1:2">
      <c r="A24" s="626" t="s">
        <v>4050</v>
      </c>
      <c r="B24" s="626">
        <v>1370</v>
      </c>
    </row>
    <row r="25" spans="1:2">
      <c r="A25" s="626" t="s">
        <v>4051</v>
      </c>
      <c r="B25" s="626">
        <v>1371</v>
      </c>
    </row>
    <row r="26" spans="1:2">
      <c r="A26" s="626" t="s">
        <v>4052</v>
      </c>
      <c r="B26" s="626">
        <v>1366</v>
      </c>
    </row>
    <row r="27" spans="1:2">
      <c r="A27" s="626" t="s">
        <v>4053</v>
      </c>
      <c r="B27" s="626">
        <v>1367</v>
      </c>
    </row>
    <row r="28" spans="1:2">
      <c r="A28" s="626" t="s">
        <v>4054</v>
      </c>
      <c r="B28" s="626">
        <v>1368</v>
      </c>
    </row>
    <row r="29" spans="1:2">
      <c r="A29" s="626" t="s">
        <v>4055</v>
      </c>
      <c r="B29" s="626">
        <v>1369</v>
      </c>
    </row>
    <row r="30" spans="1:2">
      <c r="A30" s="626" t="s">
        <v>4056</v>
      </c>
      <c r="B30" s="626" t="e">
        <v>#N/A</v>
      </c>
    </row>
    <row r="31" spans="1:2">
      <c r="A31" s="626" t="s">
        <v>4057</v>
      </c>
      <c r="B31" s="626">
        <v>1372</v>
      </c>
    </row>
    <row r="32" spans="1:2">
      <c r="A32" s="626" t="s">
        <v>4058</v>
      </c>
      <c r="B32" s="626">
        <v>1373</v>
      </c>
    </row>
    <row r="33" spans="1:2">
      <c r="A33" s="626" t="s">
        <v>4059</v>
      </c>
      <c r="B33" s="626">
        <v>1374</v>
      </c>
    </row>
    <row r="34" spans="1:2">
      <c r="A34" s="626" t="s">
        <v>4060</v>
      </c>
      <c r="B34" s="626">
        <v>1375</v>
      </c>
    </row>
    <row r="35" spans="1:2">
      <c r="A35" s="626" t="s">
        <v>4061</v>
      </c>
      <c r="B35" s="626" t="e">
        <v>#N/A</v>
      </c>
    </row>
    <row r="36" spans="1:2">
      <c r="A36" s="626" t="s">
        <v>4062</v>
      </c>
      <c r="B36" s="626" t="e">
        <v>#N/A</v>
      </c>
    </row>
    <row r="37" spans="1:2">
      <c r="A37" s="626" t="s">
        <v>4063</v>
      </c>
      <c r="B37" s="626" t="e">
        <v>#N/A</v>
      </c>
    </row>
    <row r="38" spans="1:2">
      <c r="A38" s="626" t="s">
        <v>4064</v>
      </c>
      <c r="B38" s="626" t="e">
        <v>#N/A</v>
      </c>
    </row>
    <row r="39" spans="1:2">
      <c r="A39" s="626" t="s">
        <v>4065</v>
      </c>
      <c r="B39" s="626">
        <v>1378</v>
      </c>
    </row>
    <row r="40" spans="1:2">
      <c r="A40" s="626" t="s">
        <v>4066</v>
      </c>
      <c r="B40" s="626">
        <v>1376</v>
      </c>
    </row>
    <row r="41" spans="1:2">
      <c r="A41" s="626" t="s">
        <v>4067</v>
      </c>
      <c r="B41" s="626">
        <v>1377</v>
      </c>
    </row>
    <row r="42" spans="1:2">
      <c r="A42" s="626" t="s">
        <v>4068</v>
      </c>
      <c r="B42" s="626" t="e">
        <v>#N/A</v>
      </c>
    </row>
    <row r="43" spans="1:2">
      <c r="A43" s="626" t="s">
        <v>4069</v>
      </c>
      <c r="B43" s="626">
        <v>1558</v>
      </c>
    </row>
    <row r="44" spans="1:2">
      <c r="A44" s="626" t="s">
        <v>4070</v>
      </c>
      <c r="B44" s="626">
        <v>1019</v>
      </c>
    </row>
    <row r="45" spans="1:2">
      <c r="A45" s="626" t="s">
        <v>4071</v>
      </c>
      <c r="B45" s="626">
        <v>1549</v>
      </c>
    </row>
    <row r="46" spans="1:2">
      <c r="A46" s="626" t="s">
        <v>4072</v>
      </c>
      <c r="B46" s="626">
        <v>1566</v>
      </c>
    </row>
    <row r="47" spans="1:2">
      <c r="A47" s="626" t="s">
        <v>4073</v>
      </c>
      <c r="B47" s="626">
        <v>1551</v>
      </c>
    </row>
    <row r="48" spans="1:2">
      <c r="A48" s="626" t="s">
        <v>4074</v>
      </c>
      <c r="B48" s="626">
        <v>1020</v>
      </c>
    </row>
    <row r="49" spans="1:2">
      <c r="A49" s="626" t="s">
        <v>4075</v>
      </c>
      <c r="B49" s="626">
        <v>1048</v>
      </c>
    </row>
    <row r="50" spans="1:2">
      <c r="A50" s="626" t="s">
        <v>4076</v>
      </c>
      <c r="B50" s="626">
        <v>1049</v>
      </c>
    </row>
    <row r="51" spans="1:2">
      <c r="A51" s="626" t="s">
        <v>4077</v>
      </c>
      <c r="B51" s="626">
        <v>1552</v>
      </c>
    </row>
    <row r="52" spans="1:2">
      <c r="A52" s="626" t="s">
        <v>4078</v>
      </c>
      <c r="B52" s="626">
        <v>1553</v>
      </c>
    </row>
    <row r="53" spans="1:2">
      <c r="A53" s="626" t="s">
        <v>4079</v>
      </c>
      <c r="B53" s="626">
        <v>1343</v>
      </c>
    </row>
    <row r="54" spans="1:2">
      <c r="A54" s="626" t="s">
        <v>4080</v>
      </c>
      <c r="B54" s="626">
        <v>1345</v>
      </c>
    </row>
    <row r="55" spans="1:2">
      <c r="A55" s="626" t="s">
        <v>4081</v>
      </c>
      <c r="B55" s="626">
        <v>1344</v>
      </c>
    </row>
    <row r="56" spans="1:2">
      <c r="A56" s="626" t="s">
        <v>4082</v>
      </c>
      <c r="B56" s="626">
        <v>1032</v>
      </c>
    </row>
    <row r="57" spans="1:2">
      <c r="A57" s="626" t="s">
        <v>4083</v>
      </c>
      <c r="B57" s="626">
        <v>1034</v>
      </c>
    </row>
    <row r="58" spans="1:2">
      <c r="A58" s="626" t="s">
        <v>4084</v>
      </c>
      <c r="B58" s="626" t="e">
        <v>#N/A</v>
      </c>
    </row>
    <row r="59" spans="1:2">
      <c r="A59" s="626" t="s">
        <v>4085</v>
      </c>
      <c r="B59" s="626" t="e">
        <v>#N/A</v>
      </c>
    </row>
    <row r="60" spans="1:2">
      <c r="A60" s="626" t="s">
        <v>4086</v>
      </c>
      <c r="B60" s="626" t="e">
        <v>#N/A</v>
      </c>
    </row>
    <row r="61" spans="1:2">
      <c r="A61" s="626" t="s">
        <v>4087</v>
      </c>
      <c r="B61" s="626" t="e">
        <v>#N/A</v>
      </c>
    </row>
    <row r="62" spans="1:2">
      <c r="A62" s="626" t="s">
        <v>4088</v>
      </c>
      <c r="B62" s="626">
        <v>1047</v>
      </c>
    </row>
    <row r="63" spans="1:2">
      <c r="A63" s="626" t="s">
        <v>4089</v>
      </c>
      <c r="B63" s="626">
        <v>1051</v>
      </c>
    </row>
    <row r="64" spans="1:2">
      <c r="A64" s="626" t="s">
        <v>4090</v>
      </c>
      <c r="B64" s="626">
        <v>1052</v>
      </c>
    </row>
    <row r="65" spans="1:2">
      <c r="A65" s="626" t="s">
        <v>4091</v>
      </c>
      <c r="B65" s="626">
        <v>1058</v>
      </c>
    </row>
    <row r="66" spans="1:2">
      <c r="A66" s="626" t="s">
        <v>4092</v>
      </c>
      <c r="B66" s="626">
        <v>1059</v>
      </c>
    </row>
    <row r="67" spans="1:2">
      <c r="A67" s="626" t="s">
        <v>4093</v>
      </c>
      <c r="B67" s="626">
        <v>1060</v>
      </c>
    </row>
    <row r="68" spans="1:2">
      <c r="A68" s="626" t="s">
        <v>4094</v>
      </c>
      <c r="B68" s="626">
        <v>1061</v>
      </c>
    </row>
    <row r="69" spans="1:2">
      <c r="A69" s="626" t="s">
        <v>4095</v>
      </c>
      <c r="B69" s="626">
        <v>1062</v>
      </c>
    </row>
    <row r="70" spans="1:2">
      <c r="A70" s="626" t="s">
        <v>4096</v>
      </c>
      <c r="B70" s="626">
        <v>1053</v>
      </c>
    </row>
    <row r="71" spans="1:2">
      <c r="A71" s="626" t="s">
        <v>4097</v>
      </c>
      <c r="B71" s="626">
        <v>1054</v>
      </c>
    </row>
    <row r="72" spans="1:2">
      <c r="A72" s="626" t="s">
        <v>4098</v>
      </c>
      <c r="B72" s="626">
        <v>1055</v>
      </c>
    </row>
    <row r="73" spans="1:2">
      <c r="A73" s="626" t="s">
        <v>4099</v>
      </c>
      <c r="B73" s="626">
        <v>1056</v>
      </c>
    </row>
    <row r="74" spans="1:2">
      <c r="A74" s="626" t="s">
        <v>4100</v>
      </c>
      <c r="B74" s="626">
        <v>1057</v>
      </c>
    </row>
    <row r="75" spans="1:2">
      <c r="A75" s="626" t="s">
        <v>3958</v>
      </c>
      <c r="B75" s="626">
        <v>1064</v>
      </c>
    </row>
    <row r="76" spans="1:2">
      <c r="A76" s="626" t="s">
        <v>3958</v>
      </c>
      <c r="B76" s="626">
        <v>1064</v>
      </c>
    </row>
    <row r="77" spans="1:2">
      <c r="A77" s="626" t="s">
        <v>3959</v>
      </c>
      <c r="B77" s="626">
        <v>1068</v>
      </c>
    </row>
    <row r="78" spans="1:2">
      <c r="A78" s="626" t="s">
        <v>3959</v>
      </c>
      <c r="B78" s="626">
        <v>1068</v>
      </c>
    </row>
    <row r="79" spans="1:2">
      <c r="A79" s="626" t="s">
        <v>3960</v>
      </c>
      <c r="B79" s="626">
        <v>1069</v>
      </c>
    </row>
    <row r="80" spans="1:2">
      <c r="A80" s="626" t="s">
        <v>3960</v>
      </c>
      <c r="B80" s="626">
        <v>1069</v>
      </c>
    </row>
    <row r="81" spans="1:2">
      <c r="A81" s="626" t="s">
        <v>3961</v>
      </c>
      <c r="B81" s="626">
        <v>1070</v>
      </c>
    </row>
    <row r="82" spans="1:2">
      <c r="A82" s="626" t="s">
        <v>3961</v>
      </c>
      <c r="B82" s="626">
        <v>1070</v>
      </c>
    </row>
    <row r="83" spans="1:2">
      <c r="A83" s="626" t="s">
        <v>3962</v>
      </c>
      <c r="B83" s="626">
        <v>1071</v>
      </c>
    </row>
    <row r="84" spans="1:2">
      <c r="A84" s="626" t="s">
        <v>3962</v>
      </c>
      <c r="B84" s="626">
        <v>1071</v>
      </c>
    </row>
    <row r="85" spans="1:2">
      <c r="A85" s="626" t="s">
        <v>3963</v>
      </c>
      <c r="B85" s="626">
        <v>1072</v>
      </c>
    </row>
    <row r="86" spans="1:2">
      <c r="A86" s="626" t="s">
        <v>3963</v>
      </c>
      <c r="B86" s="626">
        <v>1072</v>
      </c>
    </row>
    <row r="87" spans="1:2">
      <c r="A87" s="626" t="s">
        <v>3964</v>
      </c>
      <c r="B87" s="626">
        <v>1073</v>
      </c>
    </row>
    <row r="88" spans="1:2">
      <c r="A88" s="626" t="s">
        <v>3964</v>
      </c>
      <c r="B88" s="626">
        <v>1073</v>
      </c>
    </row>
    <row r="89" spans="1:2">
      <c r="A89" s="626" t="s">
        <v>3965</v>
      </c>
      <c r="B89" s="626">
        <v>1074</v>
      </c>
    </row>
    <row r="90" spans="1:2">
      <c r="A90" s="626" t="s">
        <v>3965</v>
      </c>
      <c r="B90" s="626">
        <v>1074</v>
      </c>
    </row>
    <row r="91" spans="1:2">
      <c r="A91" s="626" t="s">
        <v>3966</v>
      </c>
      <c r="B91" s="626">
        <v>1075</v>
      </c>
    </row>
    <row r="92" spans="1:2">
      <c r="A92" s="626" t="s">
        <v>3966</v>
      </c>
      <c r="B92" s="626">
        <v>1075</v>
      </c>
    </row>
    <row r="93" spans="1:2">
      <c r="A93" s="626" t="s">
        <v>3967</v>
      </c>
      <c r="B93" s="626">
        <v>1065</v>
      </c>
    </row>
    <row r="94" spans="1:2">
      <c r="A94" s="626" t="s">
        <v>3967</v>
      </c>
      <c r="B94" s="626">
        <v>1065</v>
      </c>
    </row>
    <row r="95" spans="1:2">
      <c r="A95" s="626" t="s">
        <v>3968</v>
      </c>
      <c r="B95" s="626">
        <v>1066</v>
      </c>
    </row>
    <row r="96" spans="1:2">
      <c r="A96" s="626" t="s">
        <v>3968</v>
      </c>
      <c r="B96" s="626">
        <v>1066</v>
      </c>
    </row>
    <row r="97" spans="1:2">
      <c r="A97" s="626" t="s">
        <v>3969</v>
      </c>
      <c r="B97" s="626">
        <v>1067</v>
      </c>
    </row>
    <row r="98" spans="1:2">
      <c r="A98" s="626" t="s">
        <v>3969</v>
      </c>
      <c r="B98" s="626">
        <v>1067</v>
      </c>
    </row>
    <row r="99" spans="1:2">
      <c r="A99" s="626" t="s">
        <v>4101</v>
      </c>
      <c r="B99" s="626">
        <v>1077</v>
      </c>
    </row>
    <row r="100" spans="1:2">
      <c r="A100" s="626" t="s">
        <v>4102</v>
      </c>
      <c r="B100" s="626">
        <v>1078</v>
      </c>
    </row>
    <row r="101" spans="1:2">
      <c r="A101" s="626" t="s">
        <v>4103</v>
      </c>
      <c r="B101" s="626">
        <v>1079</v>
      </c>
    </row>
    <row r="102" spans="1:2">
      <c r="A102" s="626" t="s">
        <v>4104</v>
      </c>
      <c r="B102" s="626">
        <v>1080</v>
      </c>
    </row>
    <row r="103" spans="1:2">
      <c r="A103" s="626" t="s">
        <v>4105</v>
      </c>
      <c r="B103" s="626">
        <v>1304</v>
      </c>
    </row>
    <row r="104" spans="1:2">
      <c r="A104" s="626" t="s">
        <v>4106</v>
      </c>
      <c r="B104" s="626">
        <v>1430</v>
      </c>
    </row>
    <row r="105" spans="1:2">
      <c r="A105" s="626" t="s">
        <v>4107</v>
      </c>
      <c r="B105" s="626">
        <v>1564</v>
      </c>
    </row>
    <row r="106" spans="1:2">
      <c r="A106" s="626" t="s">
        <v>4108</v>
      </c>
      <c r="B106" s="626">
        <v>1530</v>
      </c>
    </row>
    <row r="107" spans="1:2">
      <c r="A107" s="626" t="s">
        <v>4109</v>
      </c>
      <c r="B107" s="626">
        <v>1305</v>
      </c>
    </row>
    <row r="108" spans="1:2">
      <c r="A108" s="626" t="s">
        <v>4110</v>
      </c>
      <c r="B108" s="626">
        <v>1260</v>
      </c>
    </row>
    <row r="109" spans="1:2">
      <c r="A109" s="626" t="s">
        <v>4111</v>
      </c>
      <c r="B109" s="626">
        <v>1532</v>
      </c>
    </row>
    <row r="110" spans="1:2">
      <c r="A110" s="626" t="s">
        <v>4112</v>
      </c>
      <c r="B110" s="626">
        <v>1527</v>
      </c>
    </row>
    <row r="111" spans="1:2">
      <c r="A111" s="626" t="s">
        <v>4113</v>
      </c>
      <c r="B111" s="626" t="e">
        <v>#N/A</v>
      </c>
    </row>
    <row r="112" spans="1:2">
      <c r="A112" s="626" t="s">
        <v>4114</v>
      </c>
      <c r="B112" s="626" t="e">
        <v>#N/A</v>
      </c>
    </row>
    <row r="113" spans="1:2">
      <c r="A113" s="626" t="s">
        <v>4115</v>
      </c>
      <c r="B113" s="626" t="e">
        <v>#N/A</v>
      </c>
    </row>
    <row r="114" spans="1:2">
      <c r="A114" s="626" t="s">
        <v>4116</v>
      </c>
      <c r="B114" s="626" t="e">
        <v>#N/A</v>
      </c>
    </row>
    <row r="115" spans="1:2">
      <c r="A115" s="626" t="s">
        <v>4117</v>
      </c>
      <c r="B115" s="626">
        <v>1531</v>
      </c>
    </row>
    <row r="116" spans="1:2">
      <c r="A116" s="626" t="s">
        <v>4118</v>
      </c>
      <c r="B116" s="626">
        <v>1306</v>
      </c>
    </row>
    <row r="117" spans="1:2">
      <c r="A117" s="626" t="s">
        <v>4119</v>
      </c>
      <c r="B117" s="626" t="e">
        <v>#N/A</v>
      </c>
    </row>
    <row r="118" spans="1:2">
      <c r="A118" s="626" t="s">
        <v>4120</v>
      </c>
      <c r="B118" s="626">
        <v>1031</v>
      </c>
    </row>
    <row r="119" spans="1:2">
      <c r="A119" s="626" t="s">
        <v>4121</v>
      </c>
      <c r="B119" s="626" t="e">
        <v>#N/A</v>
      </c>
    </row>
    <row r="120" spans="1:2">
      <c r="A120" s="626" t="s">
        <v>4122</v>
      </c>
      <c r="B120" s="626" t="e">
        <v>#N/A</v>
      </c>
    </row>
    <row r="121" spans="1:2">
      <c r="A121" s="626" t="s">
        <v>4123</v>
      </c>
      <c r="B121" s="626" t="e">
        <v>#N/A</v>
      </c>
    </row>
    <row r="122" spans="1:2">
      <c r="A122" s="626" t="s">
        <v>4124</v>
      </c>
      <c r="B122" s="626">
        <v>1018</v>
      </c>
    </row>
    <row r="123" spans="1:2">
      <c r="A123" s="626" t="s">
        <v>4125</v>
      </c>
      <c r="B123" s="626" t="e">
        <v>#N/A</v>
      </c>
    </row>
    <row r="124" spans="1:2">
      <c r="A124" s="626" t="s">
        <v>4126</v>
      </c>
      <c r="B124" s="626" t="e">
        <v>#N/A</v>
      </c>
    </row>
    <row r="125" spans="1:2">
      <c r="A125" s="626" t="s">
        <v>4127</v>
      </c>
      <c r="B125" s="626" t="e">
        <v>#N/A</v>
      </c>
    </row>
    <row r="126" spans="1:2">
      <c r="A126" s="626" t="s">
        <v>4128</v>
      </c>
      <c r="B126" s="626" t="e">
        <v>#N/A</v>
      </c>
    </row>
    <row r="127" spans="1:2">
      <c r="A127" s="626" t="s">
        <v>4129</v>
      </c>
      <c r="B127" s="626">
        <v>1042</v>
      </c>
    </row>
    <row r="128" spans="1:2">
      <c r="A128" s="626" t="s">
        <v>4130</v>
      </c>
      <c r="B128" s="626" t="e">
        <v>#N/A</v>
      </c>
    </row>
    <row r="129" spans="1:2">
      <c r="A129" s="626" t="s">
        <v>4131</v>
      </c>
      <c r="B129" s="626" t="e">
        <v>#N/A</v>
      </c>
    </row>
    <row r="130" spans="1:2">
      <c r="A130" s="626" t="s">
        <v>4132</v>
      </c>
      <c r="B130" s="626">
        <v>1203</v>
      </c>
    </row>
    <row r="131" spans="1:2">
      <c r="A131" s="626" t="s">
        <v>4133</v>
      </c>
      <c r="B131" s="626">
        <v>1204</v>
      </c>
    </row>
    <row r="132" spans="1:2">
      <c r="A132" s="626" t="s">
        <v>4134</v>
      </c>
      <c r="B132" s="626">
        <v>1205</v>
      </c>
    </row>
    <row r="133" spans="1:2">
      <c r="A133" s="626" t="s">
        <v>4135</v>
      </c>
      <c r="B133" s="626">
        <v>1206</v>
      </c>
    </row>
    <row r="134" spans="1:2">
      <c r="A134" s="626" t="s">
        <v>4136</v>
      </c>
      <c r="B134" s="626">
        <v>1207</v>
      </c>
    </row>
    <row r="135" spans="1:2">
      <c r="A135" s="626" t="s">
        <v>4137</v>
      </c>
      <c r="B135" s="626">
        <v>1208</v>
      </c>
    </row>
    <row r="136" spans="1:2">
      <c r="A136" s="626" t="s">
        <v>4138</v>
      </c>
      <c r="B136" s="626">
        <v>1209</v>
      </c>
    </row>
    <row r="137" spans="1:2">
      <c r="A137" s="626" t="s">
        <v>4139</v>
      </c>
      <c r="B137" s="626">
        <v>1210</v>
      </c>
    </row>
    <row r="138" spans="1:2">
      <c r="A138" s="626" t="s">
        <v>4140</v>
      </c>
      <c r="B138" s="626">
        <v>1471</v>
      </c>
    </row>
    <row r="139" spans="1:2">
      <c r="A139" s="626" t="s">
        <v>4141</v>
      </c>
      <c r="B139" s="626">
        <v>1211</v>
      </c>
    </row>
    <row r="140" spans="1:2">
      <c r="A140" s="626" t="s">
        <v>4142</v>
      </c>
      <c r="B140" s="626">
        <v>1212</v>
      </c>
    </row>
    <row r="141" spans="1:2">
      <c r="A141" s="626" t="s">
        <v>4143</v>
      </c>
      <c r="B141" s="626">
        <v>1213</v>
      </c>
    </row>
    <row r="142" spans="1:2">
      <c r="A142" s="626" t="s">
        <v>4144</v>
      </c>
      <c r="B142" s="626">
        <v>1214</v>
      </c>
    </row>
    <row r="143" spans="1:2">
      <c r="A143" s="626" t="s">
        <v>4145</v>
      </c>
      <c r="B143" s="626">
        <v>1215</v>
      </c>
    </row>
    <row r="144" spans="1:2">
      <c r="A144" s="626" t="s">
        <v>4146</v>
      </c>
      <c r="B144" s="626">
        <v>1480</v>
      </c>
    </row>
    <row r="145" spans="1:2">
      <c r="A145" s="626" t="s">
        <v>4147</v>
      </c>
      <c r="B145" s="626" t="e">
        <v>#N/A</v>
      </c>
    </row>
    <row r="146" spans="1:2">
      <c r="A146" s="626" t="s">
        <v>4148</v>
      </c>
      <c r="B146" s="626" t="e">
        <v>#N/A</v>
      </c>
    </row>
    <row r="147" spans="1:2">
      <c r="A147" s="626" t="s">
        <v>4149</v>
      </c>
      <c r="B147" s="626">
        <v>1518</v>
      </c>
    </row>
    <row r="148" spans="1:2">
      <c r="A148" s="626" t="s">
        <v>4150</v>
      </c>
      <c r="B148" s="626">
        <v>1220</v>
      </c>
    </row>
    <row r="149" spans="1:2">
      <c r="A149" s="626" t="s">
        <v>4151</v>
      </c>
      <c r="B149" s="626">
        <v>1221</v>
      </c>
    </row>
    <row r="150" spans="1:2">
      <c r="A150" s="626" t="s">
        <v>4152</v>
      </c>
      <c r="B150" s="626">
        <v>1218</v>
      </c>
    </row>
    <row r="151" spans="1:2">
      <c r="A151" s="626" t="s">
        <v>4153</v>
      </c>
      <c r="B151" s="626">
        <v>1216</v>
      </c>
    </row>
    <row r="152" spans="1:2">
      <c r="A152" s="626" t="s">
        <v>4154</v>
      </c>
      <c r="B152" s="626" t="e">
        <v>#N/A</v>
      </c>
    </row>
    <row r="153" spans="1:2">
      <c r="A153" s="626" t="s">
        <v>4155</v>
      </c>
      <c r="B153" s="626" t="e">
        <v>#N/A</v>
      </c>
    </row>
    <row r="154" spans="1:2">
      <c r="A154" s="626" t="s">
        <v>4156</v>
      </c>
      <c r="B154" s="626">
        <v>1217</v>
      </c>
    </row>
    <row r="155" spans="1:2">
      <c r="A155" s="626" t="s">
        <v>4157</v>
      </c>
      <c r="B155" s="626">
        <v>1219</v>
      </c>
    </row>
    <row r="156" spans="1:2">
      <c r="A156" s="626" t="s">
        <v>4158</v>
      </c>
      <c r="B156" s="626" t="e">
        <v>#N/A</v>
      </c>
    </row>
    <row r="157" spans="1:2">
      <c r="A157" s="626" t="s">
        <v>4159</v>
      </c>
      <c r="B157" s="626">
        <v>1023</v>
      </c>
    </row>
    <row r="158" spans="1:2">
      <c r="A158" s="626" t="s">
        <v>4160</v>
      </c>
      <c r="B158" s="626">
        <v>1045</v>
      </c>
    </row>
    <row r="159" spans="1:2">
      <c r="A159" s="626" t="s">
        <v>4161</v>
      </c>
      <c r="B159" s="626">
        <v>1555</v>
      </c>
    </row>
    <row r="160" spans="1:2">
      <c r="A160" s="626" t="s">
        <v>4162</v>
      </c>
      <c r="B160" s="626">
        <v>1559</v>
      </c>
    </row>
    <row r="161" spans="1:2">
      <c r="A161" s="626" t="s">
        <v>4163</v>
      </c>
      <c r="B161" s="626">
        <v>1560</v>
      </c>
    </row>
    <row r="162" spans="1:2">
      <c r="A162" s="626" t="s">
        <v>4164</v>
      </c>
      <c r="B162" s="626">
        <v>1036</v>
      </c>
    </row>
    <row r="163" spans="1:2">
      <c r="A163" s="626" t="s">
        <v>4165</v>
      </c>
      <c r="B163" s="626">
        <v>1082</v>
      </c>
    </row>
    <row r="164" spans="1:2">
      <c r="A164" s="626" t="s">
        <v>4166</v>
      </c>
      <c r="B164" s="626">
        <v>1086</v>
      </c>
    </row>
    <row r="165" spans="1:2">
      <c r="A165" s="626" t="s">
        <v>4167</v>
      </c>
      <c r="B165" s="626">
        <v>1087</v>
      </c>
    </row>
    <row r="166" spans="1:2">
      <c r="A166" s="626" t="s">
        <v>4168</v>
      </c>
      <c r="B166" s="626">
        <v>1088</v>
      </c>
    </row>
    <row r="167" spans="1:2">
      <c r="A167" s="626" t="s">
        <v>4169</v>
      </c>
      <c r="B167" s="626">
        <v>1089</v>
      </c>
    </row>
    <row r="168" spans="1:2">
      <c r="A168" s="626" t="s">
        <v>4170</v>
      </c>
      <c r="B168" s="626">
        <v>1090</v>
      </c>
    </row>
    <row r="169" spans="1:2">
      <c r="A169" s="626" t="s">
        <v>4171</v>
      </c>
      <c r="B169" s="626">
        <v>1091</v>
      </c>
    </row>
    <row r="170" spans="1:2">
      <c r="A170" s="626" t="s">
        <v>4172</v>
      </c>
      <c r="B170" s="626">
        <v>1092</v>
      </c>
    </row>
    <row r="171" spans="1:2">
      <c r="A171" s="626" t="s">
        <v>4173</v>
      </c>
      <c r="B171" s="626">
        <v>1093</v>
      </c>
    </row>
    <row r="172" spans="1:2">
      <c r="A172" s="626" t="s">
        <v>4174</v>
      </c>
      <c r="B172" s="626">
        <v>1083</v>
      </c>
    </row>
    <row r="173" spans="1:2">
      <c r="A173" s="626" t="s">
        <v>4175</v>
      </c>
      <c r="B173" s="626">
        <v>1084</v>
      </c>
    </row>
    <row r="174" spans="1:2">
      <c r="A174" s="626" t="s">
        <v>4176</v>
      </c>
      <c r="B174" s="626">
        <v>1085</v>
      </c>
    </row>
    <row r="175" spans="1:2">
      <c r="A175" s="626" t="s">
        <v>4177</v>
      </c>
      <c r="B175" s="626">
        <v>1437</v>
      </c>
    </row>
    <row r="176" spans="1:2">
      <c r="A176" s="626" t="s">
        <v>4178</v>
      </c>
      <c r="B176" s="626">
        <v>1438</v>
      </c>
    </row>
    <row r="177" spans="1:2">
      <c r="A177" s="626" t="s">
        <v>4179</v>
      </c>
      <c r="B177" s="626">
        <v>1439</v>
      </c>
    </row>
    <row r="178" spans="1:2">
      <c r="A178" s="626" t="s">
        <v>4180</v>
      </c>
      <c r="B178" s="626">
        <v>1440</v>
      </c>
    </row>
    <row r="179" spans="1:2">
      <c r="A179" s="626" t="s">
        <v>4181</v>
      </c>
      <c r="B179" s="626">
        <v>1441</v>
      </c>
    </row>
    <row r="180" spans="1:2">
      <c r="A180" s="626" t="s">
        <v>4182</v>
      </c>
      <c r="B180" s="626">
        <v>1442</v>
      </c>
    </row>
    <row r="181" spans="1:2">
      <c r="A181" s="626" t="s">
        <v>4183</v>
      </c>
      <c r="B181" s="626">
        <v>1443</v>
      </c>
    </row>
    <row r="182" spans="1:2">
      <c r="A182" s="626" t="s">
        <v>4184</v>
      </c>
      <c r="B182" s="626">
        <v>1472</v>
      </c>
    </row>
    <row r="183" spans="1:2">
      <c r="A183" s="626" t="s">
        <v>4185</v>
      </c>
      <c r="B183" s="626">
        <v>1452</v>
      </c>
    </row>
    <row r="184" spans="1:2">
      <c r="A184" s="626" t="s">
        <v>4186</v>
      </c>
      <c r="B184" s="626">
        <v>1453</v>
      </c>
    </row>
    <row r="185" spans="1:2">
      <c r="A185" s="626" t="s">
        <v>4187</v>
      </c>
      <c r="B185" s="626">
        <v>1454</v>
      </c>
    </row>
    <row r="186" spans="1:2">
      <c r="A186" s="626" t="s">
        <v>4188</v>
      </c>
      <c r="B186" s="626">
        <v>1444</v>
      </c>
    </row>
    <row r="187" spans="1:2">
      <c r="A187" s="626" t="s">
        <v>4189</v>
      </c>
      <c r="B187" s="626">
        <v>1445</v>
      </c>
    </row>
    <row r="188" spans="1:2">
      <c r="A188" s="626" t="s">
        <v>4190</v>
      </c>
      <c r="B188" s="626">
        <v>1446</v>
      </c>
    </row>
    <row r="189" spans="1:2">
      <c r="A189" s="626" t="s">
        <v>4191</v>
      </c>
      <c r="B189" s="626">
        <v>1447</v>
      </c>
    </row>
    <row r="190" spans="1:2">
      <c r="A190" s="626" t="s">
        <v>4192</v>
      </c>
      <c r="B190" s="626">
        <v>1448</v>
      </c>
    </row>
    <row r="191" spans="1:2">
      <c r="A191" s="626" t="s">
        <v>4193</v>
      </c>
      <c r="B191" s="626">
        <v>1449</v>
      </c>
    </row>
    <row r="192" spans="1:2">
      <c r="A192" s="626" t="s">
        <v>4194</v>
      </c>
      <c r="B192" s="626">
        <v>1481</v>
      </c>
    </row>
    <row r="193" spans="1:2">
      <c r="A193" s="626" t="s">
        <v>4195</v>
      </c>
      <c r="B193" s="626">
        <v>1509</v>
      </c>
    </row>
    <row r="194" spans="1:2">
      <c r="A194" s="626" t="s">
        <v>4196</v>
      </c>
      <c r="B194" s="626">
        <v>1489</v>
      </c>
    </row>
    <row r="195" spans="1:2">
      <c r="A195" s="626" t="s">
        <v>4197</v>
      </c>
      <c r="B195" s="626">
        <v>1519</v>
      </c>
    </row>
    <row r="196" spans="1:2">
      <c r="A196" s="626" t="s">
        <v>4198</v>
      </c>
      <c r="B196" s="626" t="e">
        <v>#N/A</v>
      </c>
    </row>
    <row r="197" spans="1:2">
      <c r="A197" s="626" t="s">
        <v>4199</v>
      </c>
      <c r="B197" s="626">
        <v>1095</v>
      </c>
    </row>
    <row r="198" spans="1:2">
      <c r="A198" s="626" t="s">
        <v>4200</v>
      </c>
      <c r="B198" s="626">
        <v>1096</v>
      </c>
    </row>
    <row r="199" spans="1:2">
      <c r="A199" s="626" t="s">
        <v>4201</v>
      </c>
      <c r="B199" s="626">
        <v>1097</v>
      </c>
    </row>
    <row r="200" spans="1:2">
      <c r="A200" s="626" t="s">
        <v>4202</v>
      </c>
      <c r="B200" s="626">
        <v>1098</v>
      </c>
    </row>
    <row r="201" spans="1:2">
      <c r="A201" s="626" t="s">
        <v>4203</v>
      </c>
      <c r="B201" s="626">
        <v>1102</v>
      </c>
    </row>
    <row r="202" spans="1:2">
      <c r="A202" s="626" t="s">
        <v>4204</v>
      </c>
      <c r="B202" s="626">
        <v>1103</v>
      </c>
    </row>
    <row r="203" spans="1:2">
      <c r="A203" s="626" t="s">
        <v>4205</v>
      </c>
      <c r="B203" s="626">
        <v>1104</v>
      </c>
    </row>
    <row r="204" spans="1:2">
      <c r="A204" s="626" t="s">
        <v>4206</v>
      </c>
      <c r="B204" s="626">
        <v>1105</v>
      </c>
    </row>
    <row r="205" spans="1:2">
      <c r="A205" s="626" t="s">
        <v>4207</v>
      </c>
      <c r="B205" s="626">
        <v>1106</v>
      </c>
    </row>
    <row r="206" spans="1:2">
      <c r="A206" s="626" t="s">
        <v>4208</v>
      </c>
      <c r="B206" s="626">
        <v>1107</v>
      </c>
    </row>
    <row r="207" spans="1:2">
      <c r="A207" s="626" t="s">
        <v>4209</v>
      </c>
      <c r="B207" s="626">
        <v>1108</v>
      </c>
    </row>
    <row r="208" spans="1:2">
      <c r="A208" s="626" t="s">
        <v>4210</v>
      </c>
      <c r="B208" s="626">
        <v>1109</v>
      </c>
    </row>
    <row r="209" spans="1:2">
      <c r="A209" s="626" t="s">
        <v>4211</v>
      </c>
      <c r="B209" s="626">
        <v>1099</v>
      </c>
    </row>
    <row r="210" spans="1:2">
      <c r="A210" s="626" t="s">
        <v>4212</v>
      </c>
      <c r="B210" s="626">
        <v>1100</v>
      </c>
    </row>
    <row r="211" spans="1:2">
      <c r="A211" s="626" t="s">
        <v>4213</v>
      </c>
      <c r="B211" s="626">
        <v>1101</v>
      </c>
    </row>
    <row r="212" spans="1:2">
      <c r="A212" s="626" t="s">
        <v>4214</v>
      </c>
      <c r="B212" s="626">
        <v>1184</v>
      </c>
    </row>
    <row r="213" spans="1:2">
      <c r="A213" s="626" t="s">
        <v>4215</v>
      </c>
      <c r="B213" s="626">
        <v>1185</v>
      </c>
    </row>
    <row r="214" spans="1:2">
      <c r="A214" s="626" t="s">
        <v>4216</v>
      </c>
      <c r="B214" s="626">
        <v>1186</v>
      </c>
    </row>
    <row r="215" spans="1:2">
      <c r="A215" s="626" t="s">
        <v>4217</v>
      </c>
      <c r="B215" s="626">
        <v>1187</v>
      </c>
    </row>
    <row r="216" spans="1:2">
      <c r="A216" s="626" t="s">
        <v>4218</v>
      </c>
      <c r="B216" s="626">
        <v>1182</v>
      </c>
    </row>
    <row r="217" spans="1:2">
      <c r="A217" s="626" t="s">
        <v>4219</v>
      </c>
      <c r="B217" s="626">
        <v>1183</v>
      </c>
    </row>
    <row r="218" spans="1:2">
      <c r="A218" s="626" t="s">
        <v>4220</v>
      </c>
      <c r="B218" s="626">
        <v>1284</v>
      </c>
    </row>
    <row r="219" spans="1:2">
      <c r="A219" s="626" t="s">
        <v>4221</v>
      </c>
      <c r="B219" s="626">
        <v>1285</v>
      </c>
    </row>
    <row r="220" spans="1:2">
      <c r="A220" s="626" t="s">
        <v>4222</v>
      </c>
      <c r="B220" s="626">
        <v>1289</v>
      </c>
    </row>
    <row r="221" spans="1:2">
      <c r="A221" s="626" t="s">
        <v>4223</v>
      </c>
      <c r="B221" s="626">
        <v>1290</v>
      </c>
    </row>
    <row r="222" spans="1:2">
      <c r="A222" s="626" t="s">
        <v>4224</v>
      </c>
      <c r="B222" s="626">
        <v>1291</v>
      </c>
    </row>
    <row r="223" spans="1:2">
      <c r="A223" s="626" t="s">
        <v>4225</v>
      </c>
      <c r="B223" s="626">
        <v>1286</v>
      </c>
    </row>
    <row r="224" spans="1:2">
      <c r="A224" s="626" t="s">
        <v>4226</v>
      </c>
      <c r="B224" s="626">
        <v>1287</v>
      </c>
    </row>
    <row r="225" spans="1:2">
      <c r="A225" s="626" t="s">
        <v>4227</v>
      </c>
      <c r="B225" s="626">
        <v>1288</v>
      </c>
    </row>
    <row r="226" spans="1:2">
      <c r="A226" s="626" t="s">
        <v>4228</v>
      </c>
      <c r="B226" s="626">
        <v>1473</v>
      </c>
    </row>
    <row r="227" spans="1:2">
      <c r="A227" s="626" t="s">
        <v>4229</v>
      </c>
      <c r="B227" s="626">
        <v>1297</v>
      </c>
    </row>
    <row r="228" spans="1:2">
      <c r="A228" s="626" t="s">
        <v>4230</v>
      </c>
      <c r="B228" s="626">
        <v>1298</v>
      </c>
    </row>
    <row r="229" spans="1:2">
      <c r="A229" s="626" t="s">
        <v>4231</v>
      </c>
      <c r="B229" s="626">
        <v>1299</v>
      </c>
    </row>
    <row r="230" spans="1:2">
      <c r="A230" s="626" t="s">
        <v>4232</v>
      </c>
      <c r="B230" s="626">
        <v>3438</v>
      </c>
    </row>
    <row r="231" spans="1:2">
      <c r="A231" s="626" t="s">
        <v>4233</v>
      </c>
      <c r="B231" s="626">
        <v>1292</v>
      </c>
    </row>
    <row r="232" spans="1:2">
      <c r="A232" s="626" t="s">
        <v>4234</v>
      </c>
      <c r="B232" s="626">
        <v>1293</v>
      </c>
    </row>
    <row r="233" spans="1:2">
      <c r="A233" s="626" t="s">
        <v>4235</v>
      </c>
      <c r="B233" s="626">
        <v>1294</v>
      </c>
    </row>
    <row r="234" spans="1:2">
      <c r="A234" s="626" t="s">
        <v>4236</v>
      </c>
      <c r="B234" s="626">
        <v>1295</v>
      </c>
    </row>
    <row r="235" spans="1:2">
      <c r="A235" s="626" t="s">
        <v>4237</v>
      </c>
      <c r="B235" s="626">
        <v>1296</v>
      </c>
    </row>
    <row r="236" spans="1:2">
      <c r="A236" s="626" t="s">
        <v>4238</v>
      </c>
      <c r="B236" s="626">
        <v>1482</v>
      </c>
    </row>
    <row r="237" spans="1:2">
      <c r="A237" s="626" t="s">
        <v>4239</v>
      </c>
      <c r="B237" s="626">
        <v>1510</v>
      </c>
    </row>
    <row r="238" spans="1:2">
      <c r="A238" s="626" t="s">
        <v>4240</v>
      </c>
      <c r="B238" s="626">
        <v>1490</v>
      </c>
    </row>
    <row r="239" spans="1:2">
      <c r="A239" s="626" t="s">
        <v>4241</v>
      </c>
      <c r="B239" s="626">
        <v>1520</v>
      </c>
    </row>
    <row r="240" spans="1:2">
      <c r="A240" s="626" t="s">
        <v>4242</v>
      </c>
      <c r="B240" s="626">
        <v>1303</v>
      </c>
    </row>
    <row r="241" spans="1:2">
      <c r="A241" s="626" t="s">
        <v>4243</v>
      </c>
      <c r="B241" s="626">
        <v>1300</v>
      </c>
    </row>
    <row r="242" spans="1:2">
      <c r="A242" s="626" t="s">
        <v>4244</v>
      </c>
      <c r="B242" s="626">
        <v>1301</v>
      </c>
    </row>
    <row r="243" spans="1:2">
      <c r="A243" s="626" t="s">
        <v>4245</v>
      </c>
      <c r="B243" s="626">
        <v>1543</v>
      </c>
    </row>
    <row r="244" spans="1:2">
      <c r="A244" s="626" t="s">
        <v>4246</v>
      </c>
      <c r="B244" s="626">
        <v>1302</v>
      </c>
    </row>
    <row r="245" spans="1:2">
      <c r="A245" s="626" t="s">
        <v>4247</v>
      </c>
      <c r="B245" s="626" t="e">
        <v>#N/A</v>
      </c>
    </row>
    <row r="246" spans="1:2">
      <c r="A246" s="626" t="s">
        <v>4248</v>
      </c>
      <c r="B246" s="626">
        <v>1029</v>
      </c>
    </row>
    <row r="247" spans="1:2">
      <c r="A247" s="626" t="s">
        <v>4249</v>
      </c>
      <c r="B247" s="626">
        <v>1554</v>
      </c>
    </row>
    <row r="248" spans="1:2">
      <c r="A248" s="626" t="s">
        <v>4250</v>
      </c>
      <c r="B248" s="626">
        <v>1548</v>
      </c>
    </row>
    <row r="249" spans="1:2">
      <c r="A249" s="626" t="s">
        <v>4251</v>
      </c>
      <c r="B249" s="626">
        <v>1557</v>
      </c>
    </row>
    <row r="250" spans="1:2">
      <c r="A250" s="626" t="s">
        <v>4252</v>
      </c>
      <c r="B250" s="626">
        <v>1024</v>
      </c>
    </row>
    <row r="251" spans="1:2">
      <c r="A251" s="626" t="s">
        <v>4253</v>
      </c>
      <c r="B251" s="626">
        <v>1025</v>
      </c>
    </row>
    <row r="252" spans="1:2">
      <c r="A252" s="626" t="s">
        <v>4254</v>
      </c>
      <c r="B252" s="626">
        <v>1459</v>
      </c>
    </row>
    <row r="253" spans="1:2">
      <c r="A253" s="626" t="s">
        <v>3970</v>
      </c>
      <c r="B253" s="626">
        <v>1172</v>
      </c>
    </row>
    <row r="254" spans="1:2">
      <c r="A254" s="626" t="s">
        <v>3970</v>
      </c>
      <c r="B254" s="626">
        <v>1172</v>
      </c>
    </row>
    <row r="255" spans="1:2">
      <c r="A255" s="626" t="s">
        <v>3971</v>
      </c>
      <c r="B255" s="626">
        <v>1173</v>
      </c>
    </row>
    <row r="256" spans="1:2">
      <c r="A256" s="626" t="s">
        <v>3971</v>
      </c>
      <c r="B256" s="626">
        <v>1173</v>
      </c>
    </row>
    <row r="257" spans="1:2">
      <c r="A257" s="626" t="s">
        <v>4255</v>
      </c>
      <c r="B257" s="626">
        <v>1188</v>
      </c>
    </row>
    <row r="258" spans="1:2">
      <c r="A258" s="626" t="s">
        <v>4256</v>
      </c>
      <c r="B258" s="626">
        <v>1379</v>
      </c>
    </row>
    <row r="259" spans="1:2">
      <c r="A259" s="626" t="s">
        <v>4257</v>
      </c>
      <c r="B259" s="626">
        <v>1380</v>
      </c>
    </row>
    <row r="260" spans="1:2">
      <c r="A260" s="626" t="s">
        <v>4258</v>
      </c>
      <c r="B260" s="626">
        <v>1381</v>
      </c>
    </row>
    <row r="261" spans="1:2">
      <c r="A261" s="626" t="s">
        <v>4259</v>
      </c>
      <c r="B261" s="626">
        <v>1382</v>
      </c>
    </row>
    <row r="262" spans="1:2">
      <c r="A262" s="626" t="s">
        <v>4260</v>
      </c>
      <c r="B262" s="626">
        <v>1383</v>
      </c>
    </row>
    <row r="263" spans="1:2">
      <c r="A263" s="626" t="s">
        <v>4261</v>
      </c>
      <c r="B263" s="626">
        <v>1384</v>
      </c>
    </row>
    <row r="264" spans="1:2">
      <c r="A264" s="626" t="s">
        <v>4262</v>
      </c>
      <c r="B264" s="626">
        <v>1385</v>
      </c>
    </row>
    <row r="265" spans="1:2">
      <c r="A265" s="626" t="s">
        <v>4263</v>
      </c>
      <c r="B265" s="626">
        <v>1386</v>
      </c>
    </row>
    <row r="266" spans="1:2">
      <c r="A266" s="626" t="s">
        <v>4264</v>
      </c>
      <c r="B266" s="626" t="e">
        <v>#N/A</v>
      </c>
    </row>
    <row r="267" spans="1:2">
      <c r="A267" s="626" t="s">
        <v>4265</v>
      </c>
      <c r="B267" s="626">
        <v>1544</v>
      </c>
    </row>
    <row r="268" spans="1:2">
      <c r="A268" s="626" t="s">
        <v>4266</v>
      </c>
      <c r="B268" s="626">
        <v>1387</v>
      </c>
    </row>
    <row r="269" spans="1:2">
      <c r="A269" s="626" t="s">
        <v>4267</v>
      </c>
      <c r="B269" s="626">
        <v>1388</v>
      </c>
    </row>
    <row r="270" spans="1:2">
      <c r="A270" s="626" t="s">
        <v>4268</v>
      </c>
      <c r="B270" s="626">
        <v>1389</v>
      </c>
    </row>
    <row r="271" spans="1:2">
      <c r="A271" s="626" t="s">
        <v>4269</v>
      </c>
      <c r="B271" s="626">
        <v>1390</v>
      </c>
    </row>
    <row r="272" spans="1:2">
      <c r="A272" s="626" t="s">
        <v>4270</v>
      </c>
      <c r="B272" s="626">
        <v>1391</v>
      </c>
    </row>
    <row r="273" spans="1:2">
      <c r="A273" s="626" t="s">
        <v>4271</v>
      </c>
      <c r="B273" s="626">
        <v>1392</v>
      </c>
    </row>
    <row r="274" spans="1:2">
      <c r="A274" s="626" t="s">
        <v>4272</v>
      </c>
      <c r="B274" s="626">
        <v>1450</v>
      </c>
    </row>
    <row r="275" spans="1:2">
      <c r="A275" s="626" t="s">
        <v>4273</v>
      </c>
      <c r="B275" s="626">
        <v>1436</v>
      </c>
    </row>
    <row r="276" spans="1:2">
      <c r="A276" s="626" t="s">
        <v>4274</v>
      </c>
      <c r="B276" s="626" t="e">
        <v>#N/A</v>
      </c>
    </row>
    <row r="277" spans="1:2">
      <c r="A277" s="626" t="s">
        <v>4275</v>
      </c>
      <c r="B277" s="626">
        <v>1511</v>
      </c>
    </row>
    <row r="278" spans="1:2">
      <c r="A278" s="626" t="s">
        <v>4276</v>
      </c>
      <c r="B278" s="626">
        <v>1491</v>
      </c>
    </row>
    <row r="279" spans="1:2">
      <c r="A279" s="626" t="s">
        <v>4277</v>
      </c>
      <c r="B279" s="626">
        <v>1521</v>
      </c>
    </row>
    <row r="280" spans="1:2">
      <c r="A280" s="626" t="s">
        <v>4278</v>
      </c>
      <c r="B280" s="626">
        <v>1451</v>
      </c>
    </row>
    <row r="281" spans="1:2">
      <c r="A281" s="626" t="s">
        <v>4279</v>
      </c>
      <c r="B281" s="626">
        <v>1457</v>
      </c>
    </row>
    <row r="282" spans="1:2">
      <c r="A282" s="626" t="s">
        <v>4280</v>
      </c>
      <c r="B282" s="626">
        <v>1540</v>
      </c>
    </row>
    <row r="283" spans="1:2">
      <c r="A283" s="626" t="s">
        <v>4281</v>
      </c>
      <c r="B283" s="626">
        <v>1541</v>
      </c>
    </row>
    <row r="284" spans="1:2">
      <c r="A284" s="626" t="s">
        <v>4282</v>
      </c>
      <c r="B284" s="626">
        <v>1504</v>
      </c>
    </row>
    <row r="285" spans="1:2">
      <c r="A285" s="626" t="s">
        <v>4283</v>
      </c>
      <c r="B285" s="626">
        <v>1570</v>
      </c>
    </row>
    <row r="286" spans="1:2">
      <c r="A286" s="626" t="s">
        <v>4284</v>
      </c>
      <c r="B286" s="626">
        <v>1571</v>
      </c>
    </row>
    <row r="287" spans="1:2">
      <c r="A287" s="626" t="s">
        <v>4285</v>
      </c>
      <c r="B287" s="626">
        <v>1572</v>
      </c>
    </row>
    <row r="288" spans="1:2">
      <c r="A288" s="626" t="s">
        <v>4286</v>
      </c>
      <c r="B288" s="626">
        <v>1573</v>
      </c>
    </row>
    <row r="289" spans="1:2">
      <c r="A289" s="626" t="s">
        <v>4287</v>
      </c>
      <c r="B289" s="626">
        <v>1574</v>
      </c>
    </row>
    <row r="290" spans="1:2">
      <c r="A290" s="626" t="s">
        <v>4288</v>
      </c>
      <c r="B290" s="626">
        <v>1575</v>
      </c>
    </row>
    <row r="291" spans="1:2">
      <c r="A291" s="626" t="s">
        <v>4289</v>
      </c>
      <c r="B291" s="626">
        <v>1576</v>
      </c>
    </row>
    <row r="292" spans="1:2">
      <c r="A292" s="626" t="s">
        <v>4290</v>
      </c>
      <c r="B292" s="626">
        <v>1577</v>
      </c>
    </row>
    <row r="293" spans="1:2">
      <c r="A293" s="626" t="s">
        <v>3972</v>
      </c>
      <c r="B293" s="626">
        <v>1354</v>
      </c>
    </row>
    <row r="294" spans="1:2">
      <c r="A294" s="626" t="s">
        <v>3972</v>
      </c>
      <c r="B294" s="626">
        <v>1354</v>
      </c>
    </row>
    <row r="295" spans="1:2">
      <c r="A295" s="626" t="s">
        <v>3973</v>
      </c>
      <c r="B295" s="626">
        <v>1355</v>
      </c>
    </row>
    <row r="296" spans="1:2">
      <c r="A296" s="626" t="s">
        <v>3973</v>
      </c>
      <c r="B296" s="626">
        <v>1355</v>
      </c>
    </row>
    <row r="297" spans="1:2">
      <c r="A297" s="626" t="s">
        <v>3974</v>
      </c>
      <c r="B297" s="626">
        <v>1356</v>
      </c>
    </row>
    <row r="298" spans="1:2">
      <c r="A298" s="626" t="s">
        <v>3974</v>
      </c>
      <c r="B298" s="626">
        <v>1356</v>
      </c>
    </row>
    <row r="299" spans="1:2">
      <c r="A299" s="626" t="s">
        <v>3975</v>
      </c>
      <c r="B299" s="626">
        <v>1357</v>
      </c>
    </row>
    <row r="300" spans="1:2">
      <c r="A300" s="626" t="s">
        <v>3975</v>
      </c>
      <c r="B300" s="626">
        <v>1357</v>
      </c>
    </row>
    <row r="301" spans="1:2">
      <c r="A301" s="626" t="s">
        <v>3976</v>
      </c>
      <c r="B301" s="626">
        <v>1358</v>
      </c>
    </row>
    <row r="302" spans="1:2">
      <c r="A302" s="626" t="s">
        <v>3976</v>
      </c>
      <c r="B302" s="626">
        <v>1358</v>
      </c>
    </row>
    <row r="303" spans="1:2">
      <c r="A303" s="626" t="s">
        <v>3977</v>
      </c>
      <c r="B303" s="626">
        <v>1359</v>
      </c>
    </row>
    <row r="304" spans="1:2">
      <c r="A304" s="626" t="s">
        <v>3977</v>
      </c>
      <c r="B304" s="626">
        <v>1359</v>
      </c>
    </row>
    <row r="305" spans="1:2">
      <c r="A305" s="626" t="s">
        <v>3978</v>
      </c>
      <c r="B305" s="626">
        <v>1360</v>
      </c>
    </row>
    <row r="306" spans="1:2">
      <c r="A306" s="626" t="s">
        <v>3978</v>
      </c>
      <c r="B306" s="626">
        <v>1360</v>
      </c>
    </row>
    <row r="307" spans="1:2">
      <c r="A307" s="626" t="s">
        <v>3979</v>
      </c>
      <c r="B307" s="626">
        <v>1361</v>
      </c>
    </row>
    <row r="308" spans="1:2">
      <c r="A308" s="626" t="s">
        <v>3979</v>
      </c>
      <c r="B308" s="626">
        <v>1361</v>
      </c>
    </row>
    <row r="309" spans="1:2">
      <c r="A309" s="626" t="s">
        <v>4291</v>
      </c>
      <c r="B309" s="626">
        <v>1111</v>
      </c>
    </row>
    <row r="310" spans="1:2">
      <c r="A310" s="626" t="s">
        <v>4291</v>
      </c>
      <c r="B310" s="626">
        <v>1111</v>
      </c>
    </row>
    <row r="311" spans="1:2">
      <c r="A311" s="626" t="s">
        <v>4292</v>
      </c>
      <c r="B311" s="626">
        <v>1112</v>
      </c>
    </row>
    <row r="312" spans="1:2">
      <c r="A312" s="626" t="s">
        <v>4292</v>
      </c>
      <c r="B312" s="626">
        <v>1112</v>
      </c>
    </row>
    <row r="313" spans="1:2">
      <c r="A313" s="626" t="s">
        <v>4293</v>
      </c>
      <c r="B313" s="626">
        <v>1113</v>
      </c>
    </row>
    <row r="314" spans="1:2">
      <c r="A314" s="626" t="s">
        <v>4293</v>
      </c>
      <c r="B314" s="626">
        <v>1113</v>
      </c>
    </row>
    <row r="315" spans="1:2">
      <c r="A315" s="626" t="s">
        <v>4294</v>
      </c>
      <c r="B315" s="626">
        <v>1114</v>
      </c>
    </row>
    <row r="316" spans="1:2">
      <c r="A316" s="626" t="s">
        <v>4294</v>
      </c>
      <c r="B316" s="626">
        <v>1114</v>
      </c>
    </row>
    <row r="317" spans="1:2">
      <c r="A317" s="626" t="s">
        <v>4295</v>
      </c>
      <c r="B317" s="626">
        <v>1115</v>
      </c>
    </row>
    <row r="318" spans="1:2">
      <c r="A318" s="626" t="s">
        <v>4295</v>
      </c>
      <c r="B318" s="626">
        <v>1115</v>
      </c>
    </row>
    <row r="319" spans="1:2">
      <c r="A319" s="626" t="s">
        <v>4296</v>
      </c>
      <c r="B319" s="626">
        <v>1116</v>
      </c>
    </row>
    <row r="320" spans="1:2">
      <c r="A320" s="626" t="s">
        <v>4296</v>
      </c>
      <c r="B320" s="626">
        <v>1116</v>
      </c>
    </row>
    <row r="321" spans="1:2">
      <c r="A321" s="626" t="s">
        <v>4297</v>
      </c>
      <c r="B321" s="626">
        <v>1225</v>
      </c>
    </row>
    <row r="322" spans="1:2">
      <c r="A322" s="626" t="s">
        <v>4298</v>
      </c>
      <c r="B322" s="626">
        <v>1226</v>
      </c>
    </row>
    <row r="323" spans="1:2">
      <c r="A323" s="626" t="s">
        <v>4299</v>
      </c>
      <c r="B323" s="626">
        <v>1230</v>
      </c>
    </row>
    <row r="324" spans="1:2">
      <c r="A324" s="626" t="s">
        <v>4300</v>
      </c>
      <c r="B324" s="626">
        <v>1231</v>
      </c>
    </row>
    <row r="325" spans="1:2">
      <c r="A325" s="626" t="s">
        <v>4301</v>
      </c>
      <c r="B325" s="626">
        <v>1232</v>
      </c>
    </row>
    <row r="326" spans="1:2">
      <c r="A326" s="626" t="s">
        <v>4302</v>
      </c>
      <c r="B326" s="626">
        <v>1227</v>
      </c>
    </row>
    <row r="327" spans="1:2">
      <c r="A327" s="626" t="s">
        <v>4303</v>
      </c>
      <c r="B327" s="626">
        <v>1228</v>
      </c>
    </row>
    <row r="328" spans="1:2">
      <c r="A328" s="626" t="s">
        <v>4304</v>
      </c>
      <c r="B328" s="626">
        <v>1229</v>
      </c>
    </row>
    <row r="329" spans="1:2">
      <c r="A329" s="626" t="s">
        <v>4305</v>
      </c>
      <c r="B329" s="626">
        <v>1233</v>
      </c>
    </row>
    <row r="330" spans="1:2">
      <c r="A330" s="626" t="s">
        <v>4305</v>
      </c>
      <c r="B330" s="626">
        <v>1233</v>
      </c>
    </row>
    <row r="331" spans="1:2">
      <c r="A331" s="626" t="s">
        <v>4306</v>
      </c>
      <c r="B331" s="626">
        <v>1234</v>
      </c>
    </row>
    <row r="332" spans="1:2">
      <c r="A332" s="626" t="s">
        <v>4306</v>
      </c>
      <c r="B332" s="626">
        <v>1234</v>
      </c>
    </row>
    <row r="333" spans="1:2">
      <c r="A333" s="626" t="s">
        <v>4307</v>
      </c>
      <c r="B333" s="626">
        <v>1236</v>
      </c>
    </row>
    <row r="334" spans="1:2">
      <c r="A334" s="626" t="s">
        <v>4307</v>
      </c>
      <c r="B334" s="626">
        <v>1236</v>
      </c>
    </row>
    <row r="335" spans="1:2">
      <c r="A335" s="626" t="s">
        <v>4308</v>
      </c>
      <c r="B335" s="626">
        <v>1237</v>
      </c>
    </row>
    <row r="336" spans="1:2">
      <c r="A336" s="626" t="s">
        <v>4308</v>
      </c>
      <c r="B336" s="626">
        <v>1237</v>
      </c>
    </row>
    <row r="337" spans="1:2">
      <c r="A337" s="626" t="s">
        <v>4309</v>
      </c>
      <c r="B337" s="626">
        <v>1238</v>
      </c>
    </row>
    <row r="338" spans="1:2">
      <c r="A338" s="626" t="s">
        <v>4309</v>
      </c>
      <c r="B338" s="626">
        <v>1238</v>
      </c>
    </row>
    <row r="339" spans="1:2">
      <c r="A339" s="626" t="s">
        <v>4310</v>
      </c>
      <c r="B339" s="626">
        <v>1240</v>
      </c>
    </row>
    <row r="340" spans="1:2">
      <c r="A340" s="626" t="s">
        <v>4310</v>
      </c>
      <c r="B340" s="626">
        <v>1240</v>
      </c>
    </row>
    <row r="341" spans="1:2">
      <c r="A341" s="626" t="s">
        <v>4311</v>
      </c>
      <c r="B341" s="626">
        <v>1241</v>
      </c>
    </row>
    <row r="342" spans="1:2">
      <c r="A342" s="626" t="s">
        <v>4311</v>
      </c>
      <c r="B342" s="626">
        <v>1241</v>
      </c>
    </row>
    <row r="343" spans="1:2">
      <c r="A343" s="626" t="s">
        <v>4312</v>
      </c>
      <c r="B343" s="626">
        <v>1242</v>
      </c>
    </row>
    <row r="344" spans="1:2">
      <c r="A344" s="626" t="s">
        <v>4312</v>
      </c>
      <c r="B344" s="626">
        <v>1242</v>
      </c>
    </row>
    <row r="345" spans="1:2">
      <c r="A345" s="626" t="s">
        <v>4313</v>
      </c>
      <c r="B345" s="626">
        <v>1475</v>
      </c>
    </row>
    <row r="346" spans="1:2">
      <c r="A346" s="626" t="s">
        <v>4314</v>
      </c>
      <c r="B346" s="626">
        <v>1244</v>
      </c>
    </row>
    <row r="347" spans="1:2">
      <c r="A347" s="626" t="s">
        <v>4315</v>
      </c>
      <c r="B347" s="626">
        <v>1245</v>
      </c>
    </row>
    <row r="348" spans="1:2">
      <c r="A348" s="626" t="s">
        <v>4316</v>
      </c>
      <c r="B348" s="626">
        <v>1246</v>
      </c>
    </row>
    <row r="349" spans="1:2">
      <c r="A349" s="626" t="s">
        <v>4316</v>
      </c>
      <c r="B349" s="626">
        <v>1246</v>
      </c>
    </row>
    <row r="350" spans="1:2">
      <c r="A350" s="626" t="s">
        <v>4317</v>
      </c>
      <c r="B350" s="626">
        <v>1247</v>
      </c>
    </row>
    <row r="351" spans="1:2">
      <c r="A351" s="626" t="s">
        <v>4317</v>
      </c>
      <c r="B351" s="626">
        <v>1247</v>
      </c>
    </row>
    <row r="352" spans="1:2">
      <c r="A352" s="626" t="s">
        <v>4318</v>
      </c>
      <c r="B352" s="626">
        <v>1248</v>
      </c>
    </row>
    <row r="353" spans="1:2">
      <c r="A353" s="626" t="s">
        <v>4319</v>
      </c>
      <c r="B353" s="626">
        <v>1249</v>
      </c>
    </row>
    <row r="354" spans="1:2">
      <c r="A354" s="626" t="s">
        <v>4320</v>
      </c>
      <c r="B354" s="626">
        <v>1250</v>
      </c>
    </row>
    <row r="355" spans="1:2">
      <c r="A355" s="626" t="s">
        <v>4321</v>
      </c>
      <c r="B355" s="626">
        <v>1251</v>
      </c>
    </row>
    <row r="356" spans="1:2">
      <c r="A356" s="626" t="s">
        <v>4322</v>
      </c>
      <c r="B356" s="626">
        <v>1253</v>
      </c>
    </row>
    <row r="357" spans="1:2">
      <c r="A357" s="626" t="s">
        <v>4323</v>
      </c>
      <c r="B357" s="626">
        <v>1254</v>
      </c>
    </row>
    <row r="358" spans="1:2">
      <c r="A358" s="626" t="s">
        <v>4324</v>
      </c>
      <c r="B358" s="626">
        <v>1255</v>
      </c>
    </row>
    <row r="359" spans="1:2">
      <c r="A359" s="626" t="s">
        <v>4325</v>
      </c>
      <c r="B359" s="626">
        <v>1256</v>
      </c>
    </row>
    <row r="360" spans="1:2">
      <c r="A360" s="626" t="s">
        <v>4326</v>
      </c>
      <c r="B360" s="626">
        <v>1257</v>
      </c>
    </row>
    <row r="361" spans="1:2">
      <c r="A361" s="626" t="s">
        <v>4327</v>
      </c>
      <c r="B361" s="626">
        <v>1258</v>
      </c>
    </row>
    <row r="362" spans="1:2">
      <c r="A362" s="626" t="s">
        <v>4328</v>
      </c>
      <c r="B362" s="626">
        <v>1259</v>
      </c>
    </row>
    <row r="363" spans="1:2">
      <c r="A363" s="626" t="s">
        <v>4329</v>
      </c>
      <c r="B363" s="626">
        <v>1505</v>
      </c>
    </row>
    <row r="364" spans="1:2">
      <c r="A364" s="626" t="s">
        <v>4330</v>
      </c>
      <c r="B364" s="626">
        <v>1512</v>
      </c>
    </row>
    <row r="365" spans="1:2">
      <c r="A365" s="626" t="s">
        <v>4331</v>
      </c>
      <c r="B365" s="626">
        <v>1492</v>
      </c>
    </row>
    <row r="366" spans="1:2">
      <c r="A366" s="626" t="s">
        <v>4332</v>
      </c>
      <c r="B366" s="626">
        <v>1522</v>
      </c>
    </row>
    <row r="367" spans="1:2">
      <c r="A367" s="626" t="s">
        <v>4333</v>
      </c>
      <c r="B367" s="626">
        <v>1261</v>
      </c>
    </row>
    <row r="368" spans="1:2">
      <c r="A368" s="626" t="s">
        <v>4334</v>
      </c>
      <c r="B368" s="626">
        <v>1262</v>
      </c>
    </row>
    <row r="369" spans="1:2">
      <c r="A369" s="626" t="s">
        <v>4335</v>
      </c>
      <c r="B369" s="626">
        <v>1263</v>
      </c>
    </row>
    <row r="370" spans="1:2">
      <c r="A370" s="626" t="s">
        <v>4336</v>
      </c>
      <c r="B370" s="626">
        <v>1264</v>
      </c>
    </row>
    <row r="371" spans="1:2">
      <c r="A371" s="626" t="s">
        <v>4337</v>
      </c>
      <c r="B371" s="626">
        <v>2491</v>
      </c>
    </row>
    <row r="372" spans="1:2">
      <c r="A372" s="626" t="s">
        <v>4338</v>
      </c>
      <c r="B372" s="626">
        <v>1537</v>
      </c>
    </row>
    <row r="373" spans="1:2">
      <c r="A373" s="626" t="s">
        <v>4339</v>
      </c>
      <c r="B373" s="626" t="e">
        <v>#N/A</v>
      </c>
    </row>
    <row r="374" spans="1:2">
      <c r="A374" s="626" t="s">
        <v>4340</v>
      </c>
      <c r="B374" s="626">
        <v>3437</v>
      </c>
    </row>
    <row r="375" spans="1:2">
      <c r="A375" s="626" t="s">
        <v>4341</v>
      </c>
      <c r="B375" s="626">
        <v>1026</v>
      </c>
    </row>
    <row r="376" spans="1:2">
      <c r="A376" s="626" t="s">
        <v>4342</v>
      </c>
      <c r="B376" s="626">
        <v>1433</v>
      </c>
    </row>
    <row r="377" spans="1:2">
      <c r="A377" s="626" t="s">
        <v>4343</v>
      </c>
      <c r="B377" s="626">
        <v>1435</v>
      </c>
    </row>
    <row r="378" spans="1:2">
      <c r="A378" s="626" t="s">
        <v>4344</v>
      </c>
      <c r="B378" s="626">
        <v>1434</v>
      </c>
    </row>
    <row r="379" spans="1:2">
      <c r="A379" s="626" t="s">
        <v>4345</v>
      </c>
      <c r="B379" s="626">
        <v>1190</v>
      </c>
    </row>
    <row r="380" spans="1:2">
      <c r="A380" s="626" t="s">
        <v>4346</v>
      </c>
      <c r="B380" s="626">
        <v>1191</v>
      </c>
    </row>
    <row r="381" spans="1:2">
      <c r="A381" s="626" t="s">
        <v>4347</v>
      </c>
      <c r="B381" s="626">
        <v>1196</v>
      </c>
    </row>
    <row r="382" spans="1:2">
      <c r="A382" s="626" t="s">
        <v>4348</v>
      </c>
      <c r="B382" s="626">
        <v>1197</v>
      </c>
    </row>
    <row r="383" spans="1:2">
      <c r="A383" s="626" t="s">
        <v>4349</v>
      </c>
      <c r="B383" s="626">
        <v>1198</v>
      </c>
    </row>
    <row r="384" spans="1:2">
      <c r="A384" s="626" t="s">
        <v>4350</v>
      </c>
      <c r="B384" s="626">
        <v>1199</v>
      </c>
    </row>
    <row r="385" spans="1:2">
      <c r="A385" s="626" t="s">
        <v>4351</v>
      </c>
      <c r="B385" s="626">
        <v>1194</v>
      </c>
    </row>
    <row r="386" spans="1:2">
      <c r="A386" s="626" t="s">
        <v>4352</v>
      </c>
      <c r="B386" s="626">
        <v>1200</v>
      </c>
    </row>
    <row r="387" spans="1:2">
      <c r="A387" s="626" t="s">
        <v>4353</v>
      </c>
      <c r="B387" s="626">
        <v>1201</v>
      </c>
    </row>
    <row r="388" spans="1:2">
      <c r="A388" s="626" t="s">
        <v>4354</v>
      </c>
      <c r="B388" s="626">
        <v>1192</v>
      </c>
    </row>
    <row r="389" spans="1:2">
      <c r="A389" s="626" t="s">
        <v>4355</v>
      </c>
      <c r="B389" s="626">
        <v>1431</v>
      </c>
    </row>
    <row r="390" spans="1:2">
      <c r="A390" s="626" t="s">
        <v>4356</v>
      </c>
      <c r="B390" s="626">
        <v>1202</v>
      </c>
    </row>
    <row r="391" spans="1:2">
      <c r="A391" s="626" t="s">
        <v>4357</v>
      </c>
      <c r="B391" s="626">
        <v>1195</v>
      </c>
    </row>
    <row r="392" spans="1:2">
      <c r="A392" s="626" t="s">
        <v>4358</v>
      </c>
      <c r="B392" s="626">
        <v>3434</v>
      </c>
    </row>
    <row r="393" spans="1:2">
      <c r="A393" s="626" t="s">
        <v>4359</v>
      </c>
      <c r="B393" s="626">
        <v>1193</v>
      </c>
    </row>
    <row r="394" spans="1:2">
      <c r="A394" s="626" t="s">
        <v>4360</v>
      </c>
      <c r="B394" s="626">
        <v>1528</v>
      </c>
    </row>
    <row r="395" spans="1:2">
      <c r="A395" s="626" t="s">
        <v>4361</v>
      </c>
      <c r="B395" s="626">
        <v>1467</v>
      </c>
    </row>
    <row r="396" spans="1:2">
      <c r="A396" s="626" t="s">
        <v>4362</v>
      </c>
      <c r="B396" s="626">
        <v>1468</v>
      </c>
    </row>
    <row r="397" spans="1:2">
      <c r="A397" s="626" t="s">
        <v>4363</v>
      </c>
      <c r="B397" s="626">
        <v>1529</v>
      </c>
    </row>
    <row r="398" spans="1:2">
      <c r="A398" s="626" t="s">
        <v>4364</v>
      </c>
      <c r="B398" s="626">
        <v>1456</v>
      </c>
    </row>
    <row r="399" spans="1:2">
      <c r="A399" s="626" t="s">
        <v>4365</v>
      </c>
      <c r="B399" s="626">
        <v>3439</v>
      </c>
    </row>
    <row r="400" spans="1:2">
      <c r="A400" s="626" t="s">
        <v>4366</v>
      </c>
      <c r="B400" s="626">
        <v>3436</v>
      </c>
    </row>
    <row r="401" spans="1:2">
      <c r="A401" s="626" t="s">
        <v>4367</v>
      </c>
      <c r="B401" s="626">
        <v>1460</v>
      </c>
    </row>
    <row r="402" spans="1:2">
      <c r="A402" s="626" t="s">
        <v>4368</v>
      </c>
      <c r="B402" s="626">
        <v>1461</v>
      </c>
    </row>
    <row r="403" spans="1:2">
      <c r="A403" s="626" t="s">
        <v>4369</v>
      </c>
      <c r="B403" s="626">
        <v>1535</v>
      </c>
    </row>
    <row r="404" spans="1:2">
      <c r="A404" s="626" t="s">
        <v>4370</v>
      </c>
      <c r="B404" s="626">
        <v>1536</v>
      </c>
    </row>
    <row r="405" spans="1:2">
      <c r="A405" s="626" t="s">
        <v>4371</v>
      </c>
      <c r="B405" s="626">
        <v>1466</v>
      </c>
    </row>
    <row r="406" spans="1:2">
      <c r="A406" s="626" t="s">
        <v>4372</v>
      </c>
      <c r="B406" s="626">
        <v>1534</v>
      </c>
    </row>
    <row r="407" spans="1:2">
      <c r="A407" s="626" t="s">
        <v>4373</v>
      </c>
      <c r="B407" s="626">
        <v>1533</v>
      </c>
    </row>
    <row r="408" spans="1:2">
      <c r="A408" s="626" t="s">
        <v>4374</v>
      </c>
      <c r="B408" s="626">
        <v>3435</v>
      </c>
    </row>
    <row r="409" spans="1:2">
      <c r="A409" s="626" t="s">
        <v>4375</v>
      </c>
      <c r="B409" s="626">
        <v>1545</v>
      </c>
    </row>
    <row r="410" spans="1:2">
      <c r="A410" s="626" t="s">
        <v>4376</v>
      </c>
      <c r="B410" s="626">
        <v>1308</v>
      </c>
    </row>
    <row r="411" spans="1:2">
      <c r="A411" s="626" t="s">
        <v>4377</v>
      </c>
      <c r="B411" s="626">
        <v>1309</v>
      </c>
    </row>
    <row r="412" spans="1:2">
      <c r="A412" s="626" t="s">
        <v>4378</v>
      </c>
      <c r="B412" s="626">
        <v>1313</v>
      </c>
    </row>
    <row r="413" spans="1:2">
      <c r="A413" s="626" t="s">
        <v>4379</v>
      </c>
      <c r="B413" s="626">
        <v>1314</v>
      </c>
    </row>
    <row r="414" spans="1:2">
      <c r="A414" s="626" t="s">
        <v>4380</v>
      </c>
      <c r="B414" s="626">
        <v>1315</v>
      </c>
    </row>
    <row r="415" spans="1:2">
      <c r="A415" s="626" t="s">
        <v>4381</v>
      </c>
      <c r="B415" s="626">
        <v>1310</v>
      </c>
    </row>
    <row r="416" spans="1:2">
      <c r="A416" s="626" t="s">
        <v>4382</v>
      </c>
      <c r="B416" s="626">
        <v>1311</v>
      </c>
    </row>
    <row r="417" spans="1:2">
      <c r="A417" s="626" t="s">
        <v>4383</v>
      </c>
      <c r="B417" s="626">
        <v>1312</v>
      </c>
    </row>
    <row r="418" spans="1:2">
      <c r="A418" s="626" t="s">
        <v>4384</v>
      </c>
      <c r="B418" s="626">
        <v>1316</v>
      </c>
    </row>
    <row r="419" spans="1:2">
      <c r="A419" s="626" t="s">
        <v>4384</v>
      </c>
      <c r="B419" s="626">
        <v>1316</v>
      </c>
    </row>
    <row r="420" spans="1:2">
      <c r="A420" s="626" t="s">
        <v>4385</v>
      </c>
      <c r="B420" s="626">
        <v>1317</v>
      </c>
    </row>
    <row r="421" spans="1:2">
      <c r="A421" s="626" t="s">
        <v>4385</v>
      </c>
      <c r="B421" s="626">
        <v>1317</v>
      </c>
    </row>
    <row r="422" spans="1:2">
      <c r="A422" s="626" t="s">
        <v>4386</v>
      </c>
      <c r="B422" s="626">
        <v>1319</v>
      </c>
    </row>
    <row r="423" spans="1:2">
      <c r="A423" s="626" t="s">
        <v>4386</v>
      </c>
      <c r="B423" s="626">
        <v>1319</v>
      </c>
    </row>
    <row r="424" spans="1:2">
      <c r="A424" s="626" t="s">
        <v>4387</v>
      </c>
      <c r="B424" s="626">
        <v>1320</v>
      </c>
    </row>
    <row r="425" spans="1:2">
      <c r="A425" s="626" t="s">
        <v>4387</v>
      </c>
      <c r="B425" s="626">
        <v>1320</v>
      </c>
    </row>
    <row r="426" spans="1:2">
      <c r="A426" s="626" t="s">
        <v>4388</v>
      </c>
      <c r="B426" s="626">
        <v>1321</v>
      </c>
    </row>
    <row r="427" spans="1:2">
      <c r="A427" s="626" t="s">
        <v>4388</v>
      </c>
      <c r="B427" s="626">
        <v>1321</v>
      </c>
    </row>
    <row r="428" spans="1:2">
      <c r="A428" s="626" t="s">
        <v>4389</v>
      </c>
      <c r="B428" s="626">
        <v>1323</v>
      </c>
    </row>
    <row r="429" spans="1:2">
      <c r="A429" s="626" t="s">
        <v>4389</v>
      </c>
      <c r="B429" s="626">
        <v>1323</v>
      </c>
    </row>
    <row r="430" spans="1:2">
      <c r="A430" s="626" t="s">
        <v>4390</v>
      </c>
      <c r="B430" s="626">
        <v>1324</v>
      </c>
    </row>
    <row r="431" spans="1:2">
      <c r="A431" s="626" t="s">
        <v>4390</v>
      </c>
      <c r="B431" s="626">
        <v>1324</v>
      </c>
    </row>
    <row r="432" spans="1:2">
      <c r="A432" s="626" t="s">
        <v>4391</v>
      </c>
      <c r="B432" s="626">
        <v>1325</v>
      </c>
    </row>
    <row r="433" spans="1:2">
      <c r="A433" s="626" t="s">
        <v>4391</v>
      </c>
      <c r="B433" s="626">
        <v>1325</v>
      </c>
    </row>
    <row r="434" spans="1:2">
      <c r="A434" s="626" t="s">
        <v>4392</v>
      </c>
      <c r="B434" s="626">
        <v>1476</v>
      </c>
    </row>
    <row r="435" spans="1:2">
      <c r="A435" s="626" t="s">
        <v>4393</v>
      </c>
      <c r="B435" s="626">
        <v>1327</v>
      </c>
    </row>
    <row r="436" spans="1:2">
      <c r="A436" s="626" t="s">
        <v>4393</v>
      </c>
      <c r="B436" s="626">
        <v>1327</v>
      </c>
    </row>
    <row r="437" spans="1:2">
      <c r="A437" s="626" t="s">
        <v>4394</v>
      </c>
      <c r="B437" s="626">
        <v>1328</v>
      </c>
    </row>
    <row r="438" spans="1:2">
      <c r="A438" s="626" t="s">
        <v>4394</v>
      </c>
      <c r="B438" s="626">
        <v>1328</v>
      </c>
    </row>
    <row r="439" spans="1:2">
      <c r="A439" s="626" t="s">
        <v>4395</v>
      </c>
      <c r="B439" s="626">
        <v>1329</v>
      </c>
    </row>
    <row r="440" spans="1:2">
      <c r="A440" s="626" t="s">
        <v>4396</v>
      </c>
      <c r="B440" s="626">
        <v>1330</v>
      </c>
    </row>
    <row r="441" spans="1:2">
      <c r="A441" s="626" t="s">
        <v>4397</v>
      </c>
      <c r="B441" s="626">
        <v>1331</v>
      </c>
    </row>
    <row r="442" spans="1:2">
      <c r="A442" s="626" t="s">
        <v>4398</v>
      </c>
      <c r="B442" s="626">
        <v>1332</v>
      </c>
    </row>
    <row r="443" spans="1:2">
      <c r="A443" s="626" t="s">
        <v>4399</v>
      </c>
      <c r="B443" s="626">
        <v>1334</v>
      </c>
    </row>
    <row r="444" spans="1:2">
      <c r="A444" s="626" t="s">
        <v>4400</v>
      </c>
      <c r="B444" s="626">
        <v>1335</v>
      </c>
    </row>
    <row r="445" spans="1:2">
      <c r="A445" s="626" t="s">
        <v>4401</v>
      </c>
      <c r="B445" s="626">
        <v>1336</v>
      </c>
    </row>
    <row r="446" spans="1:2">
      <c r="A446" s="626" t="s">
        <v>4402</v>
      </c>
      <c r="B446" s="626">
        <v>1337</v>
      </c>
    </row>
    <row r="447" spans="1:2">
      <c r="A447" s="626" t="s">
        <v>4403</v>
      </c>
      <c r="B447" s="626">
        <v>1338</v>
      </c>
    </row>
    <row r="448" spans="1:2">
      <c r="A448" s="626" t="s">
        <v>4404</v>
      </c>
      <c r="B448" s="626">
        <v>1339</v>
      </c>
    </row>
    <row r="449" spans="1:2">
      <c r="A449" s="626" t="s">
        <v>4405</v>
      </c>
      <c r="B449" s="626">
        <v>1340</v>
      </c>
    </row>
    <row r="450" spans="1:2">
      <c r="A450" s="626" t="s">
        <v>4406</v>
      </c>
      <c r="B450" s="626">
        <v>1341</v>
      </c>
    </row>
    <row r="451" spans="1:2">
      <c r="A451" s="626" t="s">
        <v>4407</v>
      </c>
      <c r="B451" s="626">
        <v>1342</v>
      </c>
    </row>
    <row r="452" spans="1:2">
      <c r="A452" s="626" t="s">
        <v>4408</v>
      </c>
      <c r="B452" s="626">
        <v>1506</v>
      </c>
    </row>
    <row r="453" spans="1:2">
      <c r="A453" s="626" t="s">
        <v>4409</v>
      </c>
      <c r="B453" s="626">
        <v>1513</v>
      </c>
    </row>
    <row r="454" spans="1:2">
      <c r="A454" s="626" t="s">
        <v>4410</v>
      </c>
      <c r="B454" s="626">
        <v>1493</v>
      </c>
    </row>
    <row r="455" spans="1:2">
      <c r="A455" s="626" t="s">
        <v>4411</v>
      </c>
      <c r="B455" s="626">
        <v>1523</v>
      </c>
    </row>
    <row r="456" spans="1:2">
      <c r="A456" s="626" t="s">
        <v>4412</v>
      </c>
      <c r="B456" s="626">
        <v>1538</v>
      </c>
    </row>
    <row r="457" spans="1:2">
      <c r="A457" s="626" t="s">
        <v>4413</v>
      </c>
      <c r="B457" s="626" t="e">
        <v>#N/A</v>
      </c>
    </row>
    <row r="458" spans="1:2">
      <c r="A458" s="626" t="s">
        <v>4414</v>
      </c>
      <c r="B458" s="626">
        <v>1432</v>
      </c>
    </row>
    <row r="459" spans="1:2">
      <c r="A459" s="626" t="s">
        <v>4415</v>
      </c>
      <c r="B459" s="626">
        <v>1119</v>
      </c>
    </row>
    <row r="460" spans="1:2">
      <c r="A460" s="626" t="s">
        <v>4415</v>
      </c>
      <c r="B460" s="626">
        <v>1119</v>
      </c>
    </row>
    <row r="461" spans="1:2">
      <c r="A461" s="626" t="s">
        <v>4416</v>
      </c>
      <c r="B461" s="626">
        <v>1124</v>
      </c>
    </row>
    <row r="462" spans="1:2">
      <c r="A462" s="626" t="s">
        <v>4416</v>
      </c>
      <c r="B462" s="626">
        <v>1124</v>
      </c>
    </row>
    <row r="463" spans="1:2">
      <c r="A463" s="626" t="s">
        <v>4417</v>
      </c>
      <c r="B463" s="626">
        <v>1125</v>
      </c>
    </row>
    <row r="464" spans="1:2">
      <c r="A464" s="626" t="s">
        <v>4417</v>
      </c>
      <c r="B464" s="626">
        <v>1125</v>
      </c>
    </row>
    <row r="465" spans="1:2">
      <c r="A465" s="626" t="s">
        <v>4418</v>
      </c>
      <c r="B465" s="626">
        <v>1126</v>
      </c>
    </row>
    <row r="466" spans="1:2">
      <c r="A466" s="626" t="s">
        <v>4418</v>
      </c>
      <c r="B466" s="626">
        <v>1126</v>
      </c>
    </row>
    <row r="467" spans="1:2">
      <c r="A467" s="626" t="s">
        <v>4419</v>
      </c>
      <c r="B467" s="626">
        <v>1127</v>
      </c>
    </row>
    <row r="468" spans="1:2">
      <c r="A468" s="626" t="s">
        <v>4419</v>
      </c>
      <c r="B468" s="626">
        <v>1127</v>
      </c>
    </row>
    <row r="469" spans="1:2">
      <c r="A469" s="626" t="s">
        <v>4420</v>
      </c>
      <c r="B469" s="626">
        <v>1128</v>
      </c>
    </row>
    <row r="470" spans="1:2">
      <c r="A470" s="626" t="s">
        <v>4420</v>
      </c>
      <c r="B470" s="626">
        <v>1128</v>
      </c>
    </row>
    <row r="471" spans="1:2">
      <c r="A471" s="626" t="s">
        <v>4421</v>
      </c>
      <c r="B471" s="626">
        <v>1129</v>
      </c>
    </row>
    <row r="472" spans="1:2">
      <c r="A472" s="626" t="s">
        <v>4421</v>
      </c>
      <c r="B472" s="626">
        <v>1129</v>
      </c>
    </row>
    <row r="473" spans="1:2">
      <c r="A473" s="626" t="s">
        <v>4422</v>
      </c>
      <c r="B473" s="626">
        <v>1130</v>
      </c>
    </row>
    <row r="474" spans="1:2">
      <c r="A474" s="626" t="s">
        <v>4422</v>
      </c>
      <c r="B474" s="626">
        <v>1130</v>
      </c>
    </row>
    <row r="475" spans="1:2">
      <c r="A475" s="626" t="s">
        <v>4423</v>
      </c>
      <c r="B475" s="626">
        <v>1131</v>
      </c>
    </row>
    <row r="476" spans="1:2">
      <c r="A476" s="626" t="s">
        <v>4423</v>
      </c>
      <c r="B476" s="626">
        <v>1131</v>
      </c>
    </row>
    <row r="477" spans="1:2">
      <c r="A477" s="626" t="s">
        <v>4424</v>
      </c>
      <c r="B477" s="626">
        <v>1120</v>
      </c>
    </row>
    <row r="478" spans="1:2">
      <c r="A478" s="626" t="s">
        <v>4424</v>
      </c>
      <c r="B478" s="626">
        <v>1120</v>
      </c>
    </row>
    <row r="479" spans="1:2">
      <c r="A479" s="626" t="s">
        <v>4425</v>
      </c>
      <c r="B479" s="626">
        <v>1121</v>
      </c>
    </row>
    <row r="480" spans="1:2">
      <c r="A480" s="626" t="s">
        <v>4425</v>
      </c>
      <c r="B480" s="626">
        <v>1121</v>
      </c>
    </row>
    <row r="481" spans="1:2">
      <c r="A481" s="626" t="s">
        <v>4426</v>
      </c>
      <c r="B481" s="626">
        <v>1122</v>
      </c>
    </row>
    <row r="482" spans="1:2">
      <c r="A482" s="626" t="s">
        <v>4426</v>
      </c>
      <c r="B482" s="626">
        <v>1122</v>
      </c>
    </row>
    <row r="483" spans="1:2">
      <c r="A483" s="626" t="s">
        <v>4427</v>
      </c>
      <c r="B483" s="626">
        <v>1123</v>
      </c>
    </row>
    <row r="484" spans="1:2">
      <c r="A484" s="626" t="s">
        <v>4427</v>
      </c>
      <c r="B484" s="626">
        <v>1123</v>
      </c>
    </row>
    <row r="485" spans="1:2">
      <c r="A485" s="626" t="s">
        <v>4428</v>
      </c>
      <c r="B485" s="626">
        <v>1133</v>
      </c>
    </row>
    <row r="486" spans="1:2">
      <c r="A486" s="626" t="s">
        <v>4428</v>
      </c>
      <c r="B486" s="626">
        <v>1133</v>
      </c>
    </row>
    <row r="487" spans="1:2">
      <c r="A487" s="626" t="s">
        <v>4429</v>
      </c>
      <c r="B487" s="626">
        <v>1134</v>
      </c>
    </row>
    <row r="488" spans="1:2">
      <c r="A488" s="626" t="s">
        <v>4429</v>
      </c>
      <c r="B488" s="626">
        <v>1134</v>
      </c>
    </row>
    <row r="489" spans="1:2">
      <c r="A489" s="626" t="s">
        <v>4430</v>
      </c>
      <c r="B489" s="626">
        <v>1135</v>
      </c>
    </row>
    <row r="490" spans="1:2">
      <c r="A490" s="626" t="s">
        <v>4430</v>
      </c>
      <c r="B490" s="626">
        <v>1135</v>
      </c>
    </row>
    <row r="491" spans="1:2">
      <c r="A491" s="626" t="s">
        <v>4431</v>
      </c>
      <c r="B491" s="626">
        <v>1136</v>
      </c>
    </row>
    <row r="492" spans="1:2">
      <c r="A492" s="626" t="s">
        <v>4431</v>
      </c>
      <c r="B492" s="626">
        <v>1136</v>
      </c>
    </row>
    <row r="493" spans="1:2">
      <c r="A493" s="626" t="s">
        <v>4432</v>
      </c>
      <c r="B493" s="626">
        <v>1137</v>
      </c>
    </row>
    <row r="494" spans="1:2">
      <c r="A494" s="626" t="s">
        <v>4432</v>
      </c>
      <c r="B494" s="626">
        <v>1137</v>
      </c>
    </row>
    <row r="495" spans="1:2">
      <c r="A495" s="626" t="s">
        <v>4433</v>
      </c>
      <c r="B495" s="626">
        <v>1138</v>
      </c>
    </row>
    <row r="496" spans="1:2">
      <c r="A496" s="626" t="s">
        <v>4433</v>
      </c>
      <c r="B496" s="626">
        <v>1138</v>
      </c>
    </row>
    <row r="497" spans="1:2">
      <c r="A497" s="626" t="s">
        <v>4434</v>
      </c>
      <c r="B497" s="626">
        <v>1139</v>
      </c>
    </row>
    <row r="498" spans="1:2">
      <c r="A498" s="626" t="s">
        <v>4434</v>
      </c>
      <c r="B498" s="626">
        <v>1139</v>
      </c>
    </row>
    <row r="499" spans="1:2">
      <c r="A499" s="626" t="s">
        <v>4435</v>
      </c>
      <c r="B499" s="626">
        <v>1568</v>
      </c>
    </row>
    <row r="500" spans="1:2">
      <c r="A500" s="626" t="s">
        <v>4435</v>
      </c>
      <c r="B500" s="626">
        <v>1568</v>
      </c>
    </row>
    <row r="501" spans="1:2">
      <c r="A501" s="626" t="s">
        <v>4436</v>
      </c>
      <c r="B501" s="626">
        <v>1307</v>
      </c>
    </row>
    <row r="502" spans="1:2">
      <c r="A502" s="626" t="s">
        <v>4437</v>
      </c>
      <c r="B502" s="626">
        <v>1393</v>
      </c>
    </row>
    <row r="503" spans="1:2">
      <c r="A503" s="626" t="s">
        <v>4438</v>
      </c>
      <c r="B503" s="626">
        <v>1394</v>
      </c>
    </row>
    <row r="504" spans="1:2">
      <c r="A504" s="626" t="s">
        <v>4439</v>
      </c>
      <c r="B504" s="626">
        <v>1395</v>
      </c>
    </row>
    <row r="505" spans="1:2">
      <c r="A505" s="626" t="s">
        <v>4440</v>
      </c>
      <c r="B505" s="626">
        <v>1396</v>
      </c>
    </row>
    <row r="506" spans="1:2">
      <c r="A506" s="626" t="s">
        <v>4441</v>
      </c>
      <c r="B506" s="626">
        <v>1397</v>
      </c>
    </row>
    <row r="507" spans="1:2">
      <c r="A507" s="626" t="s">
        <v>4442</v>
      </c>
      <c r="B507" s="626">
        <v>1398</v>
      </c>
    </row>
    <row r="508" spans="1:2">
      <c r="A508" s="626" t="s">
        <v>4443</v>
      </c>
      <c r="B508" s="626">
        <v>1399</v>
      </c>
    </row>
    <row r="509" spans="1:2">
      <c r="A509" s="626" t="s">
        <v>4444</v>
      </c>
      <c r="B509" s="626">
        <v>1400</v>
      </c>
    </row>
    <row r="510" spans="1:2">
      <c r="A510" s="626" t="s">
        <v>4445</v>
      </c>
      <c r="B510" s="626">
        <v>1477</v>
      </c>
    </row>
    <row r="511" spans="1:2">
      <c r="A511" s="626" t="s">
        <v>4446</v>
      </c>
      <c r="B511" s="626">
        <v>1401</v>
      </c>
    </row>
    <row r="512" spans="1:2">
      <c r="A512" s="626" t="s">
        <v>4447</v>
      </c>
      <c r="B512" s="626">
        <v>1409</v>
      </c>
    </row>
    <row r="513" spans="1:2">
      <c r="A513" s="626" t="s">
        <v>4448</v>
      </c>
      <c r="B513" s="626">
        <v>1403</v>
      </c>
    </row>
    <row r="514" spans="1:2">
      <c r="A514" s="626" t="s">
        <v>4449</v>
      </c>
      <c r="B514" s="626">
        <v>1404</v>
      </c>
    </row>
    <row r="515" spans="1:2">
      <c r="A515" s="626" t="s">
        <v>4450</v>
      </c>
      <c r="B515" s="626">
        <v>1405</v>
      </c>
    </row>
    <row r="516" spans="1:2">
      <c r="A516" s="626" t="s">
        <v>4451</v>
      </c>
      <c r="B516" s="626">
        <v>1406</v>
      </c>
    </row>
    <row r="517" spans="1:2">
      <c r="A517" s="626" t="s">
        <v>4452</v>
      </c>
      <c r="B517" s="626">
        <v>1407</v>
      </c>
    </row>
    <row r="518" spans="1:2">
      <c r="A518" s="626" t="s">
        <v>4453</v>
      </c>
      <c r="B518" s="626">
        <v>1408</v>
      </c>
    </row>
    <row r="519" spans="1:2">
      <c r="A519" s="626" t="s">
        <v>4454</v>
      </c>
      <c r="B519" s="626">
        <v>1410</v>
      </c>
    </row>
    <row r="520" spans="1:2">
      <c r="A520" s="626" t="s">
        <v>4455</v>
      </c>
      <c r="B520" s="626">
        <v>1483</v>
      </c>
    </row>
    <row r="521" spans="1:2">
      <c r="A521" s="626" t="s">
        <v>4456</v>
      </c>
      <c r="B521" s="626">
        <v>1514</v>
      </c>
    </row>
    <row r="522" spans="1:2">
      <c r="A522" s="626" t="s">
        <v>4457</v>
      </c>
      <c r="B522" s="626">
        <v>1494</v>
      </c>
    </row>
    <row r="523" spans="1:2">
      <c r="A523" s="626" t="s">
        <v>4458</v>
      </c>
      <c r="B523" s="626">
        <v>1524</v>
      </c>
    </row>
    <row r="524" spans="1:2">
      <c r="A524" s="626" t="s">
        <v>4459</v>
      </c>
      <c r="B524" s="626">
        <v>1542</v>
      </c>
    </row>
    <row r="525" spans="1:2">
      <c r="A525" s="626" t="s">
        <v>4460</v>
      </c>
      <c r="B525" s="626" t="e">
        <v>#N/A</v>
      </c>
    </row>
    <row r="526" spans="1:2">
      <c r="A526" s="626" t="s">
        <v>4461</v>
      </c>
      <c r="B526" s="626">
        <v>1141</v>
      </c>
    </row>
    <row r="527" spans="1:2">
      <c r="A527" s="626" t="s">
        <v>4462</v>
      </c>
      <c r="B527" s="626">
        <v>1142</v>
      </c>
    </row>
    <row r="528" spans="1:2">
      <c r="A528" s="626" t="s">
        <v>4463</v>
      </c>
      <c r="B528" s="626">
        <v>1143</v>
      </c>
    </row>
    <row r="529" spans="1:2">
      <c r="A529" s="626" t="s">
        <v>4464</v>
      </c>
      <c r="B529" s="626">
        <v>1144</v>
      </c>
    </row>
    <row r="530" spans="1:2">
      <c r="A530" s="626" t="s">
        <v>4465</v>
      </c>
      <c r="B530" s="626">
        <v>1145</v>
      </c>
    </row>
    <row r="531" spans="1:2">
      <c r="A531" s="626" t="s">
        <v>4466</v>
      </c>
      <c r="B531" s="626">
        <v>1146</v>
      </c>
    </row>
    <row r="532" spans="1:2">
      <c r="A532" s="626" t="s">
        <v>4467</v>
      </c>
      <c r="B532" s="626">
        <v>1180</v>
      </c>
    </row>
    <row r="533" spans="1:2">
      <c r="A533" s="626" t="s">
        <v>4468</v>
      </c>
      <c r="B533" s="626">
        <v>1181</v>
      </c>
    </row>
    <row r="534" spans="1:2">
      <c r="A534" s="626" t="s">
        <v>4469</v>
      </c>
      <c r="B534" s="626">
        <v>1265</v>
      </c>
    </row>
    <row r="535" spans="1:2">
      <c r="A535" s="626" t="s">
        <v>4470</v>
      </c>
      <c r="B535" s="626">
        <v>1268</v>
      </c>
    </row>
    <row r="536" spans="1:2">
      <c r="A536" s="626" t="s">
        <v>4471</v>
      </c>
      <c r="B536" s="626">
        <v>1266</v>
      </c>
    </row>
    <row r="537" spans="1:2">
      <c r="A537" s="626" t="s">
        <v>4472</v>
      </c>
      <c r="B537" s="626">
        <v>1267</v>
      </c>
    </row>
    <row r="538" spans="1:2">
      <c r="A538" s="626" t="s">
        <v>4473</v>
      </c>
      <c r="B538" s="626">
        <v>1269</v>
      </c>
    </row>
    <row r="539" spans="1:2">
      <c r="A539" s="626" t="s">
        <v>4474</v>
      </c>
      <c r="B539" s="626">
        <v>1270</v>
      </c>
    </row>
    <row r="540" spans="1:2">
      <c r="A540" s="626" t="s">
        <v>4475</v>
      </c>
      <c r="B540" s="626">
        <v>1271</v>
      </c>
    </row>
    <row r="541" spans="1:2">
      <c r="A541" s="626" t="s">
        <v>4476</v>
      </c>
      <c r="B541" s="626">
        <v>1272</v>
      </c>
    </row>
    <row r="542" spans="1:2">
      <c r="A542" s="626" t="s">
        <v>4477</v>
      </c>
      <c r="B542" s="626">
        <v>1478</v>
      </c>
    </row>
    <row r="543" spans="1:2">
      <c r="A543" s="626" t="s">
        <v>4478</v>
      </c>
      <c r="B543" s="626">
        <v>1273</v>
      </c>
    </row>
    <row r="544" spans="1:2">
      <c r="A544" s="626" t="s">
        <v>4479</v>
      </c>
      <c r="B544" s="626">
        <v>1274</v>
      </c>
    </row>
    <row r="545" spans="1:2">
      <c r="A545" s="626" t="s">
        <v>4480</v>
      </c>
      <c r="B545" s="626">
        <v>2490</v>
      </c>
    </row>
    <row r="546" spans="1:2">
      <c r="A546" s="626" t="s">
        <v>4481</v>
      </c>
      <c r="B546" s="626">
        <v>1275</v>
      </c>
    </row>
    <row r="547" spans="1:2">
      <c r="A547" s="626" t="s">
        <v>4482</v>
      </c>
      <c r="B547" s="626">
        <v>1276</v>
      </c>
    </row>
    <row r="548" spans="1:2">
      <c r="A548" s="626" t="s">
        <v>4483</v>
      </c>
      <c r="B548" s="626">
        <v>1277</v>
      </c>
    </row>
    <row r="549" spans="1:2">
      <c r="A549" s="626" t="s">
        <v>4484</v>
      </c>
      <c r="B549" s="626">
        <v>1278</v>
      </c>
    </row>
    <row r="550" spans="1:2">
      <c r="A550" s="626" t="s">
        <v>4485</v>
      </c>
      <c r="B550" s="626">
        <v>1279</v>
      </c>
    </row>
    <row r="551" spans="1:2">
      <c r="A551" s="626" t="s">
        <v>4486</v>
      </c>
      <c r="B551" s="626">
        <v>1280</v>
      </c>
    </row>
    <row r="552" spans="1:2">
      <c r="A552" s="626" t="s">
        <v>4487</v>
      </c>
      <c r="B552" s="626">
        <v>1281</v>
      </c>
    </row>
    <row r="553" spans="1:2">
      <c r="A553" s="626" t="s">
        <v>4488</v>
      </c>
      <c r="B553" s="626">
        <v>1484</v>
      </c>
    </row>
    <row r="554" spans="1:2">
      <c r="A554" s="626" t="s">
        <v>4489</v>
      </c>
      <c r="B554" s="626">
        <v>1515</v>
      </c>
    </row>
    <row r="555" spans="1:2">
      <c r="A555" s="626" t="s">
        <v>4490</v>
      </c>
      <c r="B555" s="626">
        <v>1495</v>
      </c>
    </row>
    <row r="556" spans="1:2">
      <c r="A556" s="626" t="s">
        <v>4491</v>
      </c>
      <c r="B556" s="626">
        <v>1525</v>
      </c>
    </row>
    <row r="557" spans="1:2">
      <c r="A557" s="626" t="s">
        <v>4492</v>
      </c>
      <c r="B557" s="626">
        <v>1465</v>
      </c>
    </row>
    <row r="558" spans="1:2">
      <c r="A558" s="626" t="s">
        <v>4493</v>
      </c>
      <c r="B558" s="626">
        <v>1282</v>
      </c>
    </row>
    <row r="559" spans="1:2">
      <c r="A559" s="626" t="s">
        <v>4494</v>
      </c>
      <c r="B559" s="626">
        <v>1539</v>
      </c>
    </row>
    <row r="560" spans="1:2">
      <c r="A560" s="626" t="s">
        <v>4495</v>
      </c>
      <c r="B560" s="626" t="e">
        <v>#N/A</v>
      </c>
    </row>
    <row r="561" spans="1:2">
      <c r="A561" s="626" t="s">
        <v>4496</v>
      </c>
      <c r="B561" s="626">
        <v>1022</v>
      </c>
    </row>
    <row r="562" spans="1:2">
      <c r="A562" s="626" t="s">
        <v>4497</v>
      </c>
      <c r="B562" s="626">
        <v>1037</v>
      </c>
    </row>
    <row r="563" spans="1:2">
      <c r="A563" s="626" t="s">
        <v>4498</v>
      </c>
      <c r="B563" s="626">
        <v>1021</v>
      </c>
    </row>
    <row r="564" spans="1:2">
      <c r="A564" s="626" t="s">
        <v>4499</v>
      </c>
      <c r="B564" s="626">
        <v>1027</v>
      </c>
    </row>
    <row r="565" spans="1:2">
      <c r="A565" s="626" t="s">
        <v>4500</v>
      </c>
      <c r="B565" s="626">
        <v>1043</v>
      </c>
    </row>
    <row r="566" spans="1:2">
      <c r="A566" s="626" t="s">
        <v>4501</v>
      </c>
      <c r="B566" s="626">
        <v>1044</v>
      </c>
    </row>
    <row r="567" spans="1:2">
      <c r="A567" s="626" t="s">
        <v>4502</v>
      </c>
      <c r="B567" s="626">
        <v>1176</v>
      </c>
    </row>
    <row r="568" spans="1:2">
      <c r="A568" s="626" t="s">
        <v>4503</v>
      </c>
      <c r="B568" s="626">
        <v>1177</v>
      </c>
    </row>
    <row r="569" spans="1:2">
      <c r="A569" s="626" t="s">
        <v>4504</v>
      </c>
      <c r="B569" s="626">
        <v>1178</v>
      </c>
    </row>
    <row r="570" spans="1:2">
      <c r="A570" s="626" t="s">
        <v>4505</v>
      </c>
      <c r="B570" s="626">
        <v>1148</v>
      </c>
    </row>
    <row r="571" spans="1:2">
      <c r="A571" s="626" t="s">
        <v>4506</v>
      </c>
      <c r="B571" s="626">
        <v>1153</v>
      </c>
    </row>
    <row r="572" spans="1:2">
      <c r="A572" s="626" t="s">
        <v>4507</v>
      </c>
      <c r="B572" s="626">
        <v>1154</v>
      </c>
    </row>
    <row r="573" spans="1:2">
      <c r="A573" s="626" t="s">
        <v>4508</v>
      </c>
      <c r="B573" s="626">
        <v>1155</v>
      </c>
    </row>
    <row r="574" spans="1:2">
      <c r="A574" s="626" t="s">
        <v>4509</v>
      </c>
      <c r="B574" s="626">
        <v>1156</v>
      </c>
    </row>
    <row r="575" spans="1:2">
      <c r="A575" s="626" t="s">
        <v>4510</v>
      </c>
      <c r="B575" s="626">
        <v>1157</v>
      </c>
    </row>
    <row r="576" spans="1:2">
      <c r="A576" s="626" t="s">
        <v>4511</v>
      </c>
      <c r="B576" s="626">
        <v>1158</v>
      </c>
    </row>
    <row r="577" spans="1:2">
      <c r="A577" s="626" t="s">
        <v>4512</v>
      </c>
      <c r="B577" s="626">
        <v>1159</v>
      </c>
    </row>
    <row r="578" spans="1:2">
      <c r="A578" s="626" t="s">
        <v>4513</v>
      </c>
      <c r="B578" s="626">
        <v>1160</v>
      </c>
    </row>
    <row r="579" spans="1:2">
      <c r="A579" s="626" t="s">
        <v>4514</v>
      </c>
      <c r="B579" s="626">
        <v>1149</v>
      </c>
    </row>
    <row r="580" spans="1:2">
      <c r="A580" s="626" t="s">
        <v>4515</v>
      </c>
      <c r="B580" s="626">
        <v>1150</v>
      </c>
    </row>
    <row r="581" spans="1:2">
      <c r="A581" s="626" t="s">
        <v>4516</v>
      </c>
      <c r="B581" s="626">
        <v>1151</v>
      </c>
    </row>
    <row r="582" spans="1:2">
      <c r="A582" s="626" t="s">
        <v>4517</v>
      </c>
      <c r="B582" s="626">
        <v>1152</v>
      </c>
    </row>
    <row r="583" spans="1:2">
      <c r="A583" s="626" t="s">
        <v>4518</v>
      </c>
      <c r="B583" s="626">
        <v>1162</v>
      </c>
    </row>
    <row r="584" spans="1:2">
      <c r="A584" s="626" t="s">
        <v>4518</v>
      </c>
      <c r="B584" s="626">
        <v>1162</v>
      </c>
    </row>
    <row r="585" spans="1:2">
      <c r="A585" s="626" t="s">
        <v>4519</v>
      </c>
      <c r="B585" s="626">
        <v>1163</v>
      </c>
    </row>
    <row r="586" spans="1:2">
      <c r="A586" s="626" t="s">
        <v>4519</v>
      </c>
      <c r="B586" s="626">
        <v>1163</v>
      </c>
    </row>
    <row r="587" spans="1:2">
      <c r="A587" s="626" t="s">
        <v>4520</v>
      </c>
      <c r="B587" s="626">
        <v>1164</v>
      </c>
    </row>
    <row r="588" spans="1:2">
      <c r="A588" s="626" t="s">
        <v>4520</v>
      </c>
      <c r="B588" s="626">
        <v>1164</v>
      </c>
    </row>
    <row r="589" spans="1:2">
      <c r="A589" s="626" t="s">
        <v>4521</v>
      </c>
      <c r="B589" s="626">
        <v>1165</v>
      </c>
    </row>
    <row r="590" spans="1:2">
      <c r="A590" s="626" t="s">
        <v>4521</v>
      </c>
      <c r="B590" s="626">
        <v>1165</v>
      </c>
    </row>
    <row r="591" spans="1:2">
      <c r="A591" s="626" t="s">
        <v>4522</v>
      </c>
      <c r="B591" s="626">
        <v>1166</v>
      </c>
    </row>
    <row r="592" spans="1:2">
      <c r="A592" s="626" t="s">
        <v>4522</v>
      </c>
      <c r="B592" s="626">
        <v>1166</v>
      </c>
    </row>
    <row r="593" spans="1:2">
      <c r="A593" s="626" t="s">
        <v>4523</v>
      </c>
      <c r="B593" s="626">
        <v>1167</v>
      </c>
    </row>
    <row r="594" spans="1:2">
      <c r="A594" s="626" t="s">
        <v>4523</v>
      </c>
      <c r="B594" s="626">
        <v>1167</v>
      </c>
    </row>
    <row r="595" spans="1:2">
      <c r="A595" s="626" t="s">
        <v>4524</v>
      </c>
      <c r="B595" s="626">
        <v>1168</v>
      </c>
    </row>
    <row r="596" spans="1:2">
      <c r="A596" s="626" t="s">
        <v>4524</v>
      </c>
      <c r="B596" s="626">
        <v>1168</v>
      </c>
    </row>
    <row r="597" spans="1:2">
      <c r="A597" s="626" t="s">
        <v>4525</v>
      </c>
      <c r="B597" s="626">
        <v>1169</v>
      </c>
    </row>
    <row r="598" spans="1:2">
      <c r="A598" s="626" t="s">
        <v>4525</v>
      </c>
      <c r="B598" s="626">
        <v>1169</v>
      </c>
    </row>
    <row r="599" spans="1:2">
      <c r="A599" s="626" t="s">
        <v>4526</v>
      </c>
      <c r="B599" s="626">
        <v>1427</v>
      </c>
    </row>
    <row r="600" spans="1:2">
      <c r="A600" s="626" t="s">
        <v>4527</v>
      </c>
      <c r="B600" s="626">
        <v>1411</v>
      </c>
    </row>
    <row r="601" spans="1:2">
      <c r="A601" s="626" t="s">
        <v>4528</v>
      </c>
      <c r="B601" s="626">
        <v>1412</v>
      </c>
    </row>
    <row r="602" spans="1:2">
      <c r="A602" s="626" t="s">
        <v>4529</v>
      </c>
      <c r="B602" s="626">
        <v>1413</v>
      </c>
    </row>
    <row r="603" spans="1:2">
      <c r="A603" s="626" t="s">
        <v>4530</v>
      </c>
      <c r="B603" s="626">
        <v>1414</v>
      </c>
    </row>
    <row r="604" spans="1:2">
      <c r="A604" s="626" t="s">
        <v>4531</v>
      </c>
      <c r="B604" s="626">
        <v>1415</v>
      </c>
    </row>
    <row r="605" spans="1:2">
      <c r="A605" s="626" t="s">
        <v>4532</v>
      </c>
      <c r="B605" s="626">
        <v>1416</v>
      </c>
    </row>
    <row r="606" spans="1:2">
      <c r="A606" s="626" t="s">
        <v>4533</v>
      </c>
      <c r="B606" s="626">
        <v>1418</v>
      </c>
    </row>
    <row r="607" spans="1:2">
      <c r="A607" s="626" t="s">
        <v>4534</v>
      </c>
      <c r="B607" s="626">
        <v>1419</v>
      </c>
    </row>
    <row r="608" spans="1:2">
      <c r="A608" s="626" t="s">
        <v>4535</v>
      </c>
      <c r="B608" s="626">
        <v>1479</v>
      </c>
    </row>
    <row r="609" spans="1:2">
      <c r="A609" s="626" t="s">
        <v>4536</v>
      </c>
      <c r="B609" s="626">
        <v>1420</v>
      </c>
    </row>
    <row r="610" spans="1:2">
      <c r="A610" s="626" t="s">
        <v>4537</v>
      </c>
      <c r="B610" s="626">
        <v>1421</v>
      </c>
    </row>
    <row r="611" spans="1:2">
      <c r="A611" s="626" t="s">
        <v>4538</v>
      </c>
      <c r="B611" s="626">
        <v>1422</v>
      </c>
    </row>
    <row r="612" spans="1:2">
      <c r="A612" s="626" t="s">
        <v>4539</v>
      </c>
      <c r="B612" s="626">
        <v>1423</v>
      </c>
    </row>
    <row r="613" spans="1:2">
      <c r="A613" s="626" t="s">
        <v>4540</v>
      </c>
      <c r="B613" s="626">
        <v>1424</v>
      </c>
    </row>
    <row r="614" spans="1:2">
      <c r="A614" s="626" t="s">
        <v>4541</v>
      </c>
      <c r="B614" s="626">
        <v>1425</v>
      </c>
    </row>
    <row r="615" spans="1:2">
      <c r="A615" s="626" t="s">
        <v>4542</v>
      </c>
      <c r="B615" s="626">
        <v>1426</v>
      </c>
    </row>
    <row r="616" spans="1:2">
      <c r="A616" s="626" t="s">
        <v>4543</v>
      </c>
      <c r="B616" s="626">
        <v>1485</v>
      </c>
    </row>
    <row r="617" spans="1:2">
      <c r="A617" s="626" t="s">
        <v>4544</v>
      </c>
      <c r="B617" s="626" t="e">
        <v>#N/A</v>
      </c>
    </row>
    <row r="618" spans="1:2">
      <c r="A618" s="626" t="s">
        <v>4545</v>
      </c>
      <c r="B618" s="626">
        <v>1496</v>
      </c>
    </row>
    <row r="619" spans="1:2">
      <c r="A619" s="626" t="s">
        <v>4546</v>
      </c>
      <c r="B619" s="626" t="e">
        <v>#N/A</v>
      </c>
    </row>
    <row r="620" spans="1:2">
      <c r="A620" s="626" t="s">
        <v>4547</v>
      </c>
      <c r="B620" s="626">
        <v>1428</v>
      </c>
    </row>
    <row r="621" spans="1:2">
      <c r="A621" s="626" t="s">
        <v>4548</v>
      </c>
      <c r="B621" s="626">
        <v>1429</v>
      </c>
    </row>
    <row r="622" spans="1:2">
      <c r="A622" s="626" t="s">
        <v>4549</v>
      </c>
      <c r="B622" s="626" t="e">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745"/>
  <sheetViews>
    <sheetView topLeftCell="O24" zoomScale="85" zoomScaleNormal="85" workbookViewId="0">
      <selection activeCell="AK29" sqref="AK29:AK33"/>
    </sheetView>
  </sheetViews>
  <sheetFormatPr defaultColWidth="4.85546875" defaultRowHeight="23.25" customHeight="1"/>
  <cols>
    <col min="1" max="1" width="8.5703125" style="644" hidden="1" customWidth="1"/>
    <col min="2" max="14" width="0" style="644" hidden="1" customWidth="1"/>
    <col min="15" max="15" width="4.85546875" style="644"/>
    <col min="16" max="16" width="11.28515625" style="644" customWidth="1"/>
    <col min="17" max="17" width="13.5703125" style="644" bestFit="1" customWidth="1"/>
    <col min="18" max="29" width="13.5703125" style="644" customWidth="1"/>
    <col min="30" max="35" width="13.5703125" style="644" hidden="1" customWidth="1"/>
    <col min="36" max="36" width="13.5703125" style="644" customWidth="1"/>
    <col min="37" max="37" width="11.42578125" style="644" customWidth="1"/>
    <col min="38" max="16384" width="4.85546875" style="644"/>
  </cols>
  <sheetData>
    <row r="1" spans="1:61" ht="40.5" hidden="1" customHeight="1">
      <c r="S1" s="645"/>
    </row>
    <row r="2" spans="1:61" ht="40.5" hidden="1" customHeight="1">
      <c r="A2" s="799"/>
      <c r="B2" s="799"/>
      <c r="C2" s="799"/>
      <c r="D2" s="799"/>
      <c r="E2" s="799"/>
      <c r="F2" s="799"/>
      <c r="G2" s="799"/>
      <c r="H2" s="646"/>
      <c r="I2" s="646"/>
      <c r="J2" s="646"/>
      <c r="K2" s="646"/>
      <c r="L2" s="646"/>
      <c r="M2" s="646"/>
      <c r="N2" s="646"/>
      <c r="O2" s="646"/>
      <c r="P2" s="647"/>
      <c r="Q2" s="648">
        <v>1</v>
      </c>
      <c r="R2" s="648">
        <v>2</v>
      </c>
      <c r="S2" s="648">
        <v>3</v>
      </c>
      <c r="T2" s="648">
        <v>4</v>
      </c>
      <c r="U2" s="648">
        <v>5</v>
      </c>
      <c r="V2" s="648">
        <v>6</v>
      </c>
      <c r="W2" s="648">
        <v>7</v>
      </c>
      <c r="X2" s="648">
        <v>8</v>
      </c>
      <c r="Y2" s="648">
        <v>9</v>
      </c>
      <c r="Z2" s="648">
        <v>10</v>
      </c>
      <c r="AA2" s="649">
        <v>11</v>
      </c>
      <c r="AB2" s="649">
        <v>12</v>
      </c>
      <c r="AC2" s="649">
        <v>13</v>
      </c>
      <c r="AF2" s="650"/>
    </row>
    <row r="3" spans="1:61" ht="40.5" hidden="1" customHeight="1">
      <c r="A3" s="758"/>
      <c r="B3" s="758"/>
      <c r="C3" s="758"/>
      <c r="D3" s="758"/>
      <c r="E3" s="758"/>
      <c r="F3" s="758"/>
      <c r="G3" s="758"/>
      <c r="H3" s="646"/>
      <c r="I3" s="646"/>
      <c r="J3" s="646"/>
      <c r="K3" s="646"/>
      <c r="L3" s="646"/>
      <c r="M3" s="646"/>
      <c r="N3" s="646"/>
      <c r="O3" s="646"/>
      <c r="P3" s="647"/>
      <c r="Q3" s="651" t="s">
        <v>3320</v>
      </c>
      <c r="R3" s="652" t="s">
        <v>3321</v>
      </c>
      <c r="S3" s="648" t="s">
        <v>3327</v>
      </c>
      <c r="T3" s="648" t="s">
        <v>3328</v>
      </c>
      <c r="U3" s="648" t="s">
        <v>3329</v>
      </c>
      <c r="V3" s="648" t="s">
        <v>3330</v>
      </c>
      <c r="W3" s="648" t="s">
        <v>3331</v>
      </c>
      <c r="X3" s="648" t="s">
        <v>3332</v>
      </c>
      <c r="Y3" s="648" t="s">
        <v>3333</v>
      </c>
      <c r="Z3" s="648" t="s">
        <v>3334</v>
      </c>
      <c r="AA3" s="648"/>
      <c r="AB3" s="648"/>
      <c r="AC3" s="648"/>
      <c r="AF3" s="650"/>
    </row>
    <row r="4" spans="1:61" ht="40.5" hidden="1" customHeight="1">
      <c r="A4" s="758"/>
      <c r="B4" s="758"/>
      <c r="C4" s="758"/>
      <c r="D4" s="758"/>
      <c r="E4" s="758"/>
      <c r="F4" s="758"/>
      <c r="G4" s="758"/>
      <c r="H4" s="646"/>
      <c r="I4" s="646"/>
      <c r="J4" s="646"/>
      <c r="K4" s="646"/>
      <c r="L4" s="646"/>
      <c r="M4" s="646"/>
      <c r="N4" s="646"/>
      <c r="O4" s="646"/>
      <c r="P4" s="653" t="s">
        <v>2297</v>
      </c>
      <c r="Q4" s="654" t="str">
        <f>IF(ISNA(VLOOKUP("M1",$R$51:$S$290,2,FALSE))=TRUE," ",VLOOKUP("M1",$R$51:$S$290,2,FALSE))</f>
        <v xml:space="preserve"> </v>
      </c>
      <c r="R4" s="654" t="str">
        <f>IF(ISNA(VLOOKUP("M2",$R$51:$S$290,2,FALSE))=TRUE," ",VLOOKUP("M2",$R$51:$S$290,2,FALSE))</f>
        <v xml:space="preserve"> </v>
      </c>
      <c r="S4" s="654" t="str">
        <f>IF(ISNA(VLOOKUP("M3",$R$51:$S$290,2,FALSE))=TRUE," ",VLOOKUP("M3",$R$51:$S$290,2,FALSE))</f>
        <v xml:space="preserve"> </v>
      </c>
      <c r="T4" s="654">
        <f>IF(ISNA(VLOOKUP("M4",$R$51:$S$290,2,FALSE))=TRUE," ",VLOOKUP("M4",$R$51:$S$290,2,FALSE))</f>
        <v>10142</v>
      </c>
      <c r="U4" s="654">
        <f>IF(ISNA(VLOOKUP("M5",$R$51:$S$290,2,FALSE))=TRUE," ",VLOOKUP("M5",$R$51:$S$290,2,FALSE))</f>
        <v>10142</v>
      </c>
      <c r="V4" s="654" t="str">
        <f>IF(ISNA(VLOOKUP("M6",$R$51:$S$290,2,FALSE))=TRUE," ",VLOOKUP("M6",$R$51:$S$290,2,FALSE))</f>
        <v xml:space="preserve"> </v>
      </c>
      <c r="W4" s="654">
        <f>IF(ISNA(VLOOKUP("M7",$R$51:$S$290,2,FALSE))=TRUE," ",VLOOKUP("M7",$R$51:$S$290,2,FALSE))</f>
        <v>14711</v>
      </c>
      <c r="X4" s="654" t="str">
        <f>IF(ISNA(VLOOKUP("M8",$R$51:$S$290,2,FALSE))=TRUE," ",VLOOKUP("M8",$R$51:$S$290,2,FALSE))</f>
        <v xml:space="preserve"> </v>
      </c>
      <c r="Y4" s="654" t="str">
        <f>IF(ISNA(VLOOKUP("M9",$R$51:$S$290,2,FALSE))=TRUE," ",VLOOKUP("M9",$R$51:$S$290,2,FALSE))</f>
        <v xml:space="preserve"> </v>
      </c>
      <c r="Z4" s="654" t="str">
        <f>IF(ISNA(VLOOKUP("M10",$R$51:$S$290,2,FALSE))=TRUE," ",VLOOKUP("M10",$R$51:$S$290,2,FALSE))</f>
        <v xml:space="preserve"> </v>
      </c>
      <c r="AA4" s="654" t="str">
        <f>IF(ISNA(VLOOKUP("M11",$R$51:$S$290,2,FALSE))=TRUE," ",VLOOKUP("M11",$R$51:$S$290,2,FALSE))</f>
        <v xml:space="preserve"> </v>
      </c>
      <c r="AB4" s="654" t="str">
        <f>IF(ISNA(VLOOKUP("M12",$R$51:$S$290,2,FALSE))=TRUE," ",VLOOKUP("M12",$R$51:$S$290,2,FALSE))</f>
        <v xml:space="preserve"> </v>
      </c>
      <c r="AC4" s="654" t="str">
        <f>IF(ISNA(VLOOKUP("M13",$R$51:$S$290,2,FALSE))=TRUE," ",VLOOKUP("M13",$R$51:$S$290,2,FALSE))</f>
        <v xml:space="preserve"> </v>
      </c>
      <c r="AF4" s="650"/>
    </row>
    <row r="5" spans="1:61" s="657" customFormat="1" ht="40.5" hidden="1" customHeight="1">
      <c r="A5" s="655"/>
      <c r="B5" s="655"/>
      <c r="C5" s="655"/>
      <c r="D5" s="655"/>
      <c r="E5" s="655"/>
      <c r="F5" s="655"/>
      <c r="G5" s="655"/>
      <c r="H5" s="656"/>
      <c r="I5" s="656"/>
      <c r="J5" s="656"/>
      <c r="K5" s="656"/>
      <c r="L5" s="656"/>
      <c r="M5" s="656"/>
      <c r="N5" s="656"/>
      <c r="O5" s="656"/>
      <c r="P5" s="653" t="s">
        <v>2326</v>
      </c>
      <c r="Q5" s="654" t="str">
        <f>IF(ISNA(VLOOKUP("T1",$R$51:$S$290,2,FALSE))=TRUE," ",VLOOKUP("T1",$R$51:$S$290,2,FALSE))</f>
        <v xml:space="preserve"> </v>
      </c>
      <c r="R5" s="654" t="str">
        <f>IF(ISNA(VLOOKUP("T2",$R$51:$S$290,2,FALSE))=TRUE," ",VLOOKUP("T2",$R$51:$S$290,2,FALSE))</f>
        <v xml:space="preserve"> </v>
      </c>
      <c r="S5" s="654">
        <f>IF(ISNA(VLOOKUP("T3",$R$51:$S$290,2,FALSE))=TRUE," ",VLOOKUP("T3",$R$51:$S$290,2,FALSE))</f>
        <v>9561</v>
      </c>
      <c r="T5" s="654" t="str">
        <f>IF(ISNA(VLOOKUP("T4",$R$51:$S$290,2,FALSE))=TRUE," ",VLOOKUP("T4",$R$51:$S$290,2,FALSE))</f>
        <v xml:space="preserve"> </v>
      </c>
      <c r="U5" s="654" t="str">
        <f>IF(ISNA(VLOOKUP("T5",$R$51:$S$290,2,FALSE))=TRUE," ",VLOOKUP("T5",$R$51:$S$290,2,FALSE))</f>
        <v xml:space="preserve"> </v>
      </c>
      <c r="V5" s="654" t="str">
        <f>IF(ISNA(VLOOKUP("T6",$R$51:$S$290,2,FALSE))=TRUE," ",VLOOKUP("T6",$R$51:$S$290,2,FALSE))</f>
        <v xml:space="preserve"> </v>
      </c>
      <c r="W5" s="654">
        <f>IF(ISNA(VLOOKUP("T7",$R$51:$S$290,2,FALSE))=TRUE," ",VLOOKUP("T7",$R$51:$S$290,2,FALSE))</f>
        <v>10015</v>
      </c>
      <c r="X5" s="654">
        <f>IF(ISNA(VLOOKUP("T8",$R$51:$S$290,2,FALSE))=TRUE," ",VLOOKUP("T8",$R$51:$S$290,2,FALSE))</f>
        <v>10015</v>
      </c>
      <c r="Y5" s="654">
        <f>IF(ISNA(VLOOKUP("T9",$R$51:$S$290,2,FALSE))=TRUE," ",VLOOKUP("T9",$R$51:$S$290,2,FALSE))</f>
        <v>10121</v>
      </c>
      <c r="Z5" s="654" t="str">
        <f>IF(ISNA(VLOOKUP("T10",$R$51:$S$290,2,FALSE))=TRUE," ",VLOOKUP("T10",$R$51:$S$290,2,FALSE))</f>
        <v xml:space="preserve"> </v>
      </c>
      <c r="AA5" s="654" t="str">
        <f>IF(ISNA(VLOOKUP("T11",$R$51:$S$290,2,FALSE))=TRUE," ",VLOOKUP("T11",$R$51:$S$290,2,FALSE))</f>
        <v xml:space="preserve"> </v>
      </c>
      <c r="AB5" s="654" t="str">
        <f>IF(ISNA(VLOOKUP("T12",$R$51:$S$290,2,FALSE))=TRUE," ",VLOOKUP("T12",$R$51:$S$290,2,FALSE))</f>
        <v xml:space="preserve"> </v>
      </c>
      <c r="AC5" s="654" t="str">
        <f>IF(ISNA(VLOOKUP("T13",$R$51:$S$290,2,FALSE))=TRUE," ",VLOOKUP("T13",$R$51:$S$290,2,FALSE))</f>
        <v xml:space="preserve"> </v>
      </c>
      <c r="AF5" s="658"/>
      <c r="AJ5" s="659"/>
      <c r="AK5" s="659"/>
      <c r="AL5" s="659"/>
      <c r="AM5" s="659"/>
      <c r="AN5" s="659"/>
      <c r="AO5" s="659"/>
      <c r="AP5" s="659"/>
      <c r="AQ5" s="659"/>
      <c r="AR5" s="659"/>
      <c r="AS5" s="659"/>
      <c r="AT5" s="659"/>
      <c r="AU5" s="659"/>
      <c r="AV5" s="659"/>
      <c r="AW5" s="659"/>
      <c r="AX5" s="659"/>
      <c r="AY5" s="659"/>
      <c r="AZ5" s="659"/>
      <c r="BA5" s="659"/>
      <c r="BB5" s="659"/>
      <c r="BC5" s="659"/>
      <c r="BD5" s="659"/>
      <c r="BE5" s="659"/>
      <c r="BF5" s="659"/>
      <c r="BG5" s="659"/>
      <c r="BH5" s="659"/>
      <c r="BI5" s="659"/>
    </row>
    <row r="6" spans="1:61" ht="40.5" hidden="1" customHeight="1">
      <c r="A6" s="758"/>
      <c r="B6" s="758"/>
      <c r="C6" s="758"/>
      <c r="D6" s="758"/>
      <c r="E6" s="758"/>
      <c r="F6" s="758"/>
      <c r="G6" s="758"/>
      <c r="H6" s="646"/>
      <c r="I6" s="646"/>
      <c r="J6" s="646"/>
      <c r="K6" s="646"/>
      <c r="L6" s="646"/>
      <c r="M6" s="646"/>
      <c r="N6" s="646"/>
      <c r="O6" s="646"/>
      <c r="P6" s="653" t="s">
        <v>3325</v>
      </c>
      <c r="Q6" s="654" t="str">
        <f>IF(ISNA(VLOOKUP("W1",$R$51:$S$290,2,FALSE))=TRUE," ",VLOOKUP("W1",$R$51:$S$290,2,FALSE))</f>
        <v xml:space="preserve"> </v>
      </c>
      <c r="R6" s="654" t="str">
        <f>IF(ISNA(VLOOKUP("W2",$R$51:$S$290,2,FALSE))=TRUE," ",VLOOKUP("W2",$R$51:$S$290,2,FALSE))</f>
        <v xml:space="preserve"> </v>
      </c>
      <c r="S6" s="654" t="str">
        <f>IF(ISNA(VLOOKUP("W3",$R$51:$S$290,2,FALSE))=TRUE," ",VLOOKUP("W3",$R$51:$S$290,2,FALSE))</f>
        <v xml:space="preserve"> </v>
      </c>
      <c r="T6" s="654" t="str">
        <f>IF(ISNA(VLOOKUP("W4",$R$51:$S$290,2,FALSE))=TRUE," ",VLOOKUP("W4",$R$51:$S$290,2,FALSE))</f>
        <v xml:space="preserve"> </v>
      </c>
      <c r="U6" s="654">
        <f>IF(ISNA(VLOOKUP("W5",$R$51:$S$290,2,FALSE))=TRUE," ",VLOOKUP("W5",$R$51:$S$290,2,FALSE))</f>
        <v>14321</v>
      </c>
      <c r="V6" s="654" t="str">
        <f>IF(ISNA(VLOOKUP("W6",$R$51:$S$290,2,FALSE))=TRUE," ",VLOOKUP("W6",$R$51:$S$290,2,FALSE))</f>
        <v xml:space="preserve"> </v>
      </c>
      <c r="W6" s="654">
        <f>IF(ISNA(VLOOKUP("W7",$R$51:$S$290,2,FALSE))=TRUE," ",VLOOKUP("W7",$R$51:$S$290,2,FALSE))</f>
        <v>14711</v>
      </c>
      <c r="X6" s="654" t="str">
        <f>IF(ISNA(VLOOKUP("W8",$R$51:$S$290,2,FALSE))=TRUE," ",VLOOKUP("W8",$R$51:$S$290,2,FALSE))</f>
        <v xml:space="preserve"> </v>
      </c>
      <c r="Y6" s="654" t="str">
        <f>IF(ISNA(VLOOKUP("W9",$R$51:$S$290,2,FALSE))=TRUE," ",VLOOKUP("W9",$R$51:$S$290,2,FALSE))</f>
        <v xml:space="preserve"> </v>
      </c>
      <c r="Z6" s="654" t="str">
        <f>IF(ISNA(VLOOKUP("W10",$R$51:$S$290,2,FALSE))=TRUE," ",VLOOKUP("W10",$R$51:$S$290,2,FALSE))</f>
        <v xml:space="preserve"> </v>
      </c>
      <c r="AA6" s="654" t="str">
        <f>IF(ISNA(VLOOKUP("W11",$R$51:$S$290,2,FALSE))=TRUE," ",VLOOKUP("W11",$R$51:$S$290,2,FALSE))</f>
        <v xml:space="preserve"> </v>
      </c>
      <c r="AB6" s="654" t="str">
        <f>IF(ISNA(VLOOKUP("W12",$R$51:$S$290,2,FALSE))=TRUE," ",VLOOKUP("W12",$R$51:$S$290,2,FALSE))</f>
        <v xml:space="preserve"> </v>
      </c>
      <c r="AC6" s="654" t="str">
        <f>IF(ISNA(VLOOKUP("W13",$R$51:$S$290,2,FALSE))=TRUE," ",VLOOKUP("W13",$R$51:$S$290,2,FALSE))</f>
        <v xml:space="preserve"> </v>
      </c>
      <c r="AF6" s="650"/>
      <c r="AJ6" s="659"/>
      <c r="AK6" s="659"/>
      <c r="AL6" s="659"/>
      <c r="AM6" s="659"/>
      <c r="AN6" s="659"/>
      <c r="AO6" s="659"/>
      <c r="AP6" s="659"/>
      <c r="AQ6" s="659"/>
      <c r="AR6" s="659"/>
      <c r="AS6" s="659"/>
      <c r="AT6" s="659"/>
      <c r="AU6" s="659"/>
      <c r="AV6" s="659"/>
      <c r="AW6" s="659"/>
      <c r="AX6" s="659"/>
      <c r="AY6" s="659"/>
      <c r="AZ6" s="659"/>
      <c r="BA6" s="659"/>
      <c r="BB6" s="659"/>
      <c r="BC6" s="659"/>
      <c r="BD6" s="659"/>
      <c r="BE6" s="659"/>
      <c r="BF6" s="659"/>
      <c r="BG6" s="659"/>
      <c r="BH6" s="659"/>
      <c r="BI6" s="659"/>
    </row>
    <row r="7" spans="1:61" ht="40.5" hidden="1" customHeight="1">
      <c r="A7" s="758"/>
      <c r="B7" s="758"/>
      <c r="C7" s="758"/>
      <c r="D7" s="758"/>
      <c r="E7" s="758"/>
      <c r="F7" s="758"/>
      <c r="G7" s="758"/>
      <c r="H7" s="646"/>
      <c r="I7" s="646"/>
      <c r="J7" s="646"/>
      <c r="K7" s="646"/>
      <c r="L7" s="646"/>
      <c r="M7" s="646"/>
      <c r="N7" s="646"/>
      <c r="O7" s="646"/>
      <c r="P7" s="653" t="s">
        <v>2328</v>
      </c>
      <c r="Q7" s="654" t="str">
        <f>IF(ISNA(VLOOKUP("TH1",$R$51:$S$290,2,FALSE))=TRUE," ",VLOOKUP("TH1",$R$51:$S$290,2,FALSE))</f>
        <v xml:space="preserve"> </v>
      </c>
      <c r="R7" s="654">
        <f>IF(ISNA(VLOOKUP("TH2",$R$51:$S$290,2,FALSE))=TRUE," ",VLOOKUP("TH2",$R$51:$S$290,2,FALSE))</f>
        <v>13483</v>
      </c>
      <c r="S7" s="654">
        <f>IF(ISNA(VLOOKUP("TH3",$R$51:$S$290,2,FALSE))=TRUE," ",VLOOKUP("TH3",$R$51:$S$290,2,FALSE))</f>
        <v>9561</v>
      </c>
      <c r="T7" s="654">
        <f>IF(ISNA(VLOOKUP("TH4",$R$51:$S$290,2,FALSE))=TRUE," ",VLOOKUP("TH4",$R$51:$S$290,2,FALSE))</f>
        <v>10121</v>
      </c>
      <c r="U7" s="654" t="str">
        <f>IF(ISNA(VLOOKUP("TH5",$R$51:$S$290,2,FALSE))=TRUE," ",VLOOKUP("TH5",$R$51:$S$290,2,FALSE))</f>
        <v xml:space="preserve"> </v>
      </c>
      <c r="V7" s="654" t="str">
        <f>IF(ISNA(VLOOKUP("TH6",$R$51:$S$290,2,FALSE))=TRUE," ",VLOOKUP("TH6",$R$51:$S$290,2,FALSE))</f>
        <v xml:space="preserve"> </v>
      </c>
      <c r="W7" s="654" t="str">
        <f>IF(ISNA(VLOOKUP("TH7",$R$51:$S$290,2,FALSE))=TRUE," ",VLOOKUP("TH7",$R$51:$S$290,2,FALSE))</f>
        <v xml:space="preserve"> </v>
      </c>
      <c r="X7" s="654" t="str">
        <f>IF(ISNA(VLOOKUP("TH8",$R$51:$S$290,2,FALSE))=TRUE," ",VLOOKUP("TH8",$R$51:$S$290,2,FALSE))</f>
        <v xml:space="preserve"> </v>
      </c>
      <c r="Y7" s="654">
        <f>IF(ISNA(VLOOKUP("TH9",$R$51:$S$290,2,FALSE))=TRUE," ",VLOOKUP("TH9",$R$51:$S$290,2,FALSE))</f>
        <v>10121</v>
      </c>
      <c r="Z7" s="654" t="str">
        <f>IF(ISNA(VLOOKUP("TH10",$R$51:$S$290,2,FALSE))=TRUE," ",VLOOKUP("TH10",$R$51:$S$290,2,FALSE))</f>
        <v xml:space="preserve"> </v>
      </c>
      <c r="AA7" s="654" t="str">
        <f>IF(ISNA(VLOOKUP("TH11",$R$51:$S$290,2,FALSE))=TRUE," ",VLOOKUP("TH11",$R$51:$S$290,2,FALSE))</f>
        <v xml:space="preserve"> </v>
      </c>
      <c r="AB7" s="654" t="str">
        <f>IF(ISNA(VLOOKUP("TH12",$R$51:$S$290,2,FALSE))=TRUE," ",VLOOKUP("TH12",$R$51:$S$290,2,FALSE))</f>
        <v xml:space="preserve"> </v>
      </c>
      <c r="AC7" s="654" t="str">
        <f>IF(ISNA(VLOOKUP("TH13",$R$51:$S$290,2,FALSE))=TRUE," ",VLOOKUP("TH13",$R$51:$S$290,2,FALSE))</f>
        <v xml:space="preserve"> </v>
      </c>
      <c r="AF7" s="650"/>
      <c r="AJ7" s="659"/>
      <c r="AK7" s="659"/>
      <c r="AL7" s="659"/>
      <c r="AM7" s="659"/>
      <c r="AN7" s="659"/>
      <c r="AO7" s="659"/>
      <c r="AP7" s="659"/>
      <c r="AQ7" s="659"/>
      <c r="AR7" s="659"/>
      <c r="AS7" s="659"/>
      <c r="AT7" s="659"/>
      <c r="AU7" s="659"/>
      <c r="AV7" s="659"/>
      <c r="AW7" s="659"/>
      <c r="AX7" s="659"/>
      <c r="AY7" s="659"/>
      <c r="AZ7" s="659"/>
      <c r="BA7" s="659"/>
      <c r="BB7" s="659"/>
      <c r="BC7" s="659"/>
      <c r="BD7" s="659"/>
      <c r="BE7" s="659"/>
      <c r="BF7" s="659"/>
      <c r="BG7" s="659"/>
      <c r="BH7" s="659"/>
      <c r="BI7" s="659"/>
    </row>
    <row r="8" spans="1:61" ht="40.5" hidden="1" customHeight="1">
      <c r="A8" s="758"/>
      <c r="B8" s="758"/>
      <c r="C8" s="758"/>
      <c r="D8" s="758"/>
      <c r="E8" s="758"/>
      <c r="F8" s="758"/>
      <c r="G8" s="758"/>
      <c r="H8" s="646"/>
      <c r="I8" s="646"/>
      <c r="J8" s="646"/>
      <c r="K8" s="646"/>
      <c r="L8" s="646"/>
      <c r="M8" s="646"/>
      <c r="N8" s="646"/>
      <c r="O8" s="646"/>
      <c r="P8" s="653" t="s">
        <v>2293</v>
      </c>
      <c r="Q8" s="654" t="str">
        <f>IF(ISNA(VLOOKUP("F1",$R$51:$S$290,2,FALSE))=TRUE," ",VLOOKUP("F1",$R$51:$S$290,2,FALSE))</f>
        <v xml:space="preserve"> </v>
      </c>
      <c r="R8" s="654" t="str">
        <f>IF(ISNA(VLOOKUP("F2",$R$51:$S$290,2,FALSE))=TRUE," ",VLOOKUP("F2",$R$51:$S$290,2,FALSE))</f>
        <v xml:space="preserve"> </v>
      </c>
      <c r="S8" s="654" t="str">
        <f>IF(ISNA(VLOOKUP("F3",$R$51:$S$290,2,FALSE))=TRUE," ",VLOOKUP("F3",$R$51:$S$290,2,FALSE))</f>
        <v xml:space="preserve"> </v>
      </c>
      <c r="T8" s="654" t="str">
        <f>IF(ISNA(VLOOKUP("F4",$R$51:$S$290,2,FALSE))=TRUE," ",VLOOKUP("F4",$R$51:$S$290,2,FALSE))</f>
        <v xml:space="preserve"> </v>
      </c>
      <c r="U8" s="654">
        <f>IF(ISNA(VLOOKUP("F5",$R$51:$S$290,2,FALSE))=TRUE," ",VLOOKUP("F5",$R$51:$S$290,2,FALSE))</f>
        <v>14321</v>
      </c>
      <c r="V8" s="654" t="str">
        <f>IF(ISNA(VLOOKUP("F6",$R$51:$S$290,2,FALSE))=TRUE," ",VLOOKUP("F6",$R$51:$S$290,2,FALSE))</f>
        <v xml:space="preserve"> </v>
      </c>
      <c r="W8" s="654">
        <f>IF(ISNA(VLOOKUP("F7",$R$51:$S$290,2,FALSE))=TRUE," ",VLOOKUP("F7",$R$51:$S$290,2,FALSE))</f>
        <v>10121</v>
      </c>
      <c r="X8" s="654" t="str">
        <f>IF(ISNA(VLOOKUP("F8",$R$51:$S$290,2,FALSE))=TRUE," ",VLOOKUP("F8",$R$51:$S$290,2,FALSE))</f>
        <v xml:space="preserve"> </v>
      </c>
      <c r="Y8" s="654" t="str">
        <f>IF(ISNA(VLOOKUP("F9",$R$51:$S$290,2,FALSE))=TRUE," ",VLOOKUP("F9",$R$51:$S$290,2,FALSE))</f>
        <v xml:space="preserve"> </v>
      </c>
      <c r="Z8" s="654" t="str">
        <f>IF(ISNA(VLOOKUP("F10",$R$51:$S$290,2,FALSE))=TRUE," ",VLOOKUP("F10",$R$51:$S$290,2,FALSE))</f>
        <v xml:space="preserve"> </v>
      </c>
      <c r="AA8" s="654" t="str">
        <f>IF(ISNA(VLOOKUP("F11",$R$51:$S$290,2,FALSE))=TRUE," ",VLOOKUP("F11",$R$51:$S$290,2,FALSE))</f>
        <v xml:space="preserve"> </v>
      </c>
      <c r="AB8" s="654" t="str">
        <f>IF(ISNA(VLOOKUP("F12",$R$51:$S$290,2,FALSE))=TRUE," ",VLOOKUP("F12",$R$51:$S$290,2,FALSE))</f>
        <v xml:space="preserve"> </v>
      </c>
      <c r="AC8" s="654" t="str">
        <f>IF(ISNA(VLOOKUP("F13",$R$51:$S$290,2,FALSE))=TRUE," ",VLOOKUP("F13",$R$51:$S$290,2,FALSE))</f>
        <v xml:space="preserve"> </v>
      </c>
      <c r="AF8" s="650"/>
      <c r="AJ8" s="659"/>
      <c r="AK8" s="659"/>
      <c r="AL8" s="659"/>
      <c r="AM8" s="659"/>
      <c r="AN8" s="659"/>
      <c r="AO8" s="659"/>
      <c r="AP8" s="659"/>
      <c r="AQ8" s="659"/>
      <c r="AR8" s="659"/>
      <c r="AS8" s="659"/>
      <c r="AT8" s="659"/>
      <c r="AU8" s="659"/>
      <c r="AV8" s="659"/>
      <c r="AW8" s="659"/>
      <c r="AX8" s="659"/>
      <c r="AY8" s="659"/>
      <c r="AZ8" s="659"/>
      <c r="BA8" s="659"/>
      <c r="BB8" s="659"/>
      <c r="BC8" s="659"/>
      <c r="BD8" s="659"/>
      <c r="BE8" s="659"/>
      <c r="BF8" s="659"/>
      <c r="BG8" s="659"/>
      <c r="BH8" s="659"/>
      <c r="BI8" s="659"/>
    </row>
    <row r="9" spans="1:61" ht="40.5" hidden="1" customHeight="1">
      <c r="A9" s="758"/>
      <c r="B9" s="758"/>
      <c r="C9" s="758"/>
      <c r="D9" s="758"/>
      <c r="E9" s="758"/>
      <c r="F9" s="758"/>
      <c r="G9" s="758"/>
      <c r="H9" s="646"/>
      <c r="I9" s="646"/>
      <c r="J9" s="646"/>
      <c r="K9" s="646"/>
      <c r="L9" s="646"/>
      <c r="M9" s="646"/>
      <c r="N9" s="646"/>
      <c r="O9" s="646"/>
      <c r="P9" s="653" t="s">
        <v>2315</v>
      </c>
      <c r="Q9" s="654">
        <f>IF(ISNA(VLOOKUP("S1",$R$51:$S$290,2,FALSE))=TRUE," ",VLOOKUP("S1",$R$51:$S$290,2,FALSE))</f>
        <v>1491157</v>
      </c>
      <c r="R9" s="654" t="str">
        <f>IF(ISNA(VLOOKUP("S2",$R$51:$S$290,2,FALSE))=TRUE," ",VLOOKUP("S2",$R$51:$S$290,2,FALSE))</f>
        <v xml:space="preserve"> </v>
      </c>
      <c r="S9" s="654">
        <f>IF(ISNA(VLOOKUP("S3",$R$51:$S$290,2,FALSE))=TRUE," ",VLOOKUP("S3",$R$51:$S$290,2,FALSE))</f>
        <v>9561</v>
      </c>
      <c r="T9" s="654" t="str">
        <f>IF(ISNA(VLOOKUP("S4",$R$51:$S$290,2,FALSE))=TRUE," ",VLOOKUP("S4",$R$51:$S$290,2,FALSE))</f>
        <v xml:space="preserve"> </v>
      </c>
      <c r="U9" s="654" t="str">
        <f>IF(ISNA(VLOOKUP("S5",$R$51:$S$290,2,FALSE))=TRUE," ",VLOOKUP("S5",$R$51:$S$290,2,FALSE))</f>
        <v xml:space="preserve"> </v>
      </c>
      <c r="V9" s="654" t="str">
        <f>IF(ISNA(VLOOKUP("S6",$R$51:$S$290,2,FALSE))=TRUE," ",VLOOKUP("S6",$R$51:$S$290,2,FALSE))</f>
        <v xml:space="preserve"> </v>
      </c>
      <c r="W9" s="654" t="str">
        <f>IF(ISNA(VLOOKUP("S7",$R$51:$S$290,2,FALSE))=TRUE," ",VLOOKUP("S7",$R$51:$S$290,2,FALSE))</f>
        <v xml:space="preserve"> </v>
      </c>
      <c r="X9" s="654" t="str">
        <f>IF(ISNA(VLOOKUP("S8",$R$51:$S$290,2,FALSE))=TRUE," ",VLOOKUP("S8",$R$51:$S$290,2,FALSE))</f>
        <v xml:space="preserve"> </v>
      </c>
      <c r="Y9" s="654" t="str">
        <f>IF(ISNA(VLOOKUP("S9",$R$51:$S$290,2,FALSE))=TRUE," ",VLOOKUP("S9",$R$51:$S$290,2,FALSE))</f>
        <v xml:space="preserve"> </v>
      </c>
      <c r="Z9" s="654" t="str">
        <f>IF(ISNA(VLOOKUP("S10",$R$51:$S$290,2,FALSE))=TRUE," ",VLOOKUP("S10",$R$51:$S$290,2,FALSE))</f>
        <v xml:space="preserve"> </v>
      </c>
      <c r="AA9" s="654" t="str">
        <f>IF(ISNA(VLOOKUP("S11",$R$51:$S$290,2,FALSE))=TRUE," ",VLOOKUP("S11",$R$51:$S$290,2,FALSE))</f>
        <v xml:space="preserve"> </v>
      </c>
      <c r="AB9" s="654" t="str">
        <f>IF(ISNA(VLOOKUP("S12",$R$51:$S$290,2,FALSE))=TRUE," ",VLOOKUP("S12",$R$51:$S$290,2,FALSE))</f>
        <v xml:space="preserve"> </v>
      </c>
      <c r="AC9" s="654" t="str">
        <f>IF(ISNA(VLOOKUP("S13",$R$51:$S$290,2,FALSE))=TRUE," ",VLOOKUP("S13",$R$51:$S$290,2,FALSE))</f>
        <v xml:space="preserve"> </v>
      </c>
      <c r="AF9" s="650"/>
      <c r="AJ9" s="659"/>
      <c r="AK9" s="659"/>
      <c r="AL9" s="659"/>
      <c r="AM9" s="659"/>
      <c r="AN9" s="659"/>
      <c r="AO9" s="659"/>
      <c r="AP9" s="659"/>
      <c r="AQ9" s="659"/>
      <c r="AR9" s="659"/>
      <c r="AS9" s="659"/>
      <c r="AT9" s="659"/>
      <c r="AU9" s="659"/>
      <c r="AV9" s="659"/>
      <c r="AW9" s="659"/>
      <c r="AX9" s="659"/>
      <c r="AY9" s="659"/>
      <c r="AZ9" s="659"/>
      <c r="BA9" s="659"/>
      <c r="BB9" s="659"/>
      <c r="BC9" s="659"/>
      <c r="BD9" s="659"/>
      <c r="BE9" s="659"/>
      <c r="BF9" s="659"/>
      <c r="BG9" s="659"/>
      <c r="BH9" s="659"/>
      <c r="BI9" s="659"/>
    </row>
    <row r="10" spans="1:61" ht="40.5" hidden="1" customHeight="1">
      <c r="A10" s="758"/>
      <c r="B10" s="758"/>
      <c r="C10" s="758"/>
      <c r="D10" s="758"/>
      <c r="E10" s="758"/>
      <c r="F10" s="758"/>
      <c r="G10" s="758"/>
      <c r="H10" s="646"/>
      <c r="I10" s="646"/>
      <c r="J10" s="646"/>
      <c r="K10" s="646"/>
      <c r="L10" s="646"/>
      <c r="M10" s="646"/>
      <c r="N10" s="646"/>
      <c r="O10" s="646"/>
      <c r="P10" s="653" t="s">
        <v>2317</v>
      </c>
      <c r="Q10" s="654" t="str">
        <f>IF(ISNA(VLOOKUP("SU1",$R$51:$S$290,2,FALSE))=TRUE," ",VLOOKUP("T1",$R$51:$S$290,2,FALSE))</f>
        <v xml:space="preserve"> </v>
      </c>
      <c r="R10" s="654" t="str">
        <f>IF(ISNA(VLOOKUP("SU2",$R$51:$S$290,2,FALSE))=TRUE," ",VLOOKUP("SU2",$R$51:$S$290,2,FALSE))</f>
        <v xml:space="preserve"> </v>
      </c>
      <c r="S10" s="654" t="str">
        <f>IF(ISNA(VLOOKUP("SU3",$R$51:$S$290,2,FALSE))=TRUE," ",VLOOKUP("SU3",$R$51:$S$290,2,FALSE))</f>
        <v xml:space="preserve"> </v>
      </c>
      <c r="T10" s="654" t="str">
        <f>IF(ISNA(VLOOKUP("SU4",$R$51:$S$290,2,FALSE))=TRUE," ",VLOOKUP("SU4",$R$51:$S$290,2,FALSE))</f>
        <v xml:space="preserve"> </v>
      </c>
      <c r="U10" s="654" t="str">
        <f>IF(ISNA(VLOOKUP("SU5",$R$51:$S$290,2,FALSE))=TRUE," ",VLOOKUP("SU5",$R$51:$S$290,2,FALSE))</f>
        <v xml:space="preserve"> </v>
      </c>
      <c r="V10" s="654" t="str">
        <f>IF(ISNA(VLOOKUP("SU6",$R$51:$S$290,2,FALSE))=TRUE," ",VLOOKUP("SU6",$R$51:$S$290,2,FALSE))</f>
        <v xml:space="preserve"> </v>
      </c>
      <c r="W10" s="654" t="str">
        <f>IF(ISNA(VLOOKUP("SU7",$R$51:$S$290,2,FALSE))=TRUE," ",VLOOKUP("SU7",$R$51:$S$290,2,FALSE))</f>
        <v xml:space="preserve"> </v>
      </c>
      <c r="X10" s="654" t="str">
        <f>IF(ISNA(VLOOKUP("SU8",$R$51:$S$290,2,FALSE))=TRUE," ",VLOOKUP("SU8",$R$51:$S$290,2,FALSE))</f>
        <v xml:space="preserve"> </v>
      </c>
      <c r="Y10" s="654" t="str">
        <f>IF(ISNA(VLOOKUP("SU9",$R$51:$S$290,2,FALSE))=TRUE," ",VLOOKUP("SU9",$R$51:$S$290,2,FALSE))</f>
        <v xml:space="preserve"> </v>
      </c>
      <c r="Z10" s="654" t="str">
        <f>IF(ISNA(VLOOKUP("SU10",$R$51:$S$290,2,FALSE))=TRUE," ",VLOOKUP("SU10",$R$51:$S$290,2,FALSE))</f>
        <v xml:space="preserve"> </v>
      </c>
      <c r="AA10" s="654" t="str">
        <f>IF(ISNA(VLOOKUP("SU11",$R$51:$S$290,2,FALSE))=TRUE," ",VLOOKUP("SU11",$R$51:$S$290,2,FALSE))</f>
        <v xml:space="preserve"> </v>
      </c>
      <c r="AB10" s="654" t="str">
        <f>IF(ISNA(VLOOKUP("SU12",$R$51:$S$290,2,FALSE))=TRUE," ",VLOOKUP("SU12",$R$51:$S$290,2,FALSE))</f>
        <v xml:space="preserve"> </v>
      </c>
      <c r="AC10" s="654" t="str">
        <f>IF(ISNA(VLOOKUP("SU13",$R$51:$S$290,2,FALSE))=TRUE," ",VLOOKUP("SU13",$R$51:$S$290,2,FALSE))</f>
        <v xml:space="preserve"> </v>
      </c>
      <c r="AF10" s="650"/>
      <c r="AJ10" s="659"/>
      <c r="AK10" s="659"/>
      <c r="AL10" s="659"/>
      <c r="AM10" s="659"/>
      <c r="AN10" s="659"/>
      <c r="AO10" s="659"/>
      <c r="AP10" s="659"/>
      <c r="AQ10" s="659"/>
      <c r="AR10" s="659"/>
      <c r="AS10" s="659"/>
      <c r="AT10" s="659"/>
      <c r="AU10" s="659"/>
      <c r="AV10" s="659"/>
      <c r="AW10" s="659"/>
      <c r="AX10" s="659"/>
      <c r="AY10" s="659"/>
      <c r="AZ10" s="659"/>
      <c r="BA10" s="659"/>
      <c r="BB10" s="659"/>
      <c r="BC10" s="659"/>
      <c r="BD10" s="659"/>
      <c r="BE10" s="659"/>
      <c r="BF10" s="659"/>
      <c r="BG10" s="659"/>
      <c r="BH10" s="659"/>
      <c r="BI10" s="659"/>
    </row>
    <row r="11" spans="1:61" ht="40.5" hidden="1" customHeight="1">
      <c r="A11" s="758"/>
      <c r="B11" s="758"/>
      <c r="C11" s="758"/>
      <c r="D11" s="758"/>
      <c r="E11" s="758"/>
      <c r="F11" s="758"/>
      <c r="G11" s="758"/>
      <c r="H11" s="646"/>
      <c r="I11" s="646"/>
      <c r="J11" s="646"/>
      <c r="K11" s="646"/>
      <c r="L11" s="646"/>
      <c r="M11" s="646"/>
      <c r="N11" s="646"/>
      <c r="O11" s="646"/>
      <c r="P11" s="660"/>
      <c r="Q11" s="661"/>
      <c r="R11" s="661"/>
      <c r="S11" s="661"/>
      <c r="T11" s="661"/>
      <c r="U11" s="661"/>
      <c r="V11" s="661"/>
      <c r="W11" s="661"/>
      <c r="X11" s="661"/>
      <c r="Y11" s="661"/>
      <c r="Z11" s="661"/>
      <c r="AA11" s="661"/>
      <c r="AB11" s="661"/>
      <c r="AC11" s="661"/>
      <c r="AF11" s="662"/>
      <c r="AJ11" s="659"/>
      <c r="AK11" s="659"/>
      <c r="AL11" s="659"/>
      <c r="AM11" s="659"/>
      <c r="AN11" s="659"/>
      <c r="AO11" s="659"/>
      <c r="AP11" s="659"/>
      <c r="AQ11" s="659"/>
      <c r="AR11" s="659"/>
      <c r="AS11" s="659"/>
      <c r="AT11" s="659"/>
      <c r="AU11" s="659"/>
      <c r="AV11" s="659"/>
      <c r="AW11" s="659"/>
      <c r="AX11" s="659"/>
      <c r="AY11" s="659"/>
      <c r="AZ11" s="659"/>
      <c r="BA11" s="659"/>
      <c r="BB11" s="659"/>
      <c r="BC11" s="659"/>
      <c r="BD11" s="659"/>
      <c r="BE11" s="659"/>
      <c r="BF11" s="659"/>
      <c r="BG11" s="659"/>
      <c r="BH11" s="659"/>
      <c r="BI11" s="659"/>
    </row>
    <row r="12" spans="1:61" ht="23.25" customHeight="1">
      <c r="A12" s="758"/>
      <c r="B12" s="758"/>
      <c r="C12" s="758"/>
      <c r="D12" s="758"/>
      <c r="E12" s="758"/>
      <c r="F12" s="758"/>
      <c r="G12" s="758"/>
      <c r="H12" s="646"/>
      <c r="I12" s="646"/>
      <c r="J12" s="646"/>
      <c r="K12" s="646"/>
      <c r="L12" s="646"/>
      <c r="M12" s="646"/>
      <c r="N12" s="646"/>
      <c r="O12" s="751"/>
      <c r="P12" s="737"/>
      <c r="Q12" s="737"/>
      <c r="R12" s="737"/>
      <c r="S12" s="738" t="s">
        <v>3344</v>
      </c>
      <c r="T12" s="737"/>
      <c r="U12" s="737"/>
      <c r="V12" s="737"/>
      <c r="W12" s="737"/>
      <c r="X12" s="737"/>
      <c r="Y12" s="737"/>
      <c r="Z12" s="737"/>
      <c r="AA12" s="737"/>
      <c r="AB12" s="737"/>
      <c r="AC12" s="737"/>
      <c r="AD12" s="737"/>
      <c r="AE12" s="737"/>
      <c r="AF12" s="739"/>
      <c r="AG12" s="737"/>
      <c r="AH12" s="737"/>
      <c r="AI12" s="737"/>
      <c r="AJ12" s="740"/>
      <c r="AK12" s="740"/>
      <c r="AL12" s="659"/>
      <c r="AM12" s="659"/>
      <c r="AN12" s="659"/>
      <c r="AO12" s="659"/>
      <c r="AP12" s="659"/>
      <c r="AQ12" s="659"/>
      <c r="AR12" s="659"/>
      <c r="AS12" s="659"/>
      <c r="AT12" s="659"/>
      <c r="AU12" s="659"/>
      <c r="AV12" s="659"/>
      <c r="AW12" s="659"/>
      <c r="AX12" s="659"/>
      <c r="AY12" s="659"/>
      <c r="AZ12" s="659"/>
      <c r="BA12" s="659"/>
      <c r="BB12" s="659"/>
      <c r="BC12" s="659"/>
      <c r="BD12" s="659"/>
      <c r="BE12" s="659"/>
      <c r="BF12" s="659"/>
      <c r="BG12" s="659"/>
      <c r="BH12" s="659"/>
      <c r="BI12" s="659"/>
    </row>
    <row r="13" spans="1:61" ht="18" customHeight="1">
      <c r="A13" s="758"/>
      <c r="B13" s="758"/>
      <c r="C13" s="758"/>
      <c r="D13" s="758"/>
      <c r="E13" s="758"/>
      <c r="F13" s="758"/>
      <c r="G13" s="758"/>
      <c r="H13" s="646"/>
      <c r="I13" s="646"/>
      <c r="J13" s="646"/>
      <c r="K13" s="646"/>
      <c r="L13" s="646"/>
      <c r="M13" s="646"/>
      <c r="N13" s="646"/>
      <c r="O13" s="751"/>
      <c r="P13" s="752"/>
      <c r="Q13" s="780">
        <v>1</v>
      </c>
      <c r="R13" s="780">
        <v>2</v>
      </c>
      <c r="S13" s="780">
        <v>3</v>
      </c>
      <c r="T13" s="780">
        <v>4</v>
      </c>
      <c r="U13" s="780">
        <v>5</v>
      </c>
      <c r="V13" s="780">
        <v>6</v>
      </c>
      <c r="W13" s="780">
        <v>7</v>
      </c>
      <c r="X13" s="780">
        <v>8</v>
      </c>
      <c r="Y13" s="780">
        <v>9</v>
      </c>
      <c r="Z13" s="780">
        <v>10</v>
      </c>
      <c r="AA13" s="781">
        <v>11</v>
      </c>
      <c r="AB13" s="781">
        <v>12</v>
      </c>
      <c r="AC13" s="781">
        <v>13</v>
      </c>
      <c r="AD13" s="737"/>
      <c r="AE13" s="737"/>
      <c r="AF13" s="739"/>
      <c r="AG13" s="737"/>
      <c r="AH13" s="737"/>
      <c r="AI13" s="737"/>
      <c r="AJ13" s="740"/>
      <c r="AK13" s="740"/>
      <c r="AL13" s="659"/>
      <c r="AM13" s="659"/>
      <c r="AN13" s="659"/>
      <c r="AO13" s="659"/>
      <c r="AP13" s="659"/>
      <c r="AQ13" s="659"/>
      <c r="AR13" s="659"/>
      <c r="AS13" s="659"/>
      <c r="AT13" s="659"/>
      <c r="AU13" s="659"/>
      <c r="AV13" s="659"/>
      <c r="AW13" s="659"/>
      <c r="AX13" s="659"/>
      <c r="AY13" s="659"/>
      <c r="AZ13" s="659"/>
      <c r="BA13" s="659"/>
      <c r="BB13" s="659"/>
      <c r="BC13" s="659"/>
      <c r="BD13" s="659"/>
      <c r="BE13" s="659"/>
      <c r="BF13" s="659"/>
      <c r="BG13" s="659"/>
      <c r="BH13" s="659"/>
      <c r="BI13" s="659"/>
    </row>
    <row r="14" spans="1:61" ht="18" customHeight="1">
      <c r="A14" s="758"/>
      <c r="B14" s="758"/>
      <c r="C14" s="758"/>
      <c r="D14" s="758"/>
      <c r="E14" s="758"/>
      <c r="F14" s="758"/>
      <c r="G14" s="758"/>
      <c r="H14" s="646"/>
      <c r="I14" s="646"/>
      <c r="J14" s="646"/>
      <c r="K14" s="646"/>
      <c r="L14" s="646"/>
      <c r="M14" s="646"/>
      <c r="N14" s="646"/>
      <c r="O14" s="751"/>
      <c r="P14" s="752"/>
      <c r="Q14" s="782" t="s">
        <v>3320</v>
      </c>
      <c r="R14" s="782" t="s">
        <v>3321</v>
      </c>
      <c r="S14" s="780" t="s">
        <v>3327</v>
      </c>
      <c r="T14" s="780" t="s">
        <v>3328</v>
      </c>
      <c r="U14" s="780" t="s">
        <v>3329</v>
      </c>
      <c r="V14" s="780" t="s">
        <v>3330</v>
      </c>
      <c r="W14" s="780" t="s">
        <v>3331</v>
      </c>
      <c r="X14" s="780" t="s">
        <v>3332</v>
      </c>
      <c r="Y14" s="780" t="s">
        <v>3333</v>
      </c>
      <c r="Z14" s="780" t="s">
        <v>3334</v>
      </c>
      <c r="AA14" s="780" t="s">
        <v>4655</v>
      </c>
      <c r="AB14" s="780" t="s">
        <v>4656</v>
      </c>
      <c r="AC14" s="780" t="s">
        <v>4657</v>
      </c>
      <c r="AD14" s="737"/>
      <c r="AE14" s="737"/>
      <c r="AF14" s="739"/>
      <c r="AG14" s="737"/>
      <c r="AH14" s="737"/>
      <c r="AI14" s="737"/>
      <c r="AJ14" s="740"/>
      <c r="AK14" s="740"/>
      <c r="AL14" s="659"/>
      <c r="AM14" s="659"/>
      <c r="AN14" s="659"/>
      <c r="AO14" s="659"/>
      <c r="AP14" s="659"/>
      <c r="AQ14" s="659"/>
      <c r="AR14" s="659"/>
      <c r="AS14" s="659"/>
      <c r="AT14" s="659"/>
      <c r="AU14" s="659"/>
      <c r="AV14" s="659"/>
      <c r="AW14" s="659"/>
      <c r="AX14" s="659"/>
      <c r="AY14" s="659"/>
      <c r="AZ14" s="659"/>
      <c r="BA14" s="659"/>
      <c r="BB14" s="659"/>
      <c r="BC14" s="659"/>
      <c r="BD14" s="659"/>
      <c r="BE14" s="659"/>
      <c r="BF14" s="659"/>
      <c r="BG14" s="659"/>
      <c r="BH14" s="659"/>
      <c r="BI14" s="659"/>
    </row>
    <row r="15" spans="1:61" ht="18" customHeight="1">
      <c r="A15" s="758"/>
      <c r="B15" s="758"/>
      <c r="C15" s="758"/>
      <c r="D15" s="758"/>
      <c r="E15" s="758"/>
      <c r="F15" s="758"/>
      <c r="G15" s="758"/>
      <c r="H15" s="646"/>
      <c r="I15" s="646"/>
      <c r="J15" s="646"/>
      <c r="K15" s="646"/>
      <c r="L15" s="646"/>
      <c r="M15" s="646"/>
      <c r="N15" s="646"/>
      <c r="O15" s="751"/>
      <c r="P15" s="753" t="s">
        <v>2297</v>
      </c>
      <c r="Q15" s="741" t="e">
        <f>VLOOKUP(Q4,$Q$29:$AJ$48,20,FALSE)</f>
        <v>#N/A</v>
      </c>
      <c r="R15" s="741" t="e">
        <f t="shared" ref="R15:AC15" si="0">VLOOKUP(R4,$Q$29:$AJ$48,20,FALSE)</f>
        <v>#N/A</v>
      </c>
      <c r="S15" s="741" t="e">
        <f t="shared" si="0"/>
        <v>#N/A</v>
      </c>
      <c r="T15" s="741" t="str">
        <f t="shared" si="0"/>
        <v>PHY F110P2</v>
      </c>
      <c r="U15" s="741" t="str">
        <f t="shared" si="0"/>
        <v>PHY F110P2</v>
      </c>
      <c r="V15" s="741" t="e">
        <f t="shared" si="0"/>
        <v>#N/A</v>
      </c>
      <c r="W15" s="741" t="str">
        <f t="shared" si="0"/>
        <v>MATH F313L1</v>
      </c>
      <c r="X15" s="741" t="e">
        <f t="shared" si="0"/>
        <v>#N/A</v>
      </c>
      <c r="Y15" s="741" t="e">
        <f t="shared" si="0"/>
        <v>#N/A</v>
      </c>
      <c r="Z15" s="741" t="e">
        <f t="shared" si="0"/>
        <v>#N/A</v>
      </c>
      <c r="AA15" s="741" t="e">
        <f t="shared" si="0"/>
        <v>#N/A</v>
      </c>
      <c r="AB15" s="741" t="e">
        <f t="shared" si="0"/>
        <v>#N/A</v>
      </c>
      <c r="AC15" s="741" t="e">
        <f t="shared" si="0"/>
        <v>#N/A</v>
      </c>
      <c r="AD15" s="737"/>
      <c r="AE15" s="737"/>
      <c r="AF15" s="739"/>
      <c r="AG15" s="737"/>
      <c r="AH15" s="737"/>
      <c r="AI15" s="737"/>
      <c r="AJ15" s="740"/>
      <c r="AK15" s="740"/>
      <c r="AL15" s="659"/>
      <c r="AM15" s="659"/>
      <c r="AN15" s="659"/>
      <c r="AO15" s="659"/>
      <c r="AP15" s="659"/>
      <c r="AQ15" s="659"/>
      <c r="AR15" s="659"/>
      <c r="AS15" s="659"/>
      <c r="AT15" s="659"/>
      <c r="AU15" s="659"/>
      <c r="AV15" s="659"/>
      <c r="AW15" s="659"/>
      <c r="AX15" s="659"/>
      <c r="AY15" s="659"/>
      <c r="AZ15" s="659"/>
      <c r="BA15" s="659"/>
      <c r="BB15" s="659"/>
      <c r="BC15" s="659"/>
      <c r="BD15" s="659"/>
      <c r="BE15" s="659"/>
      <c r="BF15" s="659"/>
      <c r="BG15" s="659"/>
      <c r="BH15" s="659"/>
      <c r="BI15" s="659"/>
    </row>
    <row r="16" spans="1:61" ht="18" customHeight="1">
      <c r="A16" s="758"/>
      <c r="B16" s="758"/>
      <c r="C16" s="758"/>
      <c r="D16" s="758"/>
      <c r="E16" s="758"/>
      <c r="F16" s="758"/>
      <c r="G16" s="758"/>
      <c r="H16" s="646"/>
      <c r="I16" s="646"/>
      <c r="J16" s="646"/>
      <c r="K16" s="646"/>
      <c r="L16" s="646"/>
      <c r="M16" s="646"/>
      <c r="N16" s="646"/>
      <c r="O16" s="751"/>
      <c r="P16" s="753" t="s">
        <v>2326</v>
      </c>
      <c r="Q16" s="741" t="e">
        <f t="shared" ref="Q16:AC21" si="1">VLOOKUP(Q5,$Q$29:$AJ$48,20,FALSE)</f>
        <v>#N/A</v>
      </c>
      <c r="R16" s="741" t="e">
        <f t="shared" si="1"/>
        <v>#N/A</v>
      </c>
      <c r="S16" s="741" t="str">
        <f t="shared" si="1"/>
        <v>BIO G643L1</v>
      </c>
      <c r="T16" s="741" t="e">
        <f t="shared" si="1"/>
        <v>#N/A</v>
      </c>
      <c r="U16" s="741" t="e">
        <f t="shared" si="1"/>
        <v>#N/A</v>
      </c>
      <c r="V16" s="741" t="e">
        <f t="shared" si="1"/>
        <v>#N/A</v>
      </c>
      <c r="W16" s="741" t="str">
        <f t="shared" si="1"/>
        <v>BIO F110P5</v>
      </c>
      <c r="X16" s="741" t="str">
        <f t="shared" si="1"/>
        <v>BIO F110P5</v>
      </c>
      <c r="Y16" s="741" t="str">
        <f t="shared" si="1"/>
        <v>MATH F113L1</v>
      </c>
      <c r="Z16" s="741" t="e">
        <f t="shared" si="1"/>
        <v>#N/A</v>
      </c>
      <c r="AA16" s="741" t="e">
        <f t="shared" si="1"/>
        <v>#N/A</v>
      </c>
      <c r="AB16" s="741" t="e">
        <f t="shared" si="1"/>
        <v>#N/A</v>
      </c>
      <c r="AC16" s="741" t="e">
        <f t="shared" si="1"/>
        <v>#N/A</v>
      </c>
      <c r="AD16" s="737"/>
      <c r="AE16" s="737"/>
      <c r="AF16" s="739"/>
      <c r="AG16" s="737"/>
      <c r="AH16" s="737"/>
      <c r="AI16" s="737"/>
      <c r="AJ16" s="740"/>
      <c r="AK16" s="740"/>
      <c r="AL16" s="659"/>
      <c r="AM16" s="659"/>
      <c r="AN16" s="659"/>
      <c r="AO16" s="659"/>
      <c r="AP16" s="659"/>
      <c r="AQ16" s="659"/>
      <c r="AR16" s="659"/>
      <c r="AS16" s="659"/>
      <c r="AT16" s="659"/>
      <c r="AU16" s="659"/>
      <c r="AV16" s="659"/>
      <c r="AW16" s="659"/>
      <c r="AX16" s="659"/>
      <c r="AY16" s="659"/>
      <c r="AZ16" s="659"/>
      <c r="BA16" s="659"/>
      <c r="BB16" s="659"/>
      <c r="BC16" s="659"/>
      <c r="BD16" s="659"/>
      <c r="BE16" s="659"/>
      <c r="BF16" s="659"/>
      <c r="BG16" s="659"/>
      <c r="BH16" s="659"/>
      <c r="BI16" s="659"/>
    </row>
    <row r="17" spans="1:61" ht="18" customHeight="1">
      <c r="A17" s="758"/>
      <c r="B17" s="758"/>
      <c r="C17" s="758"/>
      <c r="D17" s="758"/>
      <c r="E17" s="758"/>
      <c r="F17" s="758"/>
      <c r="G17" s="758"/>
      <c r="H17" s="646"/>
      <c r="I17" s="646"/>
      <c r="J17" s="646"/>
      <c r="K17" s="646"/>
      <c r="L17" s="646"/>
      <c r="M17" s="646"/>
      <c r="N17" s="646"/>
      <c r="O17" s="751"/>
      <c r="P17" s="753" t="s">
        <v>2346</v>
      </c>
      <c r="Q17" s="741" t="e">
        <f t="shared" si="1"/>
        <v>#N/A</v>
      </c>
      <c r="R17" s="741" t="e">
        <f t="shared" si="1"/>
        <v>#N/A</v>
      </c>
      <c r="S17" s="741" t="e">
        <f t="shared" si="1"/>
        <v>#N/A</v>
      </c>
      <c r="T17" s="741" t="e">
        <f t="shared" si="1"/>
        <v>#N/A</v>
      </c>
      <c r="U17" s="741" t="str">
        <f t="shared" si="1"/>
        <v>BIO F342L1</v>
      </c>
      <c r="V17" s="741" t="e">
        <f t="shared" si="1"/>
        <v>#N/A</v>
      </c>
      <c r="W17" s="741" t="str">
        <f t="shared" si="1"/>
        <v>MATH F313L1</v>
      </c>
      <c r="X17" s="741" t="e">
        <f t="shared" si="1"/>
        <v>#N/A</v>
      </c>
      <c r="Y17" s="741" t="e">
        <f t="shared" si="1"/>
        <v>#N/A</v>
      </c>
      <c r="Z17" s="741" t="e">
        <f t="shared" si="1"/>
        <v>#N/A</v>
      </c>
      <c r="AA17" s="741" t="e">
        <f t="shared" si="1"/>
        <v>#N/A</v>
      </c>
      <c r="AB17" s="741" t="e">
        <f t="shared" si="1"/>
        <v>#N/A</v>
      </c>
      <c r="AC17" s="741" t="e">
        <f t="shared" si="1"/>
        <v>#N/A</v>
      </c>
      <c r="AD17" s="737"/>
      <c r="AE17" s="737"/>
      <c r="AF17" s="739"/>
      <c r="AG17" s="737"/>
      <c r="AH17" s="737"/>
      <c r="AI17" s="737"/>
      <c r="AJ17" s="740"/>
      <c r="AK17" s="740"/>
      <c r="AL17" s="659"/>
      <c r="AM17" s="659"/>
      <c r="AN17" s="659"/>
      <c r="AO17" s="659"/>
      <c r="AP17" s="659"/>
      <c r="AQ17" s="659"/>
      <c r="AR17" s="659"/>
      <c r="AS17" s="659"/>
      <c r="AT17" s="659"/>
      <c r="AU17" s="659"/>
      <c r="AV17" s="659"/>
      <c r="AW17" s="659"/>
      <c r="AX17" s="659"/>
      <c r="AY17" s="659"/>
      <c r="AZ17" s="659"/>
      <c r="BA17" s="659"/>
      <c r="BB17" s="659"/>
      <c r="BC17" s="659"/>
      <c r="BD17" s="659"/>
      <c r="BE17" s="659"/>
      <c r="BF17" s="659"/>
      <c r="BG17" s="659"/>
      <c r="BH17" s="659"/>
      <c r="BI17" s="659"/>
    </row>
    <row r="18" spans="1:61" ht="18" customHeight="1">
      <c r="A18" s="758"/>
      <c r="B18" s="758"/>
      <c r="C18" s="758"/>
      <c r="D18" s="758"/>
      <c r="E18" s="758"/>
      <c r="F18" s="758"/>
      <c r="G18" s="758"/>
      <c r="H18" s="646"/>
      <c r="I18" s="646"/>
      <c r="J18" s="646"/>
      <c r="K18" s="646"/>
      <c r="L18" s="646"/>
      <c r="M18" s="646"/>
      <c r="N18" s="646"/>
      <c r="O18" s="751"/>
      <c r="P18" s="753" t="s">
        <v>2328</v>
      </c>
      <c r="Q18" s="741" t="e">
        <f t="shared" si="1"/>
        <v>#N/A</v>
      </c>
      <c r="R18" s="741" t="str">
        <f t="shared" si="1"/>
        <v>INSTR F341P3</v>
      </c>
      <c r="S18" s="741" t="str">
        <f t="shared" si="1"/>
        <v>BIO G643L1</v>
      </c>
      <c r="T18" s="741" t="str">
        <f t="shared" si="1"/>
        <v>MATH F113L1</v>
      </c>
      <c r="U18" s="741" t="e">
        <f t="shared" si="1"/>
        <v>#N/A</v>
      </c>
      <c r="V18" s="741" t="e">
        <f t="shared" si="1"/>
        <v>#N/A</v>
      </c>
      <c r="W18" s="741" t="e">
        <f t="shared" si="1"/>
        <v>#N/A</v>
      </c>
      <c r="X18" s="741" t="e">
        <f t="shared" si="1"/>
        <v>#N/A</v>
      </c>
      <c r="Y18" s="741" t="str">
        <f t="shared" si="1"/>
        <v>MATH F113L1</v>
      </c>
      <c r="Z18" s="741" t="e">
        <f t="shared" si="1"/>
        <v>#N/A</v>
      </c>
      <c r="AA18" s="741" t="e">
        <f t="shared" si="1"/>
        <v>#N/A</v>
      </c>
      <c r="AB18" s="741" t="e">
        <f t="shared" si="1"/>
        <v>#N/A</v>
      </c>
      <c r="AC18" s="741" t="e">
        <f t="shared" si="1"/>
        <v>#N/A</v>
      </c>
      <c r="AD18" s="737"/>
      <c r="AE18" s="737"/>
      <c r="AF18" s="739"/>
      <c r="AG18" s="737"/>
      <c r="AH18" s="737"/>
      <c r="AI18" s="737"/>
      <c r="AJ18" s="740"/>
      <c r="AK18" s="740"/>
      <c r="AL18" s="659"/>
      <c r="AM18" s="659"/>
      <c r="AN18" s="659"/>
      <c r="AO18" s="659"/>
      <c r="AP18" s="659"/>
      <c r="AQ18" s="659"/>
      <c r="AR18" s="659"/>
      <c r="AS18" s="659"/>
      <c r="AT18" s="659"/>
      <c r="AU18" s="659"/>
      <c r="AV18" s="659"/>
      <c r="AW18" s="659"/>
      <c r="AX18" s="659"/>
      <c r="AY18" s="659"/>
      <c r="AZ18" s="659"/>
      <c r="BA18" s="659"/>
      <c r="BB18" s="659"/>
      <c r="BC18" s="659"/>
      <c r="BD18" s="659"/>
      <c r="BE18" s="659"/>
      <c r="BF18" s="659"/>
      <c r="BG18" s="659"/>
      <c r="BH18" s="659"/>
      <c r="BI18" s="659"/>
    </row>
    <row r="19" spans="1:61" ht="18" customHeight="1">
      <c r="A19" s="758"/>
      <c r="B19" s="758"/>
      <c r="C19" s="758"/>
      <c r="D19" s="758"/>
      <c r="E19" s="758"/>
      <c r="F19" s="758"/>
      <c r="G19" s="758"/>
      <c r="H19" s="646"/>
      <c r="I19" s="646"/>
      <c r="J19" s="646"/>
      <c r="K19" s="646"/>
      <c r="L19" s="646"/>
      <c r="M19" s="646"/>
      <c r="N19" s="646"/>
      <c r="O19" s="751"/>
      <c r="P19" s="753" t="s">
        <v>2293</v>
      </c>
      <c r="Q19" s="741" t="e">
        <f t="shared" si="1"/>
        <v>#N/A</v>
      </c>
      <c r="R19" s="741" t="e">
        <f t="shared" si="1"/>
        <v>#N/A</v>
      </c>
      <c r="S19" s="741" t="e">
        <f t="shared" si="1"/>
        <v>#N/A</v>
      </c>
      <c r="T19" s="741" t="e">
        <f t="shared" si="1"/>
        <v>#N/A</v>
      </c>
      <c r="U19" s="741" t="str">
        <f t="shared" si="1"/>
        <v>BIO F342L1</v>
      </c>
      <c r="V19" s="741" t="e">
        <f t="shared" si="1"/>
        <v>#N/A</v>
      </c>
      <c r="W19" s="741" t="str">
        <f t="shared" si="1"/>
        <v>MATH F113L1</v>
      </c>
      <c r="X19" s="741" t="e">
        <f t="shared" si="1"/>
        <v>#N/A</v>
      </c>
      <c r="Y19" s="741" t="e">
        <f t="shared" si="1"/>
        <v>#N/A</v>
      </c>
      <c r="Z19" s="741" t="e">
        <f t="shared" si="1"/>
        <v>#N/A</v>
      </c>
      <c r="AA19" s="741" t="e">
        <f t="shared" si="1"/>
        <v>#N/A</v>
      </c>
      <c r="AB19" s="741" t="e">
        <f t="shared" si="1"/>
        <v>#N/A</v>
      </c>
      <c r="AC19" s="741" t="e">
        <f t="shared" si="1"/>
        <v>#N/A</v>
      </c>
      <c r="AD19" s="737"/>
      <c r="AE19" s="737"/>
      <c r="AF19" s="739"/>
      <c r="AG19" s="737"/>
      <c r="AH19" s="737"/>
      <c r="AI19" s="737"/>
      <c r="AJ19" s="740"/>
      <c r="AK19" s="740"/>
      <c r="AL19" s="659"/>
      <c r="AM19" s="659"/>
      <c r="AN19" s="659"/>
      <c r="AO19" s="659"/>
      <c r="AP19" s="659"/>
      <c r="AQ19" s="659"/>
      <c r="AR19" s="659"/>
      <c r="AS19" s="659"/>
      <c r="AT19" s="659"/>
      <c r="AU19" s="659"/>
      <c r="AV19" s="659"/>
      <c r="AW19" s="659"/>
      <c r="AX19" s="659"/>
      <c r="AY19" s="659"/>
      <c r="AZ19" s="659"/>
      <c r="BA19" s="659"/>
      <c r="BB19" s="659"/>
      <c r="BC19" s="659"/>
      <c r="BD19" s="659"/>
      <c r="BE19" s="659"/>
      <c r="BF19" s="659"/>
      <c r="BG19" s="659"/>
      <c r="BH19" s="659"/>
      <c r="BI19" s="659"/>
    </row>
    <row r="20" spans="1:61" ht="18" customHeight="1">
      <c r="A20" s="758"/>
      <c r="B20" s="758"/>
      <c r="C20" s="758"/>
      <c r="D20" s="758"/>
      <c r="E20" s="758"/>
      <c r="F20" s="758"/>
      <c r="G20" s="758"/>
      <c r="H20" s="646"/>
      <c r="I20" s="646"/>
      <c r="J20" s="646"/>
      <c r="K20" s="646"/>
      <c r="L20" s="646"/>
      <c r="M20" s="646"/>
      <c r="N20" s="646"/>
      <c r="O20" s="751"/>
      <c r="P20" s="753" t="s">
        <v>2315</v>
      </c>
      <c r="Q20" s="741" t="str">
        <f t="shared" si="1"/>
        <v>PHY F343T1</v>
      </c>
      <c r="R20" s="741" t="e">
        <f t="shared" si="1"/>
        <v>#N/A</v>
      </c>
      <c r="S20" s="741" t="str">
        <f t="shared" si="1"/>
        <v>BIO G643L1</v>
      </c>
      <c r="T20" s="741" t="e">
        <f t="shared" si="1"/>
        <v>#N/A</v>
      </c>
      <c r="U20" s="741" t="e">
        <f t="shared" si="1"/>
        <v>#N/A</v>
      </c>
      <c r="V20" s="741" t="e">
        <f t="shared" si="1"/>
        <v>#N/A</v>
      </c>
      <c r="W20" s="741" t="e">
        <f t="shared" si="1"/>
        <v>#N/A</v>
      </c>
      <c r="X20" s="741" t="e">
        <f t="shared" si="1"/>
        <v>#N/A</v>
      </c>
      <c r="Y20" s="741" t="e">
        <f t="shared" si="1"/>
        <v>#N/A</v>
      </c>
      <c r="Z20" s="741" t="e">
        <f t="shared" si="1"/>
        <v>#N/A</v>
      </c>
      <c r="AA20" s="741" t="e">
        <f t="shared" si="1"/>
        <v>#N/A</v>
      </c>
      <c r="AB20" s="741" t="e">
        <f t="shared" si="1"/>
        <v>#N/A</v>
      </c>
      <c r="AC20" s="741" t="e">
        <f t="shared" si="1"/>
        <v>#N/A</v>
      </c>
      <c r="AD20" s="737"/>
      <c r="AE20" s="737"/>
      <c r="AF20" s="739"/>
      <c r="AG20" s="737"/>
      <c r="AH20" s="737"/>
      <c r="AI20" s="737"/>
      <c r="AJ20" s="740"/>
      <c r="AK20" s="740"/>
      <c r="AL20" s="659"/>
      <c r="AM20" s="659"/>
      <c r="AN20" s="659"/>
      <c r="AO20" s="659"/>
      <c r="AP20" s="659"/>
      <c r="AQ20" s="659"/>
      <c r="AR20" s="659"/>
      <c r="AS20" s="659"/>
      <c r="AT20" s="659"/>
      <c r="AU20" s="659"/>
      <c r="AV20" s="659"/>
      <c r="AW20" s="659"/>
      <c r="AX20" s="659"/>
      <c r="AY20" s="659"/>
      <c r="AZ20" s="659"/>
      <c r="BA20" s="659"/>
      <c r="BB20" s="659"/>
      <c r="BC20" s="659"/>
      <c r="BD20" s="659"/>
      <c r="BE20" s="659"/>
      <c r="BF20" s="659"/>
      <c r="BG20" s="659"/>
      <c r="BH20" s="659"/>
      <c r="BI20" s="659"/>
    </row>
    <row r="21" spans="1:61" ht="18" customHeight="1">
      <c r="A21" s="758"/>
      <c r="B21" s="758"/>
      <c r="C21" s="758"/>
      <c r="D21" s="758"/>
      <c r="E21" s="758"/>
      <c r="F21" s="758"/>
      <c r="G21" s="758"/>
      <c r="H21" s="646"/>
      <c r="I21" s="646"/>
      <c r="J21" s="646"/>
      <c r="K21" s="646"/>
      <c r="L21" s="646"/>
      <c r="M21" s="646"/>
      <c r="N21" s="646"/>
      <c r="O21" s="751"/>
      <c r="P21" s="753" t="s">
        <v>2317</v>
      </c>
      <c r="Q21" s="741" t="e">
        <f t="shared" si="1"/>
        <v>#N/A</v>
      </c>
      <c r="R21" s="741" t="e">
        <f t="shared" si="1"/>
        <v>#N/A</v>
      </c>
      <c r="S21" s="741" t="e">
        <f t="shared" si="1"/>
        <v>#N/A</v>
      </c>
      <c r="T21" s="741" t="e">
        <f t="shared" si="1"/>
        <v>#N/A</v>
      </c>
      <c r="U21" s="741" t="e">
        <f t="shared" si="1"/>
        <v>#N/A</v>
      </c>
      <c r="V21" s="741" t="e">
        <f t="shared" si="1"/>
        <v>#N/A</v>
      </c>
      <c r="W21" s="741" t="e">
        <f t="shared" si="1"/>
        <v>#N/A</v>
      </c>
      <c r="X21" s="741" t="e">
        <f t="shared" si="1"/>
        <v>#N/A</v>
      </c>
      <c r="Y21" s="741" t="e">
        <f t="shared" si="1"/>
        <v>#N/A</v>
      </c>
      <c r="Z21" s="741" t="e">
        <f t="shared" si="1"/>
        <v>#N/A</v>
      </c>
      <c r="AA21" s="741" t="e">
        <f t="shared" si="1"/>
        <v>#N/A</v>
      </c>
      <c r="AB21" s="741" t="e">
        <f t="shared" si="1"/>
        <v>#N/A</v>
      </c>
      <c r="AC21" s="741" t="e">
        <f t="shared" si="1"/>
        <v>#N/A</v>
      </c>
      <c r="AD21" s="737"/>
      <c r="AE21" s="737"/>
      <c r="AF21" s="739"/>
      <c r="AG21" s="737"/>
      <c r="AH21" s="737"/>
      <c r="AI21" s="737"/>
      <c r="AJ21" s="740"/>
      <c r="AK21" s="740"/>
      <c r="AL21" s="659"/>
      <c r="AM21" s="659"/>
      <c r="AN21" s="659"/>
      <c r="AO21" s="659"/>
      <c r="AP21" s="659"/>
      <c r="AQ21" s="659"/>
      <c r="AR21" s="659"/>
      <c r="AS21" s="659"/>
      <c r="AT21" s="659"/>
      <c r="AU21" s="659"/>
      <c r="AV21" s="659"/>
      <c r="AW21" s="659"/>
      <c r="AX21" s="659"/>
      <c r="AY21" s="659"/>
      <c r="AZ21" s="659"/>
      <c r="BA21" s="659"/>
      <c r="BB21" s="659"/>
      <c r="BC21" s="659"/>
      <c r="BD21" s="659"/>
      <c r="BE21" s="659"/>
      <c r="BF21" s="659"/>
      <c r="BG21" s="659"/>
      <c r="BH21" s="659"/>
      <c r="BI21" s="659"/>
    </row>
    <row r="22" spans="1:61" ht="15" customHeight="1" thickBot="1">
      <c r="A22" s="758"/>
      <c r="B22" s="758"/>
      <c r="C22" s="758"/>
      <c r="D22" s="758"/>
      <c r="E22" s="758"/>
      <c r="F22" s="758"/>
      <c r="G22" s="758"/>
      <c r="H22" s="646"/>
      <c r="I22" s="646"/>
      <c r="J22" s="646"/>
      <c r="K22" s="646"/>
      <c r="L22" s="646"/>
      <c r="M22" s="646"/>
      <c r="N22" s="646"/>
      <c r="O22" s="751"/>
      <c r="P22" s="754" t="s">
        <v>3324</v>
      </c>
      <c r="Q22" s="742"/>
      <c r="R22" s="737"/>
      <c r="S22" s="737"/>
      <c r="T22" s="737"/>
      <c r="U22" s="737"/>
      <c r="V22" s="737"/>
      <c r="W22" s="737"/>
      <c r="X22" s="737"/>
      <c r="Y22" s="737"/>
      <c r="Z22" s="737"/>
      <c r="AA22" s="737"/>
      <c r="AB22" s="737"/>
      <c r="AC22" s="737"/>
      <c r="AD22" s="737"/>
      <c r="AE22" s="737"/>
      <c r="AF22" s="737"/>
      <c r="AG22" s="737"/>
      <c r="AH22" s="737"/>
      <c r="AI22" s="737"/>
      <c r="AJ22" s="740"/>
      <c r="AK22" s="740"/>
      <c r="AL22" s="659"/>
      <c r="AM22" s="659"/>
      <c r="AN22" s="659"/>
      <c r="AO22" s="659"/>
      <c r="AP22" s="659"/>
      <c r="AQ22" s="659"/>
      <c r="AR22" s="659"/>
      <c r="AS22" s="659"/>
      <c r="AT22" s="659"/>
      <c r="AU22" s="659"/>
      <c r="AV22" s="659"/>
      <c r="AW22" s="659"/>
      <c r="AX22" s="659"/>
      <c r="AY22" s="659"/>
      <c r="AZ22" s="659"/>
      <c r="BA22" s="659"/>
      <c r="BB22" s="659"/>
      <c r="BC22" s="659"/>
      <c r="BD22" s="659"/>
      <c r="BE22" s="659"/>
      <c r="BF22" s="659"/>
      <c r="BG22" s="659"/>
      <c r="BH22" s="659"/>
      <c r="BI22" s="659"/>
    </row>
    <row r="23" spans="1:61" ht="15" customHeight="1" thickTop="1" thickBot="1">
      <c r="A23" s="758"/>
      <c r="B23" s="758"/>
      <c r="C23" s="758"/>
      <c r="D23" s="758"/>
      <c r="E23" s="758"/>
      <c r="F23" s="758"/>
      <c r="G23" s="758"/>
      <c r="H23" s="646"/>
      <c r="I23" s="646"/>
      <c r="J23" s="646"/>
      <c r="K23" s="646"/>
      <c r="L23" s="646"/>
      <c r="M23" s="646"/>
      <c r="N23" s="646"/>
      <c r="O23" s="751"/>
      <c r="P23" s="742"/>
      <c r="Q23" s="742"/>
      <c r="R23" s="737"/>
      <c r="S23" s="777" t="s">
        <v>4654</v>
      </c>
      <c r="T23" s="778"/>
      <c r="U23" s="778"/>
      <c r="V23" s="778"/>
      <c r="W23" s="778"/>
      <c r="X23" s="778"/>
      <c r="Y23" s="778"/>
      <c r="Z23" s="778"/>
      <c r="AA23" s="779"/>
      <c r="AB23" s="737"/>
      <c r="AC23" s="737"/>
      <c r="AD23" s="737"/>
      <c r="AE23" s="737"/>
      <c r="AF23" s="737"/>
      <c r="AG23" s="737"/>
      <c r="AH23" s="737"/>
      <c r="AI23" s="737"/>
      <c r="AJ23" s="740"/>
      <c r="AK23" s="740"/>
      <c r="AL23" s="659"/>
      <c r="AM23" s="659"/>
      <c r="AN23" s="659"/>
      <c r="AO23" s="659"/>
      <c r="AP23" s="659"/>
      <c r="AQ23" s="659"/>
      <c r="AR23" s="659"/>
      <c r="AS23" s="659"/>
      <c r="AT23" s="659"/>
      <c r="AU23" s="659"/>
      <c r="AV23" s="659"/>
      <c r="AW23" s="659"/>
      <c r="AX23" s="659"/>
      <c r="AY23" s="659"/>
      <c r="AZ23" s="659"/>
      <c r="BA23" s="659"/>
      <c r="BB23" s="659"/>
      <c r="BC23" s="659"/>
      <c r="BD23" s="659"/>
      <c r="BE23" s="659"/>
      <c r="BF23" s="659"/>
      <c r="BG23" s="659"/>
      <c r="BH23" s="659"/>
      <c r="BI23" s="659"/>
    </row>
    <row r="24" spans="1:61" ht="15" customHeight="1" thickTop="1">
      <c r="A24" s="758"/>
      <c r="B24" s="758"/>
      <c r="C24" s="758"/>
      <c r="D24" s="758"/>
      <c r="E24" s="758"/>
      <c r="F24" s="758"/>
      <c r="G24" s="758"/>
      <c r="H24" s="646"/>
      <c r="I24" s="646"/>
      <c r="J24" s="646"/>
      <c r="K24" s="646"/>
      <c r="L24" s="646"/>
      <c r="M24" s="646"/>
      <c r="N24" s="646"/>
      <c r="O24" s="751"/>
      <c r="P24" s="742" t="s">
        <v>3345</v>
      </c>
      <c r="Q24" s="742"/>
      <c r="R24" s="737"/>
      <c r="S24" s="737"/>
      <c r="T24" s="737"/>
      <c r="U24" s="737"/>
      <c r="V24" s="737"/>
      <c r="W24" s="737"/>
      <c r="X24" s="737"/>
      <c r="Y24" s="737"/>
      <c r="Z24" s="737"/>
      <c r="AA24" s="737"/>
      <c r="AB24" s="737"/>
      <c r="AC24" s="737"/>
      <c r="AD24" s="737"/>
      <c r="AE24" s="737"/>
      <c r="AF24" s="737"/>
      <c r="AG24" s="737"/>
      <c r="AH24" s="737"/>
      <c r="AI24" s="737"/>
      <c r="AJ24" s="740"/>
      <c r="AK24" s="740"/>
      <c r="AL24" s="659"/>
      <c r="AM24" s="659"/>
      <c r="AN24" s="659"/>
      <c r="AO24" s="659"/>
      <c r="AP24" s="659"/>
      <c r="AQ24" s="659"/>
      <c r="AR24" s="659"/>
      <c r="AS24" s="659"/>
      <c r="AT24" s="659"/>
      <c r="AU24" s="659"/>
      <c r="AV24" s="659"/>
      <c r="AW24" s="659"/>
      <c r="AX24" s="659"/>
      <c r="AY24" s="659"/>
      <c r="AZ24" s="659"/>
      <c r="BA24" s="659"/>
      <c r="BB24" s="659"/>
      <c r="BC24" s="659"/>
      <c r="BD24" s="659"/>
      <c r="BE24" s="659"/>
      <c r="BF24" s="659"/>
      <c r="BG24" s="659"/>
      <c r="BH24" s="659"/>
      <c r="BI24" s="659"/>
    </row>
    <row r="25" spans="1:61" ht="15" customHeight="1">
      <c r="A25" s="758"/>
      <c r="B25" s="758"/>
      <c r="C25" s="758"/>
      <c r="D25" s="758"/>
      <c r="E25" s="758"/>
      <c r="F25" s="758"/>
      <c r="G25" s="758"/>
      <c r="H25" s="646"/>
      <c r="I25" s="646"/>
      <c r="J25" s="646"/>
      <c r="K25" s="646"/>
      <c r="L25" s="646"/>
      <c r="M25" s="646"/>
      <c r="N25" s="646"/>
      <c r="O25" s="751"/>
      <c r="P25" s="742"/>
      <c r="Q25" s="742"/>
      <c r="R25" s="737"/>
      <c r="S25" s="737" t="s">
        <v>3348</v>
      </c>
      <c r="T25" s="737"/>
      <c r="U25" s="737"/>
      <c r="V25" s="737"/>
      <c r="W25" s="737"/>
      <c r="X25" s="737"/>
      <c r="Y25" s="737"/>
      <c r="Z25" s="737"/>
      <c r="AA25" s="737"/>
      <c r="AB25" s="737"/>
      <c r="AC25" s="737"/>
      <c r="AD25" s="737"/>
      <c r="AE25" s="737"/>
      <c r="AF25" s="737"/>
      <c r="AG25" s="737"/>
      <c r="AH25" s="737"/>
      <c r="AI25" s="737"/>
      <c r="AJ25" s="737"/>
      <c r="AK25" s="737"/>
    </row>
    <row r="26" spans="1:61" ht="23.25" customHeight="1">
      <c r="A26" s="758"/>
      <c r="B26" s="758"/>
      <c r="C26" s="758"/>
      <c r="D26" s="758"/>
      <c r="E26" s="758"/>
      <c r="F26" s="758"/>
      <c r="G26" s="758"/>
      <c r="H26" s="646"/>
      <c r="I26" s="646"/>
      <c r="J26" s="646"/>
      <c r="K26" s="646"/>
      <c r="L26" s="646"/>
      <c r="M26" s="646"/>
      <c r="N26" s="646"/>
      <c r="O26" s="646"/>
      <c r="P26" s="806" t="s">
        <v>3346</v>
      </c>
      <c r="Q26" s="743"/>
      <c r="R26" s="800" t="s">
        <v>3335</v>
      </c>
      <c r="S26" s="801"/>
      <c r="T26" s="801"/>
      <c r="U26" s="801"/>
      <c r="V26" s="801"/>
      <c r="W26" s="801"/>
      <c r="X26" s="802"/>
      <c r="Y26" s="759"/>
      <c r="Z26" s="759"/>
      <c r="AA26" s="759"/>
      <c r="AB26" s="759"/>
      <c r="AC26" s="759"/>
      <c r="AD26" s="803" t="s">
        <v>3336</v>
      </c>
      <c r="AE26" s="804"/>
      <c r="AF26" s="804"/>
      <c r="AG26" s="804"/>
      <c r="AH26" s="804"/>
      <c r="AI26" s="805"/>
      <c r="AJ26" s="744"/>
      <c r="AK26" s="744"/>
    </row>
    <row r="27" spans="1:61" ht="23.25" customHeight="1">
      <c r="A27" s="758"/>
      <c r="B27" s="758"/>
      <c r="C27" s="758"/>
      <c r="D27" s="758"/>
      <c r="E27" s="758"/>
      <c r="F27" s="758"/>
      <c r="G27" s="758"/>
      <c r="H27" s="646"/>
      <c r="I27" s="646"/>
      <c r="J27" s="646"/>
      <c r="K27" s="646"/>
      <c r="L27" s="646"/>
      <c r="M27" s="646"/>
      <c r="N27" s="646"/>
      <c r="O27" s="646"/>
      <c r="P27" s="807"/>
      <c r="Q27" s="775">
        <v>1</v>
      </c>
      <c r="R27" s="775">
        <v>2</v>
      </c>
      <c r="S27" s="775">
        <v>3</v>
      </c>
      <c r="T27" s="775">
        <v>4</v>
      </c>
      <c r="U27" s="775">
        <v>5</v>
      </c>
      <c r="V27" s="775">
        <v>6</v>
      </c>
      <c r="W27" s="775">
        <v>7</v>
      </c>
      <c r="X27" s="775">
        <v>8</v>
      </c>
      <c r="Y27" s="775">
        <v>9</v>
      </c>
      <c r="Z27" s="775">
        <v>10</v>
      </c>
      <c r="AA27" s="775">
        <v>11</v>
      </c>
      <c r="AB27" s="775">
        <v>12</v>
      </c>
      <c r="AC27" s="775">
        <v>13</v>
      </c>
      <c r="AD27" s="746">
        <v>9</v>
      </c>
      <c r="AE27" s="746">
        <v>10</v>
      </c>
      <c r="AF27" s="746">
        <v>11</v>
      </c>
      <c r="AG27" s="746">
        <v>12</v>
      </c>
      <c r="AH27" s="746">
        <v>13</v>
      </c>
      <c r="AI27" s="747">
        <v>14</v>
      </c>
      <c r="AJ27" s="748" t="s">
        <v>4645</v>
      </c>
      <c r="AK27" s="748" t="s">
        <v>4550</v>
      </c>
    </row>
    <row r="28" spans="1:61" ht="23.25" customHeight="1">
      <c r="A28" s="663" t="s">
        <v>3263</v>
      </c>
      <c r="B28" s="664" t="s">
        <v>3280</v>
      </c>
      <c r="C28" s="664" t="s">
        <v>3281</v>
      </c>
      <c r="D28" s="664" t="s">
        <v>3282</v>
      </c>
      <c r="E28" s="664" t="s">
        <v>3283</v>
      </c>
      <c r="F28" s="664" t="s">
        <v>3284</v>
      </c>
      <c r="G28" s="665" t="s">
        <v>3285</v>
      </c>
      <c r="H28" s="664" t="s">
        <v>3288</v>
      </c>
      <c r="I28" s="664" t="s">
        <v>3314</v>
      </c>
      <c r="J28" s="664" t="s">
        <v>3315</v>
      </c>
      <c r="K28" s="664" t="s">
        <v>3316</v>
      </c>
      <c r="L28" s="664" t="s">
        <v>3317</v>
      </c>
      <c r="M28" s="664" t="s">
        <v>3318</v>
      </c>
      <c r="N28" s="664" t="s">
        <v>3319</v>
      </c>
      <c r="O28" s="666" t="s">
        <v>3322</v>
      </c>
      <c r="P28" s="667" t="s">
        <v>3347</v>
      </c>
      <c r="Q28" s="776" t="s">
        <v>3313</v>
      </c>
      <c r="R28" s="776" t="s">
        <v>3280</v>
      </c>
      <c r="S28" s="776" t="s">
        <v>3281</v>
      </c>
      <c r="T28" s="776" t="s">
        <v>3282</v>
      </c>
      <c r="U28" s="776" t="s">
        <v>3283</v>
      </c>
      <c r="V28" s="776" t="s">
        <v>3284</v>
      </c>
      <c r="W28" s="776" t="s">
        <v>3285</v>
      </c>
      <c r="X28" s="776" t="s">
        <v>3288</v>
      </c>
      <c r="Y28" s="776" t="s">
        <v>3278</v>
      </c>
      <c r="Z28" s="776" t="s">
        <v>3279</v>
      </c>
      <c r="AA28" s="776" t="s">
        <v>3351</v>
      </c>
      <c r="AB28" s="776" t="s">
        <v>3353</v>
      </c>
      <c r="AC28" s="776" t="s">
        <v>4630</v>
      </c>
      <c r="AD28" s="749" t="s">
        <v>3314</v>
      </c>
      <c r="AE28" s="749" t="s">
        <v>3315</v>
      </c>
      <c r="AF28" s="749" t="s">
        <v>3316</v>
      </c>
      <c r="AG28" s="749" t="s">
        <v>3317</v>
      </c>
      <c r="AH28" s="749" t="s">
        <v>3318</v>
      </c>
      <c r="AI28" s="750" t="s">
        <v>3319</v>
      </c>
      <c r="AJ28" s="748"/>
      <c r="AK28" s="748"/>
    </row>
    <row r="29" spans="1:61" ht="15" customHeight="1">
      <c r="A29" s="668">
        <v>10011</v>
      </c>
      <c r="B29" s="669" t="s">
        <v>3286</v>
      </c>
      <c r="C29" s="669" t="s">
        <v>3299</v>
      </c>
      <c r="D29" s="669"/>
      <c r="E29" s="669"/>
      <c r="F29" s="670"/>
      <c r="G29" s="669"/>
      <c r="H29" s="669"/>
      <c r="I29" s="671"/>
      <c r="J29" s="671"/>
      <c r="K29" s="671"/>
      <c r="L29" s="671"/>
      <c r="M29" s="671"/>
      <c r="N29" s="671"/>
      <c r="O29" s="672">
        <v>1</v>
      </c>
      <c r="P29" s="673">
        <v>9561</v>
      </c>
      <c r="Q29" s="745">
        <f>IF(VLOOKUP($P$29,$A$29:$N$763,1,FALSE)=0,"",VLOOKUP($P$29,$A$29:$N$763,1,FALSE))</f>
        <v>9561</v>
      </c>
      <c r="R29" s="745" t="str">
        <f>IF(VLOOKUP($P29,$A$29:$N$763,2,FALSE)=0,"",VLOOKUP($P29,$A$29:$N$763,2,FALSE))</f>
        <v>T3</v>
      </c>
      <c r="S29" s="745" t="str">
        <f>IF(VLOOKUP($P29,$A$29:$N$763,3,FALSE)=0,"",VLOOKUP($P29,$A$29:$N$763,3,FALSE))</f>
        <v>TH3</v>
      </c>
      <c r="T29" s="745" t="str">
        <f>IF(VLOOKUP($P29,$A$29:$N$763,4,FALSE)=0,"",VLOOKUP($P29,$A$29:$N$763,4,FALSE))</f>
        <v>S3</v>
      </c>
      <c r="U29" s="745" t="str">
        <f>IF(VLOOKUP($P29,$A$29:$N$763,5,FALSE)=0,"",VLOOKUP($P29,$A$29:$N$763,5,FALSE))</f>
        <v/>
      </c>
      <c r="V29" s="745" t="str">
        <f>IF(VLOOKUP($P29,$A$29:$N$763,6,FALSE)=0,"",VLOOKUP($P29,$A$29:$N$763,6,FALSE))</f>
        <v/>
      </c>
      <c r="W29" s="745" t="str">
        <f>IF(VLOOKUP($P29,$A$29:$N$763,7,FALSE)=0,"",VLOOKUP($P29,$A$29:$N$763,7,FALSE))</f>
        <v/>
      </c>
      <c r="X29" s="745" t="str">
        <f>IF(VLOOKUP($P29,$A$29:$N$763,8,FALSE)=0,"",VLOOKUP($P29,$A$29:$N$763,8,FALSE))</f>
        <v/>
      </c>
      <c r="Y29" s="745" t="str">
        <f>IF(VLOOKUP($P29,$A$29:$N$763,9,FALSE)=0,"",VLOOKUP($P29,$A$29:$N$763,9,FALSE))</f>
        <v/>
      </c>
      <c r="Z29" s="774" t="str">
        <f>IF(VLOOKUP($P29,$A$29:$N$763,10,FALSE)=0,"",VLOOKUP($P29,$A$29:$N$763,10,FALSE))</f>
        <v/>
      </c>
      <c r="AA29" s="745" t="str">
        <f>IF(VLOOKUP($P29,$A$29:$N$763,11,FALSE)=0,"",VLOOKUP($P29,$A$29:$N$763,11,FALSE))</f>
        <v/>
      </c>
      <c r="AB29" s="745" t="str">
        <f>IF(VLOOKUP($P29,$A$29:$N$763,12,FALSE)=0,"",VLOOKUP($P29,$A$29:$N$763,12,FALSE))</f>
        <v/>
      </c>
      <c r="AC29" s="745" t="str">
        <f>IF(VLOOKUP($P29,$A$29:$N$763,13,FALSE)=0,"",VLOOKUP($P29,$A$29:$N$763,13,FALSE))</f>
        <v/>
      </c>
      <c r="AD29" s="746" t="str">
        <f>IF(VLOOKUP($P$29,$A$29:$N$763,9,FALSE)=0,"",VLOOKUP($P$29,$A$29:$N$763,9,FALSE))</f>
        <v/>
      </c>
      <c r="AE29" s="746" t="str">
        <f>IF(VLOOKUP($P$29,$A$29:$N$763,10,FALSE)=0,"",VLOOKUP($P$29,$A$29:$N$763,10,FALSE))</f>
        <v/>
      </c>
      <c r="AF29" s="746" t="str">
        <f>IF(VLOOKUP($P$29,$A$29:$N$763,11,FALSE)=0,"",VLOOKUP($P$29,$A$29:$N$763,11,FALSE))</f>
        <v/>
      </c>
      <c r="AG29" s="746" t="str">
        <f>IF(VLOOKUP($P$29,$A$29:$N$763,12,FALSE)=0,"",VLOOKUP($P$29,$A$29:$N$763,12,FALSE))</f>
        <v/>
      </c>
      <c r="AH29" s="746" t="str">
        <f>IF(VLOOKUP($P$29,$A$29:$N$763,13,FALSE)=0,"",VLOOKUP($P$29,$A$29:$N$763,13,FALSE))</f>
        <v/>
      </c>
      <c r="AI29" s="747" t="str">
        <f>IF(VLOOKUP($P$29,$A$29:$N$763,14,FALSE)=0,"",VLOOKUP($P$29,$A$29:$N$763,14,FALSE))</f>
        <v/>
      </c>
      <c r="AJ29" s="748" t="str">
        <f>VLOOKUP(P29,'TT2'!$H$6:$AE$626,23,FALSE)</f>
        <v>BIO G643L1</v>
      </c>
      <c r="AK29" s="748">
        <f>VLOOKUP(P29,'TT2'!$H$6:$AE$626,24,FALSE)</f>
        <v>1048</v>
      </c>
    </row>
    <row r="30" spans="1:61" ht="15" customHeight="1">
      <c r="A30" s="668">
        <v>10012</v>
      </c>
      <c r="B30" s="669" t="s">
        <v>3287</v>
      </c>
      <c r="C30" s="669" t="s">
        <v>3303</v>
      </c>
      <c r="D30" s="669"/>
      <c r="E30" s="669"/>
      <c r="F30" s="670"/>
      <c r="G30" s="669"/>
      <c r="H30" s="669"/>
      <c r="I30" s="671"/>
      <c r="J30" s="671"/>
      <c r="K30" s="671"/>
      <c r="L30" s="671"/>
      <c r="M30" s="671"/>
      <c r="N30" s="671"/>
      <c r="O30" s="672">
        <v>2</v>
      </c>
      <c r="P30" s="673">
        <v>1491157</v>
      </c>
      <c r="Q30" s="745">
        <f>IF(VLOOKUP($P$30,$A$29:$N$763,1,FALSE)=0,"",VLOOKUP($P$30,$A$29:$N$763,1,FALSE))</f>
        <v>1491157</v>
      </c>
      <c r="R30" s="745" t="str">
        <f t="shared" ref="R30:R48" si="2">IF(VLOOKUP($P30,$A$29:$N$763,2,FALSE)=0,"",VLOOKUP($P30,$A$29:$N$763,2,FALSE))</f>
        <v>S1</v>
      </c>
      <c r="S30" s="745" t="str">
        <f t="shared" ref="S30:S48" si="3">IF(VLOOKUP($P30,$A$29:$N$763,3,FALSE)=0,"",VLOOKUP($P30,$A$29:$N$763,3,FALSE))</f>
        <v/>
      </c>
      <c r="T30" s="745" t="str">
        <f t="shared" ref="T30:T48" si="4">IF(VLOOKUP($P30,$A$29:$N$763,4,FALSE)=0,"",VLOOKUP($P30,$A$29:$N$763,4,FALSE))</f>
        <v/>
      </c>
      <c r="U30" s="745" t="str">
        <f t="shared" ref="U30:U48" si="5">IF(VLOOKUP($P30,$A$29:$N$763,5,FALSE)=0,"",VLOOKUP($P30,$A$29:$N$763,5,FALSE))</f>
        <v/>
      </c>
      <c r="V30" s="745" t="str">
        <f t="shared" ref="V30:V48" si="6">IF(VLOOKUP($P30,$A$29:$N$763,6,FALSE)=0,"",VLOOKUP($P30,$A$29:$N$763,6,FALSE))</f>
        <v/>
      </c>
      <c r="W30" s="745" t="str">
        <f t="shared" ref="W30:W48" si="7">IF(VLOOKUP($P30,$A$29:$N$763,7,FALSE)=0,"",VLOOKUP($P30,$A$29:$N$763,7,FALSE))</f>
        <v/>
      </c>
      <c r="X30" s="745" t="str">
        <f t="shared" ref="X30:X48" si="8">IF(VLOOKUP($P30,$A$29:$N$763,8,FALSE)=0,"",VLOOKUP($P30,$A$29:$N$763,8,FALSE))</f>
        <v/>
      </c>
      <c r="Y30" s="745" t="str">
        <f t="shared" ref="Y30:Y48" si="9">IF(VLOOKUP($P30,$A$29:$N$763,9,FALSE)=0,"",VLOOKUP($P30,$A$29:$N$763,9,FALSE))</f>
        <v/>
      </c>
      <c r="Z30" s="745" t="str">
        <f t="shared" ref="Z30:Z48" si="10">IF(VLOOKUP($P30,$A$29:$N$763,10,FALSE)=0,"",VLOOKUP($P30,$A$29:$N$763,10,FALSE))</f>
        <v/>
      </c>
      <c r="AA30" s="745" t="str">
        <f t="shared" ref="AA30:AA48" si="11">IF(VLOOKUP($P30,$A$29:$N$763,11,FALSE)=0,"",VLOOKUP($P30,$A$29:$N$763,11,FALSE))</f>
        <v/>
      </c>
      <c r="AB30" s="745" t="str">
        <f t="shared" ref="AB30:AB48" si="12">IF(VLOOKUP($P30,$A$29:$N$763,12,FALSE)=0,"",VLOOKUP($P30,$A$29:$N$763,12,FALSE))</f>
        <v/>
      </c>
      <c r="AC30" s="745" t="str">
        <f t="shared" ref="AC30:AC48" si="13">IF(VLOOKUP($P30,$A$29:$N$763,13,FALSE)=0,"",VLOOKUP($P30,$A$29:$N$763,13,FALSE))</f>
        <v/>
      </c>
      <c r="AD30" s="746" t="str">
        <f>IF(VLOOKUP($P$30,$A$29:$N$763,9,FALSE)=0,"",VLOOKUP($P$30,$A$29:$N$763,9,FALSE))</f>
        <v/>
      </c>
      <c r="AE30" s="746" t="str">
        <f>IF(VLOOKUP($P$30,$A$29:$N$763,10,FALSE)=0,"",VLOOKUP($P$30,$A$29:$N$763,10,FALSE))</f>
        <v/>
      </c>
      <c r="AF30" s="746" t="str">
        <f>IF(VLOOKUP($P$30,$A$29:$N$763,11,FALSE)=0,"",VLOOKUP($P$30,$A$29:$N$763,11,FALSE))</f>
        <v/>
      </c>
      <c r="AG30" s="746" t="str">
        <f>IF(VLOOKUP($P$30,$A$29:$N$763,12,FALSE)=0,"",VLOOKUP($P$30,$A$29:$N$763,12,FALSE))</f>
        <v/>
      </c>
      <c r="AH30" s="746" t="str">
        <f>IF(VLOOKUP($P$30,$A$29:$N$763,13,FALSE)=0,"",VLOOKUP($P$30,$A$29:$N$763,13,FALSE))</f>
        <v/>
      </c>
      <c r="AI30" s="747" t="str">
        <f>IF(VLOOKUP($P$30,$A$29:$N$763,14,FALSE)=0,"",VLOOKUP($P$30,$A$29:$N$763,14,FALSE))</f>
        <v/>
      </c>
      <c r="AJ30" s="748" t="str">
        <f>VLOOKUP(P30,'TT2'!$H$6:$AE$626,23,FALSE)</f>
        <v>PHY F343T1</v>
      </c>
      <c r="AK30" s="748">
        <f>VLOOKUP(P30,'TT2'!$H$6:$AE$626,24,FALSE)</f>
        <v>1425</v>
      </c>
    </row>
    <row r="31" spans="1:61" ht="15" customHeight="1">
      <c r="A31" s="668">
        <v>10013</v>
      </c>
      <c r="B31" s="669" t="s">
        <v>3281</v>
      </c>
      <c r="C31" s="669" t="s">
        <v>3282</v>
      </c>
      <c r="D31" s="669"/>
      <c r="E31" s="669"/>
      <c r="F31" s="670"/>
      <c r="G31" s="669"/>
      <c r="H31" s="669"/>
      <c r="I31" s="671"/>
      <c r="J31" s="671"/>
      <c r="K31" s="671"/>
      <c r="L31" s="671"/>
      <c r="M31" s="671"/>
      <c r="N31" s="671"/>
      <c r="O31" s="672">
        <v>3</v>
      </c>
      <c r="P31" s="673">
        <v>10142</v>
      </c>
      <c r="Q31" s="745">
        <f>IF(VLOOKUP($P$31,$A$29:$N$763,1,FALSE)=0,"",VLOOKUP($P$31,$A$29:$N$763,1,FALSE))</f>
        <v>10142</v>
      </c>
      <c r="R31" s="745" t="str">
        <f t="shared" si="2"/>
        <v>M4</v>
      </c>
      <c r="S31" s="745" t="str">
        <f t="shared" si="3"/>
        <v>M5</v>
      </c>
      <c r="T31" s="745" t="str">
        <f t="shared" si="4"/>
        <v/>
      </c>
      <c r="U31" s="745" t="str">
        <f t="shared" si="5"/>
        <v/>
      </c>
      <c r="V31" s="745" t="str">
        <f t="shared" si="6"/>
        <v/>
      </c>
      <c r="W31" s="745" t="str">
        <f t="shared" si="7"/>
        <v/>
      </c>
      <c r="X31" s="745" t="str">
        <f t="shared" si="8"/>
        <v/>
      </c>
      <c r="Y31" s="745" t="str">
        <f t="shared" si="9"/>
        <v/>
      </c>
      <c r="Z31" s="745" t="str">
        <f t="shared" si="10"/>
        <v/>
      </c>
      <c r="AA31" s="745" t="str">
        <f t="shared" si="11"/>
        <v/>
      </c>
      <c r="AB31" s="745" t="str">
        <f t="shared" si="12"/>
        <v/>
      </c>
      <c r="AC31" s="745" t="str">
        <f t="shared" si="13"/>
        <v/>
      </c>
      <c r="AD31" s="746" t="str">
        <f>IF(VLOOKUP($P$31,$A$29:$N$763,9,FALSE)=0,"",VLOOKUP($P$31,$A$29:$N$763,9,FALSE))</f>
        <v/>
      </c>
      <c r="AE31" s="746" t="str">
        <f>IF(VLOOKUP($P$31,$A$29:$N$763,10,FALSE)=0,"",VLOOKUP($P$31,$A$29:$N$763,10,FALSE))</f>
        <v/>
      </c>
      <c r="AF31" s="746" t="str">
        <f>IF(VLOOKUP($P$31,$A$29:$N$763,11,FALSE)=0,"",VLOOKUP($P$31,$A$29:$N$763,11,FALSE))</f>
        <v/>
      </c>
      <c r="AG31" s="746" t="str">
        <f>IF(VLOOKUP($P$31,$A$29:$N$763,12,FALSE)=0,"",VLOOKUP($P$31,$A$29:$N$763,12,FALSE))</f>
        <v/>
      </c>
      <c r="AH31" s="746" t="str">
        <f>IF(VLOOKUP($P$31,$A$29:$N$763,13,FALSE)=0,"",VLOOKUP($P$31,$A$29:$N$763,13,FALSE))</f>
        <v/>
      </c>
      <c r="AI31" s="747" t="str">
        <f>IF(VLOOKUP($P$31,$A$29:$N$763,14,FALSE)=0,"",VLOOKUP($P$31,$A$29:$N$763,14,FALSE))</f>
        <v/>
      </c>
      <c r="AJ31" s="748" t="str">
        <f>VLOOKUP(P31,'TT2'!$H$6:$AE$626,23,FALSE)</f>
        <v>PHY F110P2</v>
      </c>
      <c r="AK31" s="748">
        <f>VLOOKUP(P31,'TT2'!$H$6:$AE$626,24,FALSE)</f>
        <v>1153</v>
      </c>
    </row>
    <row r="32" spans="1:61" ht="15" customHeight="1">
      <c r="A32" s="668">
        <v>10014</v>
      </c>
      <c r="B32" s="669" t="s">
        <v>3283</v>
      </c>
      <c r="C32" s="669" t="s">
        <v>3284</v>
      </c>
      <c r="D32" s="669"/>
      <c r="E32" s="669"/>
      <c r="F32" s="670"/>
      <c r="G32" s="669"/>
      <c r="H32" s="669"/>
      <c r="I32" s="671"/>
      <c r="J32" s="671"/>
      <c r="K32" s="671"/>
      <c r="L32" s="671"/>
      <c r="M32" s="671"/>
      <c r="N32" s="671"/>
      <c r="O32" s="672">
        <v>4</v>
      </c>
      <c r="P32" s="673">
        <v>13483</v>
      </c>
      <c r="Q32" s="745">
        <f>IF(VLOOKUP($P$32,$A$29:$N$763,1,FALSE)=0,"",VLOOKUP($P$32,$A$29:$N$763,1,FALSE))</f>
        <v>13483</v>
      </c>
      <c r="R32" s="745" t="str">
        <f t="shared" si="2"/>
        <v>TH2</v>
      </c>
      <c r="S32" s="745" t="str">
        <f t="shared" si="3"/>
        <v>TH3</v>
      </c>
      <c r="T32" s="745" t="str">
        <f t="shared" si="4"/>
        <v>TH4</v>
      </c>
      <c r="U32" s="745" t="str">
        <f t="shared" si="5"/>
        <v/>
      </c>
      <c r="V32" s="745" t="str">
        <f t="shared" si="6"/>
        <v/>
      </c>
      <c r="W32" s="745" t="str">
        <f t="shared" si="7"/>
        <v/>
      </c>
      <c r="X32" s="745" t="str">
        <f t="shared" si="8"/>
        <v/>
      </c>
      <c r="Y32" s="745" t="str">
        <f t="shared" si="9"/>
        <v/>
      </c>
      <c r="Z32" s="745" t="str">
        <f t="shared" si="10"/>
        <v/>
      </c>
      <c r="AA32" s="745" t="str">
        <f t="shared" si="11"/>
        <v/>
      </c>
      <c r="AB32" s="745" t="str">
        <f t="shared" si="12"/>
        <v/>
      </c>
      <c r="AC32" s="745" t="str">
        <f t="shared" si="13"/>
        <v/>
      </c>
      <c r="AD32" s="746" t="str">
        <f>IF(VLOOKUP($P$32,$A$29:$N$763,9,FALSE)=0,"",VLOOKUP($P$32,$A$29:$N$763,9,FALSE))</f>
        <v/>
      </c>
      <c r="AE32" s="746" t="str">
        <f>IF(VLOOKUP($P$32,$A$29:$N$763,10,FALSE)=0,"",VLOOKUP($P$32,$A$29:$N$763,10,FALSE))</f>
        <v/>
      </c>
      <c r="AF32" s="746" t="str">
        <f>IF(VLOOKUP($P$32,$A$29:$N$763,11,FALSE)=0,"",VLOOKUP($P$32,$A$29:$N$763,11,FALSE))</f>
        <v/>
      </c>
      <c r="AG32" s="746" t="str">
        <f>IF(VLOOKUP($P$32,$A$29:$N$763,12,FALSE)=0,"",VLOOKUP($P$32,$A$29:$N$763,12,FALSE))</f>
        <v/>
      </c>
      <c r="AH32" s="746" t="str">
        <f>IF(VLOOKUP($P$32,$A$29:$N$763,13,FALSE)=0,"",VLOOKUP($P$32,$A$29:$N$763,13,FALSE))</f>
        <v/>
      </c>
      <c r="AI32" s="747" t="str">
        <f>IF(VLOOKUP($P$32,$A$29:$N$763,14,FALSE)=0,"",VLOOKUP($P$32,$A$29:$N$763,14,FALSE))</f>
        <v/>
      </c>
      <c r="AJ32" s="748" t="str">
        <f>VLOOKUP(P32,'TT2'!$H$6:$AE$626,23,FALSE)</f>
        <v>INSTR F341P3</v>
      </c>
      <c r="AK32" s="748">
        <f>VLOOKUP(P32,'TT2'!$H$6:$AE$626,24,FALSE)</f>
        <v>1331</v>
      </c>
    </row>
    <row r="33" spans="1:37" ht="15" customHeight="1">
      <c r="A33" s="668">
        <v>10015</v>
      </c>
      <c r="B33" s="669" t="s">
        <v>3288</v>
      </c>
      <c r="C33" s="669" t="s">
        <v>3278</v>
      </c>
      <c r="D33" s="669"/>
      <c r="E33" s="669"/>
      <c r="F33" s="670"/>
      <c r="G33" s="669"/>
      <c r="H33" s="669"/>
      <c r="I33" s="671"/>
      <c r="J33" s="671"/>
      <c r="K33" s="671"/>
      <c r="L33" s="671"/>
      <c r="M33" s="671"/>
      <c r="N33" s="671"/>
      <c r="O33" s="672">
        <v>5</v>
      </c>
      <c r="P33" s="673">
        <v>10121</v>
      </c>
      <c r="Q33" s="745">
        <f>IF(VLOOKUP($P$33,$A$29:$N$763,1,FALSE)=0,"",VLOOKUP($P$33,$A$29:$N$763,1,FALSE))</f>
        <v>10121</v>
      </c>
      <c r="R33" s="745" t="str">
        <f t="shared" si="2"/>
        <v>T9</v>
      </c>
      <c r="S33" s="745" t="str">
        <f t="shared" si="3"/>
        <v>TH9</v>
      </c>
      <c r="T33" s="745" t="str">
        <f t="shared" si="4"/>
        <v>F7</v>
      </c>
      <c r="U33" s="745" t="str">
        <f t="shared" si="5"/>
        <v/>
      </c>
      <c r="V33" s="745" t="str">
        <f t="shared" si="6"/>
        <v/>
      </c>
      <c r="W33" s="745" t="str">
        <f t="shared" si="7"/>
        <v/>
      </c>
      <c r="X33" s="745" t="str">
        <f t="shared" si="8"/>
        <v/>
      </c>
      <c r="Y33" s="745" t="str">
        <f t="shared" si="9"/>
        <v/>
      </c>
      <c r="Z33" s="745" t="str">
        <f t="shared" si="10"/>
        <v/>
      </c>
      <c r="AA33" s="745" t="str">
        <f t="shared" si="11"/>
        <v/>
      </c>
      <c r="AB33" s="745" t="str">
        <f t="shared" si="12"/>
        <v/>
      </c>
      <c r="AC33" s="745" t="str">
        <f t="shared" si="13"/>
        <v/>
      </c>
      <c r="AD33" s="746" t="str">
        <f>IF(VLOOKUP($P$33,$A$29:$N$763,9,FALSE)=0,"",VLOOKUP($P$33,$A$29:$N$763,9,FALSE))</f>
        <v/>
      </c>
      <c r="AE33" s="746" t="str">
        <f>IF(VLOOKUP($P$33,$A$29:$N$763,10,FALSE)=0,"",VLOOKUP($P$33,$A$29:$N$763,10,FALSE))</f>
        <v/>
      </c>
      <c r="AF33" s="746" t="str">
        <f>IF(VLOOKUP($P$33,$A$29:$N$763,11,FALSE)=0,"",VLOOKUP($P$33,$A$29:$N$763,11,FALSE))</f>
        <v/>
      </c>
      <c r="AG33" s="746" t="str">
        <f>IF(VLOOKUP($P$33,$A$29:$N$763,12,FALSE)=0,"",VLOOKUP($P$33,$A$29:$N$763,12,FALSE))</f>
        <v/>
      </c>
      <c r="AH33" s="746" t="str">
        <f>IF(VLOOKUP($P$33,$A$29:$N$763,13,FALSE)=0,"",VLOOKUP($P$33,$A$29:$N$763,13,FALSE))</f>
        <v/>
      </c>
      <c r="AI33" s="747" t="str">
        <f>IF(VLOOKUP($P$33,$A$29:$N$763,14,FALSE)=0,"",VLOOKUP($P$33,$A$29:$N$763,14,FALSE))</f>
        <v/>
      </c>
      <c r="AJ33" s="748" t="str">
        <f>VLOOKUP(P33,'TT2'!$H$6:$AE$626,23,FALSE)</f>
        <v>MATH F113L1</v>
      </c>
      <c r="AK33" s="748">
        <f>VLOOKUP(P33,'TT2'!$H$6:$AE$626,24,FALSE)</f>
        <v>1133</v>
      </c>
    </row>
    <row r="34" spans="1:37" ht="15" customHeight="1">
      <c r="A34" s="668">
        <v>10016</v>
      </c>
      <c r="B34" s="669" t="s">
        <v>3289</v>
      </c>
      <c r="C34" s="669" t="s">
        <v>3276</v>
      </c>
      <c r="D34" s="669"/>
      <c r="E34" s="669"/>
      <c r="F34" s="670"/>
      <c r="G34" s="669"/>
      <c r="H34" s="669"/>
      <c r="I34" s="671"/>
      <c r="J34" s="671"/>
      <c r="K34" s="671"/>
      <c r="L34" s="671"/>
      <c r="M34" s="671"/>
      <c r="N34" s="671"/>
      <c r="O34" s="672">
        <v>6</v>
      </c>
      <c r="P34" s="673">
        <v>14711</v>
      </c>
      <c r="Q34" s="745">
        <f>IF(VLOOKUP($P$34,$A$29:$N$763,1,FALSE)=0,"",VLOOKUP($P$34,$A$29:$N$763,1,FALSE))</f>
        <v>14711</v>
      </c>
      <c r="R34" s="745" t="str">
        <f t="shared" si="2"/>
        <v>M7</v>
      </c>
      <c r="S34" s="745" t="str">
        <f t="shared" si="3"/>
        <v>W7</v>
      </c>
      <c r="T34" s="745" t="str">
        <f t="shared" si="4"/>
        <v>F7</v>
      </c>
      <c r="U34" s="745" t="str">
        <f t="shared" si="5"/>
        <v/>
      </c>
      <c r="V34" s="745" t="str">
        <f t="shared" si="6"/>
        <v/>
      </c>
      <c r="W34" s="745" t="str">
        <f t="shared" si="7"/>
        <v/>
      </c>
      <c r="X34" s="745" t="str">
        <f t="shared" si="8"/>
        <v/>
      </c>
      <c r="Y34" s="745" t="str">
        <f t="shared" si="9"/>
        <v/>
      </c>
      <c r="Z34" s="745" t="str">
        <f t="shared" si="10"/>
        <v/>
      </c>
      <c r="AA34" s="745" t="str">
        <f t="shared" si="11"/>
        <v/>
      </c>
      <c r="AB34" s="745" t="str">
        <f t="shared" si="12"/>
        <v/>
      </c>
      <c r="AC34" s="745" t="str">
        <f t="shared" si="13"/>
        <v/>
      </c>
      <c r="AD34" s="746" t="str">
        <f>IF(VLOOKUP($P$34,$A$29:$N$763,9,FALSE)=0,"",VLOOKUP($P$34,$A$29:$N$763,9,FALSE))</f>
        <v/>
      </c>
      <c r="AE34" s="746" t="str">
        <f>IF(VLOOKUP($P$34,$A$29:$N$763,10,FALSE)=0,"",VLOOKUP($P$34,$A$29:$N$763,10,FALSE))</f>
        <v/>
      </c>
      <c r="AF34" s="746" t="str">
        <f>IF(VLOOKUP($P$34,$A$29:$N$763,11,FALSE)=0,"",VLOOKUP($P$34,$A$29:$N$763,11,FALSE))</f>
        <v/>
      </c>
      <c r="AG34" s="746" t="str">
        <f>IF(VLOOKUP($P$34,$A$29:$N$763,12,FALSE)=0,"",VLOOKUP($P$34,$A$29:$N$763,12,FALSE))</f>
        <v/>
      </c>
      <c r="AH34" s="746" t="str">
        <f>IF(VLOOKUP($P$34,$A$29:$N$763,13,FALSE)=0,"",VLOOKUP($P$34,$A$29:$N$763,13,FALSE))</f>
        <v/>
      </c>
      <c r="AI34" s="747" t="str">
        <f>IF(VLOOKUP($P$34,$A$29:$N$763,14,FALSE)=0,"",VLOOKUP($P$34,$A$29:$N$763,14,FALSE))</f>
        <v/>
      </c>
      <c r="AJ34" s="748" t="str">
        <f>VLOOKUP(P34,'TT2'!$H$6:$AE$626,23,FALSE)</f>
        <v>MATH F313L1</v>
      </c>
      <c r="AK34" s="748">
        <f>VLOOKUP(P34,'TT2'!$H$6:$AE$626,24,FALSE)</f>
        <v>1401</v>
      </c>
    </row>
    <row r="35" spans="1:37" ht="15" customHeight="1">
      <c r="A35" s="668">
        <v>10017</v>
      </c>
      <c r="B35" s="669" t="s">
        <v>3274</v>
      </c>
      <c r="C35" s="669" t="s">
        <v>3266</v>
      </c>
      <c r="D35" s="669"/>
      <c r="E35" s="669"/>
      <c r="F35" s="670"/>
      <c r="G35" s="669"/>
      <c r="H35" s="669"/>
      <c r="I35" s="671"/>
      <c r="J35" s="671"/>
      <c r="K35" s="671"/>
      <c r="L35" s="671"/>
      <c r="M35" s="671"/>
      <c r="N35" s="671"/>
      <c r="O35" s="672">
        <v>7</v>
      </c>
      <c r="P35" s="673">
        <v>10015</v>
      </c>
      <c r="Q35" s="745">
        <f t="shared" ref="Q35:Q48" si="14">IF(VLOOKUP($P35,$A$29:$N$763,1,FALSE)=0,"",VLOOKUP($P35,$A$29:$N$763,1,FALSE))</f>
        <v>10015</v>
      </c>
      <c r="R35" s="745" t="str">
        <f t="shared" si="2"/>
        <v>T7</v>
      </c>
      <c r="S35" s="745" t="str">
        <f t="shared" si="3"/>
        <v>T8</v>
      </c>
      <c r="T35" s="745" t="str">
        <f t="shared" si="4"/>
        <v/>
      </c>
      <c r="U35" s="745" t="str">
        <f t="shared" si="5"/>
        <v/>
      </c>
      <c r="V35" s="745" t="str">
        <f t="shared" si="6"/>
        <v/>
      </c>
      <c r="W35" s="745" t="str">
        <f t="shared" si="7"/>
        <v/>
      </c>
      <c r="X35" s="745" t="str">
        <f t="shared" si="8"/>
        <v/>
      </c>
      <c r="Y35" s="745" t="str">
        <f t="shared" si="9"/>
        <v/>
      </c>
      <c r="Z35" s="745" t="str">
        <f t="shared" si="10"/>
        <v/>
      </c>
      <c r="AA35" s="745" t="str">
        <f t="shared" si="11"/>
        <v/>
      </c>
      <c r="AB35" s="745" t="str">
        <f t="shared" si="12"/>
        <v/>
      </c>
      <c r="AC35" s="745" t="str">
        <f t="shared" si="13"/>
        <v/>
      </c>
      <c r="AD35" s="746"/>
      <c r="AE35" s="746"/>
      <c r="AF35" s="746"/>
      <c r="AG35" s="746"/>
      <c r="AH35" s="746"/>
      <c r="AI35" s="747"/>
      <c r="AJ35" s="748" t="str">
        <f>VLOOKUP(P35,'TT2'!$H$6:$AE$626,23,FALSE)</f>
        <v>BIO F110P5</v>
      </c>
      <c r="AK35" s="748">
        <f>VLOOKUP(P35,'TT2'!$H$6:$AE$626,24,FALSE)</f>
        <v>1007</v>
      </c>
    </row>
    <row r="36" spans="1:37" ht="15" customHeight="1">
      <c r="A36" s="668">
        <v>10018</v>
      </c>
      <c r="B36" s="669" t="s">
        <v>3290</v>
      </c>
      <c r="C36" s="669" t="s">
        <v>3277</v>
      </c>
      <c r="D36" s="669"/>
      <c r="E36" s="669"/>
      <c r="F36" s="670"/>
      <c r="G36" s="669"/>
      <c r="H36" s="669"/>
      <c r="I36" s="671"/>
      <c r="J36" s="671"/>
      <c r="K36" s="671"/>
      <c r="L36" s="671"/>
      <c r="M36" s="671"/>
      <c r="N36" s="671"/>
      <c r="O36" s="672">
        <v>8</v>
      </c>
      <c r="P36" s="673">
        <v>14321</v>
      </c>
      <c r="Q36" s="745">
        <f t="shared" si="14"/>
        <v>14321</v>
      </c>
      <c r="R36" s="745" t="str">
        <f t="shared" si="2"/>
        <v>M5</v>
      </c>
      <c r="S36" s="745" t="str">
        <f t="shared" si="3"/>
        <v>W5</v>
      </c>
      <c r="T36" s="745" t="str">
        <f t="shared" si="4"/>
        <v>F5</v>
      </c>
      <c r="U36" s="745" t="str">
        <f t="shared" si="5"/>
        <v/>
      </c>
      <c r="V36" s="745" t="str">
        <f t="shared" si="6"/>
        <v/>
      </c>
      <c r="W36" s="745" t="str">
        <f t="shared" si="7"/>
        <v/>
      </c>
      <c r="X36" s="745" t="str">
        <f t="shared" si="8"/>
        <v/>
      </c>
      <c r="Y36" s="745" t="str">
        <f t="shared" si="9"/>
        <v/>
      </c>
      <c r="Z36" s="745" t="str">
        <f t="shared" si="10"/>
        <v/>
      </c>
      <c r="AA36" s="745" t="str">
        <f t="shared" si="11"/>
        <v/>
      </c>
      <c r="AB36" s="745" t="str">
        <f t="shared" si="12"/>
        <v/>
      </c>
      <c r="AC36" s="745" t="str">
        <f t="shared" si="13"/>
        <v/>
      </c>
      <c r="AD36" s="746"/>
      <c r="AE36" s="746"/>
      <c r="AF36" s="746"/>
      <c r="AG36" s="746"/>
      <c r="AH36" s="746"/>
      <c r="AI36" s="747"/>
      <c r="AJ36" s="748" t="str">
        <f>VLOOKUP(P36,'TT2'!$H$6:$AE$626,23,FALSE)</f>
        <v>BIO F342L1</v>
      </c>
      <c r="AK36" s="748">
        <f>VLOOKUP(P36,'TT2'!$H$6:$AE$626,24,FALSE)</f>
        <v>1374</v>
      </c>
    </row>
    <row r="37" spans="1:37" ht="15" customHeight="1">
      <c r="A37" s="668">
        <v>10019</v>
      </c>
      <c r="B37" s="669" t="s">
        <v>3268</v>
      </c>
      <c r="C37" s="669" t="s">
        <v>3273</v>
      </c>
      <c r="D37" s="669"/>
      <c r="E37" s="669"/>
      <c r="F37" s="670"/>
      <c r="G37" s="669"/>
      <c r="H37" s="669"/>
      <c r="I37" s="671"/>
      <c r="J37" s="671"/>
      <c r="K37" s="671"/>
      <c r="L37" s="671"/>
      <c r="M37" s="671"/>
      <c r="N37" s="671"/>
      <c r="O37" s="672">
        <v>9</v>
      </c>
      <c r="P37" s="674"/>
      <c r="Q37" s="745" t="e">
        <f t="shared" si="14"/>
        <v>#N/A</v>
      </c>
      <c r="R37" s="745" t="e">
        <f t="shared" si="2"/>
        <v>#N/A</v>
      </c>
      <c r="S37" s="745" t="e">
        <f t="shared" si="3"/>
        <v>#N/A</v>
      </c>
      <c r="T37" s="745" t="e">
        <f t="shared" si="4"/>
        <v>#N/A</v>
      </c>
      <c r="U37" s="745" t="e">
        <f t="shared" si="5"/>
        <v>#N/A</v>
      </c>
      <c r="V37" s="745" t="e">
        <f t="shared" si="6"/>
        <v>#N/A</v>
      </c>
      <c r="W37" s="745" t="e">
        <f t="shared" si="7"/>
        <v>#N/A</v>
      </c>
      <c r="X37" s="745" t="e">
        <f t="shared" si="8"/>
        <v>#N/A</v>
      </c>
      <c r="Y37" s="745" t="e">
        <f t="shared" si="9"/>
        <v>#N/A</v>
      </c>
      <c r="Z37" s="745" t="e">
        <f t="shared" si="10"/>
        <v>#N/A</v>
      </c>
      <c r="AA37" s="745" t="e">
        <f t="shared" si="11"/>
        <v>#N/A</v>
      </c>
      <c r="AB37" s="745" t="e">
        <f t="shared" si="12"/>
        <v>#N/A</v>
      </c>
      <c r="AC37" s="745" t="e">
        <f t="shared" si="13"/>
        <v>#N/A</v>
      </c>
      <c r="AD37" s="746"/>
      <c r="AE37" s="746"/>
      <c r="AF37" s="746"/>
      <c r="AG37" s="746"/>
      <c r="AH37" s="746"/>
      <c r="AI37" s="747"/>
      <c r="AJ37" s="748" t="e">
        <f>VLOOKUP(P37,'TT2'!$H$6:$AE$626,23,FALSE)</f>
        <v>#N/A</v>
      </c>
      <c r="AK37" s="748" t="e">
        <f>VLOOKUP(P37,'TT2'!$H$6:$AE$626,24,FALSE)</f>
        <v>#N/A</v>
      </c>
    </row>
    <row r="38" spans="1:37" ht="15" customHeight="1">
      <c r="A38" s="668">
        <v>100110</v>
      </c>
      <c r="B38" s="669" t="s">
        <v>3291</v>
      </c>
      <c r="C38" s="669" t="s">
        <v>3307</v>
      </c>
      <c r="D38" s="669"/>
      <c r="E38" s="669"/>
      <c r="F38" s="670"/>
      <c r="G38" s="669"/>
      <c r="H38" s="669"/>
      <c r="I38" s="671"/>
      <c r="J38" s="671"/>
      <c r="K38" s="671"/>
      <c r="L38" s="671"/>
      <c r="M38" s="671"/>
      <c r="N38" s="671"/>
      <c r="O38" s="672">
        <v>10</v>
      </c>
      <c r="P38" s="673"/>
      <c r="Q38" s="745" t="e">
        <f t="shared" si="14"/>
        <v>#N/A</v>
      </c>
      <c r="R38" s="745" t="e">
        <f t="shared" si="2"/>
        <v>#N/A</v>
      </c>
      <c r="S38" s="745" t="e">
        <f t="shared" si="3"/>
        <v>#N/A</v>
      </c>
      <c r="T38" s="745" t="e">
        <f t="shared" si="4"/>
        <v>#N/A</v>
      </c>
      <c r="U38" s="745" t="e">
        <f t="shared" si="5"/>
        <v>#N/A</v>
      </c>
      <c r="V38" s="745" t="e">
        <f t="shared" si="6"/>
        <v>#N/A</v>
      </c>
      <c r="W38" s="745" t="e">
        <f t="shared" si="7"/>
        <v>#N/A</v>
      </c>
      <c r="X38" s="745" t="e">
        <f t="shared" si="8"/>
        <v>#N/A</v>
      </c>
      <c r="Y38" s="745" t="e">
        <f t="shared" si="9"/>
        <v>#N/A</v>
      </c>
      <c r="Z38" s="745" t="e">
        <f t="shared" si="10"/>
        <v>#N/A</v>
      </c>
      <c r="AA38" s="745" t="e">
        <f t="shared" si="11"/>
        <v>#N/A</v>
      </c>
      <c r="AB38" s="745" t="e">
        <f t="shared" si="12"/>
        <v>#N/A</v>
      </c>
      <c r="AC38" s="745" t="e">
        <f t="shared" si="13"/>
        <v>#N/A</v>
      </c>
      <c r="AD38" s="737"/>
      <c r="AE38" s="737"/>
      <c r="AF38" s="737"/>
      <c r="AG38" s="737"/>
      <c r="AH38" s="737"/>
      <c r="AI38" s="737"/>
      <c r="AJ38" s="748" t="e">
        <f>VLOOKUP(P38,'TT2'!$H$6:$AE$626,23,FALSE)</f>
        <v>#N/A</v>
      </c>
      <c r="AK38" s="748" t="e">
        <f>VLOOKUP(P38,'TT2'!$H$6:$AE$626,24,FALSE)</f>
        <v>#N/A</v>
      </c>
    </row>
    <row r="39" spans="1:37" ht="15" customHeight="1">
      <c r="A39" s="668">
        <v>100111</v>
      </c>
      <c r="B39" s="669" t="s">
        <v>3292</v>
      </c>
      <c r="C39" s="669" t="s">
        <v>3297</v>
      </c>
      <c r="D39" s="669"/>
      <c r="E39" s="669"/>
      <c r="F39" s="670"/>
      <c r="G39" s="669"/>
      <c r="H39" s="669"/>
      <c r="I39" s="671"/>
      <c r="J39" s="671"/>
      <c r="K39" s="671"/>
      <c r="L39" s="671"/>
      <c r="M39" s="671"/>
      <c r="N39" s="671"/>
      <c r="O39" s="672">
        <v>11</v>
      </c>
      <c r="P39" s="673"/>
      <c r="Q39" s="745" t="e">
        <f t="shared" si="14"/>
        <v>#N/A</v>
      </c>
      <c r="R39" s="745" t="e">
        <f t="shared" si="2"/>
        <v>#N/A</v>
      </c>
      <c r="S39" s="745" t="e">
        <f t="shared" si="3"/>
        <v>#N/A</v>
      </c>
      <c r="T39" s="745" t="e">
        <f t="shared" si="4"/>
        <v>#N/A</v>
      </c>
      <c r="U39" s="745" t="e">
        <f t="shared" si="5"/>
        <v>#N/A</v>
      </c>
      <c r="V39" s="745" t="e">
        <f t="shared" si="6"/>
        <v>#N/A</v>
      </c>
      <c r="W39" s="745" t="e">
        <f t="shared" si="7"/>
        <v>#N/A</v>
      </c>
      <c r="X39" s="745" t="e">
        <f t="shared" si="8"/>
        <v>#N/A</v>
      </c>
      <c r="Y39" s="745" t="e">
        <f t="shared" si="9"/>
        <v>#N/A</v>
      </c>
      <c r="Z39" s="745" t="e">
        <f t="shared" si="10"/>
        <v>#N/A</v>
      </c>
      <c r="AA39" s="745" t="e">
        <f t="shared" si="11"/>
        <v>#N/A</v>
      </c>
      <c r="AB39" s="745" t="e">
        <f t="shared" si="12"/>
        <v>#N/A</v>
      </c>
      <c r="AC39" s="745" t="e">
        <f t="shared" si="13"/>
        <v>#N/A</v>
      </c>
      <c r="AD39" s="737"/>
      <c r="AE39" s="737"/>
      <c r="AF39" s="737"/>
      <c r="AG39" s="737"/>
      <c r="AH39" s="737"/>
      <c r="AI39" s="737"/>
      <c r="AJ39" s="748" t="e">
        <f>VLOOKUP(P39,'TT2'!$H$6:$AE$626,23,FALSE)</f>
        <v>#N/A</v>
      </c>
      <c r="AK39" s="748" t="e">
        <f>VLOOKUP(P39,'TT2'!$H$6:$AE$626,24,FALSE)</f>
        <v>#N/A</v>
      </c>
    </row>
    <row r="40" spans="1:37" ht="15" customHeight="1">
      <c r="A40" s="668">
        <v>100112</v>
      </c>
      <c r="B40" s="669" t="s">
        <v>3264</v>
      </c>
      <c r="C40" s="669" t="s">
        <v>3298</v>
      </c>
      <c r="D40" s="669"/>
      <c r="E40" s="669"/>
      <c r="F40" s="670"/>
      <c r="G40" s="669"/>
      <c r="H40" s="669"/>
      <c r="I40" s="671"/>
      <c r="J40" s="671"/>
      <c r="K40" s="671"/>
      <c r="L40" s="671"/>
      <c r="M40" s="671"/>
      <c r="N40" s="671"/>
      <c r="O40" s="672">
        <v>12</v>
      </c>
      <c r="P40" s="673"/>
      <c r="Q40" s="745" t="e">
        <f t="shared" si="14"/>
        <v>#N/A</v>
      </c>
      <c r="R40" s="745" t="e">
        <f t="shared" si="2"/>
        <v>#N/A</v>
      </c>
      <c r="S40" s="745" t="e">
        <f t="shared" si="3"/>
        <v>#N/A</v>
      </c>
      <c r="T40" s="745" t="e">
        <f t="shared" si="4"/>
        <v>#N/A</v>
      </c>
      <c r="U40" s="745" t="e">
        <f t="shared" si="5"/>
        <v>#N/A</v>
      </c>
      <c r="V40" s="745" t="e">
        <f t="shared" si="6"/>
        <v>#N/A</v>
      </c>
      <c r="W40" s="745" t="e">
        <f t="shared" si="7"/>
        <v>#N/A</v>
      </c>
      <c r="X40" s="745" t="e">
        <f t="shared" si="8"/>
        <v>#N/A</v>
      </c>
      <c r="Y40" s="745" t="e">
        <f t="shared" si="9"/>
        <v>#N/A</v>
      </c>
      <c r="Z40" s="745" t="e">
        <f t="shared" si="10"/>
        <v>#N/A</v>
      </c>
      <c r="AA40" s="745" t="e">
        <f t="shared" si="11"/>
        <v>#N/A</v>
      </c>
      <c r="AB40" s="745" t="e">
        <f t="shared" si="12"/>
        <v>#N/A</v>
      </c>
      <c r="AC40" s="745" t="e">
        <f t="shared" si="13"/>
        <v>#N/A</v>
      </c>
      <c r="AD40" s="737"/>
      <c r="AE40" s="737"/>
      <c r="AF40" s="737"/>
      <c r="AG40" s="737"/>
      <c r="AH40" s="737"/>
      <c r="AI40" s="737"/>
      <c r="AJ40" s="748" t="e">
        <f>VLOOKUP(P40,'TT2'!$H$6:$AE$626,23,FALSE)</f>
        <v>#N/A</v>
      </c>
      <c r="AK40" s="748" t="e">
        <f>VLOOKUP(P40,'TT2'!$H$6:$AE$626,24,FALSE)</f>
        <v>#N/A</v>
      </c>
    </row>
    <row r="41" spans="1:37" ht="15" customHeight="1">
      <c r="A41" s="668">
        <v>100113</v>
      </c>
      <c r="B41" s="669" t="s">
        <v>3271</v>
      </c>
      <c r="C41" s="669" t="s">
        <v>3267</v>
      </c>
      <c r="D41" s="669"/>
      <c r="E41" s="669"/>
      <c r="F41" s="670"/>
      <c r="G41" s="669"/>
      <c r="H41" s="669"/>
      <c r="I41" s="671"/>
      <c r="J41" s="671"/>
      <c r="K41" s="671"/>
      <c r="L41" s="671"/>
      <c r="M41" s="671"/>
      <c r="N41" s="671"/>
      <c r="O41" s="672">
        <v>13</v>
      </c>
      <c r="P41" s="673"/>
      <c r="Q41" s="745" t="e">
        <f t="shared" si="14"/>
        <v>#N/A</v>
      </c>
      <c r="R41" s="745" t="e">
        <f t="shared" si="2"/>
        <v>#N/A</v>
      </c>
      <c r="S41" s="745" t="e">
        <f t="shared" si="3"/>
        <v>#N/A</v>
      </c>
      <c r="T41" s="745" t="e">
        <f t="shared" si="4"/>
        <v>#N/A</v>
      </c>
      <c r="U41" s="745" t="e">
        <f t="shared" si="5"/>
        <v>#N/A</v>
      </c>
      <c r="V41" s="745" t="e">
        <f t="shared" si="6"/>
        <v>#N/A</v>
      </c>
      <c r="W41" s="745" t="e">
        <f t="shared" si="7"/>
        <v>#N/A</v>
      </c>
      <c r="X41" s="745" t="e">
        <f t="shared" si="8"/>
        <v>#N/A</v>
      </c>
      <c r="Y41" s="745" t="e">
        <f t="shared" si="9"/>
        <v>#N/A</v>
      </c>
      <c r="Z41" s="745" t="e">
        <f t="shared" si="10"/>
        <v>#N/A</v>
      </c>
      <c r="AA41" s="745" t="e">
        <f t="shared" si="11"/>
        <v>#N/A</v>
      </c>
      <c r="AB41" s="745" t="e">
        <f t="shared" si="12"/>
        <v>#N/A</v>
      </c>
      <c r="AC41" s="745" t="e">
        <f t="shared" si="13"/>
        <v>#N/A</v>
      </c>
      <c r="AD41" s="737"/>
      <c r="AE41" s="737"/>
      <c r="AF41" s="737"/>
      <c r="AG41" s="737"/>
      <c r="AH41" s="737"/>
      <c r="AI41" s="737"/>
      <c r="AJ41" s="748" t="e">
        <f>VLOOKUP(P41,'TT2'!$H$6:$AE$626,23,FALSE)</f>
        <v>#N/A</v>
      </c>
      <c r="AK41" s="748" t="e">
        <f>VLOOKUP(P41,'TT2'!$H$6:$AE$626,24,FALSE)</f>
        <v>#N/A</v>
      </c>
    </row>
    <row r="42" spans="1:37" ht="15" customHeight="1">
      <c r="A42" s="668">
        <v>100114</v>
      </c>
      <c r="B42" s="669" t="s">
        <v>3293</v>
      </c>
      <c r="C42" s="669" t="s">
        <v>3308</v>
      </c>
      <c r="D42" s="669"/>
      <c r="E42" s="669"/>
      <c r="F42" s="670"/>
      <c r="G42" s="669"/>
      <c r="H42" s="669"/>
      <c r="I42" s="671"/>
      <c r="J42" s="671"/>
      <c r="K42" s="671"/>
      <c r="L42" s="671"/>
      <c r="M42" s="671"/>
      <c r="N42" s="671"/>
      <c r="O42" s="672">
        <v>14</v>
      </c>
      <c r="P42" s="673"/>
      <c r="Q42" s="745" t="e">
        <f t="shared" si="14"/>
        <v>#N/A</v>
      </c>
      <c r="R42" s="745" t="e">
        <f t="shared" si="2"/>
        <v>#N/A</v>
      </c>
      <c r="S42" s="745" t="e">
        <f t="shared" si="3"/>
        <v>#N/A</v>
      </c>
      <c r="T42" s="745" t="e">
        <f t="shared" si="4"/>
        <v>#N/A</v>
      </c>
      <c r="U42" s="745" t="e">
        <f t="shared" si="5"/>
        <v>#N/A</v>
      </c>
      <c r="V42" s="745" t="e">
        <f t="shared" si="6"/>
        <v>#N/A</v>
      </c>
      <c r="W42" s="745" t="e">
        <f t="shared" si="7"/>
        <v>#N/A</v>
      </c>
      <c r="X42" s="745" t="e">
        <f t="shared" si="8"/>
        <v>#N/A</v>
      </c>
      <c r="Y42" s="745" t="e">
        <f t="shared" si="9"/>
        <v>#N/A</v>
      </c>
      <c r="Z42" s="745" t="e">
        <f t="shared" si="10"/>
        <v>#N/A</v>
      </c>
      <c r="AA42" s="745" t="e">
        <f t="shared" si="11"/>
        <v>#N/A</v>
      </c>
      <c r="AB42" s="745" t="e">
        <f t="shared" si="12"/>
        <v>#N/A</v>
      </c>
      <c r="AC42" s="745" t="e">
        <f t="shared" si="13"/>
        <v>#N/A</v>
      </c>
      <c r="AD42" s="737"/>
      <c r="AE42" s="737"/>
      <c r="AF42" s="737"/>
      <c r="AG42" s="737"/>
      <c r="AH42" s="737"/>
      <c r="AI42" s="737"/>
      <c r="AJ42" s="748" t="e">
        <f>VLOOKUP(P42,'TT2'!$H$6:$AE$626,23,FALSE)</f>
        <v>#N/A</v>
      </c>
      <c r="AK42" s="748" t="e">
        <f>VLOOKUP(P42,'TT2'!$H$6:$AE$626,24,FALSE)</f>
        <v>#N/A</v>
      </c>
    </row>
    <row r="43" spans="1:37" ht="15" customHeight="1">
      <c r="A43" s="668">
        <v>100115</v>
      </c>
      <c r="B43" s="669" t="s">
        <v>3294</v>
      </c>
      <c r="C43" s="669" t="s">
        <v>3269</v>
      </c>
      <c r="D43" s="669"/>
      <c r="E43" s="669"/>
      <c r="F43" s="670"/>
      <c r="G43" s="669"/>
      <c r="H43" s="669"/>
      <c r="I43" s="671"/>
      <c r="J43" s="671"/>
      <c r="K43" s="671"/>
      <c r="L43" s="671"/>
      <c r="M43" s="671"/>
      <c r="N43" s="671"/>
      <c r="O43" s="672">
        <v>15</v>
      </c>
      <c r="P43" s="673"/>
      <c r="Q43" s="745" t="e">
        <f t="shared" si="14"/>
        <v>#N/A</v>
      </c>
      <c r="R43" s="745" t="e">
        <f t="shared" si="2"/>
        <v>#N/A</v>
      </c>
      <c r="S43" s="745" t="e">
        <f t="shared" si="3"/>
        <v>#N/A</v>
      </c>
      <c r="T43" s="745" t="e">
        <f t="shared" si="4"/>
        <v>#N/A</v>
      </c>
      <c r="U43" s="745" t="e">
        <f t="shared" si="5"/>
        <v>#N/A</v>
      </c>
      <c r="V43" s="745" t="e">
        <f t="shared" si="6"/>
        <v>#N/A</v>
      </c>
      <c r="W43" s="745" t="e">
        <f t="shared" si="7"/>
        <v>#N/A</v>
      </c>
      <c r="X43" s="745" t="e">
        <f t="shared" si="8"/>
        <v>#N/A</v>
      </c>
      <c r="Y43" s="745" t="e">
        <f t="shared" si="9"/>
        <v>#N/A</v>
      </c>
      <c r="Z43" s="745" t="e">
        <f t="shared" si="10"/>
        <v>#N/A</v>
      </c>
      <c r="AA43" s="745" t="e">
        <f t="shared" si="11"/>
        <v>#N/A</v>
      </c>
      <c r="AB43" s="745" t="e">
        <f t="shared" si="12"/>
        <v>#N/A</v>
      </c>
      <c r="AC43" s="745" t="e">
        <f t="shared" si="13"/>
        <v>#N/A</v>
      </c>
      <c r="AD43" s="737"/>
      <c r="AE43" s="737"/>
      <c r="AF43" s="737"/>
      <c r="AG43" s="737"/>
      <c r="AH43" s="737"/>
      <c r="AI43" s="737"/>
      <c r="AJ43" s="748" t="e">
        <f>VLOOKUP(P43,'TT2'!$H$6:$AE$626,23,FALSE)</f>
        <v>#N/A</v>
      </c>
      <c r="AK43" s="748" t="e">
        <f>VLOOKUP(P43,'TT2'!$H$6:$AE$626,24,FALSE)</f>
        <v>#N/A</v>
      </c>
    </row>
    <row r="44" spans="1:37" ht="15" customHeight="1">
      <c r="A44" s="668">
        <v>14231</v>
      </c>
      <c r="B44" s="669" t="s">
        <v>3286</v>
      </c>
      <c r="C44" s="669" t="s">
        <v>3289</v>
      </c>
      <c r="D44" s="669" t="s">
        <v>3292</v>
      </c>
      <c r="E44" s="669"/>
      <c r="F44" s="670"/>
      <c r="G44" s="669"/>
      <c r="H44" s="669"/>
      <c r="I44" s="671"/>
      <c r="J44" s="671"/>
      <c r="K44" s="671"/>
      <c r="L44" s="671"/>
      <c r="M44" s="671"/>
      <c r="N44" s="671"/>
      <c r="O44" s="672">
        <v>16</v>
      </c>
      <c r="P44" s="673"/>
      <c r="Q44" s="745" t="e">
        <f t="shared" si="14"/>
        <v>#N/A</v>
      </c>
      <c r="R44" s="745" t="e">
        <f t="shared" si="2"/>
        <v>#N/A</v>
      </c>
      <c r="S44" s="745" t="e">
        <f t="shared" si="3"/>
        <v>#N/A</v>
      </c>
      <c r="T44" s="745" t="e">
        <f t="shared" si="4"/>
        <v>#N/A</v>
      </c>
      <c r="U44" s="745" t="e">
        <f t="shared" si="5"/>
        <v>#N/A</v>
      </c>
      <c r="V44" s="745" t="e">
        <f t="shared" si="6"/>
        <v>#N/A</v>
      </c>
      <c r="W44" s="745" t="e">
        <f t="shared" si="7"/>
        <v>#N/A</v>
      </c>
      <c r="X44" s="745" t="e">
        <f t="shared" si="8"/>
        <v>#N/A</v>
      </c>
      <c r="Y44" s="745" t="e">
        <f t="shared" si="9"/>
        <v>#N/A</v>
      </c>
      <c r="Z44" s="745" t="e">
        <f t="shared" si="10"/>
        <v>#N/A</v>
      </c>
      <c r="AA44" s="745" t="e">
        <f t="shared" si="11"/>
        <v>#N/A</v>
      </c>
      <c r="AB44" s="745" t="e">
        <f t="shared" si="12"/>
        <v>#N/A</v>
      </c>
      <c r="AC44" s="745" t="e">
        <f t="shared" si="13"/>
        <v>#N/A</v>
      </c>
      <c r="AD44" s="737"/>
      <c r="AE44" s="737"/>
      <c r="AF44" s="737"/>
      <c r="AG44" s="737"/>
      <c r="AH44" s="737"/>
      <c r="AI44" s="737"/>
      <c r="AJ44" s="748" t="e">
        <f>VLOOKUP(P44,'TT2'!$H$6:$AE$626,23,FALSE)</f>
        <v>#N/A</v>
      </c>
      <c r="AK44" s="748" t="e">
        <f>VLOOKUP(P44,'TT2'!$H$6:$AE$626,24,FALSE)</f>
        <v>#N/A</v>
      </c>
    </row>
    <row r="45" spans="1:37" ht="15" customHeight="1">
      <c r="A45" s="675">
        <v>1423157</v>
      </c>
      <c r="B45" s="676" t="s">
        <v>3349</v>
      </c>
      <c r="C45" s="676"/>
      <c r="D45" s="676"/>
      <c r="E45" s="676"/>
      <c r="F45" s="677"/>
      <c r="G45" s="676"/>
      <c r="H45" s="676"/>
      <c r="I45" s="678"/>
      <c r="J45" s="678"/>
      <c r="K45" s="678"/>
      <c r="L45" s="678"/>
      <c r="M45" s="678"/>
      <c r="N45" s="678"/>
      <c r="O45" s="672">
        <v>17</v>
      </c>
      <c r="P45" s="673"/>
      <c r="Q45" s="745" t="e">
        <f t="shared" si="14"/>
        <v>#N/A</v>
      </c>
      <c r="R45" s="745" t="e">
        <f t="shared" si="2"/>
        <v>#N/A</v>
      </c>
      <c r="S45" s="745" t="e">
        <f t="shared" si="3"/>
        <v>#N/A</v>
      </c>
      <c r="T45" s="745" t="e">
        <f t="shared" si="4"/>
        <v>#N/A</v>
      </c>
      <c r="U45" s="745" t="e">
        <f t="shared" si="5"/>
        <v>#N/A</v>
      </c>
      <c r="V45" s="745" t="e">
        <f t="shared" si="6"/>
        <v>#N/A</v>
      </c>
      <c r="W45" s="745" t="e">
        <f t="shared" si="7"/>
        <v>#N/A</v>
      </c>
      <c r="X45" s="745" t="e">
        <f t="shared" si="8"/>
        <v>#N/A</v>
      </c>
      <c r="Y45" s="745" t="e">
        <f t="shared" si="9"/>
        <v>#N/A</v>
      </c>
      <c r="Z45" s="745" t="e">
        <f t="shared" si="10"/>
        <v>#N/A</v>
      </c>
      <c r="AA45" s="745" t="e">
        <f t="shared" si="11"/>
        <v>#N/A</v>
      </c>
      <c r="AB45" s="745" t="e">
        <f t="shared" si="12"/>
        <v>#N/A</v>
      </c>
      <c r="AC45" s="745" t="e">
        <f t="shared" si="13"/>
        <v>#N/A</v>
      </c>
      <c r="AD45" s="737"/>
      <c r="AE45" s="737"/>
      <c r="AF45" s="737"/>
      <c r="AG45" s="737"/>
      <c r="AH45" s="737"/>
      <c r="AI45" s="737"/>
      <c r="AJ45" s="748" t="e">
        <f>VLOOKUP(P45,'TT2'!$H$6:$AE$626,23,FALSE)</f>
        <v>#N/A</v>
      </c>
      <c r="AK45" s="748" t="e">
        <f>VLOOKUP(P45,'TT2'!$H$6:$AE$626,24,FALSE)</f>
        <v>#N/A</v>
      </c>
    </row>
    <row r="46" spans="1:37" ht="15" customHeight="1">
      <c r="A46" s="668">
        <v>19411</v>
      </c>
      <c r="B46" s="679"/>
      <c r="C46" s="679"/>
      <c r="D46" s="679"/>
      <c r="E46" s="679"/>
      <c r="F46" s="680"/>
      <c r="G46" s="679"/>
      <c r="H46" s="679"/>
      <c r="I46" s="671"/>
      <c r="J46" s="671"/>
      <c r="K46" s="671"/>
      <c r="L46" s="671"/>
      <c r="M46" s="671"/>
      <c r="N46" s="671"/>
      <c r="O46" s="672">
        <v>18</v>
      </c>
      <c r="P46" s="673"/>
      <c r="Q46" s="745" t="e">
        <f t="shared" si="14"/>
        <v>#N/A</v>
      </c>
      <c r="R46" s="745" t="e">
        <f t="shared" si="2"/>
        <v>#N/A</v>
      </c>
      <c r="S46" s="745" t="e">
        <f t="shared" si="3"/>
        <v>#N/A</v>
      </c>
      <c r="T46" s="745" t="e">
        <f t="shared" si="4"/>
        <v>#N/A</v>
      </c>
      <c r="U46" s="745" t="e">
        <f t="shared" si="5"/>
        <v>#N/A</v>
      </c>
      <c r="V46" s="745" t="e">
        <f t="shared" si="6"/>
        <v>#N/A</v>
      </c>
      <c r="W46" s="745" t="e">
        <f t="shared" si="7"/>
        <v>#N/A</v>
      </c>
      <c r="X46" s="745" t="e">
        <f t="shared" si="8"/>
        <v>#N/A</v>
      </c>
      <c r="Y46" s="745" t="e">
        <f t="shared" si="9"/>
        <v>#N/A</v>
      </c>
      <c r="Z46" s="745" t="e">
        <f t="shared" si="10"/>
        <v>#N/A</v>
      </c>
      <c r="AA46" s="745" t="e">
        <f t="shared" si="11"/>
        <v>#N/A</v>
      </c>
      <c r="AB46" s="745" t="e">
        <f t="shared" si="12"/>
        <v>#N/A</v>
      </c>
      <c r="AC46" s="745" t="e">
        <f t="shared" si="13"/>
        <v>#N/A</v>
      </c>
      <c r="AD46" s="737"/>
      <c r="AE46" s="737"/>
      <c r="AF46" s="737"/>
      <c r="AG46" s="737"/>
      <c r="AH46" s="737"/>
      <c r="AI46" s="737"/>
      <c r="AJ46" s="748" t="e">
        <f>VLOOKUP(P46,'TT2'!$H$6:$AE$626,23,FALSE)</f>
        <v>#N/A</v>
      </c>
      <c r="AK46" s="748" t="e">
        <f>VLOOKUP(P46,'TT2'!$H$6:$AE$626,24,FALSE)</f>
        <v>#N/A</v>
      </c>
    </row>
    <row r="47" spans="1:37" ht="15" customHeight="1">
      <c r="A47" s="673">
        <v>22641</v>
      </c>
      <c r="B47" s="681"/>
      <c r="C47" s="681"/>
      <c r="D47" s="681"/>
      <c r="E47" s="681"/>
      <c r="F47" s="682"/>
      <c r="G47" s="681"/>
      <c r="H47" s="681"/>
      <c r="I47" s="678"/>
      <c r="J47" s="678"/>
      <c r="K47" s="678"/>
      <c r="L47" s="678"/>
      <c r="M47" s="678"/>
      <c r="N47" s="678"/>
      <c r="O47" s="672">
        <v>19</v>
      </c>
      <c r="P47" s="673"/>
      <c r="Q47" s="745" t="e">
        <f t="shared" si="14"/>
        <v>#N/A</v>
      </c>
      <c r="R47" s="745" t="e">
        <f t="shared" si="2"/>
        <v>#N/A</v>
      </c>
      <c r="S47" s="745" t="e">
        <f t="shared" si="3"/>
        <v>#N/A</v>
      </c>
      <c r="T47" s="745" t="e">
        <f t="shared" si="4"/>
        <v>#N/A</v>
      </c>
      <c r="U47" s="745" t="e">
        <f t="shared" si="5"/>
        <v>#N/A</v>
      </c>
      <c r="V47" s="745" t="e">
        <f t="shared" si="6"/>
        <v>#N/A</v>
      </c>
      <c r="W47" s="745" t="e">
        <f t="shared" si="7"/>
        <v>#N/A</v>
      </c>
      <c r="X47" s="745" t="e">
        <f t="shared" si="8"/>
        <v>#N/A</v>
      </c>
      <c r="Y47" s="745" t="e">
        <f t="shared" si="9"/>
        <v>#N/A</v>
      </c>
      <c r="Z47" s="745" t="e">
        <f t="shared" si="10"/>
        <v>#N/A</v>
      </c>
      <c r="AA47" s="745" t="e">
        <f t="shared" si="11"/>
        <v>#N/A</v>
      </c>
      <c r="AB47" s="745" t="e">
        <f t="shared" si="12"/>
        <v>#N/A</v>
      </c>
      <c r="AC47" s="745" t="e">
        <f t="shared" si="13"/>
        <v>#N/A</v>
      </c>
      <c r="AD47" s="737"/>
      <c r="AE47" s="737"/>
      <c r="AF47" s="737"/>
      <c r="AG47" s="737"/>
      <c r="AH47" s="737"/>
      <c r="AI47" s="737"/>
      <c r="AJ47" s="748" t="e">
        <f>VLOOKUP(P47,'TT2'!$H$6:$AE$626,23,FALSE)</f>
        <v>#N/A</v>
      </c>
      <c r="AK47" s="748" t="e">
        <f>VLOOKUP(P47,'TT2'!$H$6:$AE$626,24,FALSE)</f>
        <v>#N/A</v>
      </c>
    </row>
    <row r="48" spans="1:37" ht="15" customHeight="1">
      <c r="A48" s="683">
        <v>2264199</v>
      </c>
      <c r="B48" s="679" t="s">
        <v>3288</v>
      </c>
      <c r="C48" s="679" t="s">
        <v>3278</v>
      </c>
      <c r="D48" s="679"/>
      <c r="E48" s="679"/>
      <c r="F48" s="680"/>
      <c r="G48" s="679"/>
      <c r="H48" s="679"/>
      <c r="I48" s="671"/>
      <c r="J48" s="671"/>
      <c r="K48" s="671"/>
      <c r="L48" s="671"/>
      <c r="M48" s="671"/>
      <c r="N48" s="671"/>
      <c r="O48" s="672">
        <v>20</v>
      </c>
      <c r="P48" s="673"/>
      <c r="Q48" s="745" t="e">
        <f t="shared" si="14"/>
        <v>#N/A</v>
      </c>
      <c r="R48" s="745" t="e">
        <f t="shared" si="2"/>
        <v>#N/A</v>
      </c>
      <c r="S48" s="745" t="e">
        <f t="shared" si="3"/>
        <v>#N/A</v>
      </c>
      <c r="T48" s="745" t="e">
        <f t="shared" si="4"/>
        <v>#N/A</v>
      </c>
      <c r="U48" s="745" t="e">
        <f t="shared" si="5"/>
        <v>#N/A</v>
      </c>
      <c r="V48" s="745" t="e">
        <f t="shared" si="6"/>
        <v>#N/A</v>
      </c>
      <c r="W48" s="745" t="e">
        <f t="shared" si="7"/>
        <v>#N/A</v>
      </c>
      <c r="X48" s="745" t="e">
        <f t="shared" si="8"/>
        <v>#N/A</v>
      </c>
      <c r="Y48" s="745" t="e">
        <f t="shared" si="9"/>
        <v>#N/A</v>
      </c>
      <c r="Z48" s="745" t="e">
        <f t="shared" si="10"/>
        <v>#N/A</v>
      </c>
      <c r="AA48" s="745" t="e">
        <f t="shared" si="11"/>
        <v>#N/A</v>
      </c>
      <c r="AB48" s="745" t="e">
        <f t="shared" si="12"/>
        <v>#N/A</v>
      </c>
      <c r="AC48" s="745" t="e">
        <f t="shared" si="13"/>
        <v>#N/A</v>
      </c>
      <c r="AD48" s="737"/>
      <c r="AE48" s="737"/>
      <c r="AF48" s="737"/>
      <c r="AG48" s="737"/>
      <c r="AH48" s="737"/>
      <c r="AI48" s="737"/>
      <c r="AJ48" s="748" t="e">
        <f>VLOOKUP(P48,'TT2'!$H$6:$AE$626,23,FALSE)</f>
        <v>#N/A</v>
      </c>
      <c r="AK48" s="748" t="e">
        <f>VLOOKUP(P48,'TT2'!$H$6:$AE$626,24,FALSE)</f>
        <v>#N/A</v>
      </c>
    </row>
    <row r="49" spans="1:37" ht="23.25" customHeight="1">
      <c r="A49" s="668">
        <v>14241</v>
      </c>
      <c r="B49" s="669" t="s">
        <v>3296</v>
      </c>
      <c r="C49" s="669" t="s">
        <v>3275</v>
      </c>
      <c r="D49" s="669" t="s">
        <v>3310</v>
      </c>
      <c r="E49" s="669"/>
      <c r="F49" s="670"/>
      <c r="G49" s="669"/>
      <c r="H49" s="669"/>
      <c r="I49" s="671"/>
      <c r="J49" s="671"/>
      <c r="K49" s="671"/>
      <c r="L49" s="671"/>
      <c r="M49" s="671"/>
      <c r="N49" s="671"/>
      <c r="O49" s="760"/>
      <c r="P49" s="737"/>
      <c r="Q49" s="737"/>
      <c r="R49" s="737"/>
      <c r="S49" s="737"/>
      <c r="T49" s="737"/>
      <c r="U49" s="737"/>
      <c r="V49" s="737"/>
      <c r="W49" s="737"/>
      <c r="X49" s="737"/>
      <c r="Y49" s="737"/>
      <c r="Z49" s="737"/>
      <c r="AA49" s="737"/>
      <c r="AB49" s="737"/>
      <c r="AC49" s="737"/>
      <c r="AD49" s="737"/>
      <c r="AE49" s="737"/>
      <c r="AF49" s="737"/>
      <c r="AG49" s="737"/>
      <c r="AH49" s="737"/>
      <c r="AI49" s="737"/>
      <c r="AJ49" s="737"/>
      <c r="AK49" s="737"/>
    </row>
    <row r="50" spans="1:37" ht="23.25" customHeight="1">
      <c r="A50" s="675">
        <v>1424157</v>
      </c>
      <c r="B50" s="669" t="s">
        <v>3297</v>
      </c>
      <c r="C50" s="669"/>
      <c r="D50" s="669"/>
      <c r="E50" s="669"/>
      <c r="F50" s="670"/>
      <c r="G50" s="669"/>
      <c r="H50" s="669"/>
      <c r="I50" s="671"/>
      <c r="J50" s="671"/>
      <c r="K50" s="671"/>
      <c r="L50" s="671"/>
      <c r="M50" s="671"/>
      <c r="N50" s="671"/>
      <c r="O50" s="760"/>
      <c r="P50" s="737"/>
      <c r="Q50" s="761" t="s">
        <v>3322</v>
      </c>
      <c r="R50" s="761" t="s">
        <v>3323</v>
      </c>
      <c r="S50" s="761" t="s">
        <v>3312</v>
      </c>
      <c r="T50" s="761" t="s">
        <v>3326</v>
      </c>
      <c r="U50" s="737" t="s">
        <v>4653</v>
      </c>
      <c r="V50" s="737"/>
      <c r="W50" s="737"/>
      <c r="X50" s="737"/>
      <c r="Y50" s="737"/>
      <c r="Z50" s="737"/>
      <c r="AA50" s="737"/>
      <c r="AB50" s="737"/>
      <c r="AC50" s="737"/>
      <c r="AD50" s="737"/>
      <c r="AE50" s="737"/>
      <c r="AF50" s="737"/>
      <c r="AG50" s="737"/>
      <c r="AH50" s="737"/>
      <c r="AI50" s="737"/>
      <c r="AJ50" s="737"/>
      <c r="AK50" s="737"/>
    </row>
    <row r="51" spans="1:37" ht="23.25" customHeight="1">
      <c r="A51" s="673">
        <v>14301</v>
      </c>
      <c r="B51" s="676" t="s">
        <v>3284</v>
      </c>
      <c r="C51" s="676" t="s">
        <v>3273</v>
      </c>
      <c r="D51" s="676" t="s">
        <v>3269</v>
      </c>
      <c r="E51" s="676"/>
      <c r="F51" s="677"/>
      <c r="G51" s="676"/>
      <c r="H51" s="676"/>
      <c r="I51" s="678"/>
      <c r="J51" s="678"/>
      <c r="K51" s="678"/>
      <c r="L51" s="678"/>
      <c r="M51" s="678"/>
      <c r="N51" s="678"/>
      <c r="O51" s="760"/>
      <c r="P51" s="738" t="s">
        <v>4632</v>
      </c>
      <c r="Q51" s="762">
        <v>1</v>
      </c>
      <c r="R51" s="762" t="str">
        <f>R29</f>
        <v>T3</v>
      </c>
      <c r="S51" s="762">
        <f>Q29</f>
        <v>9561</v>
      </c>
      <c r="T51" s="762" t="str">
        <f>IF(OR(COUNTIF($R$51:$R$290,R51)=1, COUNTIF($R$51:$R$290,R51)&gt;10)=TRUE, " ", "Clash")</f>
        <v xml:space="preserve"> </v>
      </c>
      <c r="U51" s="737" t="str">
        <f>VLOOKUP(S51,$Q$29:$AJ$48,20,FALSE)</f>
        <v>BIO G643L1</v>
      </c>
      <c r="V51" s="737"/>
      <c r="W51" s="737"/>
      <c r="X51" s="737"/>
      <c r="Y51" s="737"/>
      <c r="Z51" s="737"/>
      <c r="AA51" s="737"/>
      <c r="AB51" s="737"/>
      <c r="AC51" s="737"/>
      <c r="AD51" s="737"/>
      <c r="AE51" s="737"/>
      <c r="AF51" s="737"/>
      <c r="AG51" s="737"/>
      <c r="AH51" s="737"/>
      <c r="AI51" s="737"/>
      <c r="AJ51" s="737"/>
      <c r="AK51" s="737"/>
    </row>
    <row r="52" spans="1:37" ht="23.25" customHeight="1">
      <c r="A52" s="675">
        <v>1430157</v>
      </c>
      <c r="B52" s="669" t="s">
        <v>3280</v>
      </c>
      <c r="C52" s="669"/>
      <c r="D52" s="669"/>
      <c r="E52" s="669"/>
      <c r="F52" s="670"/>
      <c r="G52" s="669"/>
      <c r="H52" s="669"/>
      <c r="I52" s="671"/>
      <c r="J52" s="671"/>
      <c r="K52" s="671"/>
      <c r="L52" s="671"/>
      <c r="M52" s="671"/>
      <c r="N52" s="671"/>
      <c r="O52" s="760"/>
      <c r="P52" s="738"/>
      <c r="Q52" s="762">
        <v>2</v>
      </c>
      <c r="R52" s="762" t="str">
        <f>S29</f>
        <v>TH3</v>
      </c>
      <c r="S52" s="762">
        <f>Q29</f>
        <v>9561</v>
      </c>
      <c r="T52" s="762" t="str">
        <f t="shared" ref="T52:T115" si="15">IF(OR(COUNTIF($R$51:$R$290,R52)=1, COUNTIF($R$51:$R$290,R52)&gt;10)=TRUE, " ", "Clash")</f>
        <v>Clash</v>
      </c>
      <c r="U52" s="737" t="str">
        <f t="shared" ref="U52:U115" si="16">VLOOKUP(S52,$Q$29:$AJ$48,20,FALSE)</f>
        <v>BIO G643L1</v>
      </c>
      <c r="V52" s="737"/>
      <c r="W52" s="737"/>
      <c r="X52" s="737"/>
      <c r="Y52" s="737"/>
      <c r="Z52" s="737"/>
      <c r="AA52" s="737"/>
      <c r="AB52" s="737"/>
      <c r="AC52" s="737"/>
      <c r="AD52" s="737"/>
      <c r="AE52" s="737"/>
      <c r="AF52" s="737"/>
      <c r="AG52" s="737"/>
      <c r="AH52" s="737"/>
      <c r="AI52" s="737"/>
      <c r="AJ52" s="737"/>
      <c r="AK52" s="737"/>
    </row>
    <row r="53" spans="1:37" ht="23.25" customHeight="1">
      <c r="A53" s="668">
        <v>14251</v>
      </c>
      <c r="B53" s="669" t="s">
        <v>3282</v>
      </c>
      <c r="C53" s="669" t="s">
        <v>3277</v>
      </c>
      <c r="D53" s="669" t="s">
        <v>3308</v>
      </c>
      <c r="E53" s="669"/>
      <c r="F53" s="670"/>
      <c r="G53" s="669"/>
      <c r="H53" s="669"/>
      <c r="I53" s="671"/>
      <c r="J53" s="671"/>
      <c r="K53" s="671"/>
      <c r="L53" s="671"/>
      <c r="M53" s="671"/>
      <c r="N53" s="671"/>
      <c r="O53" s="760"/>
      <c r="P53" s="738"/>
      <c r="Q53" s="762">
        <v>3</v>
      </c>
      <c r="R53" s="762" t="str">
        <f>T29</f>
        <v>S3</v>
      </c>
      <c r="S53" s="762">
        <f>Q29</f>
        <v>9561</v>
      </c>
      <c r="T53" s="762" t="str">
        <f t="shared" si="15"/>
        <v xml:space="preserve"> </v>
      </c>
      <c r="U53" s="737" t="str">
        <f t="shared" si="16"/>
        <v>BIO G643L1</v>
      </c>
      <c r="V53" s="737"/>
      <c r="W53" s="737"/>
      <c r="X53" s="737"/>
      <c r="Y53" s="737"/>
      <c r="Z53" s="737"/>
      <c r="AA53" s="737"/>
      <c r="AB53" s="737"/>
      <c r="AC53" s="737"/>
      <c r="AD53" s="737"/>
      <c r="AE53" s="737"/>
      <c r="AF53" s="737"/>
      <c r="AG53" s="737"/>
      <c r="AH53" s="737"/>
      <c r="AI53" s="737"/>
      <c r="AJ53" s="737"/>
      <c r="AK53" s="737"/>
    </row>
    <row r="54" spans="1:37" ht="23.25" customHeight="1">
      <c r="A54" s="675">
        <v>1425157</v>
      </c>
      <c r="B54" s="669" t="s">
        <v>3278</v>
      </c>
      <c r="C54" s="669"/>
      <c r="D54" s="669"/>
      <c r="E54" s="669"/>
      <c r="F54" s="670"/>
      <c r="G54" s="669"/>
      <c r="H54" s="669"/>
      <c r="I54" s="671"/>
      <c r="J54" s="671"/>
      <c r="K54" s="671"/>
      <c r="L54" s="671"/>
      <c r="M54" s="671"/>
      <c r="N54" s="671"/>
      <c r="O54" s="760"/>
      <c r="P54" s="738"/>
      <c r="Q54" s="762">
        <v>4</v>
      </c>
      <c r="R54" s="762" t="str">
        <f>U29</f>
        <v/>
      </c>
      <c r="S54" s="762">
        <f>Q29</f>
        <v>9561</v>
      </c>
      <c r="T54" s="762" t="str">
        <f t="shared" si="15"/>
        <v xml:space="preserve"> </v>
      </c>
      <c r="U54" s="737" t="str">
        <f t="shared" si="16"/>
        <v>BIO G643L1</v>
      </c>
      <c r="V54" s="737"/>
      <c r="W54" s="737"/>
      <c r="X54" s="737"/>
      <c r="Y54" s="737"/>
      <c r="Z54" s="737"/>
      <c r="AA54" s="737"/>
      <c r="AB54" s="737"/>
      <c r="AC54" s="737"/>
      <c r="AD54" s="737"/>
      <c r="AE54" s="737"/>
      <c r="AF54" s="737"/>
      <c r="AG54" s="737"/>
      <c r="AH54" s="737"/>
      <c r="AI54" s="737"/>
      <c r="AJ54" s="737"/>
      <c r="AK54" s="737"/>
    </row>
    <row r="55" spans="1:37" ht="23.25" customHeight="1">
      <c r="A55" s="673">
        <v>14261</v>
      </c>
      <c r="B55" s="676" t="s">
        <v>3298</v>
      </c>
      <c r="C55" s="676"/>
      <c r="D55" s="676"/>
      <c r="E55" s="676"/>
      <c r="F55" s="677"/>
      <c r="G55" s="676"/>
      <c r="H55" s="676"/>
      <c r="I55" s="678"/>
      <c r="J55" s="678"/>
      <c r="K55" s="678"/>
      <c r="L55" s="678"/>
      <c r="M55" s="678"/>
      <c r="N55" s="678"/>
      <c r="O55" s="760"/>
      <c r="P55" s="738"/>
      <c r="Q55" s="762">
        <v>5</v>
      </c>
      <c r="R55" s="762" t="str">
        <f>V29</f>
        <v/>
      </c>
      <c r="S55" s="762">
        <f>Q29</f>
        <v>9561</v>
      </c>
      <c r="T55" s="762" t="str">
        <f t="shared" si="15"/>
        <v xml:space="preserve"> </v>
      </c>
      <c r="U55" s="737" t="str">
        <f t="shared" si="16"/>
        <v>BIO G643L1</v>
      </c>
      <c r="V55" s="737"/>
      <c r="W55" s="737"/>
      <c r="X55" s="737"/>
      <c r="Y55" s="737"/>
      <c r="Z55" s="737"/>
      <c r="AA55" s="737"/>
      <c r="AB55" s="737"/>
      <c r="AC55" s="737"/>
      <c r="AD55" s="737"/>
      <c r="AE55" s="737"/>
      <c r="AF55" s="737"/>
      <c r="AG55" s="737"/>
      <c r="AH55" s="737"/>
      <c r="AI55" s="737"/>
      <c r="AJ55" s="737"/>
      <c r="AK55" s="737"/>
    </row>
    <row r="56" spans="1:37" ht="23.25" customHeight="1">
      <c r="A56" s="683">
        <v>1426199</v>
      </c>
      <c r="B56" s="669" t="s">
        <v>3299</v>
      </c>
      <c r="C56" s="669" t="s">
        <v>3304</v>
      </c>
      <c r="D56" s="669" t="s">
        <v>3300</v>
      </c>
      <c r="E56" s="669" t="s">
        <v>3276</v>
      </c>
      <c r="F56" s="670" t="s">
        <v>3265</v>
      </c>
      <c r="G56" s="669" t="s">
        <v>3309</v>
      </c>
      <c r="H56" s="669"/>
      <c r="I56" s="671"/>
      <c r="J56" s="671"/>
      <c r="K56" s="671"/>
      <c r="L56" s="671"/>
      <c r="M56" s="671"/>
      <c r="N56" s="671"/>
      <c r="O56" s="760"/>
      <c r="P56" s="738"/>
      <c r="Q56" s="762">
        <v>6</v>
      </c>
      <c r="R56" s="762" t="str">
        <f>W29</f>
        <v/>
      </c>
      <c r="S56" s="762">
        <f>Q29</f>
        <v>9561</v>
      </c>
      <c r="T56" s="762" t="str">
        <f t="shared" si="15"/>
        <v xml:space="preserve"> </v>
      </c>
      <c r="U56" s="737" t="str">
        <f t="shared" si="16"/>
        <v>BIO G643L1</v>
      </c>
      <c r="V56" s="737"/>
      <c r="W56" s="737"/>
      <c r="X56" s="737"/>
      <c r="Y56" s="737"/>
      <c r="Z56" s="737"/>
      <c r="AA56" s="737"/>
      <c r="AB56" s="737"/>
      <c r="AC56" s="737"/>
      <c r="AD56" s="737"/>
      <c r="AE56" s="737"/>
      <c r="AF56" s="737"/>
      <c r="AG56" s="737"/>
      <c r="AH56" s="737"/>
      <c r="AI56" s="737"/>
      <c r="AJ56" s="737"/>
      <c r="AK56" s="737"/>
    </row>
    <row r="57" spans="1:37" ht="23.25" customHeight="1">
      <c r="A57" s="684">
        <v>16511</v>
      </c>
      <c r="B57" s="685" t="s">
        <v>15</v>
      </c>
      <c r="C57" s="685"/>
      <c r="D57" s="685"/>
      <c r="E57" s="685"/>
      <c r="F57" s="686"/>
      <c r="G57" s="685"/>
      <c r="H57" s="685"/>
      <c r="I57" s="687"/>
      <c r="J57" s="687"/>
      <c r="K57" s="687"/>
      <c r="L57" s="687"/>
      <c r="M57" s="687"/>
      <c r="N57" s="687"/>
      <c r="O57" s="760"/>
      <c r="P57" s="738"/>
      <c r="Q57" s="762">
        <v>7</v>
      </c>
      <c r="R57" s="762" t="str">
        <f>X29</f>
        <v/>
      </c>
      <c r="S57" s="762">
        <f>Q29</f>
        <v>9561</v>
      </c>
      <c r="T57" s="762" t="str">
        <f t="shared" si="15"/>
        <v xml:space="preserve"> </v>
      </c>
      <c r="U57" s="737" t="str">
        <f t="shared" si="16"/>
        <v>BIO G643L1</v>
      </c>
      <c r="V57" s="737"/>
      <c r="W57" s="737"/>
      <c r="X57" s="737"/>
      <c r="Y57" s="737"/>
      <c r="Z57" s="737"/>
      <c r="AA57" s="737"/>
      <c r="AB57" s="737"/>
      <c r="AC57" s="737"/>
      <c r="AD57" s="737"/>
      <c r="AE57" s="737"/>
      <c r="AF57" s="737"/>
      <c r="AG57" s="737"/>
      <c r="AH57" s="737"/>
      <c r="AI57" s="737"/>
      <c r="AJ57" s="737"/>
      <c r="AK57" s="737"/>
    </row>
    <row r="58" spans="1:37" ht="23.25" customHeight="1">
      <c r="A58" s="668">
        <v>14311</v>
      </c>
      <c r="B58" s="669" t="s">
        <v>3281</v>
      </c>
      <c r="C58" s="669" t="s">
        <v>3290</v>
      </c>
      <c r="D58" s="669" t="s">
        <v>3293</v>
      </c>
      <c r="E58" s="669"/>
      <c r="F58" s="670"/>
      <c r="G58" s="669"/>
      <c r="H58" s="669"/>
      <c r="I58" s="671"/>
      <c r="J58" s="671"/>
      <c r="K58" s="671"/>
      <c r="L58" s="671"/>
      <c r="M58" s="671"/>
      <c r="N58" s="671"/>
      <c r="O58" s="760"/>
      <c r="P58" s="738"/>
      <c r="Q58" s="762">
        <v>8</v>
      </c>
      <c r="R58" s="762" t="str">
        <f>Y29</f>
        <v/>
      </c>
      <c r="S58" s="762">
        <f>Q29</f>
        <v>9561</v>
      </c>
      <c r="T58" s="762" t="str">
        <f t="shared" si="15"/>
        <v xml:space="preserve"> </v>
      </c>
      <c r="U58" s="737" t="str">
        <f t="shared" si="16"/>
        <v>BIO G643L1</v>
      </c>
      <c r="V58" s="737"/>
      <c r="W58" s="737"/>
      <c r="X58" s="737"/>
      <c r="Y58" s="737"/>
      <c r="Z58" s="737"/>
      <c r="AA58" s="737"/>
      <c r="AB58" s="737"/>
      <c r="AC58" s="737"/>
      <c r="AD58" s="737"/>
      <c r="AE58" s="737"/>
      <c r="AF58" s="737"/>
      <c r="AG58" s="737"/>
      <c r="AH58" s="737"/>
      <c r="AI58" s="737"/>
      <c r="AJ58" s="737"/>
      <c r="AK58" s="737"/>
    </row>
    <row r="59" spans="1:37" ht="23.25" customHeight="1">
      <c r="A59" s="675">
        <v>1431157</v>
      </c>
      <c r="B59" s="669" t="s">
        <v>3288</v>
      </c>
      <c r="C59" s="669"/>
      <c r="D59" s="669"/>
      <c r="E59" s="669"/>
      <c r="F59" s="670"/>
      <c r="G59" s="669"/>
      <c r="H59" s="669"/>
      <c r="I59" s="671"/>
      <c r="J59" s="671"/>
      <c r="K59" s="671"/>
      <c r="L59" s="671"/>
      <c r="M59" s="671"/>
      <c r="N59" s="671"/>
      <c r="O59" s="760"/>
      <c r="P59" s="738"/>
      <c r="Q59" s="762">
        <v>9</v>
      </c>
      <c r="R59" s="762" t="str">
        <f>Z29</f>
        <v/>
      </c>
      <c r="S59" s="762">
        <f>P29</f>
        <v>9561</v>
      </c>
      <c r="T59" s="762" t="str">
        <f t="shared" si="15"/>
        <v xml:space="preserve"> </v>
      </c>
      <c r="U59" s="737" t="str">
        <f t="shared" si="16"/>
        <v>BIO G643L1</v>
      </c>
      <c r="V59" s="737"/>
      <c r="W59" s="737"/>
      <c r="X59" s="737"/>
      <c r="Y59" s="737"/>
      <c r="Z59" s="737"/>
      <c r="AA59" s="737"/>
      <c r="AB59" s="737"/>
      <c r="AC59" s="737"/>
      <c r="AD59" s="737"/>
      <c r="AE59" s="737"/>
      <c r="AF59" s="737"/>
      <c r="AG59" s="737"/>
      <c r="AH59" s="737"/>
      <c r="AI59" s="737"/>
      <c r="AJ59" s="737"/>
      <c r="AK59" s="737"/>
    </row>
    <row r="60" spans="1:37" ht="23.25" customHeight="1">
      <c r="A60" s="668">
        <v>14321</v>
      </c>
      <c r="B60" s="669" t="s">
        <v>3300</v>
      </c>
      <c r="C60" s="669" t="s">
        <v>3309</v>
      </c>
      <c r="D60" s="669" t="s">
        <v>3298</v>
      </c>
      <c r="E60" s="669"/>
      <c r="F60" s="670"/>
      <c r="G60" s="669"/>
      <c r="H60" s="669"/>
      <c r="I60" s="671"/>
      <c r="J60" s="671"/>
      <c r="K60" s="671"/>
      <c r="L60" s="671"/>
      <c r="M60" s="671"/>
      <c r="N60" s="671"/>
      <c r="O60" s="760"/>
      <c r="P60" s="738"/>
      <c r="Q60" s="762">
        <v>10</v>
      </c>
      <c r="R60" s="762" t="str">
        <f>AA29</f>
        <v/>
      </c>
      <c r="S60" s="762">
        <f>Q29</f>
        <v>9561</v>
      </c>
      <c r="T60" s="762" t="str">
        <f t="shared" si="15"/>
        <v xml:space="preserve"> </v>
      </c>
      <c r="U60" s="737" t="str">
        <f t="shared" si="16"/>
        <v>BIO G643L1</v>
      </c>
      <c r="V60" s="737"/>
      <c r="W60" s="737"/>
      <c r="X60" s="737"/>
      <c r="Y60" s="737"/>
      <c r="Z60" s="737"/>
      <c r="AA60" s="737"/>
      <c r="AB60" s="737"/>
      <c r="AC60" s="737"/>
      <c r="AD60" s="737"/>
      <c r="AE60" s="737"/>
      <c r="AF60" s="737"/>
      <c r="AG60" s="737"/>
      <c r="AH60" s="737"/>
      <c r="AI60" s="737"/>
      <c r="AJ60" s="737"/>
      <c r="AK60" s="737"/>
    </row>
    <row r="61" spans="1:37" ht="23.25" customHeight="1">
      <c r="A61" s="675">
        <v>1432157</v>
      </c>
      <c r="B61" s="669" t="s">
        <v>3295</v>
      </c>
      <c r="C61" s="669"/>
      <c r="D61" s="669"/>
      <c r="E61" s="669"/>
      <c r="F61" s="670"/>
      <c r="G61" s="669"/>
      <c r="H61" s="669"/>
      <c r="I61" s="671"/>
      <c r="J61" s="671"/>
      <c r="K61" s="671"/>
      <c r="L61" s="671"/>
      <c r="M61" s="671"/>
      <c r="N61" s="671"/>
      <c r="O61" s="760"/>
      <c r="P61" s="738"/>
      <c r="Q61" s="762">
        <v>11</v>
      </c>
      <c r="R61" s="762" t="str">
        <f>AB29</f>
        <v/>
      </c>
      <c r="S61" s="762">
        <f>Q29</f>
        <v>9561</v>
      </c>
      <c r="T61" s="762" t="str">
        <f t="shared" si="15"/>
        <v xml:space="preserve"> </v>
      </c>
      <c r="U61" s="737" t="str">
        <f t="shared" si="16"/>
        <v>BIO G643L1</v>
      </c>
      <c r="V61" s="737"/>
      <c r="W61" s="737"/>
      <c r="X61" s="737"/>
      <c r="Y61" s="737"/>
      <c r="Z61" s="737"/>
      <c r="AA61" s="737"/>
      <c r="AB61" s="737"/>
      <c r="AC61" s="737"/>
      <c r="AD61" s="737"/>
      <c r="AE61" s="737"/>
      <c r="AF61" s="737"/>
      <c r="AG61" s="737"/>
      <c r="AH61" s="737"/>
      <c r="AI61" s="737"/>
      <c r="AJ61" s="737"/>
      <c r="AK61" s="737"/>
    </row>
    <row r="62" spans="1:37" ht="23.25" customHeight="1">
      <c r="A62" s="684">
        <v>16501</v>
      </c>
      <c r="B62" s="685" t="s">
        <v>15</v>
      </c>
      <c r="C62" s="685"/>
      <c r="D62" s="685"/>
      <c r="E62" s="685"/>
      <c r="F62" s="686"/>
      <c r="G62" s="685"/>
      <c r="H62" s="685"/>
      <c r="I62" s="687"/>
      <c r="J62" s="687"/>
      <c r="K62" s="687"/>
      <c r="L62" s="687"/>
      <c r="M62" s="687"/>
      <c r="N62" s="687"/>
      <c r="O62" s="760"/>
      <c r="P62" s="738"/>
      <c r="Q62" s="762">
        <v>12</v>
      </c>
      <c r="R62" s="762" t="str">
        <f>AC29</f>
        <v/>
      </c>
      <c r="S62" s="762">
        <f>Q29</f>
        <v>9561</v>
      </c>
      <c r="T62" s="762" t="str">
        <f t="shared" si="15"/>
        <v xml:space="preserve"> </v>
      </c>
      <c r="U62" s="737" t="str">
        <f t="shared" si="16"/>
        <v>BIO G643L1</v>
      </c>
      <c r="V62" s="737"/>
      <c r="W62" s="737"/>
      <c r="X62" s="737"/>
      <c r="Y62" s="737"/>
      <c r="Z62" s="737"/>
      <c r="AA62" s="737"/>
      <c r="AB62" s="737"/>
      <c r="AC62" s="737"/>
      <c r="AD62" s="737"/>
      <c r="AE62" s="737"/>
      <c r="AF62" s="737"/>
      <c r="AG62" s="737"/>
      <c r="AH62" s="737"/>
      <c r="AI62" s="737"/>
      <c r="AJ62" s="737"/>
      <c r="AK62" s="737"/>
    </row>
    <row r="63" spans="1:37" ht="23.25" customHeight="1">
      <c r="A63" s="684">
        <v>17361</v>
      </c>
      <c r="B63" s="685" t="s">
        <v>15</v>
      </c>
      <c r="C63" s="685"/>
      <c r="D63" s="685"/>
      <c r="E63" s="685"/>
      <c r="F63" s="686"/>
      <c r="G63" s="685"/>
      <c r="H63" s="685"/>
      <c r="I63" s="687"/>
      <c r="J63" s="687"/>
      <c r="K63" s="687"/>
      <c r="L63" s="687"/>
      <c r="M63" s="687"/>
      <c r="N63" s="687"/>
      <c r="O63" s="760"/>
      <c r="P63" s="738" t="s">
        <v>4633</v>
      </c>
      <c r="Q63" s="763">
        <v>13</v>
      </c>
      <c r="R63" s="763" t="str">
        <f>R30</f>
        <v>S1</v>
      </c>
      <c r="S63" s="763">
        <f>Q30</f>
        <v>1491157</v>
      </c>
      <c r="T63" s="762" t="str">
        <f t="shared" si="15"/>
        <v xml:space="preserve"> </v>
      </c>
      <c r="U63" s="737" t="str">
        <f t="shared" si="16"/>
        <v>PHY F343T1</v>
      </c>
      <c r="V63" s="737"/>
      <c r="W63" s="737"/>
      <c r="X63" s="737"/>
      <c r="Y63" s="737"/>
      <c r="Z63" s="737"/>
      <c r="AA63" s="737"/>
      <c r="AB63" s="737"/>
      <c r="AC63" s="737"/>
      <c r="AD63" s="737"/>
      <c r="AE63" s="737"/>
      <c r="AF63" s="737"/>
      <c r="AG63" s="737"/>
      <c r="AH63" s="737"/>
      <c r="AI63" s="737"/>
      <c r="AJ63" s="737"/>
      <c r="AK63" s="737"/>
    </row>
    <row r="64" spans="1:37" ht="23.25" customHeight="1">
      <c r="A64" s="684">
        <v>16851</v>
      </c>
      <c r="B64" s="685" t="s">
        <v>15</v>
      </c>
      <c r="C64" s="685"/>
      <c r="D64" s="685"/>
      <c r="E64" s="685"/>
      <c r="F64" s="686"/>
      <c r="G64" s="685"/>
      <c r="H64" s="685"/>
      <c r="I64" s="687"/>
      <c r="J64" s="687"/>
      <c r="K64" s="687"/>
      <c r="L64" s="687"/>
      <c r="M64" s="687"/>
      <c r="N64" s="687"/>
      <c r="O64" s="760"/>
      <c r="P64" s="738"/>
      <c r="Q64" s="763">
        <v>14</v>
      </c>
      <c r="R64" s="763" t="str">
        <f>S30</f>
        <v/>
      </c>
      <c r="S64" s="763">
        <f>Q30</f>
        <v>1491157</v>
      </c>
      <c r="T64" s="762" t="str">
        <f t="shared" si="15"/>
        <v xml:space="preserve"> </v>
      </c>
      <c r="U64" s="737" t="str">
        <f t="shared" si="16"/>
        <v>PHY F343T1</v>
      </c>
      <c r="V64" s="737"/>
      <c r="W64" s="737"/>
      <c r="X64" s="737"/>
      <c r="Y64" s="737"/>
      <c r="Z64" s="737"/>
      <c r="AA64" s="737"/>
      <c r="AB64" s="737"/>
      <c r="AC64" s="737"/>
      <c r="AD64" s="737"/>
      <c r="AE64" s="737"/>
      <c r="AF64" s="737"/>
      <c r="AG64" s="737"/>
      <c r="AH64" s="737"/>
      <c r="AI64" s="737"/>
      <c r="AJ64" s="737"/>
      <c r="AK64" s="737"/>
    </row>
    <row r="65" spans="1:37" ht="23.25" customHeight="1">
      <c r="A65" s="684">
        <v>17521</v>
      </c>
      <c r="B65" s="685" t="s">
        <v>15</v>
      </c>
      <c r="C65" s="685"/>
      <c r="D65" s="685"/>
      <c r="E65" s="685"/>
      <c r="F65" s="686"/>
      <c r="G65" s="685"/>
      <c r="H65" s="685"/>
      <c r="I65" s="687"/>
      <c r="J65" s="687"/>
      <c r="K65" s="687"/>
      <c r="L65" s="687"/>
      <c r="M65" s="687"/>
      <c r="N65" s="687"/>
      <c r="O65" s="760"/>
      <c r="P65" s="738"/>
      <c r="Q65" s="763">
        <v>15</v>
      </c>
      <c r="R65" s="763" t="str">
        <f>T30</f>
        <v/>
      </c>
      <c r="S65" s="763">
        <f>Q30</f>
        <v>1491157</v>
      </c>
      <c r="T65" s="762" t="str">
        <f t="shared" si="15"/>
        <v xml:space="preserve"> </v>
      </c>
      <c r="U65" s="737" t="str">
        <f t="shared" si="16"/>
        <v>PHY F343T1</v>
      </c>
      <c r="V65" s="737"/>
      <c r="W65" s="737"/>
      <c r="X65" s="737"/>
      <c r="Y65" s="737"/>
      <c r="Z65" s="737"/>
      <c r="AA65" s="737"/>
      <c r="AB65" s="737"/>
      <c r="AC65" s="737"/>
      <c r="AD65" s="737"/>
      <c r="AE65" s="737"/>
      <c r="AF65" s="737"/>
      <c r="AG65" s="737"/>
      <c r="AH65" s="737"/>
      <c r="AI65" s="737"/>
      <c r="AJ65" s="737"/>
      <c r="AK65" s="737"/>
    </row>
    <row r="66" spans="1:37" ht="23.25" customHeight="1">
      <c r="A66" s="668">
        <v>14401</v>
      </c>
      <c r="B66" s="669" t="s">
        <v>3302</v>
      </c>
      <c r="C66" s="669" t="s">
        <v>3272</v>
      </c>
      <c r="D66" s="669" t="s">
        <v>3311</v>
      </c>
      <c r="E66" s="669"/>
      <c r="F66" s="670"/>
      <c r="G66" s="669"/>
      <c r="H66" s="669"/>
      <c r="I66" s="671"/>
      <c r="J66" s="671"/>
      <c r="K66" s="671"/>
      <c r="L66" s="671"/>
      <c r="M66" s="671"/>
      <c r="N66" s="671"/>
      <c r="O66" s="760"/>
      <c r="P66" s="738"/>
      <c r="Q66" s="763">
        <v>16</v>
      </c>
      <c r="R66" s="763" t="str">
        <f>U30</f>
        <v/>
      </c>
      <c r="S66" s="763">
        <f>Q30</f>
        <v>1491157</v>
      </c>
      <c r="T66" s="762" t="str">
        <f t="shared" si="15"/>
        <v xml:space="preserve"> </v>
      </c>
      <c r="U66" s="737" t="str">
        <f t="shared" si="16"/>
        <v>PHY F343T1</v>
      </c>
      <c r="V66" s="737"/>
      <c r="W66" s="737"/>
      <c r="X66" s="737"/>
      <c r="Y66" s="737"/>
      <c r="Z66" s="737"/>
      <c r="AA66" s="737"/>
      <c r="AB66" s="737"/>
      <c r="AC66" s="737"/>
      <c r="AD66" s="737"/>
      <c r="AE66" s="737"/>
      <c r="AF66" s="737"/>
      <c r="AG66" s="737"/>
      <c r="AH66" s="737"/>
      <c r="AI66" s="737"/>
      <c r="AJ66" s="737"/>
      <c r="AK66" s="737"/>
    </row>
    <row r="67" spans="1:37" ht="23.25" customHeight="1">
      <c r="A67" s="668">
        <v>14351</v>
      </c>
      <c r="B67" s="669" t="s">
        <v>3287</v>
      </c>
      <c r="C67" s="669" t="s">
        <v>3274</v>
      </c>
      <c r="D67" s="669" t="s">
        <v>3271</v>
      </c>
      <c r="E67" s="669"/>
      <c r="F67" s="670"/>
      <c r="G67" s="669"/>
      <c r="H67" s="669"/>
      <c r="I67" s="671"/>
      <c r="J67" s="671"/>
      <c r="K67" s="671"/>
      <c r="L67" s="671"/>
      <c r="M67" s="671"/>
      <c r="N67" s="671"/>
      <c r="O67" s="760"/>
      <c r="P67" s="738"/>
      <c r="Q67" s="763">
        <v>17</v>
      </c>
      <c r="R67" s="763" t="str">
        <f>V30</f>
        <v/>
      </c>
      <c r="S67" s="763">
        <f>Q30</f>
        <v>1491157</v>
      </c>
      <c r="T67" s="762" t="str">
        <f t="shared" si="15"/>
        <v xml:space="preserve"> </v>
      </c>
      <c r="U67" s="737" t="str">
        <f t="shared" si="16"/>
        <v>PHY F343T1</v>
      </c>
      <c r="V67" s="737"/>
      <c r="W67" s="737"/>
      <c r="X67" s="737"/>
      <c r="Y67" s="737"/>
      <c r="Z67" s="737"/>
      <c r="AA67" s="737"/>
      <c r="AB67" s="737"/>
      <c r="AC67" s="737"/>
      <c r="AD67" s="737"/>
      <c r="AE67" s="737"/>
      <c r="AF67" s="737"/>
      <c r="AG67" s="737"/>
      <c r="AH67" s="737"/>
      <c r="AI67" s="737"/>
      <c r="AJ67" s="737"/>
      <c r="AK67" s="737"/>
    </row>
    <row r="68" spans="1:37" ht="23.25" customHeight="1">
      <c r="A68" s="668">
        <v>14361</v>
      </c>
      <c r="B68" s="669" t="s">
        <v>3283</v>
      </c>
      <c r="C68" s="669" t="s">
        <v>3268</v>
      </c>
      <c r="D68" s="669" t="s">
        <v>3294</v>
      </c>
      <c r="E68" s="669"/>
      <c r="F68" s="670"/>
      <c r="G68" s="669"/>
      <c r="H68" s="669"/>
      <c r="I68" s="671"/>
      <c r="J68" s="671"/>
      <c r="K68" s="671"/>
      <c r="L68" s="671"/>
      <c r="M68" s="671"/>
      <c r="N68" s="671"/>
      <c r="O68" s="760"/>
      <c r="P68" s="738"/>
      <c r="Q68" s="763">
        <v>18</v>
      </c>
      <c r="R68" s="763" t="str">
        <f>W30</f>
        <v/>
      </c>
      <c r="S68" s="763">
        <f>Q30</f>
        <v>1491157</v>
      </c>
      <c r="T68" s="762" t="str">
        <f t="shared" si="15"/>
        <v xml:space="preserve"> </v>
      </c>
      <c r="U68" s="737" t="str">
        <f t="shared" si="16"/>
        <v>PHY F343T1</v>
      </c>
      <c r="V68" s="737"/>
      <c r="W68" s="737"/>
      <c r="X68" s="737"/>
      <c r="Y68" s="737"/>
      <c r="Z68" s="737"/>
      <c r="AA68" s="737"/>
      <c r="AB68" s="737"/>
      <c r="AC68" s="737"/>
      <c r="AD68" s="737"/>
      <c r="AE68" s="737"/>
      <c r="AF68" s="737"/>
      <c r="AG68" s="737"/>
      <c r="AH68" s="737"/>
      <c r="AI68" s="737"/>
      <c r="AJ68" s="737"/>
      <c r="AK68" s="737"/>
    </row>
    <row r="69" spans="1:37" ht="23.25" customHeight="1">
      <c r="A69" s="684">
        <v>17101</v>
      </c>
      <c r="B69" s="685" t="s">
        <v>15</v>
      </c>
      <c r="C69" s="685"/>
      <c r="D69" s="685"/>
      <c r="E69" s="685"/>
      <c r="F69" s="686"/>
      <c r="G69" s="685"/>
      <c r="H69" s="685"/>
      <c r="I69" s="687"/>
      <c r="J69" s="687"/>
      <c r="K69" s="687"/>
      <c r="L69" s="687"/>
      <c r="M69" s="687"/>
      <c r="N69" s="687"/>
      <c r="O69" s="760"/>
      <c r="P69" s="738"/>
      <c r="Q69" s="763">
        <v>19</v>
      </c>
      <c r="R69" s="763" t="str">
        <f>X30</f>
        <v/>
      </c>
      <c r="S69" s="763">
        <f>Q30</f>
        <v>1491157</v>
      </c>
      <c r="T69" s="762" t="str">
        <f t="shared" si="15"/>
        <v xml:space="preserve"> </v>
      </c>
      <c r="U69" s="737" t="str">
        <f t="shared" si="16"/>
        <v>PHY F343T1</v>
      </c>
      <c r="V69" s="737"/>
      <c r="W69" s="737"/>
      <c r="X69" s="737"/>
      <c r="Y69" s="737"/>
      <c r="Z69" s="737"/>
      <c r="AA69" s="737"/>
      <c r="AB69" s="737"/>
      <c r="AC69" s="737"/>
      <c r="AD69" s="737"/>
      <c r="AE69" s="737"/>
      <c r="AF69" s="737"/>
      <c r="AG69" s="737"/>
      <c r="AH69" s="737"/>
      <c r="AI69" s="737"/>
      <c r="AJ69" s="737"/>
      <c r="AK69" s="737"/>
    </row>
    <row r="70" spans="1:37" ht="23.25" customHeight="1">
      <c r="A70" s="668">
        <v>21221</v>
      </c>
      <c r="B70" s="688" t="s">
        <v>3302</v>
      </c>
      <c r="C70" s="688" t="s">
        <v>3272</v>
      </c>
      <c r="D70" s="688" t="s">
        <v>3311</v>
      </c>
      <c r="E70" s="688"/>
      <c r="F70" s="689"/>
      <c r="G70" s="688"/>
      <c r="H70" s="688"/>
      <c r="I70" s="671"/>
      <c r="J70" s="671"/>
      <c r="K70" s="671"/>
      <c r="L70" s="671"/>
      <c r="M70" s="671"/>
      <c r="N70" s="671"/>
      <c r="O70" s="764"/>
      <c r="P70" s="738"/>
      <c r="Q70" s="763">
        <v>20</v>
      </c>
      <c r="R70" s="763" t="str">
        <f>Y30</f>
        <v/>
      </c>
      <c r="S70" s="763">
        <f>P30</f>
        <v>1491157</v>
      </c>
      <c r="T70" s="762" t="str">
        <f t="shared" si="15"/>
        <v xml:space="preserve"> </v>
      </c>
      <c r="U70" s="737" t="str">
        <f t="shared" si="16"/>
        <v>PHY F343T1</v>
      </c>
      <c r="V70" s="737"/>
      <c r="W70" s="737"/>
      <c r="X70" s="737"/>
      <c r="Y70" s="737"/>
      <c r="Z70" s="737"/>
      <c r="AA70" s="737"/>
      <c r="AB70" s="737"/>
      <c r="AC70" s="737"/>
      <c r="AD70" s="737"/>
      <c r="AE70" s="737"/>
      <c r="AF70" s="737"/>
      <c r="AG70" s="737"/>
      <c r="AH70" s="737"/>
      <c r="AI70" s="737"/>
      <c r="AJ70" s="737"/>
      <c r="AK70" s="737"/>
    </row>
    <row r="71" spans="1:37" ht="23.25" customHeight="1">
      <c r="A71" s="668">
        <v>1111</v>
      </c>
      <c r="B71" s="679" t="s">
        <v>3288</v>
      </c>
      <c r="C71" s="691" t="s">
        <v>3291</v>
      </c>
      <c r="D71" s="691" t="s">
        <v>3264</v>
      </c>
      <c r="E71" s="691"/>
      <c r="F71" s="692"/>
      <c r="G71" s="691"/>
      <c r="H71" s="691"/>
      <c r="I71" s="671"/>
      <c r="J71" s="671"/>
      <c r="K71" s="671"/>
      <c r="L71" s="671"/>
      <c r="M71" s="671"/>
      <c r="N71" s="671"/>
      <c r="O71" s="765"/>
      <c r="P71" s="738"/>
      <c r="Q71" s="763">
        <v>21</v>
      </c>
      <c r="R71" s="763" t="str">
        <f>Z30</f>
        <v/>
      </c>
      <c r="S71" s="763">
        <f>P30</f>
        <v>1491157</v>
      </c>
      <c r="T71" s="762" t="str">
        <f t="shared" si="15"/>
        <v xml:space="preserve"> </v>
      </c>
      <c r="U71" s="737" t="str">
        <f t="shared" si="16"/>
        <v>PHY F343T1</v>
      </c>
      <c r="V71" s="737"/>
      <c r="W71" s="737"/>
      <c r="X71" s="737"/>
      <c r="Y71" s="737"/>
      <c r="Z71" s="737"/>
      <c r="AA71" s="737"/>
      <c r="AB71" s="737"/>
      <c r="AC71" s="737"/>
      <c r="AD71" s="737"/>
      <c r="AE71" s="737"/>
      <c r="AF71" s="737"/>
      <c r="AG71" s="737"/>
      <c r="AH71" s="737"/>
      <c r="AI71" s="737"/>
      <c r="AJ71" s="737"/>
      <c r="AK71" s="737"/>
    </row>
    <row r="72" spans="1:37" ht="23.25" customHeight="1">
      <c r="A72" s="668">
        <v>20081</v>
      </c>
      <c r="B72" s="669" t="s">
        <v>3281</v>
      </c>
      <c r="C72" s="669" t="s">
        <v>3290</v>
      </c>
      <c r="D72" s="669" t="s">
        <v>3293</v>
      </c>
      <c r="E72" s="669"/>
      <c r="F72" s="670"/>
      <c r="G72" s="669"/>
      <c r="H72" s="669"/>
      <c r="I72" s="671"/>
      <c r="J72" s="671"/>
      <c r="K72" s="671"/>
      <c r="L72" s="671"/>
      <c r="M72" s="671"/>
      <c r="N72" s="671"/>
      <c r="O72" s="760"/>
      <c r="P72" s="738"/>
      <c r="Q72" s="763">
        <v>22</v>
      </c>
      <c r="R72" s="763" t="str">
        <f>AA30</f>
        <v/>
      </c>
      <c r="S72" s="763">
        <f>P30</f>
        <v>1491157</v>
      </c>
      <c r="T72" s="762" t="str">
        <f t="shared" si="15"/>
        <v xml:space="preserve"> </v>
      </c>
      <c r="U72" s="737" t="str">
        <f t="shared" si="16"/>
        <v>PHY F343T1</v>
      </c>
      <c r="V72" s="737"/>
      <c r="W72" s="737"/>
      <c r="X72" s="737"/>
      <c r="Y72" s="737"/>
      <c r="Z72" s="737"/>
      <c r="AA72" s="737"/>
      <c r="AB72" s="737"/>
      <c r="AC72" s="737"/>
      <c r="AD72" s="737"/>
      <c r="AE72" s="737"/>
      <c r="AF72" s="737"/>
      <c r="AG72" s="737"/>
      <c r="AH72" s="737"/>
      <c r="AI72" s="737"/>
      <c r="AJ72" s="737"/>
      <c r="AK72" s="737"/>
    </row>
    <row r="73" spans="1:37" ht="23.25" customHeight="1">
      <c r="A73" s="683">
        <v>2008199</v>
      </c>
      <c r="B73" s="669" t="s">
        <v>15</v>
      </c>
      <c r="C73" s="669"/>
      <c r="D73" s="669"/>
      <c r="E73" s="669"/>
      <c r="F73" s="670"/>
      <c r="G73" s="669"/>
      <c r="H73" s="669"/>
      <c r="I73" s="671"/>
      <c r="J73" s="671"/>
      <c r="K73" s="671"/>
      <c r="L73" s="671"/>
      <c r="M73" s="671"/>
      <c r="N73" s="671"/>
      <c r="O73" s="760"/>
      <c r="P73" s="738"/>
      <c r="Q73" s="763">
        <v>23</v>
      </c>
      <c r="R73" s="763" t="str">
        <f>AB30</f>
        <v/>
      </c>
      <c r="S73" s="763">
        <f>Q30</f>
        <v>1491157</v>
      </c>
      <c r="T73" s="762" t="str">
        <f t="shared" si="15"/>
        <v xml:space="preserve"> </v>
      </c>
      <c r="U73" s="737" t="str">
        <f t="shared" si="16"/>
        <v>PHY F343T1</v>
      </c>
      <c r="V73" s="737"/>
      <c r="W73" s="737"/>
      <c r="X73" s="737"/>
      <c r="Y73" s="737"/>
      <c r="Z73" s="737"/>
      <c r="AA73" s="737"/>
      <c r="AB73" s="737"/>
      <c r="AC73" s="737"/>
      <c r="AD73" s="737"/>
      <c r="AE73" s="737"/>
      <c r="AF73" s="737"/>
      <c r="AG73" s="737"/>
      <c r="AH73" s="737"/>
      <c r="AI73" s="737"/>
      <c r="AJ73" s="737"/>
      <c r="AK73" s="737"/>
    </row>
    <row r="74" spans="1:37" ht="23.25" customHeight="1">
      <c r="A74" s="668">
        <v>20151</v>
      </c>
      <c r="B74" s="693" t="s">
        <v>3299</v>
      </c>
      <c r="C74" s="693" t="s">
        <v>3276</v>
      </c>
      <c r="D74" s="693" t="s">
        <v>3297</v>
      </c>
      <c r="E74" s="693"/>
      <c r="F74" s="694"/>
      <c r="G74" s="693"/>
      <c r="H74" s="693"/>
      <c r="I74" s="671"/>
      <c r="J74" s="671"/>
      <c r="K74" s="671"/>
      <c r="L74" s="671"/>
      <c r="M74" s="671"/>
      <c r="N74" s="671"/>
      <c r="O74" s="766"/>
      <c r="P74" s="738"/>
      <c r="Q74" s="763">
        <v>24</v>
      </c>
      <c r="R74" s="763" t="str">
        <f>AC30</f>
        <v/>
      </c>
      <c r="S74" s="763">
        <f>Q30</f>
        <v>1491157</v>
      </c>
      <c r="T74" s="762" t="str">
        <f t="shared" si="15"/>
        <v xml:space="preserve"> </v>
      </c>
      <c r="U74" s="737" t="str">
        <f t="shared" si="16"/>
        <v>PHY F343T1</v>
      </c>
      <c r="V74" s="737"/>
      <c r="W74" s="737"/>
      <c r="X74" s="737"/>
      <c r="Y74" s="737"/>
      <c r="Z74" s="737"/>
      <c r="AA74" s="737"/>
      <c r="AB74" s="737"/>
      <c r="AC74" s="737"/>
      <c r="AD74" s="737"/>
      <c r="AE74" s="737"/>
      <c r="AF74" s="737"/>
      <c r="AG74" s="737"/>
      <c r="AH74" s="737"/>
      <c r="AI74" s="737"/>
      <c r="AJ74" s="737"/>
      <c r="AK74" s="737"/>
    </row>
    <row r="75" spans="1:37" ht="23.25" customHeight="1">
      <c r="A75" s="668">
        <v>2031</v>
      </c>
      <c r="B75" s="669" t="s">
        <v>3287</v>
      </c>
      <c r="C75" s="669" t="s">
        <v>3303</v>
      </c>
      <c r="D75" s="669" t="s">
        <v>3296</v>
      </c>
      <c r="E75" s="669" t="s">
        <v>3274</v>
      </c>
      <c r="F75" s="670" t="s">
        <v>3266</v>
      </c>
      <c r="G75" s="669" t="s">
        <v>3275</v>
      </c>
      <c r="H75" s="669"/>
      <c r="I75" s="671"/>
      <c r="J75" s="671"/>
      <c r="K75" s="671"/>
      <c r="L75" s="671"/>
      <c r="M75" s="671"/>
      <c r="N75" s="671"/>
      <c r="O75" s="760"/>
      <c r="P75" s="738" t="s">
        <v>4634</v>
      </c>
      <c r="Q75" s="762">
        <v>25</v>
      </c>
      <c r="R75" s="762" t="str">
        <f>R31</f>
        <v>M4</v>
      </c>
      <c r="S75" s="762">
        <f>Q31</f>
        <v>10142</v>
      </c>
      <c r="T75" s="762" t="str">
        <f t="shared" si="15"/>
        <v xml:space="preserve"> </v>
      </c>
      <c r="U75" s="737" t="str">
        <f t="shared" si="16"/>
        <v>PHY F110P2</v>
      </c>
      <c r="V75" s="737"/>
      <c r="W75" s="737"/>
      <c r="X75" s="737"/>
      <c r="Y75" s="737"/>
      <c r="Z75" s="737"/>
      <c r="AA75" s="737"/>
      <c r="AB75" s="737"/>
      <c r="AC75" s="737"/>
      <c r="AD75" s="737"/>
      <c r="AE75" s="737"/>
      <c r="AF75" s="737"/>
      <c r="AG75" s="737"/>
      <c r="AH75" s="737"/>
      <c r="AI75" s="737"/>
      <c r="AJ75" s="737"/>
      <c r="AK75" s="737"/>
    </row>
    <row r="76" spans="1:37" ht="23.25" customHeight="1">
      <c r="A76" s="668">
        <v>9561</v>
      </c>
      <c r="B76" s="669" t="s">
        <v>3282</v>
      </c>
      <c r="C76" s="669" t="s">
        <v>3277</v>
      </c>
      <c r="D76" s="669" t="s">
        <v>3308</v>
      </c>
      <c r="E76" s="669"/>
      <c r="F76" s="670"/>
      <c r="G76" s="669"/>
      <c r="H76" s="669"/>
      <c r="I76" s="671"/>
      <c r="J76" s="671"/>
      <c r="K76" s="671"/>
      <c r="L76" s="671"/>
      <c r="M76" s="671"/>
      <c r="N76" s="671"/>
      <c r="O76" s="760"/>
      <c r="P76" s="738"/>
      <c r="Q76" s="762">
        <v>26</v>
      </c>
      <c r="R76" s="762" t="str">
        <f>S31</f>
        <v>M5</v>
      </c>
      <c r="S76" s="762">
        <f>Q31</f>
        <v>10142</v>
      </c>
      <c r="T76" s="762" t="str">
        <f t="shared" si="15"/>
        <v>Clash</v>
      </c>
      <c r="U76" s="737" t="str">
        <f t="shared" si="16"/>
        <v>PHY F110P2</v>
      </c>
      <c r="V76" s="737"/>
      <c r="W76" s="737"/>
      <c r="X76" s="737"/>
      <c r="Y76" s="737"/>
      <c r="Z76" s="737"/>
      <c r="AA76" s="737"/>
      <c r="AB76" s="737"/>
      <c r="AC76" s="737"/>
      <c r="AD76" s="737"/>
      <c r="AE76" s="737"/>
      <c r="AF76" s="737"/>
      <c r="AG76" s="737"/>
      <c r="AH76" s="737"/>
      <c r="AI76" s="737"/>
      <c r="AJ76" s="737"/>
      <c r="AK76" s="737"/>
    </row>
    <row r="77" spans="1:37" ht="23.25" customHeight="1">
      <c r="A77" s="683">
        <v>956199</v>
      </c>
      <c r="B77" s="669" t="s">
        <v>15</v>
      </c>
      <c r="C77" s="669"/>
      <c r="D77" s="669"/>
      <c r="E77" s="669"/>
      <c r="F77" s="670"/>
      <c r="G77" s="669"/>
      <c r="H77" s="669"/>
      <c r="I77" s="671"/>
      <c r="J77" s="671"/>
      <c r="K77" s="671"/>
      <c r="L77" s="671"/>
      <c r="M77" s="671"/>
      <c r="N77" s="671"/>
      <c r="O77" s="760"/>
      <c r="P77" s="738"/>
      <c r="Q77" s="762">
        <v>27</v>
      </c>
      <c r="R77" s="762" t="str">
        <f>T31</f>
        <v/>
      </c>
      <c r="S77" s="762">
        <f>Q31</f>
        <v>10142</v>
      </c>
      <c r="T77" s="762" t="str">
        <f t="shared" si="15"/>
        <v xml:space="preserve"> </v>
      </c>
      <c r="U77" s="737" t="str">
        <f t="shared" si="16"/>
        <v>PHY F110P2</v>
      </c>
      <c r="V77" s="737"/>
      <c r="W77" s="737"/>
      <c r="X77" s="737"/>
      <c r="Y77" s="737"/>
      <c r="Z77" s="737"/>
      <c r="AA77" s="737"/>
      <c r="AB77" s="737"/>
      <c r="AC77" s="737"/>
      <c r="AD77" s="737"/>
      <c r="AE77" s="737"/>
      <c r="AF77" s="737"/>
      <c r="AG77" s="737"/>
      <c r="AH77" s="737"/>
      <c r="AI77" s="737"/>
      <c r="AJ77" s="737"/>
      <c r="AK77" s="737"/>
    </row>
    <row r="78" spans="1:37" ht="23.25" customHeight="1">
      <c r="A78" s="668">
        <v>20171</v>
      </c>
      <c r="B78" s="669" t="s">
        <v>3279</v>
      </c>
      <c r="C78" s="669" t="s">
        <v>3270</v>
      </c>
      <c r="D78" s="669"/>
      <c r="E78" s="669"/>
      <c r="F78" s="670"/>
      <c r="G78" s="669"/>
      <c r="H78" s="669"/>
      <c r="I78" s="671"/>
      <c r="J78" s="671"/>
      <c r="K78" s="671"/>
      <c r="L78" s="671"/>
      <c r="M78" s="671"/>
      <c r="N78" s="671"/>
      <c r="O78" s="760"/>
      <c r="P78" s="738"/>
      <c r="Q78" s="762">
        <v>28</v>
      </c>
      <c r="R78" s="762" t="str">
        <f>U31</f>
        <v/>
      </c>
      <c r="S78" s="762">
        <f>Q31</f>
        <v>10142</v>
      </c>
      <c r="T78" s="762" t="str">
        <f t="shared" si="15"/>
        <v xml:space="preserve"> </v>
      </c>
      <c r="U78" s="737" t="str">
        <f t="shared" si="16"/>
        <v>PHY F110P2</v>
      </c>
      <c r="V78" s="737"/>
      <c r="W78" s="737"/>
      <c r="X78" s="737"/>
      <c r="Y78" s="737"/>
      <c r="Z78" s="737"/>
      <c r="AA78" s="737"/>
      <c r="AB78" s="737"/>
      <c r="AC78" s="737"/>
      <c r="AD78" s="737"/>
      <c r="AE78" s="737"/>
      <c r="AF78" s="737"/>
      <c r="AG78" s="737"/>
      <c r="AH78" s="737"/>
      <c r="AI78" s="737"/>
      <c r="AJ78" s="737"/>
      <c r="AK78" s="737"/>
    </row>
    <row r="79" spans="1:37" ht="23.25" customHeight="1">
      <c r="A79" s="683">
        <v>2017199</v>
      </c>
      <c r="B79" s="669" t="s">
        <v>15</v>
      </c>
      <c r="C79" s="669"/>
      <c r="D79" s="669"/>
      <c r="E79" s="669"/>
      <c r="F79" s="670"/>
      <c r="G79" s="669"/>
      <c r="H79" s="669"/>
      <c r="I79" s="671"/>
      <c r="J79" s="671"/>
      <c r="K79" s="671"/>
      <c r="L79" s="671"/>
      <c r="M79" s="671"/>
      <c r="N79" s="671"/>
      <c r="O79" s="760"/>
      <c r="P79" s="738"/>
      <c r="Q79" s="762">
        <v>29</v>
      </c>
      <c r="R79" s="762" t="str">
        <f>V31</f>
        <v/>
      </c>
      <c r="S79" s="762">
        <f>Q31</f>
        <v>10142</v>
      </c>
      <c r="T79" s="762" t="str">
        <f t="shared" si="15"/>
        <v xml:space="preserve"> </v>
      </c>
      <c r="U79" s="737" t="str">
        <f t="shared" si="16"/>
        <v>PHY F110P2</v>
      </c>
      <c r="V79" s="737"/>
      <c r="W79" s="737"/>
      <c r="X79" s="737"/>
      <c r="Y79" s="737"/>
      <c r="Z79" s="737"/>
      <c r="AA79" s="737"/>
      <c r="AB79" s="737"/>
      <c r="AC79" s="737"/>
      <c r="AD79" s="737"/>
      <c r="AE79" s="737"/>
      <c r="AF79" s="737"/>
      <c r="AG79" s="737"/>
      <c r="AH79" s="737"/>
      <c r="AI79" s="737"/>
      <c r="AJ79" s="737"/>
      <c r="AK79" s="737"/>
    </row>
    <row r="80" spans="1:37" ht="23.25" customHeight="1">
      <c r="A80" s="668">
        <v>13681</v>
      </c>
      <c r="B80" s="693" t="s">
        <v>3303</v>
      </c>
      <c r="C80" s="693" t="s">
        <v>3266</v>
      </c>
      <c r="D80" s="693" t="s">
        <v>3267</v>
      </c>
      <c r="E80" s="693"/>
      <c r="F80" s="694"/>
      <c r="G80" s="693"/>
      <c r="H80" s="693"/>
      <c r="I80" s="671"/>
      <c r="J80" s="671"/>
      <c r="K80" s="671"/>
      <c r="L80" s="671"/>
      <c r="M80" s="671"/>
      <c r="N80" s="671"/>
      <c r="O80" s="766"/>
      <c r="P80" s="738"/>
      <c r="Q80" s="762">
        <v>30</v>
      </c>
      <c r="R80" s="762" t="str">
        <f>W31</f>
        <v/>
      </c>
      <c r="S80" s="762">
        <f>Q31</f>
        <v>10142</v>
      </c>
      <c r="T80" s="762" t="str">
        <f t="shared" si="15"/>
        <v xml:space="preserve"> </v>
      </c>
      <c r="U80" s="737" t="str">
        <f t="shared" si="16"/>
        <v>PHY F110P2</v>
      </c>
      <c r="V80" s="737"/>
      <c r="W80" s="737"/>
      <c r="X80" s="737"/>
      <c r="Y80" s="737"/>
      <c r="Z80" s="737"/>
      <c r="AA80" s="737"/>
      <c r="AB80" s="737"/>
      <c r="AC80" s="737"/>
      <c r="AD80" s="737"/>
      <c r="AE80" s="737"/>
      <c r="AF80" s="737"/>
      <c r="AG80" s="737"/>
      <c r="AH80" s="737"/>
      <c r="AI80" s="737"/>
      <c r="AJ80" s="737"/>
      <c r="AK80" s="737"/>
    </row>
    <row r="81" spans="1:37" ht="23.25" customHeight="1">
      <c r="A81" s="668">
        <v>13771</v>
      </c>
      <c r="B81" s="688" t="s">
        <v>3283</v>
      </c>
      <c r="C81" s="688" t="s">
        <v>3268</v>
      </c>
      <c r="D81" s="688" t="s">
        <v>3294</v>
      </c>
      <c r="E81" s="688"/>
      <c r="F81" s="689"/>
      <c r="G81" s="688"/>
      <c r="H81" s="688"/>
      <c r="I81" s="671"/>
      <c r="J81" s="671"/>
      <c r="K81" s="671"/>
      <c r="L81" s="671"/>
      <c r="M81" s="671"/>
      <c r="N81" s="671"/>
      <c r="O81" s="764"/>
      <c r="P81" s="738"/>
      <c r="Q81" s="762">
        <v>31</v>
      </c>
      <c r="R81" s="762" t="str">
        <f>X31</f>
        <v/>
      </c>
      <c r="S81" s="762">
        <f>Q31</f>
        <v>10142</v>
      </c>
      <c r="T81" s="762" t="str">
        <f t="shared" si="15"/>
        <v xml:space="preserve"> </v>
      </c>
      <c r="U81" s="737" t="str">
        <f t="shared" si="16"/>
        <v>PHY F110P2</v>
      </c>
      <c r="V81" s="737"/>
      <c r="W81" s="737"/>
      <c r="X81" s="737"/>
      <c r="Y81" s="737"/>
      <c r="Z81" s="737"/>
      <c r="AA81" s="737"/>
      <c r="AB81" s="737"/>
      <c r="AC81" s="737"/>
      <c r="AD81" s="737"/>
      <c r="AE81" s="737"/>
      <c r="AF81" s="737"/>
      <c r="AG81" s="737"/>
      <c r="AH81" s="737"/>
      <c r="AI81" s="737"/>
      <c r="AJ81" s="737"/>
      <c r="AK81" s="737"/>
    </row>
    <row r="82" spans="1:37" ht="23.25" customHeight="1">
      <c r="A82" s="668">
        <v>13751</v>
      </c>
      <c r="B82" s="688" t="s">
        <v>3303</v>
      </c>
      <c r="C82" s="688" t="s">
        <v>3266</v>
      </c>
      <c r="D82" s="688" t="s">
        <v>3267</v>
      </c>
      <c r="E82" s="688"/>
      <c r="F82" s="689"/>
      <c r="G82" s="688"/>
      <c r="H82" s="688"/>
      <c r="I82" s="671"/>
      <c r="J82" s="671"/>
      <c r="K82" s="671"/>
      <c r="L82" s="671"/>
      <c r="M82" s="671"/>
      <c r="N82" s="671"/>
      <c r="O82" s="764"/>
      <c r="P82" s="738"/>
      <c r="Q82" s="762">
        <v>32</v>
      </c>
      <c r="R82" s="762" t="str">
        <f>Y31</f>
        <v/>
      </c>
      <c r="S82" s="762">
        <f>Q31</f>
        <v>10142</v>
      </c>
      <c r="T82" s="762" t="str">
        <f t="shared" si="15"/>
        <v xml:space="preserve"> </v>
      </c>
      <c r="U82" s="737" t="str">
        <f t="shared" si="16"/>
        <v>PHY F110P2</v>
      </c>
      <c r="V82" s="737"/>
      <c r="W82" s="737"/>
      <c r="X82" s="737"/>
      <c r="Y82" s="737"/>
      <c r="Z82" s="737"/>
      <c r="AA82" s="737"/>
      <c r="AB82" s="737"/>
      <c r="AC82" s="737"/>
      <c r="AD82" s="737"/>
      <c r="AE82" s="737"/>
      <c r="AF82" s="737"/>
      <c r="AG82" s="737"/>
      <c r="AH82" s="737"/>
      <c r="AI82" s="737"/>
      <c r="AJ82" s="737"/>
      <c r="AK82" s="737"/>
    </row>
    <row r="83" spans="1:37" ht="23.25" customHeight="1">
      <c r="A83" s="668">
        <v>5491</v>
      </c>
      <c r="B83" s="688" t="s">
        <v>15</v>
      </c>
      <c r="C83" s="688"/>
      <c r="D83" s="688"/>
      <c r="E83" s="688"/>
      <c r="F83" s="689"/>
      <c r="G83" s="688"/>
      <c r="H83" s="688"/>
      <c r="I83" s="671"/>
      <c r="J83" s="671"/>
      <c r="K83" s="671"/>
      <c r="L83" s="671"/>
      <c r="M83" s="671"/>
      <c r="N83" s="671"/>
      <c r="O83" s="764"/>
      <c r="P83" s="738"/>
      <c r="Q83" s="762">
        <v>33</v>
      </c>
      <c r="R83" s="762" t="str">
        <f>Z31</f>
        <v/>
      </c>
      <c r="S83" s="762">
        <f>Q31</f>
        <v>10142</v>
      </c>
      <c r="T83" s="762" t="str">
        <f t="shared" si="15"/>
        <v xml:space="preserve"> </v>
      </c>
      <c r="U83" s="737" t="str">
        <f t="shared" si="16"/>
        <v>PHY F110P2</v>
      </c>
      <c r="V83" s="737"/>
      <c r="W83" s="737"/>
      <c r="X83" s="737"/>
      <c r="Y83" s="737"/>
      <c r="Z83" s="737"/>
      <c r="AA83" s="737"/>
      <c r="AB83" s="737"/>
      <c r="AC83" s="737"/>
      <c r="AD83" s="737"/>
      <c r="AE83" s="737"/>
      <c r="AF83" s="737"/>
      <c r="AG83" s="737"/>
      <c r="AH83" s="737"/>
      <c r="AI83" s="737"/>
      <c r="AJ83" s="737"/>
      <c r="AK83" s="737"/>
    </row>
    <row r="84" spans="1:37" ht="23.25" customHeight="1">
      <c r="A84" s="668">
        <v>5961</v>
      </c>
      <c r="B84" s="669" t="s">
        <v>15</v>
      </c>
      <c r="C84" s="669"/>
      <c r="D84" s="669"/>
      <c r="E84" s="669"/>
      <c r="F84" s="670"/>
      <c r="G84" s="669"/>
      <c r="H84" s="669"/>
      <c r="I84" s="671"/>
      <c r="J84" s="671"/>
      <c r="K84" s="671"/>
      <c r="L84" s="671"/>
      <c r="M84" s="671"/>
      <c r="N84" s="671"/>
      <c r="O84" s="760"/>
      <c r="P84" s="738"/>
      <c r="Q84" s="762">
        <v>34</v>
      </c>
      <c r="R84" s="762" t="str">
        <f>AA31</f>
        <v/>
      </c>
      <c r="S84" s="762">
        <f>Q31</f>
        <v>10142</v>
      </c>
      <c r="T84" s="762" t="str">
        <f t="shared" si="15"/>
        <v xml:space="preserve"> </v>
      </c>
      <c r="U84" s="737" t="str">
        <f t="shared" si="16"/>
        <v>PHY F110P2</v>
      </c>
      <c r="V84" s="737"/>
      <c r="W84" s="737"/>
      <c r="X84" s="737"/>
      <c r="Y84" s="737"/>
      <c r="Z84" s="737"/>
      <c r="AA84" s="737"/>
      <c r="AB84" s="737"/>
      <c r="AC84" s="737"/>
      <c r="AD84" s="737"/>
      <c r="AE84" s="737"/>
      <c r="AF84" s="737"/>
      <c r="AG84" s="737"/>
      <c r="AH84" s="737"/>
      <c r="AI84" s="737"/>
      <c r="AJ84" s="737"/>
      <c r="AK84" s="737"/>
    </row>
    <row r="85" spans="1:37" ht="23.25" customHeight="1">
      <c r="A85" s="684">
        <v>5201</v>
      </c>
      <c r="B85" s="685" t="s">
        <v>15</v>
      </c>
      <c r="C85" s="685"/>
      <c r="D85" s="685"/>
      <c r="E85" s="685"/>
      <c r="F85" s="686"/>
      <c r="G85" s="685"/>
      <c r="H85" s="685"/>
      <c r="I85" s="687"/>
      <c r="J85" s="687"/>
      <c r="K85" s="687"/>
      <c r="L85" s="687"/>
      <c r="M85" s="687"/>
      <c r="N85" s="687"/>
      <c r="O85" s="760"/>
      <c r="P85" s="738"/>
      <c r="Q85" s="762">
        <v>35</v>
      </c>
      <c r="R85" s="762" t="str">
        <f>AB31</f>
        <v/>
      </c>
      <c r="S85" s="762">
        <f>Q31</f>
        <v>10142</v>
      </c>
      <c r="T85" s="762" t="str">
        <f t="shared" si="15"/>
        <v xml:space="preserve"> </v>
      </c>
      <c r="U85" s="737" t="str">
        <f t="shared" si="16"/>
        <v>PHY F110P2</v>
      </c>
      <c r="V85" s="737"/>
      <c r="W85" s="737"/>
      <c r="X85" s="737"/>
      <c r="Y85" s="737"/>
      <c r="Z85" s="737"/>
      <c r="AA85" s="737"/>
      <c r="AB85" s="737"/>
      <c r="AC85" s="737"/>
      <c r="AD85" s="737"/>
      <c r="AE85" s="737"/>
      <c r="AF85" s="737"/>
      <c r="AG85" s="737"/>
      <c r="AH85" s="737"/>
      <c r="AI85" s="737"/>
      <c r="AJ85" s="737"/>
      <c r="AK85" s="737"/>
    </row>
    <row r="86" spans="1:37" ht="23.25" customHeight="1">
      <c r="A86" s="684">
        <v>5531</v>
      </c>
      <c r="B86" s="685" t="s">
        <v>15</v>
      </c>
      <c r="C86" s="685"/>
      <c r="D86" s="685"/>
      <c r="E86" s="685"/>
      <c r="F86" s="686"/>
      <c r="G86" s="685"/>
      <c r="H86" s="685"/>
      <c r="I86" s="687"/>
      <c r="J86" s="687"/>
      <c r="K86" s="687"/>
      <c r="L86" s="687"/>
      <c r="M86" s="687"/>
      <c r="N86" s="687"/>
      <c r="O86" s="760"/>
      <c r="P86" s="738"/>
      <c r="Q86" s="762">
        <v>36</v>
      </c>
      <c r="R86" s="762" t="str">
        <f>AC31</f>
        <v/>
      </c>
      <c r="S86" s="762">
        <f>Q31</f>
        <v>10142</v>
      </c>
      <c r="T86" s="762" t="str">
        <f t="shared" si="15"/>
        <v xml:space="preserve"> </v>
      </c>
      <c r="U86" s="737" t="str">
        <f t="shared" si="16"/>
        <v>PHY F110P2</v>
      </c>
      <c r="V86" s="737"/>
      <c r="W86" s="737"/>
      <c r="X86" s="737"/>
      <c r="Y86" s="737"/>
      <c r="Z86" s="737"/>
      <c r="AA86" s="737"/>
      <c r="AB86" s="737"/>
      <c r="AC86" s="737"/>
      <c r="AD86" s="737"/>
      <c r="AE86" s="737"/>
      <c r="AF86" s="737"/>
      <c r="AG86" s="737"/>
      <c r="AH86" s="737"/>
      <c r="AI86" s="737"/>
      <c r="AJ86" s="737"/>
      <c r="AK86" s="737"/>
    </row>
    <row r="87" spans="1:37" ht="23.25" customHeight="1">
      <c r="A87" s="684">
        <v>21011</v>
      </c>
      <c r="B87" s="685" t="s">
        <v>15</v>
      </c>
      <c r="C87" s="685"/>
      <c r="D87" s="685"/>
      <c r="E87" s="685"/>
      <c r="F87" s="686"/>
      <c r="G87" s="685"/>
      <c r="H87" s="685"/>
      <c r="I87" s="687"/>
      <c r="J87" s="687"/>
      <c r="K87" s="687"/>
      <c r="L87" s="687"/>
      <c r="M87" s="687"/>
      <c r="N87" s="687"/>
      <c r="O87" s="760"/>
      <c r="P87" s="738" t="s">
        <v>4635</v>
      </c>
      <c r="Q87" s="763">
        <v>37</v>
      </c>
      <c r="R87" s="763" t="str">
        <f>R32</f>
        <v>TH2</v>
      </c>
      <c r="S87" s="763">
        <f>Q32</f>
        <v>13483</v>
      </c>
      <c r="T87" s="762" t="str">
        <f t="shared" si="15"/>
        <v xml:space="preserve"> </v>
      </c>
      <c r="U87" s="737" t="str">
        <f t="shared" si="16"/>
        <v>INSTR F341P3</v>
      </c>
      <c r="V87" s="737"/>
      <c r="W87" s="737"/>
      <c r="X87" s="737"/>
      <c r="Y87" s="737"/>
      <c r="Z87" s="737"/>
      <c r="AA87" s="737"/>
      <c r="AB87" s="737"/>
      <c r="AC87" s="737"/>
      <c r="AD87" s="737"/>
      <c r="AE87" s="737"/>
      <c r="AF87" s="737"/>
      <c r="AG87" s="737"/>
      <c r="AH87" s="737"/>
      <c r="AI87" s="737"/>
      <c r="AJ87" s="737"/>
      <c r="AK87" s="737"/>
    </row>
    <row r="88" spans="1:37" ht="23.25" customHeight="1">
      <c r="A88" s="684">
        <v>8571</v>
      </c>
      <c r="B88" s="696" t="s">
        <v>15</v>
      </c>
      <c r="C88" s="696"/>
      <c r="D88" s="696"/>
      <c r="E88" s="696"/>
      <c r="F88" s="697"/>
      <c r="G88" s="696"/>
      <c r="H88" s="696"/>
      <c r="I88" s="687"/>
      <c r="J88" s="687"/>
      <c r="K88" s="687"/>
      <c r="L88" s="687"/>
      <c r="M88" s="687"/>
      <c r="N88" s="687"/>
      <c r="O88" s="764"/>
      <c r="P88" s="738"/>
      <c r="Q88" s="763">
        <v>38</v>
      </c>
      <c r="R88" s="763" t="str">
        <f>S32</f>
        <v>TH3</v>
      </c>
      <c r="S88" s="763">
        <f>Q32</f>
        <v>13483</v>
      </c>
      <c r="T88" s="762" t="str">
        <f t="shared" si="15"/>
        <v>Clash</v>
      </c>
      <c r="U88" s="737" t="str">
        <f t="shared" si="16"/>
        <v>INSTR F341P3</v>
      </c>
      <c r="V88" s="737"/>
      <c r="W88" s="737"/>
      <c r="X88" s="737"/>
      <c r="Y88" s="737"/>
      <c r="Z88" s="737"/>
      <c r="AA88" s="737"/>
      <c r="AB88" s="737"/>
      <c r="AC88" s="737"/>
      <c r="AD88" s="737"/>
      <c r="AE88" s="737"/>
      <c r="AF88" s="737"/>
      <c r="AG88" s="737"/>
      <c r="AH88" s="737"/>
      <c r="AI88" s="737"/>
      <c r="AJ88" s="737"/>
      <c r="AK88" s="737"/>
    </row>
    <row r="89" spans="1:37" ht="23.25" customHeight="1">
      <c r="A89" s="668">
        <v>8581</v>
      </c>
      <c r="B89" s="669" t="s">
        <v>15</v>
      </c>
      <c r="C89" s="669"/>
      <c r="D89" s="669"/>
      <c r="E89" s="669"/>
      <c r="F89" s="670"/>
      <c r="G89" s="669"/>
      <c r="H89" s="669"/>
      <c r="I89" s="671"/>
      <c r="J89" s="671"/>
      <c r="K89" s="671"/>
      <c r="L89" s="671"/>
      <c r="M89" s="671"/>
      <c r="N89" s="671"/>
      <c r="O89" s="760"/>
      <c r="P89" s="738"/>
      <c r="Q89" s="763">
        <v>39</v>
      </c>
      <c r="R89" s="763" t="str">
        <f>T32</f>
        <v>TH4</v>
      </c>
      <c r="S89" s="763">
        <f>Q33</f>
        <v>10121</v>
      </c>
      <c r="T89" s="762" t="str">
        <f t="shared" si="15"/>
        <v xml:space="preserve"> </v>
      </c>
      <c r="U89" s="737" t="str">
        <f t="shared" si="16"/>
        <v>MATH F113L1</v>
      </c>
      <c r="V89" s="737"/>
      <c r="W89" s="737"/>
      <c r="X89" s="737"/>
      <c r="Y89" s="737"/>
      <c r="Z89" s="737"/>
      <c r="AA89" s="737"/>
      <c r="AB89" s="737"/>
      <c r="AC89" s="737"/>
      <c r="AD89" s="737"/>
      <c r="AE89" s="737"/>
      <c r="AF89" s="737"/>
      <c r="AG89" s="737"/>
      <c r="AH89" s="737"/>
      <c r="AI89" s="737"/>
      <c r="AJ89" s="737"/>
      <c r="AK89" s="737"/>
    </row>
    <row r="90" spans="1:37" ht="23.25" customHeight="1">
      <c r="A90" s="668">
        <v>10031</v>
      </c>
      <c r="B90" s="669" t="s">
        <v>3287</v>
      </c>
      <c r="C90" s="669"/>
      <c r="D90" s="669"/>
      <c r="E90" s="669"/>
      <c r="F90" s="670"/>
      <c r="G90" s="669"/>
      <c r="H90" s="669"/>
      <c r="I90" s="671"/>
      <c r="J90" s="671"/>
      <c r="K90" s="671"/>
      <c r="L90" s="671"/>
      <c r="M90" s="671"/>
      <c r="N90" s="671"/>
      <c r="O90" s="760"/>
      <c r="P90" s="738"/>
      <c r="Q90" s="763">
        <v>40</v>
      </c>
      <c r="R90" s="763" t="str">
        <f>U32</f>
        <v/>
      </c>
      <c r="S90" s="763">
        <f>Q33</f>
        <v>10121</v>
      </c>
      <c r="T90" s="762" t="str">
        <f t="shared" si="15"/>
        <v xml:space="preserve"> </v>
      </c>
      <c r="U90" s="737" t="str">
        <f t="shared" si="16"/>
        <v>MATH F113L1</v>
      </c>
      <c r="V90" s="737"/>
      <c r="W90" s="737"/>
      <c r="X90" s="737"/>
      <c r="Y90" s="737"/>
      <c r="Z90" s="737"/>
      <c r="AA90" s="737"/>
      <c r="AB90" s="737"/>
      <c r="AC90" s="737"/>
      <c r="AD90" s="737"/>
      <c r="AE90" s="737"/>
      <c r="AF90" s="737"/>
      <c r="AG90" s="737"/>
      <c r="AH90" s="737"/>
      <c r="AI90" s="737"/>
      <c r="AJ90" s="737"/>
      <c r="AK90" s="737"/>
    </row>
    <row r="91" spans="1:37" ht="23.25" customHeight="1">
      <c r="A91" s="668">
        <v>10032</v>
      </c>
      <c r="B91" s="669" t="s">
        <v>3274</v>
      </c>
      <c r="C91" s="669"/>
      <c r="D91" s="669"/>
      <c r="E91" s="669"/>
      <c r="F91" s="670"/>
      <c r="G91" s="669"/>
      <c r="H91" s="669"/>
      <c r="I91" s="671"/>
      <c r="J91" s="671"/>
      <c r="K91" s="671"/>
      <c r="L91" s="671"/>
      <c r="M91" s="671"/>
      <c r="N91" s="671"/>
      <c r="O91" s="760"/>
      <c r="P91" s="738"/>
      <c r="Q91" s="763">
        <v>41</v>
      </c>
      <c r="R91" s="763" t="str">
        <f>V32</f>
        <v/>
      </c>
      <c r="S91" s="763">
        <f>Q33</f>
        <v>10121</v>
      </c>
      <c r="T91" s="762" t="str">
        <f t="shared" si="15"/>
        <v xml:space="preserve"> </v>
      </c>
      <c r="U91" s="737" t="str">
        <f t="shared" si="16"/>
        <v>MATH F113L1</v>
      </c>
      <c r="V91" s="737"/>
      <c r="W91" s="737"/>
      <c r="X91" s="737"/>
      <c r="Y91" s="737"/>
      <c r="Z91" s="737"/>
      <c r="AA91" s="737"/>
      <c r="AB91" s="737"/>
      <c r="AC91" s="737"/>
      <c r="AD91" s="737"/>
      <c r="AE91" s="737"/>
      <c r="AF91" s="737"/>
      <c r="AG91" s="737"/>
      <c r="AH91" s="737"/>
      <c r="AI91" s="737"/>
      <c r="AJ91" s="737"/>
      <c r="AK91" s="737"/>
    </row>
    <row r="92" spans="1:37" ht="23.25" customHeight="1">
      <c r="A92" s="675">
        <v>1003157</v>
      </c>
      <c r="B92" s="669" t="s">
        <v>3291</v>
      </c>
      <c r="C92" s="669"/>
      <c r="D92" s="669"/>
      <c r="E92" s="669"/>
      <c r="F92" s="670"/>
      <c r="G92" s="669"/>
      <c r="H92" s="669"/>
      <c r="I92" s="671"/>
      <c r="J92" s="671"/>
      <c r="K92" s="671"/>
      <c r="L92" s="671"/>
      <c r="M92" s="671"/>
      <c r="N92" s="671"/>
      <c r="O92" s="760"/>
      <c r="P92" s="738"/>
      <c r="Q92" s="763">
        <v>42</v>
      </c>
      <c r="R92" s="763" t="str">
        <f>W32</f>
        <v/>
      </c>
      <c r="S92" s="763">
        <f>Q33</f>
        <v>10121</v>
      </c>
      <c r="T92" s="762" t="str">
        <f t="shared" si="15"/>
        <v xml:space="preserve"> </v>
      </c>
      <c r="U92" s="737" t="str">
        <f t="shared" si="16"/>
        <v>MATH F113L1</v>
      </c>
      <c r="V92" s="737"/>
      <c r="W92" s="737"/>
      <c r="X92" s="737"/>
      <c r="Y92" s="737"/>
      <c r="Z92" s="737"/>
      <c r="AA92" s="737"/>
      <c r="AB92" s="737"/>
      <c r="AC92" s="737"/>
      <c r="AD92" s="737"/>
      <c r="AE92" s="737"/>
      <c r="AF92" s="737"/>
      <c r="AG92" s="737"/>
      <c r="AH92" s="737"/>
      <c r="AI92" s="737"/>
      <c r="AJ92" s="737"/>
      <c r="AK92" s="737"/>
    </row>
    <row r="93" spans="1:37" ht="23.25" customHeight="1">
      <c r="A93" s="675">
        <v>1003257</v>
      </c>
      <c r="B93" s="669" t="s">
        <v>3291</v>
      </c>
      <c r="C93" s="669"/>
      <c r="D93" s="669"/>
      <c r="E93" s="669"/>
      <c r="F93" s="670"/>
      <c r="G93" s="669"/>
      <c r="H93" s="669"/>
      <c r="I93" s="671"/>
      <c r="J93" s="671"/>
      <c r="K93" s="671"/>
      <c r="L93" s="671"/>
      <c r="M93" s="671"/>
      <c r="N93" s="671"/>
      <c r="O93" s="760"/>
      <c r="P93" s="738"/>
      <c r="Q93" s="763">
        <v>43</v>
      </c>
      <c r="R93" s="763" t="str">
        <f>X32</f>
        <v/>
      </c>
      <c r="S93" s="763">
        <f>Q33</f>
        <v>10121</v>
      </c>
      <c r="T93" s="762" t="str">
        <f t="shared" si="15"/>
        <v xml:space="preserve"> </v>
      </c>
      <c r="U93" s="737" t="str">
        <f t="shared" si="16"/>
        <v>MATH F113L1</v>
      </c>
      <c r="V93" s="737"/>
      <c r="W93" s="737"/>
      <c r="X93" s="737"/>
      <c r="Y93" s="737"/>
      <c r="Z93" s="737"/>
      <c r="AA93" s="737"/>
      <c r="AB93" s="737"/>
      <c r="AC93" s="737"/>
      <c r="AD93" s="737"/>
      <c r="AE93" s="737"/>
      <c r="AF93" s="737"/>
      <c r="AG93" s="737"/>
      <c r="AH93" s="737"/>
      <c r="AI93" s="737"/>
      <c r="AJ93" s="737"/>
      <c r="AK93" s="737"/>
    </row>
    <row r="94" spans="1:37" ht="23.25" customHeight="1">
      <c r="A94" s="675">
        <v>1003357</v>
      </c>
      <c r="B94" s="669" t="s">
        <v>3291</v>
      </c>
      <c r="C94" s="669"/>
      <c r="D94" s="669"/>
      <c r="E94" s="669"/>
      <c r="F94" s="670"/>
      <c r="G94" s="669"/>
      <c r="H94" s="669"/>
      <c r="I94" s="671"/>
      <c r="J94" s="671"/>
      <c r="K94" s="671"/>
      <c r="L94" s="671"/>
      <c r="M94" s="671"/>
      <c r="N94" s="671"/>
      <c r="O94" s="760"/>
      <c r="P94" s="738"/>
      <c r="Q94" s="763">
        <v>44</v>
      </c>
      <c r="R94" s="763" t="str">
        <f>Y32</f>
        <v/>
      </c>
      <c r="S94" s="763">
        <f>Q33</f>
        <v>10121</v>
      </c>
      <c r="T94" s="762" t="str">
        <f t="shared" si="15"/>
        <v xml:space="preserve"> </v>
      </c>
      <c r="U94" s="737" t="str">
        <f t="shared" si="16"/>
        <v>MATH F113L1</v>
      </c>
      <c r="V94" s="737"/>
      <c r="W94" s="737"/>
      <c r="X94" s="737"/>
      <c r="Y94" s="737"/>
      <c r="Z94" s="737"/>
      <c r="AA94" s="737"/>
      <c r="AB94" s="737"/>
      <c r="AC94" s="737"/>
      <c r="AD94" s="737"/>
      <c r="AE94" s="737"/>
      <c r="AF94" s="737"/>
      <c r="AG94" s="737"/>
      <c r="AH94" s="737"/>
      <c r="AI94" s="737"/>
      <c r="AJ94" s="737"/>
      <c r="AK94" s="737"/>
    </row>
    <row r="95" spans="1:37" ht="23.25" customHeight="1">
      <c r="A95" s="675">
        <v>1003457</v>
      </c>
      <c r="B95" s="669" t="s">
        <v>3291</v>
      </c>
      <c r="C95" s="669"/>
      <c r="D95" s="669"/>
      <c r="E95" s="669"/>
      <c r="F95" s="670"/>
      <c r="G95" s="669"/>
      <c r="H95" s="669"/>
      <c r="I95" s="671"/>
      <c r="J95" s="671"/>
      <c r="K95" s="671"/>
      <c r="L95" s="671"/>
      <c r="M95" s="671"/>
      <c r="N95" s="671"/>
      <c r="O95" s="760"/>
      <c r="P95" s="738"/>
      <c r="Q95" s="763">
        <v>45</v>
      </c>
      <c r="R95" s="763" t="str">
        <f>Z32</f>
        <v/>
      </c>
      <c r="S95" s="763">
        <f>Q33</f>
        <v>10121</v>
      </c>
      <c r="T95" s="762" t="str">
        <f t="shared" si="15"/>
        <v xml:space="preserve"> </v>
      </c>
      <c r="U95" s="737" t="str">
        <f t="shared" si="16"/>
        <v>MATH F113L1</v>
      </c>
      <c r="V95" s="737"/>
      <c r="W95" s="737"/>
      <c r="X95" s="737"/>
      <c r="Y95" s="737"/>
      <c r="Z95" s="737"/>
      <c r="AA95" s="737"/>
      <c r="AB95" s="737"/>
      <c r="AC95" s="737"/>
      <c r="AD95" s="737"/>
      <c r="AE95" s="737"/>
      <c r="AF95" s="737"/>
      <c r="AG95" s="737"/>
      <c r="AH95" s="737"/>
      <c r="AI95" s="737"/>
      <c r="AJ95" s="737"/>
      <c r="AK95" s="737"/>
    </row>
    <row r="96" spans="1:37" ht="23.25" customHeight="1">
      <c r="A96" s="675">
        <v>1003557</v>
      </c>
      <c r="B96" s="669" t="s">
        <v>3291</v>
      </c>
      <c r="C96" s="669"/>
      <c r="D96" s="669"/>
      <c r="E96" s="669"/>
      <c r="F96" s="670"/>
      <c r="G96" s="669"/>
      <c r="H96" s="669"/>
      <c r="I96" s="671"/>
      <c r="J96" s="671"/>
      <c r="K96" s="671"/>
      <c r="L96" s="671"/>
      <c r="M96" s="671"/>
      <c r="N96" s="671"/>
      <c r="O96" s="760"/>
      <c r="P96" s="738"/>
      <c r="Q96" s="763">
        <v>46</v>
      </c>
      <c r="R96" s="763" t="str">
        <f>AA32</f>
        <v/>
      </c>
      <c r="S96" s="763">
        <f>Q32</f>
        <v>13483</v>
      </c>
      <c r="T96" s="762" t="str">
        <f t="shared" si="15"/>
        <v xml:space="preserve"> </v>
      </c>
      <c r="U96" s="737" t="str">
        <f t="shared" si="16"/>
        <v>INSTR F341P3</v>
      </c>
      <c r="V96" s="737"/>
      <c r="W96" s="737"/>
      <c r="X96" s="737"/>
      <c r="Y96" s="737"/>
      <c r="Z96" s="737"/>
      <c r="AA96" s="737"/>
      <c r="AB96" s="737"/>
      <c r="AC96" s="737"/>
      <c r="AD96" s="737"/>
      <c r="AE96" s="737"/>
      <c r="AF96" s="737"/>
      <c r="AG96" s="737"/>
      <c r="AH96" s="737"/>
      <c r="AI96" s="737"/>
      <c r="AJ96" s="737"/>
      <c r="AK96" s="737"/>
    </row>
    <row r="97" spans="1:37" ht="23.25" customHeight="1">
      <c r="A97" s="683">
        <v>1003199</v>
      </c>
      <c r="B97" s="669" t="s">
        <v>3286</v>
      </c>
      <c r="C97" s="669" t="s">
        <v>3299</v>
      </c>
      <c r="D97" s="669"/>
      <c r="E97" s="669"/>
      <c r="F97" s="670"/>
      <c r="G97" s="669"/>
      <c r="H97" s="669"/>
      <c r="I97" s="671"/>
      <c r="J97" s="671"/>
      <c r="K97" s="671"/>
      <c r="L97" s="671"/>
      <c r="M97" s="671"/>
      <c r="N97" s="671"/>
      <c r="O97" s="760"/>
      <c r="P97" s="738"/>
      <c r="Q97" s="763">
        <v>47</v>
      </c>
      <c r="R97" s="763" t="str">
        <f>AB32</f>
        <v/>
      </c>
      <c r="S97" s="763">
        <f>Q32</f>
        <v>13483</v>
      </c>
      <c r="T97" s="762" t="str">
        <f t="shared" si="15"/>
        <v xml:space="preserve"> </v>
      </c>
      <c r="U97" s="737" t="str">
        <f t="shared" si="16"/>
        <v>INSTR F341P3</v>
      </c>
      <c r="V97" s="737"/>
      <c r="W97" s="737"/>
      <c r="X97" s="737"/>
      <c r="Y97" s="737"/>
      <c r="Z97" s="737"/>
      <c r="AA97" s="737"/>
      <c r="AB97" s="737"/>
      <c r="AC97" s="737"/>
      <c r="AD97" s="737"/>
      <c r="AE97" s="737"/>
      <c r="AF97" s="737"/>
      <c r="AG97" s="737"/>
      <c r="AH97" s="737"/>
      <c r="AI97" s="737"/>
      <c r="AJ97" s="737"/>
      <c r="AK97" s="737"/>
    </row>
    <row r="98" spans="1:37" ht="23.25" customHeight="1">
      <c r="A98" s="683">
        <v>1003299</v>
      </c>
      <c r="B98" s="669" t="s">
        <v>3281</v>
      </c>
      <c r="C98" s="669" t="s">
        <v>3282</v>
      </c>
      <c r="D98" s="669"/>
      <c r="E98" s="669"/>
      <c r="F98" s="670"/>
      <c r="G98" s="669"/>
      <c r="H98" s="669"/>
      <c r="I98" s="671"/>
      <c r="J98" s="671"/>
      <c r="K98" s="671"/>
      <c r="L98" s="671"/>
      <c r="M98" s="671"/>
      <c r="N98" s="671"/>
      <c r="O98" s="760"/>
      <c r="P98" s="738"/>
      <c r="Q98" s="763">
        <v>48</v>
      </c>
      <c r="R98" s="763" t="str">
        <f>AC32</f>
        <v/>
      </c>
      <c r="S98" s="763">
        <f>Q32</f>
        <v>13483</v>
      </c>
      <c r="T98" s="762" t="str">
        <f t="shared" si="15"/>
        <v xml:space="preserve"> </v>
      </c>
      <c r="U98" s="737" t="str">
        <f t="shared" si="16"/>
        <v>INSTR F341P3</v>
      </c>
      <c r="V98" s="737"/>
      <c r="W98" s="737"/>
      <c r="X98" s="737"/>
      <c r="Y98" s="737"/>
      <c r="Z98" s="737"/>
      <c r="AA98" s="737"/>
      <c r="AB98" s="737"/>
      <c r="AC98" s="737"/>
      <c r="AD98" s="737"/>
      <c r="AE98" s="737"/>
      <c r="AF98" s="737"/>
      <c r="AG98" s="737"/>
      <c r="AH98" s="737"/>
      <c r="AI98" s="737"/>
      <c r="AJ98" s="737"/>
      <c r="AK98" s="737"/>
    </row>
    <row r="99" spans="1:37" ht="23.25" customHeight="1">
      <c r="A99" s="668">
        <v>10033</v>
      </c>
      <c r="B99" s="669" t="s">
        <v>3290</v>
      </c>
      <c r="C99" s="669" t="s">
        <v>3277</v>
      </c>
      <c r="D99" s="669"/>
      <c r="E99" s="669"/>
      <c r="F99" s="670"/>
      <c r="G99" s="669"/>
      <c r="H99" s="669"/>
      <c r="I99" s="671"/>
      <c r="J99" s="671"/>
      <c r="K99" s="671"/>
      <c r="L99" s="671"/>
      <c r="M99" s="671"/>
      <c r="N99" s="671"/>
      <c r="O99" s="760"/>
      <c r="P99" s="738" t="s">
        <v>4636</v>
      </c>
      <c r="Q99" s="762">
        <v>49</v>
      </c>
      <c r="R99" s="762" t="str">
        <f>R33</f>
        <v>T9</v>
      </c>
      <c r="S99" s="762">
        <f>Q33</f>
        <v>10121</v>
      </c>
      <c r="T99" s="762" t="str">
        <f t="shared" si="15"/>
        <v xml:space="preserve"> </v>
      </c>
      <c r="U99" s="737" t="str">
        <f t="shared" si="16"/>
        <v>MATH F113L1</v>
      </c>
      <c r="V99" s="737"/>
      <c r="W99" s="737"/>
      <c r="X99" s="737"/>
      <c r="Y99" s="737"/>
      <c r="Z99" s="737"/>
      <c r="AA99" s="737"/>
      <c r="AB99" s="737"/>
      <c r="AC99" s="737"/>
      <c r="AD99" s="737"/>
      <c r="AE99" s="737"/>
      <c r="AF99" s="737"/>
      <c r="AG99" s="737"/>
      <c r="AH99" s="737"/>
      <c r="AI99" s="737"/>
      <c r="AJ99" s="737"/>
      <c r="AK99" s="737"/>
    </row>
    <row r="100" spans="1:37" ht="23.25" customHeight="1">
      <c r="A100" s="668">
        <v>10034</v>
      </c>
      <c r="B100" s="669" t="s">
        <v>3264</v>
      </c>
      <c r="C100" s="669" t="s">
        <v>3298</v>
      </c>
      <c r="D100" s="669"/>
      <c r="E100" s="669"/>
      <c r="F100" s="670"/>
      <c r="G100" s="669"/>
      <c r="H100" s="669"/>
      <c r="I100" s="671"/>
      <c r="J100" s="671"/>
      <c r="K100" s="671"/>
      <c r="L100" s="671"/>
      <c r="M100" s="671"/>
      <c r="N100" s="671"/>
      <c r="O100" s="760"/>
      <c r="P100" s="738"/>
      <c r="Q100" s="762">
        <v>50</v>
      </c>
      <c r="R100" s="762" t="str">
        <f>S33</f>
        <v>TH9</v>
      </c>
      <c r="S100" s="762">
        <f>Q33</f>
        <v>10121</v>
      </c>
      <c r="T100" s="762" t="str">
        <f t="shared" si="15"/>
        <v xml:space="preserve"> </v>
      </c>
      <c r="U100" s="737" t="str">
        <f t="shared" si="16"/>
        <v>MATH F113L1</v>
      </c>
      <c r="V100" s="737"/>
      <c r="W100" s="737"/>
      <c r="X100" s="737"/>
      <c r="Y100" s="737"/>
      <c r="Z100" s="737"/>
      <c r="AA100" s="737"/>
      <c r="AB100" s="737"/>
      <c r="AC100" s="737"/>
      <c r="AD100" s="737"/>
      <c r="AE100" s="737"/>
      <c r="AF100" s="737"/>
      <c r="AG100" s="737"/>
      <c r="AH100" s="737"/>
      <c r="AI100" s="737"/>
      <c r="AJ100" s="737"/>
      <c r="AK100" s="737"/>
    </row>
    <row r="101" spans="1:37" ht="23.25" customHeight="1">
      <c r="A101" s="668">
        <v>10035</v>
      </c>
      <c r="B101" s="669" t="s">
        <v>3294</v>
      </c>
      <c r="C101" s="669" t="s">
        <v>3269</v>
      </c>
      <c r="D101" s="669"/>
      <c r="E101" s="669"/>
      <c r="F101" s="670"/>
      <c r="G101" s="669"/>
      <c r="H101" s="669"/>
      <c r="I101" s="671"/>
      <c r="J101" s="671"/>
      <c r="K101" s="671"/>
      <c r="L101" s="671"/>
      <c r="M101" s="671"/>
      <c r="N101" s="671"/>
      <c r="O101" s="760"/>
      <c r="P101" s="738"/>
      <c r="Q101" s="762">
        <v>51</v>
      </c>
      <c r="R101" s="762" t="str">
        <f>T33</f>
        <v>F7</v>
      </c>
      <c r="S101" s="762">
        <f>Q33</f>
        <v>10121</v>
      </c>
      <c r="T101" s="762" t="str">
        <f t="shared" si="15"/>
        <v>Clash</v>
      </c>
      <c r="U101" s="737" t="str">
        <f t="shared" si="16"/>
        <v>MATH F113L1</v>
      </c>
      <c r="V101" s="737"/>
      <c r="W101" s="737"/>
      <c r="X101" s="737"/>
      <c r="Y101" s="737"/>
      <c r="Z101" s="737"/>
      <c r="AA101" s="737"/>
      <c r="AB101" s="737"/>
      <c r="AC101" s="737"/>
      <c r="AD101" s="737"/>
      <c r="AE101" s="737"/>
      <c r="AF101" s="737"/>
      <c r="AG101" s="737"/>
      <c r="AH101" s="737"/>
      <c r="AI101" s="737"/>
      <c r="AJ101" s="737"/>
      <c r="AK101" s="737"/>
    </row>
    <row r="102" spans="1:37" ht="23.25" customHeight="1">
      <c r="A102" s="668">
        <v>10041</v>
      </c>
      <c r="B102" s="669" t="s">
        <v>3304</v>
      </c>
      <c r="C102" s="669" t="s">
        <v>3265</v>
      </c>
      <c r="D102" s="669"/>
      <c r="E102" s="669"/>
      <c r="F102" s="670"/>
      <c r="G102" s="669"/>
      <c r="H102" s="669"/>
      <c r="I102" s="671"/>
      <c r="J102" s="671"/>
      <c r="K102" s="671"/>
      <c r="L102" s="671"/>
      <c r="M102" s="671"/>
      <c r="N102" s="671"/>
      <c r="O102" s="760"/>
      <c r="P102" s="738"/>
      <c r="Q102" s="762">
        <v>52</v>
      </c>
      <c r="R102" s="762" t="str">
        <f>U33</f>
        <v/>
      </c>
      <c r="S102" s="762">
        <f>Q33</f>
        <v>10121</v>
      </c>
      <c r="T102" s="762" t="str">
        <f t="shared" si="15"/>
        <v xml:space="preserve"> </v>
      </c>
      <c r="U102" s="737" t="str">
        <f t="shared" si="16"/>
        <v>MATH F113L1</v>
      </c>
      <c r="V102" s="737"/>
      <c r="W102" s="737"/>
      <c r="X102" s="737"/>
      <c r="Y102" s="737"/>
      <c r="Z102" s="737"/>
      <c r="AA102" s="737"/>
      <c r="AB102" s="737"/>
      <c r="AC102" s="737"/>
      <c r="AD102" s="737"/>
      <c r="AE102" s="737"/>
      <c r="AF102" s="737"/>
      <c r="AG102" s="737"/>
      <c r="AH102" s="737"/>
      <c r="AI102" s="737"/>
      <c r="AJ102" s="737"/>
      <c r="AK102" s="737"/>
    </row>
    <row r="103" spans="1:37" ht="23.25" customHeight="1">
      <c r="A103" s="698">
        <v>1004157</v>
      </c>
      <c r="B103" s="669" t="s">
        <v>3280</v>
      </c>
      <c r="C103" s="669" t="s">
        <v>3264</v>
      </c>
      <c r="D103" s="669"/>
      <c r="E103" s="669"/>
      <c r="F103" s="670"/>
      <c r="G103" s="669"/>
      <c r="H103" s="669"/>
      <c r="I103" s="671"/>
      <c r="J103" s="671"/>
      <c r="K103" s="671"/>
      <c r="L103" s="671"/>
      <c r="M103" s="671"/>
      <c r="N103" s="671"/>
      <c r="O103" s="760"/>
      <c r="P103" s="738"/>
      <c r="Q103" s="762">
        <v>53</v>
      </c>
      <c r="R103" s="762" t="str">
        <f>V33</f>
        <v/>
      </c>
      <c r="S103" s="762">
        <f>Q33</f>
        <v>10121</v>
      </c>
      <c r="T103" s="762" t="str">
        <f t="shared" si="15"/>
        <v xml:space="preserve"> </v>
      </c>
      <c r="U103" s="737" t="str">
        <f t="shared" si="16"/>
        <v>MATH F113L1</v>
      </c>
      <c r="V103" s="737"/>
      <c r="W103" s="737"/>
      <c r="X103" s="737"/>
      <c r="Y103" s="737"/>
      <c r="Z103" s="737"/>
      <c r="AA103" s="737"/>
      <c r="AB103" s="737"/>
      <c r="AC103" s="737"/>
      <c r="AD103" s="737"/>
      <c r="AE103" s="737"/>
      <c r="AF103" s="737"/>
      <c r="AG103" s="737"/>
      <c r="AH103" s="737"/>
      <c r="AI103" s="737"/>
      <c r="AJ103" s="737"/>
      <c r="AK103" s="737"/>
    </row>
    <row r="104" spans="1:37" ht="23.25" customHeight="1">
      <c r="A104" s="668">
        <v>10042</v>
      </c>
      <c r="B104" s="669" t="s">
        <v>3304</v>
      </c>
      <c r="C104" s="669" t="s">
        <v>3265</v>
      </c>
      <c r="D104" s="669"/>
      <c r="E104" s="669"/>
      <c r="F104" s="670"/>
      <c r="G104" s="669"/>
      <c r="H104" s="669"/>
      <c r="I104" s="671"/>
      <c r="J104" s="671"/>
      <c r="K104" s="671"/>
      <c r="L104" s="671"/>
      <c r="M104" s="671"/>
      <c r="N104" s="671"/>
      <c r="O104" s="760"/>
      <c r="P104" s="738"/>
      <c r="Q104" s="762">
        <v>54</v>
      </c>
      <c r="R104" s="762" t="str">
        <f>W33</f>
        <v/>
      </c>
      <c r="S104" s="762">
        <f>Q33</f>
        <v>10121</v>
      </c>
      <c r="T104" s="762" t="str">
        <f t="shared" si="15"/>
        <v xml:space="preserve"> </v>
      </c>
      <c r="U104" s="737" t="str">
        <f t="shared" si="16"/>
        <v>MATH F113L1</v>
      </c>
      <c r="V104" s="737"/>
      <c r="W104" s="737"/>
      <c r="X104" s="737"/>
      <c r="Y104" s="737"/>
      <c r="Z104" s="737"/>
      <c r="AA104" s="737"/>
      <c r="AB104" s="737"/>
      <c r="AC104" s="737"/>
      <c r="AD104" s="737"/>
      <c r="AE104" s="737"/>
      <c r="AF104" s="737"/>
      <c r="AG104" s="737"/>
      <c r="AH104" s="737"/>
      <c r="AI104" s="737"/>
      <c r="AJ104" s="737"/>
      <c r="AK104" s="737"/>
    </row>
    <row r="105" spans="1:37" ht="23.25" customHeight="1">
      <c r="A105" s="698">
        <v>1004257</v>
      </c>
      <c r="B105" s="669" t="s">
        <v>3280</v>
      </c>
      <c r="C105" s="669" t="s">
        <v>3264</v>
      </c>
      <c r="D105" s="669"/>
      <c r="E105" s="669"/>
      <c r="F105" s="670"/>
      <c r="G105" s="669"/>
      <c r="H105" s="669"/>
      <c r="I105" s="671"/>
      <c r="J105" s="671"/>
      <c r="K105" s="671"/>
      <c r="L105" s="671"/>
      <c r="M105" s="671"/>
      <c r="N105" s="671"/>
      <c r="O105" s="760"/>
      <c r="P105" s="738"/>
      <c r="Q105" s="762">
        <v>55</v>
      </c>
      <c r="R105" s="762" t="str">
        <f>X33</f>
        <v/>
      </c>
      <c r="S105" s="762">
        <f>Q33</f>
        <v>10121</v>
      </c>
      <c r="T105" s="762" t="str">
        <f t="shared" si="15"/>
        <v xml:space="preserve"> </v>
      </c>
      <c r="U105" s="737" t="str">
        <f t="shared" si="16"/>
        <v>MATH F113L1</v>
      </c>
      <c r="V105" s="737"/>
      <c r="W105" s="737"/>
      <c r="X105" s="737"/>
      <c r="Y105" s="737"/>
      <c r="Z105" s="737"/>
      <c r="AA105" s="737"/>
      <c r="AB105" s="737"/>
      <c r="AC105" s="737"/>
      <c r="AD105" s="737"/>
      <c r="AE105" s="737"/>
      <c r="AF105" s="737"/>
      <c r="AG105" s="737"/>
      <c r="AH105" s="737"/>
      <c r="AI105" s="737"/>
      <c r="AJ105" s="737"/>
      <c r="AK105" s="737"/>
    </row>
    <row r="106" spans="1:37" ht="23.25" customHeight="1">
      <c r="A106" s="668">
        <v>10043</v>
      </c>
      <c r="B106" s="669" t="s">
        <v>3304</v>
      </c>
      <c r="C106" s="669" t="s">
        <v>3265</v>
      </c>
      <c r="D106" s="669"/>
      <c r="E106" s="669"/>
      <c r="F106" s="670"/>
      <c r="G106" s="669"/>
      <c r="H106" s="669"/>
      <c r="I106" s="671"/>
      <c r="J106" s="671"/>
      <c r="K106" s="671"/>
      <c r="L106" s="671"/>
      <c r="M106" s="671"/>
      <c r="N106" s="671"/>
      <c r="O106" s="760"/>
      <c r="P106" s="738"/>
      <c r="Q106" s="762">
        <v>56</v>
      </c>
      <c r="R106" s="762" t="str">
        <f>Y33</f>
        <v/>
      </c>
      <c r="S106" s="762">
        <f>Q33</f>
        <v>10121</v>
      </c>
      <c r="T106" s="762" t="str">
        <f t="shared" si="15"/>
        <v xml:space="preserve"> </v>
      </c>
      <c r="U106" s="737" t="str">
        <f t="shared" si="16"/>
        <v>MATH F113L1</v>
      </c>
      <c r="V106" s="737"/>
      <c r="W106" s="737"/>
      <c r="X106" s="737"/>
      <c r="Y106" s="737"/>
      <c r="Z106" s="737"/>
      <c r="AA106" s="737"/>
      <c r="AB106" s="737"/>
      <c r="AC106" s="737"/>
      <c r="AD106" s="737"/>
      <c r="AE106" s="737"/>
      <c r="AF106" s="737"/>
      <c r="AG106" s="737"/>
      <c r="AH106" s="737"/>
      <c r="AI106" s="737"/>
      <c r="AJ106" s="737"/>
      <c r="AK106" s="737"/>
    </row>
    <row r="107" spans="1:37" ht="23.25" customHeight="1">
      <c r="A107" s="698">
        <v>1004357</v>
      </c>
      <c r="B107" s="669" t="s">
        <v>3280</v>
      </c>
      <c r="C107" s="669" t="s">
        <v>3264</v>
      </c>
      <c r="D107" s="669"/>
      <c r="E107" s="669"/>
      <c r="F107" s="670"/>
      <c r="G107" s="669"/>
      <c r="H107" s="669"/>
      <c r="I107" s="671"/>
      <c r="J107" s="671"/>
      <c r="K107" s="671"/>
      <c r="L107" s="671"/>
      <c r="M107" s="671"/>
      <c r="N107" s="671"/>
      <c r="O107" s="760"/>
      <c r="P107" s="738"/>
      <c r="Q107" s="762">
        <v>57</v>
      </c>
      <c r="R107" s="762" t="str">
        <f>Z33</f>
        <v/>
      </c>
      <c r="S107" s="762">
        <f>Q33</f>
        <v>10121</v>
      </c>
      <c r="T107" s="762" t="str">
        <f t="shared" si="15"/>
        <v xml:space="preserve"> </v>
      </c>
      <c r="U107" s="737" t="str">
        <f t="shared" si="16"/>
        <v>MATH F113L1</v>
      </c>
      <c r="V107" s="737"/>
      <c r="W107" s="737"/>
      <c r="X107" s="737"/>
      <c r="Y107" s="737"/>
      <c r="Z107" s="737"/>
      <c r="AA107" s="737"/>
      <c r="AB107" s="737"/>
      <c r="AC107" s="737"/>
      <c r="AD107" s="737"/>
      <c r="AE107" s="737"/>
      <c r="AF107" s="737"/>
      <c r="AG107" s="737"/>
      <c r="AH107" s="737"/>
      <c r="AI107" s="737"/>
      <c r="AJ107" s="737"/>
      <c r="AK107" s="737"/>
    </row>
    <row r="108" spans="1:37" ht="23.25" customHeight="1">
      <c r="A108" s="668">
        <v>10044</v>
      </c>
      <c r="B108" s="669" t="s">
        <v>3304</v>
      </c>
      <c r="C108" s="669" t="s">
        <v>3265</v>
      </c>
      <c r="D108" s="669"/>
      <c r="E108" s="669"/>
      <c r="F108" s="670"/>
      <c r="G108" s="669"/>
      <c r="H108" s="669"/>
      <c r="I108" s="671"/>
      <c r="J108" s="671"/>
      <c r="K108" s="671"/>
      <c r="L108" s="671"/>
      <c r="M108" s="671"/>
      <c r="N108" s="671"/>
      <c r="O108" s="760"/>
      <c r="P108" s="738"/>
      <c r="Q108" s="762">
        <v>58</v>
      </c>
      <c r="R108" s="762" t="str">
        <f>AA33</f>
        <v/>
      </c>
      <c r="S108" s="762">
        <f>Q33</f>
        <v>10121</v>
      </c>
      <c r="T108" s="762" t="str">
        <f t="shared" si="15"/>
        <v xml:space="preserve"> </v>
      </c>
      <c r="U108" s="737" t="str">
        <f t="shared" si="16"/>
        <v>MATH F113L1</v>
      </c>
      <c r="V108" s="737"/>
      <c r="W108" s="737"/>
      <c r="X108" s="737"/>
      <c r="Y108" s="737"/>
      <c r="Z108" s="737"/>
      <c r="AA108" s="737"/>
      <c r="AB108" s="737"/>
      <c r="AC108" s="737"/>
      <c r="AD108" s="737"/>
      <c r="AE108" s="737"/>
      <c r="AF108" s="737"/>
      <c r="AG108" s="737"/>
      <c r="AH108" s="737"/>
      <c r="AI108" s="737"/>
      <c r="AJ108" s="737"/>
      <c r="AK108" s="737"/>
    </row>
    <row r="109" spans="1:37" ht="23.25" customHeight="1">
      <c r="A109" s="698">
        <v>1004457</v>
      </c>
      <c r="B109" s="669" t="s">
        <v>3280</v>
      </c>
      <c r="C109" s="669" t="s">
        <v>3264</v>
      </c>
      <c r="D109" s="669"/>
      <c r="E109" s="669"/>
      <c r="F109" s="670"/>
      <c r="G109" s="669"/>
      <c r="H109" s="669"/>
      <c r="I109" s="671"/>
      <c r="J109" s="671"/>
      <c r="K109" s="671"/>
      <c r="L109" s="671"/>
      <c r="M109" s="671"/>
      <c r="N109" s="671"/>
      <c r="O109" s="760"/>
      <c r="P109" s="738"/>
      <c r="Q109" s="762">
        <v>59</v>
      </c>
      <c r="R109" s="762" t="str">
        <f>AB33</f>
        <v/>
      </c>
      <c r="S109" s="762">
        <f>Q33</f>
        <v>10121</v>
      </c>
      <c r="T109" s="762" t="str">
        <f t="shared" si="15"/>
        <v xml:space="preserve"> </v>
      </c>
      <c r="U109" s="737" t="str">
        <f t="shared" si="16"/>
        <v>MATH F113L1</v>
      </c>
      <c r="V109" s="737"/>
      <c r="W109" s="737"/>
      <c r="X109" s="737"/>
      <c r="Y109" s="737"/>
      <c r="Z109" s="737"/>
      <c r="AA109" s="737"/>
      <c r="AB109" s="737"/>
      <c r="AC109" s="737"/>
      <c r="AD109" s="737"/>
      <c r="AE109" s="737"/>
      <c r="AF109" s="737"/>
      <c r="AG109" s="737"/>
      <c r="AH109" s="737"/>
      <c r="AI109" s="737"/>
      <c r="AJ109" s="737"/>
      <c r="AK109" s="737"/>
    </row>
    <row r="110" spans="1:37" ht="23.25" customHeight="1">
      <c r="A110" s="668">
        <v>10045</v>
      </c>
      <c r="B110" s="669" t="s">
        <v>3303</v>
      </c>
      <c r="C110" s="669" t="s">
        <v>3266</v>
      </c>
      <c r="D110" s="669"/>
      <c r="E110" s="669"/>
      <c r="F110" s="670"/>
      <c r="G110" s="669"/>
      <c r="H110" s="669"/>
      <c r="I110" s="671"/>
      <c r="J110" s="671"/>
      <c r="K110" s="671"/>
      <c r="L110" s="671"/>
      <c r="M110" s="671"/>
      <c r="N110" s="671"/>
      <c r="O110" s="760"/>
      <c r="P110" s="738"/>
      <c r="Q110" s="762">
        <v>60</v>
      </c>
      <c r="R110" s="762" t="str">
        <f>AC33</f>
        <v/>
      </c>
      <c r="S110" s="762">
        <f>Q33</f>
        <v>10121</v>
      </c>
      <c r="T110" s="762" t="str">
        <f t="shared" si="15"/>
        <v xml:space="preserve"> </v>
      </c>
      <c r="U110" s="737" t="str">
        <f t="shared" si="16"/>
        <v>MATH F113L1</v>
      </c>
      <c r="V110" s="737"/>
      <c r="W110" s="737"/>
      <c r="X110" s="737"/>
      <c r="Y110" s="737"/>
      <c r="Z110" s="737"/>
      <c r="AA110" s="737"/>
      <c r="AB110" s="737"/>
      <c r="AC110" s="737"/>
      <c r="AD110" s="737"/>
      <c r="AE110" s="737"/>
      <c r="AF110" s="737"/>
      <c r="AG110" s="737"/>
      <c r="AH110" s="737"/>
      <c r="AI110" s="737"/>
      <c r="AJ110" s="737"/>
      <c r="AK110" s="737"/>
    </row>
    <row r="111" spans="1:37" ht="23.25" customHeight="1">
      <c r="A111" s="698">
        <v>1004557</v>
      </c>
      <c r="B111" s="669" t="s">
        <v>3280</v>
      </c>
      <c r="C111" s="669" t="s">
        <v>3267</v>
      </c>
      <c r="D111" s="669"/>
      <c r="E111" s="669"/>
      <c r="F111" s="670"/>
      <c r="G111" s="669"/>
      <c r="H111" s="669"/>
      <c r="I111" s="671"/>
      <c r="J111" s="671"/>
      <c r="K111" s="671"/>
      <c r="L111" s="671"/>
      <c r="M111" s="671"/>
      <c r="N111" s="671"/>
      <c r="O111" s="760"/>
      <c r="P111" s="738" t="s">
        <v>4637</v>
      </c>
      <c r="Q111" s="763">
        <v>61</v>
      </c>
      <c r="R111" s="763" t="str">
        <f>R34</f>
        <v>M7</v>
      </c>
      <c r="S111" s="763">
        <f>Q34</f>
        <v>14711</v>
      </c>
      <c r="T111" s="762" t="str">
        <f t="shared" si="15"/>
        <v xml:space="preserve"> </v>
      </c>
      <c r="U111" s="737" t="str">
        <f t="shared" si="16"/>
        <v>MATH F313L1</v>
      </c>
      <c r="V111" s="737"/>
      <c r="W111" s="737"/>
      <c r="X111" s="737"/>
      <c r="Y111" s="737"/>
      <c r="Z111" s="737"/>
      <c r="AA111" s="737"/>
      <c r="AB111" s="737"/>
      <c r="AC111" s="737"/>
      <c r="AD111" s="737"/>
      <c r="AE111" s="737"/>
      <c r="AF111" s="737"/>
      <c r="AG111" s="737"/>
      <c r="AH111" s="737"/>
      <c r="AI111" s="737"/>
      <c r="AJ111" s="737"/>
      <c r="AK111" s="737"/>
    </row>
    <row r="112" spans="1:37" ht="23.25" customHeight="1">
      <c r="A112" s="668">
        <v>10046</v>
      </c>
      <c r="B112" s="669" t="s">
        <v>3303</v>
      </c>
      <c r="C112" s="669" t="s">
        <v>3266</v>
      </c>
      <c r="D112" s="669"/>
      <c r="E112" s="669"/>
      <c r="F112" s="670"/>
      <c r="G112" s="669"/>
      <c r="H112" s="669"/>
      <c r="I112" s="671"/>
      <c r="J112" s="671"/>
      <c r="K112" s="671"/>
      <c r="L112" s="671"/>
      <c r="M112" s="671"/>
      <c r="N112" s="671"/>
      <c r="O112" s="760"/>
      <c r="P112" s="738"/>
      <c r="Q112" s="763">
        <v>62</v>
      </c>
      <c r="R112" s="763" t="str">
        <f>S34</f>
        <v>W7</v>
      </c>
      <c r="S112" s="763">
        <f>Q34</f>
        <v>14711</v>
      </c>
      <c r="T112" s="762" t="str">
        <f t="shared" si="15"/>
        <v xml:space="preserve"> </v>
      </c>
      <c r="U112" s="737" t="str">
        <f t="shared" si="16"/>
        <v>MATH F313L1</v>
      </c>
      <c r="V112" s="737"/>
      <c r="W112" s="737"/>
      <c r="X112" s="737"/>
      <c r="Y112" s="737"/>
      <c r="Z112" s="737"/>
      <c r="AA112" s="737"/>
      <c r="AB112" s="737"/>
      <c r="AC112" s="737"/>
      <c r="AD112" s="737"/>
      <c r="AE112" s="737"/>
      <c r="AF112" s="737"/>
      <c r="AG112" s="737"/>
      <c r="AH112" s="737"/>
      <c r="AI112" s="737"/>
      <c r="AJ112" s="737"/>
      <c r="AK112" s="737"/>
    </row>
    <row r="113" spans="1:37" ht="23.25" customHeight="1">
      <c r="A113" s="698">
        <v>1004657</v>
      </c>
      <c r="B113" s="669" t="s">
        <v>3280</v>
      </c>
      <c r="C113" s="669" t="s">
        <v>3267</v>
      </c>
      <c r="D113" s="669"/>
      <c r="E113" s="669"/>
      <c r="F113" s="670"/>
      <c r="G113" s="669"/>
      <c r="H113" s="669"/>
      <c r="I113" s="671"/>
      <c r="J113" s="671"/>
      <c r="K113" s="671"/>
      <c r="L113" s="671"/>
      <c r="M113" s="671"/>
      <c r="N113" s="671"/>
      <c r="O113" s="760"/>
      <c r="P113" s="738"/>
      <c r="Q113" s="763">
        <v>63</v>
      </c>
      <c r="R113" s="763" t="str">
        <f>T34</f>
        <v>F7</v>
      </c>
      <c r="S113" s="763">
        <f>Q34</f>
        <v>14711</v>
      </c>
      <c r="T113" s="762" t="str">
        <f t="shared" si="15"/>
        <v>Clash</v>
      </c>
      <c r="U113" s="737" t="str">
        <f t="shared" si="16"/>
        <v>MATH F313L1</v>
      </c>
      <c r="V113" s="737"/>
      <c r="W113" s="737"/>
      <c r="X113" s="737"/>
      <c r="Y113" s="737"/>
      <c r="Z113" s="737"/>
      <c r="AA113" s="737"/>
      <c r="AB113" s="737"/>
      <c r="AC113" s="737"/>
      <c r="AD113" s="737"/>
      <c r="AE113" s="737"/>
      <c r="AF113" s="737"/>
      <c r="AG113" s="737"/>
      <c r="AH113" s="737"/>
      <c r="AI113" s="737"/>
      <c r="AJ113" s="737"/>
      <c r="AK113" s="737"/>
    </row>
    <row r="114" spans="1:37" ht="23.25" customHeight="1">
      <c r="A114" s="668">
        <v>10047</v>
      </c>
      <c r="B114" s="669" t="s">
        <v>3303</v>
      </c>
      <c r="C114" s="669" t="s">
        <v>3266</v>
      </c>
      <c r="D114" s="669"/>
      <c r="E114" s="669"/>
      <c r="F114" s="670"/>
      <c r="G114" s="669"/>
      <c r="H114" s="669"/>
      <c r="I114" s="671"/>
      <c r="J114" s="671"/>
      <c r="K114" s="671"/>
      <c r="L114" s="671"/>
      <c r="M114" s="671"/>
      <c r="N114" s="671"/>
      <c r="O114" s="760"/>
      <c r="P114" s="738"/>
      <c r="Q114" s="763">
        <v>64</v>
      </c>
      <c r="R114" s="763" t="str">
        <f>U34</f>
        <v/>
      </c>
      <c r="S114" s="763">
        <f>Q34</f>
        <v>14711</v>
      </c>
      <c r="T114" s="762" t="str">
        <f t="shared" si="15"/>
        <v xml:space="preserve"> </v>
      </c>
      <c r="U114" s="737" t="str">
        <f t="shared" si="16"/>
        <v>MATH F313L1</v>
      </c>
      <c r="V114" s="737"/>
      <c r="W114" s="737"/>
      <c r="X114" s="737"/>
      <c r="Y114" s="737"/>
      <c r="Z114" s="737"/>
      <c r="AA114" s="737"/>
      <c r="AB114" s="737"/>
      <c r="AC114" s="737"/>
      <c r="AD114" s="737"/>
      <c r="AE114" s="737"/>
      <c r="AF114" s="737"/>
      <c r="AG114" s="737"/>
      <c r="AH114" s="737"/>
      <c r="AI114" s="737"/>
      <c r="AJ114" s="737"/>
      <c r="AK114" s="737"/>
    </row>
    <row r="115" spans="1:37" ht="23.25" customHeight="1">
      <c r="A115" s="698">
        <v>1004757</v>
      </c>
      <c r="B115" s="669" t="s">
        <v>3280</v>
      </c>
      <c r="C115" s="669" t="s">
        <v>3267</v>
      </c>
      <c r="D115" s="669"/>
      <c r="E115" s="669"/>
      <c r="F115" s="670"/>
      <c r="G115" s="669"/>
      <c r="H115" s="669"/>
      <c r="I115" s="671"/>
      <c r="J115" s="671"/>
      <c r="K115" s="671"/>
      <c r="L115" s="671"/>
      <c r="M115" s="671"/>
      <c r="N115" s="671"/>
      <c r="O115" s="760"/>
      <c r="P115" s="738"/>
      <c r="Q115" s="763">
        <v>65</v>
      </c>
      <c r="R115" s="763" t="str">
        <f>V34</f>
        <v/>
      </c>
      <c r="S115" s="763">
        <f>Q34</f>
        <v>14711</v>
      </c>
      <c r="T115" s="762" t="str">
        <f t="shared" si="15"/>
        <v xml:space="preserve"> </v>
      </c>
      <c r="U115" s="737" t="str">
        <f t="shared" si="16"/>
        <v>MATH F313L1</v>
      </c>
      <c r="V115" s="737"/>
      <c r="W115" s="737"/>
      <c r="X115" s="737"/>
      <c r="Y115" s="737"/>
      <c r="Z115" s="737"/>
      <c r="AA115" s="737"/>
      <c r="AB115" s="737"/>
      <c r="AC115" s="737"/>
      <c r="AD115" s="737"/>
      <c r="AE115" s="737"/>
      <c r="AF115" s="737"/>
      <c r="AG115" s="737"/>
      <c r="AH115" s="737"/>
      <c r="AI115" s="737"/>
      <c r="AJ115" s="737"/>
      <c r="AK115" s="737"/>
    </row>
    <row r="116" spans="1:37" ht="23.25" customHeight="1">
      <c r="A116" s="668">
        <v>10048</v>
      </c>
      <c r="B116" s="669" t="s">
        <v>3303</v>
      </c>
      <c r="C116" s="669" t="s">
        <v>3266</v>
      </c>
      <c r="D116" s="669"/>
      <c r="E116" s="669"/>
      <c r="F116" s="670"/>
      <c r="G116" s="669"/>
      <c r="H116" s="669"/>
      <c r="I116" s="671"/>
      <c r="J116" s="671"/>
      <c r="K116" s="671"/>
      <c r="L116" s="671"/>
      <c r="M116" s="671"/>
      <c r="N116" s="671"/>
      <c r="O116" s="760"/>
      <c r="P116" s="738"/>
      <c r="Q116" s="763">
        <v>66</v>
      </c>
      <c r="R116" s="763" t="str">
        <f>W34</f>
        <v/>
      </c>
      <c r="S116" s="763">
        <f>Q34</f>
        <v>14711</v>
      </c>
      <c r="T116" s="762" t="str">
        <f t="shared" ref="T116:T179" si="17">IF(OR(COUNTIF($R$51:$R$290,R116)=1, COUNTIF($R$51:$R$290,R116)&gt;10)=TRUE, " ", "Clash")</f>
        <v xml:space="preserve"> </v>
      </c>
      <c r="U116" s="737" t="str">
        <f t="shared" ref="U116:U179" si="18">VLOOKUP(S116,$Q$29:$AJ$48,20,FALSE)</f>
        <v>MATH F313L1</v>
      </c>
      <c r="V116" s="737"/>
      <c r="W116" s="737"/>
      <c r="X116" s="737"/>
      <c r="Y116" s="737"/>
      <c r="Z116" s="737"/>
      <c r="AA116" s="737"/>
      <c r="AB116" s="737"/>
      <c r="AC116" s="737"/>
      <c r="AD116" s="737"/>
      <c r="AE116" s="737"/>
      <c r="AF116" s="737"/>
      <c r="AG116" s="737"/>
      <c r="AH116" s="737"/>
      <c r="AI116" s="737"/>
      <c r="AJ116" s="737"/>
      <c r="AK116" s="737"/>
    </row>
    <row r="117" spans="1:37" ht="23.25" customHeight="1">
      <c r="A117" s="698">
        <v>1004857</v>
      </c>
      <c r="B117" s="669" t="s">
        <v>3280</v>
      </c>
      <c r="C117" s="669" t="s">
        <v>3267</v>
      </c>
      <c r="D117" s="669"/>
      <c r="E117" s="669"/>
      <c r="F117" s="670"/>
      <c r="G117" s="669"/>
      <c r="H117" s="669"/>
      <c r="I117" s="671"/>
      <c r="J117" s="671"/>
      <c r="K117" s="671"/>
      <c r="L117" s="671"/>
      <c r="M117" s="671"/>
      <c r="N117" s="671"/>
      <c r="O117" s="760"/>
      <c r="P117" s="738"/>
      <c r="Q117" s="763">
        <v>67</v>
      </c>
      <c r="R117" s="763" t="str">
        <f>X34</f>
        <v/>
      </c>
      <c r="S117" s="763">
        <f>Q34</f>
        <v>14711</v>
      </c>
      <c r="T117" s="762" t="str">
        <f t="shared" si="17"/>
        <v xml:space="preserve"> </v>
      </c>
      <c r="U117" s="737" t="str">
        <f t="shared" si="18"/>
        <v>MATH F313L1</v>
      </c>
      <c r="V117" s="737"/>
      <c r="W117" s="737"/>
      <c r="X117" s="737"/>
      <c r="Y117" s="737"/>
      <c r="Z117" s="737"/>
      <c r="AA117" s="737"/>
      <c r="AB117" s="737"/>
      <c r="AC117" s="737"/>
      <c r="AD117" s="737"/>
      <c r="AE117" s="737"/>
      <c r="AF117" s="737"/>
      <c r="AG117" s="737"/>
      <c r="AH117" s="737"/>
      <c r="AI117" s="737"/>
      <c r="AJ117" s="737"/>
      <c r="AK117" s="737"/>
    </row>
    <row r="118" spans="1:37" ht="23.25" customHeight="1">
      <c r="A118" s="668">
        <v>10049</v>
      </c>
      <c r="B118" s="669" t="s">
        <v>3283</v>
      </c>
      <c r="C118" s="669" t="s">
        <v>3268</v>
      </c>
      <c r="D118" s="669"/>
      <c r="E118" s="669"/>
      <c r="F118" s="670"/>
      <c r="G118" s="669"/>
      <c r="H118" s="669"/>
      <c r="I118" s="671"/>
      <c r="J118" s="671"/>
      <c r="K118" s="671"/>
      <c r="L118" s="671"/>
      <c r="M118" s="671"/>
      <c r="N118" s="671"/>
      <c r="O118" s="760"/>
      <c r="P118" s="738"/>
      <c r="Q118" s="763">
        <v>68</v>
      </c>
      <c r="R118" s="763" t="str">
        <f>Y34</f>
        <v/>
      </c>
      <c r="S118" s="763">
        <f>Q34</f>
        <v>14711</v>
      </c>
      <c r="T118" s="762" t="str">
        <f t="shared" si="17"/>
        <v xml:space="preserve"> </v>
      </c>
      <c r="U118" s="737" t="str">
        <f t="shared" si="18"/>
        <v>MATH F313L1</v>
      </c>
      <c r="V118" s="737"/>
      <c r="W118" s="737"/>
      <c r="X118" s="737"/>
      <c r="Y118" s="737"/>
      <c r="Z118" s="737"/>
      <c r="AA118" s="737"/>
      <c r="AB118" s="737"/>
      <c r="AC118" s="737"/>
      <c r="AD118" s="737"/>
      <c r="AE118" s="737"/>
      <c r="AF118" s="737"/>
      <c r="AG118" s="737"/>
      <c r="AH118" s="737"/>
      <c r="AI118" s="737"/>
      <c r="AJ118" s="737"/>
      <c r="AK118" s="737"/>
    </row>
    <row r="119" spans="1:37" ht="23.25" customHeight="1">
      <c r="A119" s="698">
        <v>1004957</v>
      </c>
      <c r="B119" s="669" t="s">
        <v>3305</v>
      </c>
      <c r="C119" s="669" t="s">
        <v>3294</v>
      </c>
      <c r="D119" s="669"/>
      <c r="E119" s="669"/>
      <c r="F119" s="670"/>
      <c r="G119" s="669"/>
      <c r="H119" s="669"/>
      <c r="I119" s="671"/>
      <c r="J119" s="671"/>
      <c r="K119" s="671"/>
      <c r="L119" s="671"/>
      <c r="M119" s="671"/>
      <c r="N119" s="671"/>
      <c r="O119" s="760"/>
      <c r="P119" s="738"/>
      <c r="Q119" s="763">
        <v>69</v>
      </c>
      <c r="R119" s="763" t="str">
        <f>Z34</f>
        <v/>
      </c>
      <c r="S119" s="763">
        <f>Q34</f>
        <v>14711</v>
      </c>
      <c r="T119" s="762" t="str">
        <f t="shared" si="17"/>
        <v xml:space="preserve"> </v>
      </c>
      <c r="U119" s="737" t="str">
        <f t="shared" si="18"/>
        <v>MATH F313L1</v>
      </c>
      <c r="V119" s="737"/>
      <c r="W119" s="737"/>
      <c r="X119" s="737"/>
      <c r="Y119" s="737"/>
      <c r="Z119" s="737"/>
      <c r="AA119" s="737"/>
      <c r="AB119" s="737"/>
      <c r="AC119" s="737"/>
      <c r="AD119" s="737"/>
      <c r="AE119" s="737"/>
      <c r="AF119" s="737"/>
      <c r="AG119" s="737"/>
      <c r="AH119" s="737"/>
      <c r="AI119" s="737"/>
      <c r="AJ119" s="737"/>
      <c r="AK119" s="737"/>
    </row>
    <row r="120" spans="1:37" ht="23.25" customHeight="1">
      <c r="A120" s="668">
        <v>100410</v>
      </c>
      <c r="B120" s="669" t="s">
        <v>3283</v>
      </c>
      <c r="C120" s="669" t="s">
        <v>3268</v>
      </c>
      <c r="D120" s="669"/>
      <c r="E120" s="669"/>
      <c r="F120" s="670"/>
      <c r="G120" s="669"/>
      <c r="H120" s="669"/>
      <c r="I120" s="671"/>
      <c r="J120" s="671"/>
      <c r="K120" s="671"/>
      <c r="L120" s="671"/>
      <c r="M120" s="671"/>
      <c r="N120" s="671"/>
      <c r="O120" s="760"/>
      <c r="P120" s="738"/>
      <c r="Q120" s="763">
        <v>70</v>
      </c>
      <c r="R120" s="763" t="str">
        <f>AA34</f>
        <v/>
      </c>
      <c r="S120" s="763">
        <f>Q34</f>
        <v>14711</v>
      </c>
      <c r="T120" s="762" t="str">
        <f t="shared" si="17"/>
        <v xml:space="preserve"> </v>
      </c>
      <c r="U120" s="737" t="str">
        <f t="shared" si="18"/>
        <v>MATH F313L1</v>
      </c>
      <c r="V120" s="737"/>
      <c r="W120" s="737"/>
      <c r="X120" s="737"/>
      <c r="Y120" s="737"/>
      <c r="Z120" s="737"/>
      <c r="AA120" s="737"/>
      <c r="AB120" s="737"/>
      <c r="AC120" s="737"/>
      <c r="AD120" s="737"/>
      <c r="AE120" s="737"/>
      <c r="AF120" s="737"/>
      <c r="AG120" s="737"/>
      <c r="AH120" s="737"/>
      <c r="AI120" s="737"/>
      <c r="AJ120" s="737"/>
      <c r="AK120" s="737"/>
    </row>
    <row r="121" spans="1:37" ht="23.25" customHeight="1">
      <c r="A121" s="698">
        <v>10041057</v>
      </c>
      <c r="B121" s="669" t="s">
        <v>3305</v>
      </c>
      <c r="C121" s="669" t="s">
        <v>3294</v>
      </c>
      <c r="D121" s="669"/>
      <c r="E121" s="669"/>
      <c r="F121" s="670"/>
      <c r="G121" s="669"/>
      <c r="H121" s="669"/>
      <c r="I121" s="671"/>
      <c r="J121" s="671"/>
      <c r="K121" s="671"/>
      <c r="L121" s="671"/>
      <c r="M121" s="671"/>
      <c r="N121" s="671"/>
      <c r="O121" s="760"/>
      <c r="P121" s="738"/>
      <c r="Q121" s="763">
        <v>71</v>
      </c>
      <c r="R121" s="763" t="str">
        <f>AB34</f>
        <v/>
      </c>
      <c r="S121" s="763">
        <f>Q34</f>
        <v>14711</v>
      </c>
      <c r="T121" s="762" t="str">
        <f t="shared" si="17"/>
        <v xml:space="preserve"> </v>
      </c>
      <c r="U121" s="737" t="str">
        <f t="shared" si="18"/>
        <v>MATH F313L1</v>
      </c>
      <c r="V121" s="737"/>
      <c r="W121" s="737"/>
      <c r="X121" s="737"/>
      <c r="Y121" s="737"/>
      <c r="Z121" s="737"/>
      <c r="AA121" s="737"/>
      <c r="AB121" s="737"/>
      <c r="AC121" s="737"/>
      <c r="AD121" s="737"/>
      <c r="AE121" s="737"/>
      <c r="AF121" s="737"/>
      <c r="AG121" s="737"/>
      <c r="AH121" s="737"/>
      <c r="AI121" s="737"/>
      <c r="AJ121" s="737"/>
      <c r="AK121" s="737"/>
    </row>
    <row r="122" spans="1:37" ht="23.25" customHeight="1">
      <c r="A122" s="668">
        <v>100411</v>
      </c>
      <c r="B122" s="669" t="s">
        <v>3283</v>
      </c>
      <c r="C122" s="669" t="s">
        <v>3268</v>
      </c>
      <c r="D122" s="669"/>
      <c r="E122" s="669"/>
      <c r="F122" s="670"/>
      <c r="G122" s="669"/>
      <c r="H122" s="669"/>
      <c r="I122" s="671"/>
      <c r="J122" s="671"/>
      <c r="K122" s="671"/>
      <c r="L122" s="671"/>
      <c r="M122" s="671"/>
      <c r="N122" s="671"/>
      <c r="O122" s="760"/>
      <c r="P122" s="738"/>
      <c r="Q122" s="763">
        <v>72</v>
      </c>
      <c r="R122" s="763" t="str">
        <f>AC34</f>
        <v/>
      </c>
      <c r="S122" s="763">
        <f>Q34</f>
        <v>14711</v>
      </c>
      <c r="T122" s="762" t="str">
        <f t="shared" si="17"/>
        <v xml:space="preserve"> </v>
      </c>
      <c r="U122" s="737" t="str">
        <f t="shared" si="18"/>
        <v>MATH F313L1</v>
      </c>
      <c r="V122" s="737"/>
      <c r="W122" s="737"/>
      <c r="X122" s="737"/>
      <c r="Y122" s="737"/>
      <c r="Z122" s="737"/>
      <c r="AA122" s="737"/>
      <c r="AB122" s="737"/>
      <c r="AC122" s="737"/>
      <c r="AD122" s="737"/>
      <c r="AE122" s="737"/>
      <c r="AF122" s="737"/>
      <c r="AG122" s="737"/>
      <c r="AH122" s="737"/>
      <c r="AI122" s="737"/>
      <c r="AJ122" s="737"/>
      <c r="AK122" s="737"/>
    </row>
    <row r="123" spans="1:37" ht="23.25" customHeight="1">
      <c r="A123" s="698">
        <v>10041157</v>
      </c>
      <c r="B123" s="669" t="s">
        <v>3305</v>
      </c>
      <c r="C123" s="669" t="s">
        <v>3294</v>
      </c>
      <c r="D123" s="669"/>
      <c r="E123" s="669"/>
      <c r="F123" s="670"/>
      <c r="G123" s="669"/>
      <c r="H123" s="669"/>
      <c r="I123" s="671"/>
      <c r="J123" s="671"/>
      <c r="K123" s="671"/>
      <c r="L123" s="671"/>
      <c r="M123" s="671"/>
      <c r="N123" s="671"/>
      <c r="O123" s="760"/>
      <c r="P123" s="738" t="s">
        <v>4638</v>
      </c>
      <c r="Q123" s="762">
        <v>73</v>
      </c>
      <c r="R123" s="762" t="str">
        <f>R35</f>
        <v>T7</v>
      </c>
      <c r="S123" s="762">
        <f>Q35</f>
        <v>10015</v>
      </c>
      <c r="T123" s="762" t="str">
        <f t="shared" si="17"/>
        <v xml:space="preserve"> </v>
      </c>
      <c r="U123" s="737" t="str">
        <f t="shared" si="18"/>
        <v>BIO F110P5</v>
      </c>
      <c r="V123" s="737"/>
      <c r="W123" s="737"/>
      <c r="X123" s="737"/>
      <c r="Y123" s="737"/>
      <c r="Z123" s="737"/>
      <c r="AA123" s="737"/>
      <c r="AB123" s="737"/>
      <c r="AC123" s="737"/>
      <c r="AD123" s="737"/>
      <c r="AE123" s="737"/>
      <c r="AF123" s="737"/>
      <c r="AG123" s="737"/>
      <c r="AH123" s="737"/>
      <c r="AI123" s="737"/>
      <c r="AJ123" s="737"/>
      <c r="AK123" s="737"/>
    </row>
    <row r="124" spans="1:37" ht="23.25" customHeight="1">
      <c r="A124" s="668">
        <v>100412</v>
      </c>
      <c r="B124" s="669" t="s">
        <v>3283</v>
      </c>
      <c r="C124" s="669" t="s">
        <v>3268</v>
      </c>
      <c r="D124" s="669"/>
      <c r="E124" s="669"/>
      <c r="F124" s="670"/>
      <c r="G124" s="669"/>
      <c r="H124" s="669"/>
      <c r="I124" s="671"/>
      <c r="J124" s="671"/>
      <c r="K124" s="671"/>
      <c r="L124" s="671"/>
      <c r="M124" s="671"/>
      <c r="N124" s="671"/>
      <c r="O124" s="760"/>
      <c r="P124" s="738"/>
      <c r="Q124" s="762">
        <v>74</v>
      </c>
      <c r="R124" s="762" t="str">
        <f>S35</f>
        <v>T8</v>
      </c>
      <c r="S124" s="762">
        <f>Q35</f>
        <v>10015</v>
      </c>
      <c r="T124" s="762" t="str">
        <f t="shared" si="17"/>
        <v xml:space="preserve"> </v>
      </c>
      <c r="U124" s="737" t="str">
        <f t="shared" si="18"/>
        <v>BIO F110P5</v>
      </c>
      <c r="V124" s="737"/>
      <c r="W124" s="737"/>
      <c r="X124" s="737"/>
      <c r="Y124" s="737"/>
      <c r="Z124" s="737"/>
      <c r="AA124" s="737"/>
      <c r="AB124" s="737"/>
      <c r="AC124" s="737"/>
      <c r="AD124" s="737"/>
      <c r="AE124" s="737"/>
      <c r="AF124" s="737"/>
      <c r="AG124" s="737"/>
      <c r="AH124" s="737"/>
      <c r="AI124" s="737"/>
      <c r="AJ124" s="737"/>
      <c r="AK124" s="737"/>
    </row>
    <row r="125" spans="1:37" ht="23.25" customHeight="1">
      <c r="A125" s="698">
        <v>10041257</v>
      </c>
      <c r="B125" s="669" t="s">
        <v>3305</v>
      </c>
      <c r="C125" s="669" t="s">
        <v>3294</v>
      </c>
      <c r="D125" s="669"/>
      <c r="E125" s="669"/>
      <c r="F125" s="670"/>
      <c r="G125" s="669"/>
      <c r="H125" s="669"/>
      <c r="I125" s="671"/>
      <c r="J125" s="671"/>
      <c r="K125" s="671"/>
      <c r="L125" s="671"/>
      <c r="M125" s="671"/>
      <c r="N125" s="671"/>
      <c r="O125" s="760"/>
      <c r="P125" s="738"/>
      <c r="Q125" s="762">
        <v>75</v>
      </c>
      <c r="R125" s="762" t="str">
        <f>T35</f>
        <v/>
      </c>
      <c r="S125" s="762">
        <f>Q35</f>
        <v>10015</v>
      </c>
      <c r="T125" s="762" t="str">
        <f t="shared" si="17"/>
        <v xml:space="preserve"> </v>
      </c>
      <c r="U125" s="737" t="str">
        <f t="shared" si="18"/>
        <v>BIO F110P5</v>
      </c>
      <c r="V125" s="737"/>
      <c r="W125" s="737"/>
      <c r="X125" s="737"/>
      <c r="Y125" s="737"/>
      <c r="Z125" s="737"/>
      <c r="AA125" s="737"/>
      <c r="AB125" s="737"/>
      <c r="AC125" s="737"/>
      <c r="AD125" s="737"/>
      <c r="AE125" s="737"/>
      <c r="AF125" s="737"/>
      <c r="AG125" s="737"/>
      <c r="AH125" s="737"/>
      <c r="AI125" s="737"/>
      <c r="AJ125" s="737"/>
      <c r="AK125" s="737"/>
    </row>
    <row r="126" spans="1:37" ht="23.25" customHeight="1">
      <c r="A126" s="668">
        <v>10051</v>
      </c>
      <c r="B126" s="669" t="s">
        <v>3279</v>
      </c>
      <c r="C126" s="669" t="s">
        <v>3270</v>
      </c>
      <c r="D126" s="669"/>
      <c r="E126" s="669"/>
      <c r="F126" s="670"/>
      <c r="G126" s="669"/>
      <c r="H126" s="669"/>
      <c r="I126" s="671"/>
      <c r="J126" s="671"/>
      <c r="K126" s="671"/>
      <c r="L126" s="671"/>
      <c r="M126" s="671"/>
      <c r="N126" s="671"/>
      <c r="O126" s="760"/>
      <c r="P126" s="738"/>
      <c r="Q126" s="762">
        <v>76</v>
      </c>
      <c r="R126" s="762" t="str">
        <f>U35</f>
        <v/>
      </c>
      <c r="S126" s="762">
        <f>Q35</f>
        <v>10015</v>
      </c>
      <c r="T126" s="762" t="str">
        <f t="shared" si="17"/>
        <v xml:space="preserve"> </v>
      </c>
      <c r="U126" s="737" t="str">
        <f t="shared" si="18"/>
        <v>BIO F110P5</v>
      </c>
      <c r="V126" s="737"/>
      <c r="W126" s="737"/>
      <c r="X126" s="737"/>
      <c r="Y126" s="737"/>
      <c r="Z126" s="737"/>
      <c r="AA126" s="737"/>
      <c r="AB126" s="737"/>
      <c r="AC126" s="737"/>
      <c r="AD126" s="737"/>
      <c r="AE126" s="737"/>
      <c r="AF126" s="737"/>
      <c r="AG126" s="737"/>
      <c r="AH126" s="737"/>
      <c r="AI126" s="737"/>
      <c r="AJ126" s="737"/>
      <c r="AK126" s="737"/>
    </row>
    <row r="127" spans="1:37" ht="23.25" customHeight="1">
      <c r="A127" s="668">
        <v>10052</v>
      </c>
      <c r="B127" s="669" t="s">
        <v>3279</v>
      </c>
      <c r="C127" s="669" t="s">
        <v>3270</v>
      </c>
      <c r="D127" s="669"/>
      <c r="E127" s="669"/>
      <c r="F127" s="670"/>
      <c r="G127" s="669"/>
      <c r="H127" s="669"/>
      <c r="I127" s="671"/>
      <c r="J127" s="671"/>
      <c r="K127" s="671"/>
      <c r="L127" s="671"/>
      <c r="M127" s="671"/>
      <c r="N127" s="671"/>
      <c r="O127" s="760"/>
      <c r="P127" s="738"/>
      <c r="Q127" s="762">
        <v>77</v>
      </c>
      <c r="R127" s="762" t="str">
        <f>V35</f>
        <v/>
      </c>
      <c r="S127" s="762">
        <f>Q35</f>
        <v>10015</v>
      </c>
      <c r="T127" s="762" t="str">
        <f t="shared" si="17"/>
        <v xml:space="preserve"> </v>
      </c>
      <c r="U127" s="737" t="str">
        <f t="shared" si="18"/>
        <v>BIO F110P5</v>
      </c>
      <c r="V127" s="737"/>
      <c r="W127" s="737"/>
      <c r="X127" s="737"/>
      <c r="Y127" s="737"/>
      <c r="Z127" s="737"/>
      <c r="AA127" s="737"/>
      <c r="AB127" s="737"/>
      <c r="AC127" s="737"/>
      <c r="AD127" s="737"/>
      <c r="AE127" s="737"/>
      <c r="AF127" s="737"/>
      <c r="AG127" s="737"/>
      <c r="AH127" s="737"/>
      <c r="AI127" s="737"/>
      <c r="AJ127" s="737"/>
      <c r="AK127" s="737"/>
    </row>
    <row r="128" spans="1:37" ht="23.25" customHeight="1">
      <c r="A128" s="668">
        <v>10053</v>
      </c>
      <c r="B128" s="669" t="s">
        <v>3279</v>
      </c>
      <c r="C128" s="669" t="s">
        <v>3270</v>
      </c>
      <c r="D128" s="669"/>
      <c r="E128" s="669"/>
      <c r="F128" s="670"/>
      <c r="G128" s="669"/>
      <c r="H128" s="669"/>
      <c r="I128" s="671"/>
      <c r="J128" s="671"/>
      <c r="K128" s="671"/>
      <c r="L128" s="671"/>
      <c r="M128" s="671"/>
      <c r="N128" s="671"/>
      <c r="O128" s="760"/>
      <c r="P128" s="738"/>
      <c r="Q128" s="762">
        <v>78</v>
      </c>
      <c r="R128" s="762" t="str">
        <f>W35</f>
        <v/>
      </c>
      <c r="S128" s="762">
        <f>Q35</f>
        <v>10015</v>
      </c>
      <c r="T128" s="762" t="str">
        <f t="shared" si="17"/>
        <v xml:space="preserve"> </v>
      </c>
      <c r="U128" s="737" t="str">
        <f t="shared" si="18"/>
        <v>BIO F110P5</v>
      </c>
      <c r="V128" s="737"/>
      <c r="W128" s="737"/>
      <c r="X128" s="737"/>
      <c r="Y128" s="737"/>
      <c r="Z128" s="737"/>
      <c r="AA128" s="737"/>
      <c r="AB128" s="737"/>
      <c r="AC128" s="737"/>
      <c r="AD128" s="737"/>
      <c r="AE128" s="737"/>
      <c r="AF128" s="737"/>
      <c r="AG128" s="737"/>
      <c r="AH128" s="737"/>
      <c r="AI128" s="737"/>
      <c r="AJ128" s="737"/>
      <c r="AK128" s="737"/>
    </row>
    <row r="129" spans="1:37" ht="23.25" customHeight="1">
      <c r="A129" s="668">
        <v>10054</v>
      </c>
      <c r="B129" s="669" t="s">
        <v>3279</v>
      </c>
      <c r="C129" s="669" t="s">
        <v>3270</v>
      </c>
      <c r="D129" s="669"/>
      <c r="E129" s="669"/>
      <c r="F129" s="670"/>
      <c r="G129" s="669"/>
      <c r="H129" s="669"/>
      <c r="I129" s="671"/>
      <c r="J129" s="671"/>
      <c r="K129" s="671"/>
      <c r="L129" s="671"/>
      <c r="M129" s="671"/>
      <c r="N129" s="671"/>
      <c r="O129" s="760"/>
      <c r="P129" s="738"/>
      <c r="Q129" s="762">
        <v>79</v>
      </c>
      <c r="R129" s="762" t="str">
        <f>X35</f>
        <v/>
      </c>
      <c r="S129" s="762">
        <f>Q35</f>
        <v>10015</v>
      </c>
      <c r="T129" s="762" t="str">
        <f t="shared" si="17"/>
        <v xml:space="preserve"> </v>
      </c>
      <c r="U129" s="737" t="str">
        <f t="shared" si="18"/>
        <v>BIO F110P5</v>
      </c>
      <c r="V129" s="737"/>
      <c r="W129" s="737"/>
      <c r="X129" s="737"/>
      <c r="Y129" s="737"/>
      <c r="Z129" s="737"/>
      <c r="AA129" s="737"/>
      <c r="AB129" s="737"/>
      <c r="AC129" s="737"/>
      <c r="AD129" s="737"/>
      <c r="AE129" s="737"/>
      <c r="AF129" s="737"/>
      <c r="AG129" s="737"/>
      <c r="AH129" s="737"/>
      <c r="AI129" s="737"/>
      <c r="AJ129" s="737"/>
      <c r="AK129" s="737"/>
    </row>
    <row r="130" spans="1:37" ht="23.25" customHeight="1">
      <c r="A130" s="668">
        <v>13341</v>
      </c>
      <c r="B130" s="679" t="s">
        <v>3287</v>
      </c>
      <c r="C130" s="679" t="s">
        <v>3288</v>
      </c>
      <c r="D130" s="679" t="s">
        <v>3271</v>
      </c>
      <c r="E130" s="679"/>
      <c r="F130" s="680"/>
      <c r="G130" s="679"/>
      <c r="H130" s="679"/>
      <c r="I130" s="671"/>
      <c r="J130" s="671"/>
      <c r="K130" s="671"/>
      <c r="L130" s="671"/>
      <c r="M130" s="671"/>
      <c r="N130" s="671"/>
      <c r="O130" s="760"/>
      <c r="P130" s="738"/>
      <c r="Q130" s="762">
        <v>80</v>
      </c>
      <c r="R130" s="762" t="str">
        <f>Y35</f>
        <v/>
      </c>
      <c r="S130" s="762">
        <f>Q35</f>
        <v>10015</v>
      </c>
      <c r="T130" s="762" t="str">
        <f t="shared" si="17"/>
        <v xml:space="preserve"> </v>
      </c>
      <c r="U130" s="737" t="str">
        <f t="shared" si="18"/>
        <v>BIO F110P5</v>
      </c>
      <c r="V130" s="737"/>
      <c r="W130" s="737"/>
      <c r="X130" s="737"/>
      <c r="Y130" s="737"/>
      <c r="Z130" s="737"/>
      <c r="AA130" s="737"/>
      <c r="AB130" s="737"/>
      <c r="AC130" s="737"/>
      <c r="AD130" s="737"/>
      <c r="AE130" s="737"/>
      <c r="AF130" s="737"/>
      <c r="AG130" s="737"/>
      <c r="AH130" s="737"/>
      <c r="AI130" s="737"/>
      <c r="AJ130" s="737"/>
      <c r="AK130" s="737"/>
    </row>
    <row r="131" spans="1:37" ht="23.25" customHeight="1">
      <c r="A131" s="668">
        <v>15111</v>
      </c>
      <c r="B131" s="669" t="s">
        <v>3302</v>
      </c>
      <c r="C131" s="669" t="s">
        <v>3272</v>
      </c>
      <c r="D131" s="669" t="s">
        <v>3311</v>
      </c>
      <c r="E131" s="669"/>
      <c r="F131" s="670"/>
      <c r="G131" s="669"/>
      <c r="H131" s="669"/>
      <c r="I131" s="671"/>
      <c r="J131" s="671"/>
      <c r="K131" s="671"/>
      <c r="L131" s="671"/>
      <c r="M131" s="671"/>
      <c r="N131" s="671"/>
      <c r="O131" s="767"/>
      <c r="P131" s="738"/>
      <c r="Q131" s="762">
        <v>81</v>
      </c>
      <c r="R131" s="762" t="str">
        <f>Z35</f>
        <v/>
      </c>
      <c r="S131" s="762">
        <f>Q35</f>
        <v>10015</v>
      </c>
      <c r="T131" s="762" t="str">
        <f t="shared" si="17"/>
        <v xml:space="preserve"> </v>
      </c>
      <c r="U131" s="737" t="str">
        <f t="shared" si="18"/>
        <v>BIO F110P5</v>
      </c>
      <c r="V131" s="737"/>
      <c r="W131" s="737"/>
      <c r="X131" s="737"/>
      <c r="Y131" s="737"/>
      <c r="Z131" s="737"/>
      <c r="AA131" s="737"/>
      <c r="AB131" s="737"/>
      <c r="AC131" s="737"/>
      <c r="AD131" s="737"/>
      <c r="AE131" s="737"/>
      <c r="AF131" s="737"/>
      <c r="AG131" s="737"/>
      <c r="AH131" s="737"/>
      <c r="AI131" s="737"/>
      <c r="AJ131" s="737"/>
      <c r="AK131" s="737"/>
    </row>
    <row r="132" spans="1:37" ht="23.25" customHeight="1">
      <c r="A132" s="668">
        <v>21931</v>
      </c>
      <c r="B132" s="693" t="s">
        <v>3304</v>
      </c>
      <c r="C132" s="693" t="s">
        <v>3265</v>
      </c>
      <c r="D132" s="693" t="s">
        <v>3264</v>
      </c>
      <c r="E132" s="693"/>
      <c r="F132" s="694"/>
      <c r="G132" s="693"/>
      <c r="H132" s="693"/>
      <c r="I132" s="671"/>
      <c r="J132" s="671"/>
      <c r="K132" s="671"/>
      <c r="L132" s="671"/>
      <c r="M132" s="671"/>
      <c r="N132" s="671"/>
      <c r="O132" s="760"/>
      <c r="P132" s="738"/>
      <c r="Q132" s="762">
        <v>82</v>
      </c>
      <c r="R132" s="762" t="str">
        <f>AA35</f>
        <v/>
      </c>
      <c r="S132" s="762">
        <f>Q35</f>
        <v>10015</v>
      </c>
      <c r="T132" s="762" t="str">
        <f t="shared" si="17"/>
        <v xml:space="preserve"> </v>
      </c>
      <c r="U132" s="737" t="str">
        <f t="shared" si="18"/>
        <v>BIO F110P5</v>
      </c>
      <c r="V132" s="737"/>
      <c r="W132" s="737"/>
      <c r="X132" s="737"/>
      <c r="Y132" s="737"/>
      <c r="Z132" s="737"/>
      <c r="AA132" s="737"/>
      <c r="AB132" s="737"/>
      <c r="AC132" s="737"/>
      <c r="AD132" s="737"/>
      <c r="AE132" s="737"/>
      <c r="AF132" s="737"/>
      <c r="AG132" s="737"/>
      <c r="AH132" s="737"/>
      <c r="AI132" s="737"/>
      <c r="AJ132" s="737"/>
      <c r="AK132" s="737"/>
    </row>
    <row r="133" spans="1:37" ht="23.25" customHeight="1">
      <c r="A133" s="668">
        <v>17911</v>
      </c>
      <c r="B133" s="669" t="s">
        <v>15</v>
      </c>
      <c r="C133" s="669"/>
      <c r="D133" s="669"/>
      <c r="E133" s="669"/>
      <c r="F133" s="670"/>
      <c r="G133" s="669"/>
      <c r="H133" s="669"/>
      <c r="I133" s="671"/>
      <c r="J133" s="671"/>
      <c r="K133" s="671"/>
      <c r="L133" s="671"/>
      <c r="M133" s="671"/>
      <c r="N133" s="671"/>
      <c r="O133" s="766"/>
      <c r="P133" s="738"/>
      <c r="Q133" s="762">
        <v>83</v>
      </c>
      <c r="R133" s="762" t="str">
        <f>AB35</f>
        <v/>
      </c>
      <c r="S133" s="762">
        <f>Q35</f>
        <v>10015</v>
      </c>
      <c r="T133" s="762" t="str">
        <f t="shared" si="17"/>
        <v xml:space="preserve"> </v>
      </c>
      <c r="U133" s="737" t="str">
        <f t="shared" si="18"/>
        <v>BIO F110P5</v>
      </c>
      <c r="V133" s="737"/>
      <c r="W133" s="737"/>
      <c r="X133" s="737"/>
      <c r="Y133" s="737"/>
      <c r="Z133" s="737"/>
      <c r="AA133" s="737"/>
      <c r="AB133" s="737"/>
      <c r="AC133" s="737"/>
      <c r="AD133" s="737"/>
      <c r="AE133" s="737"/>
      <c r="AF133" s="737"/>
      <c r="AG133" s="737"/>
      <c r="AH133" s="737"/>
      <c r="AI133" s="737"/>
      <c r="AJ133" s="737"/>
      <c r="AK133" s="737"/>
    </row>
    <row r="134" spans="1:37" ht="23.25" customHeight="1">
      <c r="A134" s="668">
        <v>13371</v>
      </c>
      <c r="B134" s="693" t="s">
        <v>3284</v>
      </c>
      <c r="C134" s="693" t="s">
        <v>3273</v>
      </c>
      <c r="D134" s="693" t="s">
        <v>3269</v>
      </c>
      <c r="E134" s="693"/>
      <c r="F134" s="694"/>
      <c r="G134" s="693"/>
      <c r="H134" s="693"/>
      <c r="I134" s="671"/>
      <c r="J134" s="671"/>
      <c r="K134" s="671"/>
      <c r="L134" s="671"/>
      <c r="M134" s="671"/>
      <c r="N134" s="671"/>
      <c r="O134" s="760"/>
      <c r="P134" s="738"/>
      <c r="Q134" s="762">
        <v>84</v>
      </c>
      <c r="R134" s="762" t="str">
        <f>AC35</f>
        <v/>
      </c>
      <c r="S134" s="762">
        <f>Q35</f>
        <v>10015</v>
      </c>
      <c r="T134" s="762" t="str">
        <f t="shared" si="17"/>
        <v xml:space="preserve"> </v>
      </c>
      <c r="U134" s="737" t="str">
        <f t="shared" si="18"/>
        <v>BIO F110P5</v>
      </c>
      <c r="V134" s="737"/>
      <c r="W134" s="737"/>
      <c r="X134" s="737"/>
      <c r="Y134" s="737"/>
      <c r="Z134" s="737"/>
      <c r="AA134" s="737"/>
      <c r="AB134" s="737"/>
      <c r="AC134" s="737"/>
      <c r="AD134" s="737"/>
      <c r="AE134" s="737"/>
      <c r="AF134" s="737"/>
      <c r="AG134" s="737"/>
      <c r="AH134" s="737"/>
      <c r="AI134" s="737"/>
      <c r="AJ134" s="737"/>
      <c r="AK134" s="737"/>
    </row>
    <row r="135" spans="1:37" ht="23.25" customHeight="1">
      <c r="A135" s="668">
        <v>12481</v>
      </c>
      <c r="B135" s="700" t="s">
        <v>3288</v>
      </c>
      <c r="C135" s="700" t="s">
        <v>3291</v>
      </c>
      <c r="D135" s="700" t="s">
        <v>3311</v>
      </c>
      <c r="E135" s="700"/>
      <c r="F135" s="701"/>
      <c r="G135" s="700"/>
      <c r="H135" s="700"/>
      <c r="I135" s="671"/>
      <c r="J135" s="671"/>
      <c r="K135" s="671"/>
      <c r="L135" s="671"/>
      <c r="M135" s="671"/>
      <c r="N135" s="671"/>
      <c r="O135" s="766"/>
      <c r="P135" s="738" t="s">
        <v>4639</v>
      </c>
      <c r="Q135" s="763">
        <v>85</v>
      </c>
      <c r="R135" s="763" t="str">
        <f>R36</f>
        <v>M5</v>
      </c>
      <c r="S135" s="763">
        <f>$Q$36</f>
        <v>14321</v>
      </c>
      <c r="T135" s="762" t="str">
        <f t="shared" si="17"/>
        <v>Clash</v>
      </c>
      <c r="U135" s="737" t="str">
        <f t="shared" si="18"/>
        <v>BIO F342L1</v>
      </c>
      <c r="V135" s="737"/>
      <c r="W135" s="737"/>
      <c r="X135" s="737"/>
      <c r="Y135" s="737"/>
      <c r="Z135" s="737"/>
      <c r="AA135" s="737"/>
      <c r="AB135" s="737"/>
      <c r="AC135" s="737"/>
      <c r="AD135" s="737"/>
      <c r="AE135" s="737"/>
      <c r="AF135" s="737"/>
      <c r="AG135" s="737"/>
      <c r="AH135" s="737"/>
      <c r="AI135" s="737"/>
      <c r="AJ135" s="737"/>
      <c r="AK135" s="737"/>
    </row>
    <row r="136" spans="1:37" ht="23.25" customHeight="1">
      <c r="A136" s="668">
        <v>18081</v>
      </c>
      <c r="B136" s="669" t="s">
        <v>3283</v>
      </c>
      <c r="C136" s="669" t="s">
        <v>3268</v>
      </c>
      <c r="D136" s="669" t="s">
        <v>3294</v>
      </c>
      <c r="E136" s="669"/>
      <c r="F136" s="670"/>
      <c r="G136" s="669"/>
      <c r="H136" s="669"/>
      <c r="I136" s="671"/>
      <c r="J136" s="671"/>
      <c r="K136" s="671"/>
      <c r="L136" s="671"/>
      <c r="M136" s="671"/>
      <c r="N136" s="671"/>
      <c r="O136" s="768"/>
      <c r="P136" s="738"/>
      <c r="Q136" s="763">
        <v>86</v>
      </c>
      <c r="R136" s="763" t="str">
        <f>S36</f>
        <v>W5</v>
      </c>
      <c r="S136" s="763">
        <f t="shared" ref="S136:S146" si="19">$Q$36</f>
        <v>14321</v>
      </c>
      <c r="T136" s="762" t="str">
        <f t="shared" si="17"/>
        <v xml:space="preserve"> </v>
      </c>
      <c r="U136" s="737" t="str">
        <f t="shared" si="18"/>
        <v>BIO F342L1</v>
      </c>
      <c r="V136" s="737"/>
      <c r="W136" s="737"/>
      <c r="X136" s="737"/>
      <c r="Y136" s="737"/>
      <c r="Z136" s="737"/>
      <c r="AA136" s="737"/>
      <c r="AB136" s="737"/>
      <c r="AC136" s="737"/>
      <c r="AD136" s="737"/>
      <c r="AE136" s="737"/>
      <c r="AF136" s="737"/>
      <c r="AG136" s="737"/>
      <c r="AH136" s="737"/>
      <c r="AI136" s="737"/>
      <c r="AJ136" s="737"/>
      <c r="AK136" s="737"/>
    </row>
    <row r="137" spans="1:37" ht="23.25" customHeight="1">
      <c r="A137" s="668">
        <v>17701</v>
      </c>
      <c r="B137" s="693" t="s">
        <v>3287</v>
      </c>
      <c r="C137" s="693" t="s">
        <v>3274</v>
      </c>
      <c r="D137" s="693" t="s">
        <v>3271</v>
      </c>
      <c r="E137" s="693"/>
      <c r="F137" s="694"/>
      <c r="G137" s="693"/>
      <c r="H137" s="693"/>
      <c r="I137" s="671"/>
      <c r="J137" s="671"/>
      <c r="K137" s="671"/>
      <c r="L137" s="671"/>
      <c r="M137" s="671"/>
      <c r="N137" s="671"/>
      <c r="O137" s="760"/>
      <c r="P137" s="738"/>
      <c r="Q137" s="763">
        <v>87</v>
      </c>
      <c r="R137" s="763" t="str">
        <f>T36</f>
        <v>F5</v>
      </c>
      <c r="S137" s="763">
        <f t="shared" si="19"/>
        <v>14321</v>
      </c>
      <c r="T137" s="762" t="str">
        <f t="shared" si="17"/>
        <v xml:space="preserve"> </v>
      </c>
      <c r="U137" s="737" t="str">
        <f t="shared" si="18"/>
        <v>BIO F342L1</v>
      </c>
      <c r="V137" s="737"/>
      <c r="W137" s="737"/>
      <c r="X137" s="737"/>
      <c r="Y137" s="737"/>
      <c r="Z137" s="737"/>
      <c r="AA137" s="737"/>
      <c r="AB137" s="737"/>
      <c r="AC137" s="737"/>
      <c r="AD137" s="737"/>
      <c r="AE137" s="737"/>
      <c r="AF137" s="737"/>
      <c r="AG137" s="737"/>
      <c r="AH137" s="737"/>
      <c r="AI137" s="737"/>
      <c r="AJ137" s="737"/>
      <c r="AK137" s="737"/>
    </row>
    <row r="138" spans="1:37" ht="23.25" customHeight="1">
      <c r="A138" s="684">
        <v>15931</v>
      </c>
      <c r="B138" s="685" t="s">
        <v>15</v>
      </c>
      <c r="C138" s="685"/>
      <c r="D138" s="685"/>
      <c r="E138" s="685"/>
      <c r="F138" s="686"/>
      <c r="G138" s="685"/>
      <c r="H138" s="685"/>
      <c r="I138" s="687"/>
      <c r="J138" s="687"/>
      <c r="K138" s="687"/>
      <c r="L138" s="687"/>
      <c r="M138" s="687"/>
      <c r="N138" s="687"/>
      <c r="O138" s="766"/>
      <c r="P138" s="738"/>
      <c r="Q138" s="763">
        <v>88</v>
      </c>
      <c r="R138" s="763" t="str">
        <f>U36</f>
        <v/>
      </c>
      <c r="S138" s="763">
        <f t="shared" si="19"/>
        <v>14321</v>
      </c>
      <c r="T138" s="762" t="str">
        <f t="shared" si="17"/>
        <v xml:space="preserve"> </v>
      </c>
      <c r="U138" s="737" t="str">
        <f t="shared" si="18"/>
        <v>BIO F342L1</v>
      </c>
      <c r="V138" s="737"/>
      <c r="W138" s="737"/>
      <c r="X138" s="737"/>
      <c r="Y138" s="737"/>
      <c r="Z138" s="737"/>
      <c r="AA138" s="737"/>
      <c r="AB138" s="737"/>
      <c r="AC138" s="737"/>
      <c r="AD138" s="737"/>
      <c r="AE138" s="737"/>
      <c r="AF138" s="737"/>
      <c r="AG138" s="737"/>
      <c r="AH138" s="737"/>
      <c r="AI138" s="737"/>
      <c r="AJ138" s="737"/>
      <c r="AK138" s="737"/>
    </row>
    <row r="139" spans="1:37" ht="23.25" customHeight="1">
      <c r="A139" s="684">
        <v>16161</v>
      </c>
      <c r="B139" s="685" t="s">
        <v>15</v>
      </c>
      <c r="C139" s="685"/>
      <c r="D139" s="685"/>
      <c r="E139" s="685"/>
      <c r="F139" s="686"/>
      <c r="G139" s="685"/>
      <c r="H139" s="685"/>
      <c r="I139" s="687"/>
      <c r="J139" s="687"/>
      <c r="K139" s="687"/>
      <c r="L139" s="687"/>
      <c r="M139" s="687"/>
      <c r="N139" s="687"/>
      <c r="O139" s="760"/>
      <c r="P139" s="738"/>
      <c r="Q139" s="763">
        <v>89</v>
      </c>
      <c r="R139" s="763" t="str">
        <f>V36</f>
        <v/>
      </c>
      <c r="S139" s="763">
        <f t="shared" si="19"/>
        <v>14321</v>
      </c>
      <c r="T139" s="762" t="str">
        <f t="shared" si="17"/>
        <v xml:space="preserve"> </v>
      </c>
      <c r="U139" s="737" t="str">
        <f t="shared" si="18"/>
        <v>BIO F342L1</v>
      </c>
      <c r="V139" s="737"/>
      <c r="W139" s="737"/>
      <c r="X139" s="737"/>
      <c r="Y139" s="737"/>
      <c r="Z139" s="737"/>
      <c r="AA139" s="737"/>
      <c r="AB139" s="737"/>
      <c r="AC139" s="737"/>
      <c r="AD139" s="737"/>
      <c r="AE139" s="737"/>
      <c r="AF139" s="737"/>
      <c r="AG139" s="737"/>
      <c r="AH139" s="737"/>
      <c r="AI139" s="737"/>
      <c r="AJ139" s="737"/>
      <c r="AK139" s="737"/>
    </row>
    <row r="140" spans="1:37" ht="23.25" customHeight="1">
      <c r="A140" s="684">
        <v>16171</v>
      </c>
      <c r="B140" s="685" t="s">
        <v>15</v>
      </c>
      <c r="C140" s="685"/>
      <c r="D140" s="685"/>
      <c r="E140" s="685"/>
      <c r="F140" s="686"/>
      <c r="G140" s="685"/>
      <c r="H140" s="685"/>
      <c r="I140" s="687"/>
      <c r="J140" s="687"/>
      <c r="K140" s="687"/>
      <c r="L140" s="687"/>
      <c r="M140" s="687"/>
      <c r="N140" s="687"/>
      <c r="O140" s="760"/>
      <c r="P140" s="738"/>
      <c r="Q140" s="763">
        <v>90</v>
      </c>
      <c r="R140" s="763" t="str">
        <f>W36</f>
        <v/>
      </c>
      <c r="S140" s="763">
        <f t="shared" si="19"/>
        <v>14321</v>
      </c>
      <c r="T140" s="762" t="str">
        <f t="shared" si="17"/>
        <v xml:space="preserve"> </v>
      </c>
      <c r="U140" s="737" t="str">
        <f t="shared" si="18"/>
        <v>BIO F342L1</v>
      </c>
      <c r="V140" s="737"/>
      <c r="W140" s="737"/>
      <c r="X140" s="737"/>
      <c r="Y140" s="737"/>
      <c r="Z140" s="737"/>
      <c r="AA140" s="737"/>
      <c r="AB140" s="737"/>
      <c r="AC140" s="737"/>
      <c r="AD140" s="737"/>
      <c r="AE140" s="737"/>
      <c r="AF140" s="737"/>
      <c r="AG140" s="737"/>
      <c r="AH140" s="737"/>
      <c r="AI140" s="737"/>
      <c r="AJ140" s="737"/>
      <c r="AK140" s="737"/>
    </row>
    <row r="141" spans="1:37" ht="23.25" customHeight="1">
      <c r="A141" s="684">
        <v>16191</v>
      </c>
      <c r="B141" s="685" t="s">
        <v>15</v>
      </c>
      <c r="C141" s="685"/>
      <c r="D141" s="685"/>
      <c r="E141" s="685"/>
      <c r="F141" s="686"/>
      <c r="G141" s="685"/>
      <c r="H141" s="685"/>
      <c r="I141" s="687"/>
      <c r="J141" s="687"/>
      <c r="K141" s="687"/>
      <c r="L141" s="687"/>
      <c r="M141" s="687"/>
      <c r="N141" s="687"/>
      <c r="O141" s="760"/>
      <c r="P141" s="738"/>
      <c r="Q141" s="763">
        <v>91</v>
      </c>
      <c r="R141" s="763" t="str">
        <f>X36</f>
        <v/>
      </c>
      <c r="S141" s="763">
        <f t="shared" si="19"/>
        <v>14321</v>
      </c>
      <c r="T141" s="762" t="str">
        <f t="shared" si="17"/>
        <v xml:space="preserve"> </v>
      </c>
      <c r="U141" s="737" t="str">
        <f t="shared" si="18"/>
        <v>BIO F342L1</v>
      </c>
      <c r="V141" s="737"/>
      <c r="W141" s="737"/>
      <c r="X141" s="737"/>
      <c r="Y141" s="737"/>
      <c r="Z141" s="737"/>
      <c r="AA141" s="737"/>
      <c r="AB141" s="737"/>
      <c r="AC141" s="737"/>
      <c r="AD141" s="737"/>
      <c r="AE141" s="737"/>
      <c r="AF141" s="737"/>
      <c r="AG141" s="737"/>
      <c r="AH141" s="737"/>
      <c r="AI141" s="737"/>
      <c r="AJ141" s="737"/>
      <c r="AK141" s="737"/>
    </row>
    <row r="142" spans="1:37" ht="23.25" customHeight="1">
      <c r="A142" s="668">
        <v>17961</v>
      </c>
      <c r="B142" s="679" t="s">
        <v>3281</v>
      </c>
      <c r="C142" s="679" t="s">
        <v>3290</v>
      </c>
      <c r="D142" s="679" t="s">
        <v>3293</v>
      </c>
      <c r="E142" s="679"/>
      <c r="F142" s="680"/>
      <c r="G142" s="679"/>
      <c r="H142" s="679"/>
      <c r="I142" s="671"/>
      <c r="J142" s="671"/>
      <c r="K142" s="671"/>
      <c r="L142" s="671"/>
      <c r="M142" s="671"/>
      <c r="N142" s="671"/>
      <c r="O142" s="760"/>
      <c r="P142" s="738"/>
      <c r="Q142" s="763">
        <v>92</v>
      </c>
      <c r="R142" s="763" t="str">
        <f>Y36</f>
        <v/>
      </c>
      <c r="S142" s="763">
        <f t="shared" si="19"/>
        <v>14321</v>
      </c>
      <c r="T142" s="762" t="str">
        <f t="shared" si="17"/>
        <v xml:space="preserve"> </v>
      </c>
      <c r="U142" s="737" t="str">
        <f t="shared" si="18"/>
        <v>BIO F342L1</v>
      </c>
      <c r="V142" s="737"/>
      <c r="W142" s="737"/>
      <c r="X142" s="737"/>
      <c r="Y142" s="737"/>
      <c r="Z142" s="737"/>
      <c r="AA142" s="737"/>
      <c r="AB142" s="737"/>
      <c r="AC142" s="737"/>
      <c r="AD142" s="737"/>
      <c r="AE142" s="737"/>
      <c r="AF142" s="737"/>
      <c r="AG142" s="737"/>
      <c r="AH142" s="737"/>
      <c r="AI142" s="737"/>
      <c r="AJ142" s="737"/>
      <c r="AK142" s="737"/>
    </row>
    <row r="143" spans="1:37" ht="23.25" customHeight="1">
      <c r="A143" s="668">
        <v>13391</v>
      </c>
      <c r="B143" s="679" t="s">
        <v>3296</v>
      </c>
      <c r="C143" s="679" t="s">
        <v>3275</v>
      </c>
      <c r="D143" s="679" t="s">
        <v>3310</v>
      </c>
      <c r="E143" s="679"/>
      <c r="F143" s="680"/>
      <c r="G143" s="679"/>
      <c r="H143" s="679"/>
      <c r="I143" s="671"/>
      <c r="J143" s="671"/>
      <c r="K143" s="671"/>
      <c r="L143" s="671"/>
      <c r="M143" s="671"/>
      <c r="N143" s="671"/>
      <c r="O143" s="767"/>
      <c r="P143" s="738"/>
      <c r="Q143" s="763">
        <v>93</v>
      </c>
      <c r="R143" s="763" t="str">
        <f>Z36</f>
        <v/>
      </c>
      <c r="S143" s="763">
        <f t="shared" si="19"/>
        <v>14321</v>
      </c>
      <c r="T143" s="762" t="str">
        <f t="shared" si="17"/>
        <v xml:space="preserve"> </v>
      </c>
      <c r="U143" s="737" t="str">
        <f t="shared" si="18"/>
        <v>BIO F342L1</v>
      </c>
      <c r="V143" s="737"/>
      <c r="W143" s="737"/>
      <c r="X143" s="737"/>
      <c r="Y143" s="737"/>
      <c r="Z143" s="737"/>
      <c r="AA143" s="737"/>
      <c r="AB143" s="737"/>
      <c r="AC143" s="737"/>
      <c r="AD143" s="737"/>
      <c r="AE143" s="737"/>
      <c r="AF143" s="737"/>
      <c r="AG143" s="737"/>
      <c r="AH143" s="737"/>
      <c r="AI143" s="737"/>
      <c r="AJ143" s="737"/>
      <c r="AK143" s="737"/>
    </row>
    <row r="144" spans="1:37" ht="23.25" customHeight="1">
      <c r="A144" s="684">
        <v>4991</v>
      </c>
      <c r="B144" s="702" t="s">
        <v>15</v>
      </c>
      <c r="C144" s="702"/>
      <c r="D144" s="702"/>
      <c r="E144" s="702"/>
      <c r="F144" s="703"/>
      <c r="G144" s="702"/>
      <c r="H144" s="702"/>
      <c r="I144" s="687"/>
      <c r="J144" s="687"/>
      <c r="K144" s="687"/>
      <c r="L144" s="687"/>
      <c r="M144" s="687"/>
      <c r="N144" s="687"/>
      <c r="O144" s="767"/>
      <c r="P144" s="738"/>
      <c r="Q144" s="763">
        <v>94</v>
      </c>
      <c r="R144" s="763" t="str">
        <f>AA36</f>
        <v/>
      </c>
      <c r="S144" s="763">
        <f t="shared" si="19"/>
        <v>14321</v>
      </c>
      <c r="T144" s="762" t="str">
        <f t="shared" si="17"/>
        <v xml:space="preserve"> </v>
      </c>
      <c r="U144" s="737" t="str">
        <f t="shared" si="18"/>
        <v>BIO F342L1</v>
      </c>
      <c r="V144" s="737"/>
      <c r="W144" s="737"/>
      <c r="X144" s="737"/>
      <c r="Y144" s="737"/>
      <c r="Z144" s="737"/>
      <c r="AA144" s="737"/>
      <c r="AB144" s="737"/>
      <c r="AC144" s="737"/>
      <c r="AD144" s="737"/>
      <c r="AE144" s="737"/>
      <c r="AF144" s="737"/>
      <c r="AG144" s="737"/>
      <c r="AH144" s="737"/>
      <c r="AI144" s="737"/>
      <c r="AJ144" s="737"/>
      <c r="AK144" s="737"/>
    </row>
    <row r="145" spans="1:37" ht="23.25" customHeight="1">
      <c r="A145" s="668">
        <v>5471</v>
      </c>
      <c r="B145" s="688" t="s">
        <v>15</v>
      </c>
      <c r="C145" s="688"/>
      <c r="D145" s="688"/>
      <c r="E145" s="688"/>
      <c r="F145" s="689"/>
      <c r="G145" s="688"/>
      <c r="H145" s="688"/>
      <c r="I145" s="671"/>
      <c r="J145" s="671"/>
      <c r="K145" s="671"/>
      <c r="L145" s="671"/>
      <c r="M145" s="671"/>
      <c r="N145" s="671"/>
      <c r="O145" s="769"/>
      <c r="P145" s="738"/>
      <c r="Q145" s="763">
        <v>95</v>
      </c>
      <c r="R145" s="763" t="str">
        <f>AB36</f>
        <v/>
      </c>
      <c r="S145" s="763">
        <f t="shared" si="19"/>
        <v>14321</v>
      </c>
      <c r="T145" s="762" t="str">
        <f t="shared" si="17"/>
        <v xml:space="preserve"> </v>
      </c>
      <c r="U145" s="737" t="str">
        <f t="shared" si="18"/>
        <v>BIO F342L1</v>
      </c>
      <c r="V145" s="737"/>
      <c r="W145" s="737"/>
      <c r="X145" s="737"/>
      <c r="Y145" s="737"/>
      <c r="Z145" s="737"/>
      <c r="AA145" s="737"/>
      <c r="AB145" s="737"/>
      <c r="AC145" s="737"/>
      <c r="AD145" s="737"/>
      <c r="AE145" s="737"/>
      <c r="AF145" s="737"/>
      <c r="AG145" s="737"/>
      <c r="AH145" s="737"/>
      <c r="AI145" s="737"/>
      <c r="AJ145" s="737"/>
      <c r="AK145" s="737"/>
    </row>
    <row r="146" spans="1:37" ht="23.25" customHeight="1">
      <c r="A146" s="684">
        <v>7541</v>
      </c>
      <c r="B146" s="696" t="s">
        <v>15</v>
      </c>
      <c r="C146" s="696"/>
      <c r="D146" s="696"/>
      <c r="E146" s="696"/>
      <c r="F146" s="697"/>
      <c r="G146" s="696"/>
      <c r="H146" s="696"/>
      <c r="I146" s="687"/>
      <c r="J146" s="687"/>
      <c r="K146" s="687"/>
      <c r="L146" s="687"/>
      <c r="M146" s="687"/>
      <c r="N146" s="687"/>
      <c r="O146" s="764"/>
      <c r="P146" s="738"/>
      <c r="Q146" s="763">
        <v>96</v>
      </c>
      <c r="R146" s="763" t="str">
        <f>AC36</f>
        <v/>
      </c>
      <c r="S146" s="763">
        <f t="shared" si="19"/>
        <v>14321</v>
      </c>
      <c r="T146" s="762" t="str">
        <f t="shared" si="17"/>
        <v xml:space="preserve"> </v>
      </c>
      <c r="U146" s="737" t="str">
        <f t="shared" si="18"/>
        <v>BIO F342L1</v>
      </c>
      <c r="V146" s="737"/>
      <c r="W146" s="737"/>
      <c r="X146" s="737"/>
      <c r="Y146" s="737"/>
      <c r="Z146" s="737"/>
      <c r="AA146" s="737"/>
      <c r="AB146" s="737"/>
      <c r="AC146" s="737"/>
      <c r="AD146" s="737"/>
      <c r="AE146" s="737"/>
      <c r="AF146" s="737"/>
      <c r="AG146" s="737"/>
      <c r="AH146" s="737"/>
      <c r="AI146" s="737"/>
      <c r="AJ146" s="737"/>
      <c r="AK146" s="737"/>
    </row>
    <row r="147" spans="1:37" ht="23.25" customHeight="1">
      <c r="A147" s="684">
        <v>7551</v>
      </c>
      <c r="B147" s="696" t="s">
        <v>15</v>
      </c>
      <c r="C147" s="696"/>
      <c r="D147" s="696"/>
      <c r="E147" s="696"/>
      <c r="F147" s="697"/>
      <c r="G147" s="696"/>
      <c r="H147" s="696"/>
      <c r="I147" s="687"/>
      <c r="J147" s="687"/>
      <c r="K147" s="687"/>
      <c r="L147" s="687"/>
      <c r="M147" s="687"/>
      <c r="N147" s="687"/>
      <c r="O147" s="764"/>
      <c r="P147" s="738" t="s">
        <v>4640</v>
      </c>
      <c r="Q147" s="762">
        <v>97</v>
      </c>
      <c r="R147" s="762" t="e">
        <f>R37</f>
        <v>#N/A</v>
      </c>
      <c r="S147" s="762" t="e">
        <f>$Q$37</f>
        <v>#N/A</v>
      </c>
      <c r="T147" s="762" t="str">
        <f t="shared" si="17"/>
        <v xml:space="preserve"> </v>
      </c>
      <c r="U147" s="737" t="e">
        <f t="shared" si="18"/>
        <v>#N/A</v>
      </c>
      <c r="V147" s="737"/>
      <c r="W147" s="737"/>
      <c r="X147" s="737"/>
      <c r="Y147" s="737"/>
      <c r="Z147" s="737"/>
      <c r="AA147" s="737"/>
      <c r="AB147" s="737"/>
      <c r="AC147" s="737"/>
      <c r="AD147" s="737"/>
      <c r="AE147" s="737"/>
      <c r="AF147" s="737"/>
      <c r="AG147" s="737"/>
      <c r="AH147" s="737"/>
      <c r="AI147" s="737"/>
      <c r="AJ147" s="737"/>
      <c r="AK147" s="737"/>
    </row>
    <row r="148" spans="1:37" ht="23.25" customHeight="1">
      <c r="A148" s="684">
        <v>20031</v>
      </c>
      <c r="B148" s="685" t="s">
        <v>15</v>
      </c>
      <c r="C148" s="685"/>
      <c r="D148" s="685"/>
      <c r="E148" s="685"/>
      <c r="F148" s="686"/>
      <c r="G148" s="685"/>
      <c r="H148" s="685"/>
      <c r="I148" s="687"/>
      <c r="J148" s="687"/>
      <c r="K148" s="687"/>
      <c r="L148" s="687"/>
      <c r="M148" s="687"/>
      <c r="N148" s="687"/>
      <c r="O148" s="764"/>
      <c r="P148" s="738"/>
      <c r="Q148" s="762">
        <v>98</v>
      </c>
      <c r="R148" s="762" t="e">
        <f>S37</f>
        <v>#N/A</v>
      </c>
      <c r="S148" s="762" t="e">
        <f t="shared" ref="S148:S158" si="20">$Q$37</f>
        <v>#N/A</v>
      </c>
      <c r="T148" s="762" t="str">
        <f t="shared" si="17"/>
        <v xml:space="preserve"> </v>
      </c>
      <c r="U148" s="737" t="e">
        <f t="shared" si="18"/>
        <v>#N/A</v>
      </c>
      <c r="V148" s="737"/>
      <c r="W148" s="737"/>
      <c r="X148" s="737"/>
      <c r="Y148" s="737"/>
      <c r="Z148" s="737"/>
      <c r="AA148" s="737"/>
      <c r="AB148" s="737"/>
      <c r="AC148" s="737"/>
      <c r="AD148" s="737"/>
      <c r="AE148" s="737"/>
      <c r="AF148" s="737"/>
      <c r="AG148" s="737"/>
      <c r="AH148" s="737"/>
      <c r="AI148" s="737"/>
      <c r="AJ148" s="737"/>
      <c r="AK148" s="737"/>
    </row>
    <row r="149" spans="1:37" ht="23.25" customHeight="1">
      <c r="A149" s="668">
        <v>91</v>
      </c>
      <c r="B149" s="693" t="s">
        <v>3304</v>
      </c>
      <c r="C149" s="693" t="s">
        <v>3265</v>
      </c>
      <c r="D149" s="693" t="s">
        <v>3264</v>
      </c>
      <c r="E149" s="693"/>
      <c r="F149" s="694"/>
      <c r="G149" s="693"/>
      <c r="H149" s="693"/>
      <c r="I149" s="671"/>
      <c r="J149" s="671"/>
      <c r="K149" s="671"/>
      <c r="L149" s="671"/>
      <c r="M149" s="671"/>
      <c r="N149" s="671"/>
      <c r="O149" s="760"/>
      <c r="P149" s="738"/>
      <c r="Q149" s="762">
        <v>99</v>
      </c>
      <c r="R149" s="762" t="e">
        <f>T37</f>
        <v>#N/A</v>
      </c>
      <c r="S149" s="762" t="e">
        <f t="shared" si="20"/>
        <v>#N/A</v>
      </c>
      <c r="T149" s="762" t="str">
        <f t="shared" si="17"/>
        <v xml:space="preserve"> </v>
      </c>
      <c r="U149" s="737" t="e">
        <f t="shared" si="18"/>
        <v>#N/A</v>
      </c>
      <c r="V149" s="737"/>
      <c r="W149" s="737"/>
      <c r="X149" s="737"/>
      <c r="Y149" s="737"/>
      <c r="Z149" s="737"/>
      <c r="AA149" s="737"/>
      <c r="AB149" s="737"/>
      <c r="AC149" s="737"/>
      <c r="AD149" s="737"/>
      <c r="AE149" s="737"/>
      <c r="AF149" s="737"/>
      <c r="AG149" s="737"/>
      <c r="AH149" s="737"/>
      <c r="AI149" s="737"/>
      <c r="AJ149" s="737"/>
      <c r="AK149" s="737"/>
    </row>
    <row r="150" spans="1:37" ht="23.25" customHeight="1">
      <c r="A150" s="684">
        <v>21641</v>
      </c>
      <c r="B150" s="704" t="s">
        <v>15</v>
      </c>
      <c r="C150" s="704"/>
      <c r="D150" s="704"/>
      <c r="E150" s="704"/>
      <c r="F150" s="705"/>
      <c r="G150" s="704"/>
      <c r="H150" s="704"/>
      <c r="I150" s="687"/>
      <c r="J150" s="687"/>
      <c r="K150" s="687"/>
      <c r="L150" s="687"/>
      <c r="M150" s="687"/>
      <c r="N150" s="687"/>
      <c r="O150" s="766"/>
      <c r="P150" s="738"/>
      <c r="Q150" s="762">
        <v>100</v>
      </c>
      <c r="R150" s="762" t="e">
        <f>U37</f>
        <v>#N/A</v>
      </c>
      <c r="S150" s="762" t="e">
        <f t="shared" si="20"/>
        <v>#N/A</v>
      </c>
      <c r="T150" s="762" t="str">
        <f t="shared" si="17"/>
        <v xml:space="preserve"> </v>
      </c>
      <c r="U150" s="737" t="e">
        <f t="shared" si="18"/>
        <v>#N/A</v>
      </c>
      <c r="V150" s="737"/>
      <c r="W150" s="737"/>
      <c r="X150" s="737"/>
      <c r="Y150" s="737"/>
      <c r="Z150" s="737"/>
      <c r="AA150" s="737"/>
      <c r="AB150" s="737"/>
      <c r="AC150" s="737"/>
      <c r="AD150" s="737"/>
      <c r="AE150" s="737"/>
      <c r="AF150" s="737"/>
      <c r="AG150" s="737"/>
      <c r="AH150" s="737"/>
      <c r="AI150" s="737"/>
      <c r="AJ150" s="737"/>
      <c r="AK150" s="737"/>
    </row>
    <row r="151" spans="1:37" ht="23.25" customHeight="1">
      <c r="A151" s="684">
        <v>21651</v>
      </c>
      <c r="B151" s="685" t="s">
        <v>15</v>
      </c>
      <c r="C151" s="685"/>
      <c r="D151" s="685"/>
      <c r="E151" s="685"/>
      <c r="F151" s="686"/>
      <c r="G151" s="685"/>
      <c r="H151" s="685"/>
      <c r="I151" s="687"/>
      <c r="J151" s="687"/>
      <c r="K151" s="687"/>
      <c r="L151" s="687"/>
      <c r="M151" s="687"/>
      <c r="N151" s="687"/>
      <c r="O151" s="770"/>
      <c r="P151" s="738"/>
      <c r="Q151" s="762">
        <v>101</v>
      </c>
      <c r="R151" s="762" t="e">
        <f>V37</f>
        <v>#N/A</v>
      </c>
      <c r="S151" s="762" t="e">
        <f t="shared" si="20"/>
        <v>#N/A</v>
      </c>
      <c r="T151" s="762" t="str">
        <f t="shared" si="17"/>
        <v xml:space="preserve"> </v>
      </c>
      <c r="U151" s="737" t="e">
        <f t="shared" si="18"/>
        <v>#N/A</v>
      </c>
      <c r="V151" s="737"/>
      <c r="W151" s="737"/>
      <c r="X151" s="737"/>
      <c r="Y151" s="737"/>
      <c r="Z151" s="737"/>
      <c r="AA151" s="737"/>
      <c r="AB151" s="737"/>
      <c r="AC151" s="737"/>
      <c r="AD151" s="737"/>
      <c r="AE151" s="737"/>
      <c r="AF151" s="737"/>
      <c r="AG151" s="737"/>
      <c r="AH151" s="737"/>
      <c r="AI151" s="737"/>
      <c r="AJ151" s="737"/>
      <c r="AK151" s="737"/>
    </row>
    <row r="152" spans="1:37" ht="23.25" customHeight="1">
      <c r="A152" s="684">
        <v>7561</v>
      </c>
      <c r="B152" s="685" t="s">
        <v>15</v>
      </c>
      <c r="C152" s="685"/>
      <c r="D152" s="685"/>
      <c r="E152" s="685"/>
      <c r="F152" s="686"/>
      <c r="G152" s="685"/>
      <c r="H152" s="685"/>
      <c r="I152" s="687"/>
      <c r="J152" s="687"/>
      <c r="K152" s="687"/>
      <c r="L152" s="687"/>
      <c r="M152" s="687"/>
      <c r="N152" s="687"/>
      <c r="O152" s="760"/>
      <c r="P152" s="738"/>
      <c r="Q152" s="762">
        <v>102</v>
      </c>
      <c r="R152" s="762" t="e">
        <f>W37</f>
        <v>#N/A</v>
      </c>
      <c r="S152" s="762" t="e">
        <f t="shared" si="20"/>
        <v>#N/A</v>
      </c>
      <c r="T152" s="762" t="str">
        <f t="shared" si="17"/>
        <v xml:space="preserve"> </v>
      </c>
      <c r="U152" s="737" t="e">
        <f t="shared" si="18"/>
        <v>#N/A</v>
      </c>
      <c r="V152" s="737"/>
      <c r="W152" s="737"/>
      <c r="X152" s="737"/>
      <c r="Y152" s="737"/>
      <c r="Z152" s="737"/>
      <c r="AA152" s="737"/>
      <c r="AB152" s="737"/>
      <c r="AC152" s="737"/>
      <c r="AD152" s="737"/>
      <c r="AE152" s="737"/>
      <c r="AF152" s="737"/>
      <c r="AG152" s="737"/>
      <c r="AH152" s="737"/>
      <c r="AI152" s="737"/>
      <c r="AJ152" s="737"/>
      <c r="AK152" s="737"/>
    </row>
    <row r="153" spans="1:37" ht="23.25" customHeight="1">
      <c r="A153" s="684">
        <v>7531</v>
      </c>
      <c r="B153" s="707" t="s">
        <v>15</v>
      </c>
      <c r="C153" s="708"/>
      <c r="D153" s="708"/>
      <c r="E153" s="708"/>
      <c r="F153" s="709"/>
      <c r="G153" s="708"/>
      <c r="H153" s="708"/>
      <c r="I153" s="687"/>
      <c r="J153" s="687"/>
      <c r="K153" s="687"/>
      <c r="L153" s="687"/>
      <c r="M153" s="687"/>
      <c r="N153" s="687"/>
      <c r="O153" s="760"/>
      <c r="P153" s="738"/>
      <c r="Q153" s="762">
        <v>103</v>
      </c>
      <c r="R153" s="762" t="e">
        <f>X37</f>
        <v>#N/A</v>
      </c>
      <c r="S153" s="762" t="e">
        <f t="shared" si="20"/>
        <v>#N/A</v>
      </c>
      <c r="T153" s="762" t="str">
        <f t="shared" si="17"/>
        <v xml:space="preserve"> </v>
      </c>
      <c r="U153" s="737" t="e">
        <f t="shared" si="18"/>
        <v>#N/A</v>
      </c>
      <c r="V153" s="737"/>
      <c r="W153" s="737"/>
      <c r="X153" s="737"/>
      <c r="Y153" s="737"/>
      <c r="Z153" s="737"/>
      <c r="AA153" s="737"/>
      <c r="AB153" s="737"/>
      <c r="AC153" s="737"/>
      <c r="AD153" s="737"/>
      <c r="AE153" s="737"/>
      <c r="AF153" s="737"/>
      <c r="AG153" s="737"/>
      <c r="AH153" s="737"/>
      <c r="AI153" s="737"/>
      <c r="AJ153" s="737"/>
      <c r="AK153" s="737"/>
    </row>
    <row r="154" spans="1:37" ht="23.25" customHeight="1">
      <c r="A154" s="668">
        <v>7571</v>
      </c>
      <c r="B154" s="710" t="s">
        <v>15</v>
      </c>
      <c r="C154" s="710"/>
      <c r="D154" s="710"/>
      <c r="E154" s="710"/>
      <c r="F154" s="711"/>
      <c r="G154" s="710"/>
      <c r="H154" s="710"/>
      <c r="I154" s="671"/>
      <c r="J154" s="671"/>
      <c r="K154" s="671"/>
      <c r="L154" s="671"/>
      <c r="M154" s="671"/>
      <c r="N154" s="671"/>
      <c r="O154" s="765"/>
      <c r="P154" s="738"/>
      <c r="Q154" s="762">
        <v>104</v>
      </c>
      <c r="R154" s="762" t="e">
        <f>Y37</f>
        <v>#N/A</v>
      </c>
      <c r="S154" s="762" t="e">
        <f t="shared" si="20"/>
        <v>#N/A</v>
      </c>
      <c r="T154" s="762" t="str">
        <f t="shared" si="17"/>
        <v xml:space="preserve"> </v>
      </c>
      <c r="U154" s="737" t="e">
        <f t="shared" si="18"/>
        <v>#N/A</v>
      </c>
      <c r="V154" s="737"/>
      <c r="W154" s="737"/>
      <c r="X154" s="737"/>
      <c r="Y154" s="737"/>
      <c r="Z154" s="737"/>
      <c r="AA154" s="737"/>
      <c r="AB154" s="737"/>
      <c r="AC154" s="737"/>
      <c r="AD154" s="737"/>
      <c r="AE154" s="737"/>
      <c r="AF154" s="737"/>
      <c r="AG154" s="737"/>
      <c r="AH154" s="737"/>
      <c r="AI154" s="737"/>
      <c r="AJ154" s="737"/>
      <c r="AK154" s="737"/>
    </row>
    <row r="155" spans="1:37" ht="23.25" customHeight="1">
      <c r="A155" s="684">
        <v>6011</v>
      </c>
      <c r="B155" s="707" t="s">
        <v>15</v>
      </c>
      <c r="C155" s="708"/>
      <c r="D155" s="708"/>
      <c r="E155" s="708"/>
      <c r="F155" s="709"/>
      <c r="G155" s="708"/>
      <c r="H155" s="708"/>
      <c r="I155" s="687"/>
      <c r="J155" s="687"/>
      <c r="K155" s="687"/>
      <c r="L155" s="687"/>
      <c r="M155" s="687"/>
      <c r="N155" s="687"/>
      <c r="O155" s="769"/>
      <c r="P155" s="738"/>
      <c r="Q155" s="762">
        <v>105</v>
      </c>
      <c r="R155" s="762" t="e">
        <f>Z37</f>
        <v>#N/A</v>
      </c>
      <c r="S155" s="762" t="e">
        <f t="shared" si="20"/>
        <v>#N/A</v>
      </c>
      <c r="T155" s="762" t="str">
        <f t="shared" si="17"/>
        <v xml:space="preserve"> </v>
      </c>
      <c r="U155" s="737" t="e">
        <f t="shared" si="18"/>
        <v>#N/A</v>
      </c>
      <c r="V155" s="737"/>
      <c r="W155" s="737"/>
      <c r="X155" s="737"/>
      <c r="Y155" s="737"/>
      <c r="Z155" s="737"/>
      <c r="AA155" s="737"/>
      <c r="AB155" s="737"/>
      <c r="AC155" s="737"/>
      <c r="AD155" s="737"/>
      <c r="AE155" s="737"/>
      <c r="AF155" s="737"/>
      <c r="AG155" s="737"/>
      <c r="AH155" s="737"/>
      <c r="AI155" s="737"/>
      <c r="AJ155" s="737"/>
      <c r="AK155" s="737"/>
    </row>
    <row r="156" spans="1:37" ht="23.25" customHeight="1">
      <c r="A156" s="684">
        <v>21671</v>
      </c>
      <c r="B156" s="685" t="s">
        <v>15</v>
      </c>
      <c r="C156" s="685"/>
      <c r="D156" s="685"/>
      <c r="E156" s="685"/>
      <c r="F156" s="686"/>
      <c r="G156" s="685"/>
      <c r="H156" s="685"/>
      <c r="I156" s="687"/>
      <c r="J156" s="687"/>
      <c r="K156" s="687"/>
      <c r="L156" s="687"/>
      <c r="M156" s="687"/>
      <c r="N156" s="687"/>
      <c r="O156" s="765"/>
      <c r="P156" s="738"/>
      <c r="Q156" s="762">
        <v>106</v>
      </c>
      <c r="R156" s="762" t="e">
        <f>AA37</f>
        <v>#N/A</v>
      </c>
      <c r="S156" s="762" t="e">
        <f t="shared" si="20"/>
        <v>#N/A</v>
      </c>
      <c r="T156" s="762" t="str">
        <f t="shared" si="17"/>
        <v xml:space="preserve"> </v>
      </c>
      <c r="U156" s="737" t="e">
        <f t="shared" si="18"/>
        <v>#N/A</v>
      </c>
      <c r="V156" s="737"/>
      <c r="W156" s="737"/>
      <c r="X156" s="737"/>
      <c r="Y156" s="737"/>
      <c r="Z156" s="737"/>
      <c r="AA156" s="737"/>
      <c r="AB156" s="737"/>
      <c r="AC156" s="737"/>
      <c r="AD156" s="737"/>
      <c r="AE156" s="737"/>
      <c r="AF156" s="737"/>
      <c r="AG156" s="737"/>
      <c r="AH156" s="737"/>
      <c r="AI156" s="737"/>
      <c r="AJ156" s="737"/>
      <c r="AK156" s="737"/>
    </row>
    <row r="157" spans="1:37" ht="23.25" customHeight="1">
      <c r="A157" s="668">
        <v>11801</v>
      </c>
      <c r="B157" s="669" t="s">
        <v>3299</v>
      </c>
      <c r="C157" s="669" t="s">
        <v>3276</v>
      </c>
      <c r="D157" s="669" t="s">
        <v>3297</v>
      </c>
      <c r="E157" s="669"/>
      <c r="F157" s="670"/>
      <c r="G157" s="669"/>
      <c r="H157" s="669"/>
      <c r="I157" s="671"/>
      <c r="J157" s="671"/>
      <c r="K157" s="671"/>
      <c r="L157" s="671"/>
      <c r="M157" s="671"/>
      <c r="N157" s="671"/>
      <c r="O157" s="760"/>
      <c r="P157" s="738"/>
      <c r="Q157" s="762">
        <v>107</v>
      </c>
      <c r="R157" s="762" t="e">
        <f>AB37</f>
        <v>#N/A</v>
      </c>
      <c r="S157" s="762" t="e">
        <f t="shared" si="20"/>
        <v>#N/A</v>
      </c>
      <c r="T157" s="762" t="str">
        <f t="shared" si="17"/>
        <v xml:space="preserve"> </v>
      </c>
      <c r="U157" s="737" t="e">
        <f t="shared" si="18"/>
        <v>#N/A</v>
      </c>
      <c r="V157" s="737"/>
      <c r="W157" s="737"/>
      <c r="X157" s="737"/>
      <c r="Y157" s="737"/>
      <c r="Z157" s="737"/>
      <c r="AA157" s="737"/>
      <c r="AB157" s="737"/>
      <c r="AC157" s="737"/>
      <c r="AD157" s="737"/>
      <c r="AE157" s="737"/>
      <c r="AF157" s="737"/>
      <c r="AG157" s="737"/>
      <c r="AH157" s="737"/>
      <c r="AI157" s="737"/>
      <c r="AJ157" s="737"/>
      <c r="AK157" s="737"/>
    </row>
    <row r="158" spans="1:37" ht="23.25" customHeight="1">
      <c r="A158" s="675">
        <v>1180157</v>
      </c>
      <c r="B158" s="669" t="s">
        <v>3280</v>
      </c>
      <c r="C158" s="669"/>
      <c r="D158" s="669"/>
      <c r="E158" s="669"/>
      <c r="F158" s="670"/>
      <c r="G158" s="669"/>
      <c r="H158" s="669"/>
      <c r="I158" s="671"/>
      <c r="J158" s="671"/>
      <c r="K158" s="671"/>
      <c r="L158" s="671"/>
      <c r="M158" s="671"/>
      <c r="N158" s="671"/>
      <c r="O158" s="760"/>
      <c r="P158" s="738"/>
      <c r="Q158" s="762">
        <v>108</v>
      </c>
      <c r="R158" s="762" t="e">
        <f>AC37</f>
        <v>#N/A</v>
      </c>
      <c r="S158" s="762" t="e">
        <f t="shared" si="20"/>
        <v>#N/A</v>
      </c>
      <c r="T158" s="762" t="str">
        <f t="shared" si="17"/>
        <v xml:space="preserve"> </v>
      </c>
      <c r="U158" s="737" t="e">
        <f t="shared" si="18"/>
        <v>#N/A</v>
      </c>
      <c r="V158" s="737"/>
      <c r="W158" s="737"/>
      <c r="X158" s="737"/>
      <c r="Y158" s="737"/>
      <c r="Z158" s="737"/>
      <c r="AA158" s="737"/>
      <c r="AB158" s="737"/>
      <c r="AC158" s="737"/>
      <c r="AD158" s="737"/>
      <c r="AE158" s="737"/>
      <c r="AF158" s="737"/>
      <c r="AG158" s="737"/>
      <c r="AH158" s="737"/>
      <c r="AI158" s="737"/>
      <c r="AJ158" s="737"/>
      <c r="AK158" s="737"/>
    </row>
    <row r="159" spans="1:37" ht="23.25" customHeight="1">
      <c r="A159" s="668">
        <v>11811</v>
      </c>
      <c r="B159" s="669" t="s">
        <v>3284</v>
      </c>
      <c r="C159" s="669" t="s">
        <v>3273</v>
      </c>
      <c r="D159" s="669" t="s">
        <v>3269</v>
      </c>
      <c r="E159" s="669"/>
      <c r="F159" s="670"/>
      <c r="G159" s="669"/>
      <c r="H159" s="669"/>
      <c r="I159" s="671"/>
      <c r="J159" s="671"/>
      <c r="K159" s="671"/>
      <c r="L159" s="671"/>
      <c r="M159" s="671"/>
      <c r="N159" s="671"/>
      <c r="O159" s="760"/>
      <c r="P159" s="738" t="s">
        <v>4641</v>
      </c>
      <c r="Q159" s="763">
        <v>109</v>
      </c>
      <c r="R159" s="763" t="e">
        <f>R38</f>
        <v>#N/A</v>
      </c>
      <c r="S159" s="763" t="e">
        <f>$Q$38</f>
        <v>#N/A</v>
      </c>
      <c r="T159" s="762" t="str">
        <f t="shared" si="17"/>
        <v xml:space="preserve"> </v>
      </c>
      <c r="U159" s="737" t="e">
        <f t="shared" si="18"/>
        <v>#N/A</v>
      </c>
      <c r="V159" s="737"/>
      <c r="W159" s="737"/>
      <c r="X159" s="737"/>
      <c r="Y159" s="737"/>
      <c r="Z159" s="737"/>
      <c r="AA159" s="737"/>
      <c r="AB159" s="737"/>
      <c r="AC159" s="737"/>
      <c r="AD159" s="737"/>
      <c r="AE159" s="737"/>
      <c r="AF159" s="737"/>
      <c r="AG159" s="737"/>
      <c r="AH159" s="737"/>
      <c r="AI159" s="737"/>
      <c r="AJ159" s="737"/>
      <c r="AK159" s="737"/>
    </row>
    <row r="160" spans="1:37" ht="23.25" customHeight="1">
      <c r="A160" s="675">
        <v>1181157</v>
      </c>
      <c r="B160" s="669" t="s">
        <v>3301</v>
      </c>
      <c r="C160" s="669"/>
      <c r="D160" s="669"/>
      <c r="E160" s="669"/>
      <c r="F160" s="670"/>
      <c r="G160" s="669"/>
      <c r="H160" s="669"/>
      <c r="I160" s="671"/>
      <c r="J160" s="671"/>
      <c r="K160" s="671"/>
      <c r="L160" s="671"/>
      <c r="M160" s="671"/>
      <c r="N160" s="671"/>
      <c r="O160" s="760"/>
      <c r="P160" s="738"/>
      <c r="Q160" s="763">
        <v>110</v>
      </c>
      <c r="R160" s="763" t="e">
        <f>S38</f>
        <v>#N/A</v>
      </c>
      <c r="S160" s="763" t="e">
        <f t="shared" ref="S160:S170" si="21">$Q$38</f>
        <v>#N/A</v>
      </c>
      <c r="T160" s="762" t="str">
        <f t="shared" si="17"/>
        <v xml:space="preserve"> </v>
      </c>
      <c r="U160" s="737" t="e">
        <f t="shared" si="18"/>
        <v>#N/A</v>
      </c>
      <c r="V160" s="737"/>
      <c r="W160" s="737"/>
      <c r="X160" s="737"/>
      <c r="Y160" s="737"/>
      <c r="Z160" s="737"/>
      <c r="AA160" s="737"/>
      <c r="AB160" s="737"/>
      <c r="AC160" s="737"/>
      <c r="AD160" s="737"/>
      <c r="AE160" s="737"/>
      <c r="AF160" s="737"/>
      <c r="AG160" s="737"/>
      <c r="AH160" s="737"/>
      <c r="AI160" s="737"/>
      <c r="AJ160" s="737"/>
      <c r="AK160" s="737"/>
    </row>
    <row r="161" spans="1:37" ht="23.25" customHeight="1">
      <c r="A161" s="668">
        <v>11821</v>
      </c>
      <c r="B161" s="669" t="s">
        <v>3304</v>
      </c>
      <c r="C161" s="669" t="s">
        <v>3265</v>
      </c>
      <c r="D161" s="669" t="s">
        <v>3264</v>
      </c>
      <c r="E161" s="669"/>
      <c r="F161" s="670"/>
      <c r="G161" s="669"/>
      <c r="H161" s="669"/>
      <c r="I161" s="671"/>
      <c r="J161" s="671"/>
      <c r="K161" s="671"/>
      <c r="L161" s="671"/>
      <c r="M161" s="671"/>
      <c r="N161" s="671"/>
      <c r="O161" s="760"/>
      <c r="P161" s="738"/>
      <c r="Q161" s="763">
        <v>111</v>
      </c>
      <c r="R161" s="763" t="e">
        <f>T38</f>
        <v>#N/A</v>
      </c>
      <c r="S161" s="763" t="e">
        <f t="shared" si="21"/>
        <v>#N/A</v>
      </c>
      <c r="T161" s="762" t="str">
        <f t="shared" si="17"/>
        <v xml:space="preserve"> </v>
      </c>
      <c r="U161" s="737" t="e">
        <f t="shared" si="18"/>
        <v>#N/A</v>
      </c>
      <c r="V161" s="737"/>
      <c r="W161" s="737"/>
      <c r="X161" s="737"/>
      <c r="Y161" s="737"/>
      <c r="Z161" s="737"/>
      <c r="AA161" s="737"/>
      <c r="AB161" s="737"/>
      <c r="AC161" s="737"/>
      <c r="AD161" s="737"/>
      <c r="AE161" s="737"/>
      <c r="AF161" s="737"/>
      <c r="AG161" s="737"/>
      <c r="AH161" s="737"/>
      <c r="AI161" s="737"/>
      <c r="AJ161" s="737"/>
      <c r="AK161" s="737"/>
    </row>
    <row r="162" spans="1:37" ht="23.25" customHeight="1">
      <c r="A162" s="675">
        <v>1182157</v>
      </c>
      <c r="B162" s="669" t="s">
        <v>3305</v>
      </c>
      <c r="C162" s="669"/>
      <c r="D162" s="669"/>
      <c r="E162" s="669"/>
      <c r="F162" s="670"/>
      <c r="G162" s="669"/>
      <c r="H162" s="669"/>
      <c r="I162" s="671"/>
      <c r="J162" s="671"/>
      <c r="K162" s="671"/>
      <c r="L162" s="671"/>
      <c r="M162" s="671"/>
      <c r="N162" s="671"/>
      <c r="O162" s="760"/>
      <c r="P162" s="738"/>
      <c r="Q162" s="763">
        <v>112</v>
      </c>
      <c r="R162" s="763" t="e">
        <f>U38</f>
        <v>#N/A</v>
      </c>
      <c r="S162" s="763" t="e">
        <f t="shared" si="21"/>
        <v>#N/A</v>
      </c>
      <c r="T162" s="762" t="str">
        <f t="shared" si="17"/>
        <v xml:space="preserve"> </v>
      </c>
      <c r="U162" s="737" t="e">
        <f t="shared" si="18"/>
        <v>#N/A</v>
      </c>
      <c r="V162" s="737"/>
      <c r="W162" s="737"/>
      <c r="X162" s="737"/>
      <c r="Y162" s="737"/>
      <c r="Z162" s="737"/>
      <c r="AA162" s="737"/>
      <c r="AB162" s="737"/>
      <c r="AC162" s="737"/>
      <c r="AD162" s="737"/>
      <c r="AE162" s="737"/>
      <c r="AF162" s="737"/>
      <c r="AG162" s="737"/>
      <c r="AH162" s="737"/>
      <c r="AI162" s="737"/>
      <c r="AJ162" s="737"/>
      <c r="AK162" s="737"/>
    </row>
    <row r="163" spans="1:37" ht="23.25" customHeight="1">
      <c r="A163" s="668">
        <v>11831</v>
      </c>
      <c r="B163" s="669" t="s">
        <v>3282</v>
      </c>
      <c r="C163" s="669" t="s">
        <v>3277</v>
      </c>
      <c r="D163" s="669" t="s">
        <v>3308</v>
      </c>
      <c r="E163" s="669"/>
      <c r="F163" s="670"/>
      <c r="G163" s="669"/>
      <c r="H163" s="669"/>
      <c r="I163" s="671"/>
      <c r="J163" s="671"/>
      <c r="K163" s="671"/>
      <c r="L163" s="671"/>
      <c r="M163" s="671"/>
      <c r="N163" s="671"/>
      <c r="O163" s="760"/>
      <c r="P163" s="738"/>
      <c r="Q163" s="763">
        <v>113</v>
      </c>
      <c r="R163" s="763" t="e">
        <f>V38</f>
        <v>#N/A</v>
      </c>
      <c r="S163" s="763" t="e">
        <f t="shared" si="21"/>
        <v>#N/A</v>
      </c>
      <c r="T163" s="762" t="str">
        <f t="shared" si="17"/>
        <v xml:space="preserve"> </v>
      </c>
      <c r="U163" s="737" t="e">
        <f t="shared" si="18"/>
        <v>#N/A</v>
      </c>
      <c r="V163" s="737"/>
      <c r="W163" s="737"/>
      <c r="X163" s="737"/>
      <c r="Y163" s="737"/>
      <c r="Z163" s="737"/>
      <c r="AA163" s="737"/>
      <c r="AB163" s="737"/>
      <c r="AC163" s="737"/>
      <c r="AD163" s="737"/>
      <c r="AE163" s="737"/>
      <c r="AF163" s="737"/>
      <c r="AG163" s="737"/>
      <c r="AH163" s="737"/>
      <c r="AI163" s="737"/>
      <c r="AJ163" s="737"/>
      <c r="AK163" s="737"/>
    </row>
    <row r="164" spans="1:37" ht="23.25" customHeight="1">
      <c r="A164" s="675">
        <v>1183157</v>
      </c>
      <c r="B164" s="669" t="s">
        <v>3306</v>
      </c>
      <c r="C164" s="669"/>
      <c r="D164" s="669"/>
      <c r="E164" s="669"/>
      <c r="F164" s="670"/>
      <c r="G164" s="669"/>
      <c r="H164" s="669"/>
      <c r="I164" s="671"/>
      <c r="J164" s="671"/>
      <c r="K164" s="671"/>
      <c r="L164" s="671"/>
      <c r="M164" s="671"/>
      <c r="N164" s="671"/>
      <c r="O164" s="760"/>
      <c r="P164" s="738"/>
      <c r="Q164" s="763">
        <v>114</v>
      </c>
      <c r="R164" s="763" t="e">
        <f>W38</f>
        <v>#N/A</v>
      </c>
      <c r="S164" s="763" t="e">
        <f t="shared" si="21"/>
        <v>#N/A</v>
      </c>
      <c r="T164" s="762" t="str">
        <f t="shared" si="17"/>
        <v xml:space="preserve"> </v>
      </c>
      <c r="U164" s="737" t="e">
        <f t="shared" si="18"/>
        <v>#N/A</v>
      </c>
      <c r="V164" s="737"/>
      <c r="W164" s="737"/>
      <c r="X164" s="737"/>
      <c r="Y164" s="737"/>
      <c r="Z164" s="737"/>
      <c r="AA164" s="737"/>
      <c r="AB164" s="737"/>
      <c r="AC164" s="737"/>
      <c r="AD164" s="737"/>
      <c r="AE164" s="737"/>
      <c r="AF164" s="737"/>
      <c r="AG164" s="737"/>
      <c r="AH164" s="737"/>
      <c r="AI164" s="737"/>
      <c r="AJ164" s="737"/>
      <c r="AK164" s="737"/>
    </row>
    <row r="165" spans="1:37" ht="23.25" customHeight="1">
      <c r="A165" s="668">
        <v>16531</v>
      </c>
      <c r="B165" s="669" t="s">
        <v>15</v>
      </c>
      <c r="C165" s="669"/>
      <c r="D165" s="669"/>
      <c r="E165" s="669"/>
      <c r="F165" s="670"/>
      <c r="G165" s="669"/>
      <c r="H165" s="669"/>
      <c r="I165" s="671"/>
      <c r="J165" s="671"/>
      <c r="K165" s="671"/>
      <c r="L165" s="671"/>
      <c r="M165" s="671"/>
      <c r="N165" s="671"/>
      <c r="O165" s="760"/>
      <c r="P165" s="738"/>
      <c r="Q165" s="763">
        <v>115</v>
      </c>
      <c r="R165" s="763" t="e">
        <f>X38</f>
        <v>#N/A</v>
      </c>
      <c r="S165" s="763" t="e">
        <f t="shared" si="21"/>
        <v>#N/A</v>
      </c>
      <c r="T165" s="762" t="str">
        <f t="shared" si="17"/>
        <v xml:space="preserve"> </v>
      </c>
      <c r="U165" s="737" t="e">
        <f t="shared" si="18"/>
        <v>#N/A</v>
      </c>
      <c r="V165" s="737"/>
      <c r="W165" s="737"/>
      <c r="X165" s="737"/>
      <c r="Y165" s="737"/>
      <c r="Z165" s="737"/>
      <c r="AA165" s="737"/>
      <c r="AB165" s="737"/>
      <c r="AC165" s="737"/>
      <c r="AD165" s="737"/>
      <c r="AE165" s="737"/>
      <c r="AF165" s="737"/>
      <c r="AG165" s="737"/>
      <c r="AH165" s="737"/>
      <c r="AI165" s="737"/>
      <c r="AJ165" s="737"/>
      <c r="AK165" s="737"/>
    </row>
    <row r="166" spans="1:37" ht="23.25" customHeight="1">
      <c r="A166" s="668">
        <v>11881</v>
      </c>
      <c r="B166" s="669" t="s">
        <v>3288</v>
      </c>
      <c r="C166" s="669" t="s">
        <v>3278</v>
      </c>
      <c r="D166" s="669" t="s">
        <v>3279</v>
      </c>
      <c r="E166" s="669" t="s">
        <v>3291</v>
      </c>
      <c r="F166" s="670" t="s">
        <v>3307</v>
      </c>
      <c r="G166" s="669" t="s">
        <v>3270</v>
      </c>
      <c r="H166" s="669"/>
      <c r="I166" s="671"/>
      <c r="J166" s="671"/>
      <c r="K166" s="671"/>
      <c r="L166" s="671"/>
      <c r="M166" s="671"/>
      <c r="N166" s="671"/>
      <c r="O166" s="760"/>
      <c r="P166" s="738"/>
      <c r="Q166" s="763">
        <v>116</v>
      </c>
      <c r="R166" s="763" t="e">
        <f>Y38</f>
        <v>#N/A</v>
      </c>
      <c r="S166" s="763" t="e">
        <f t="shared" si="21"/>
        <v>#N/A</v>
      </c>
      <c r="T166" s="762" t="str">
        <f t="shared" si="17"/>
        <v xml:space="preserve"> </v>
      </c>
      <c r="U166" s="737" t="e">
        <f t="shared" si="18"/>
        <v>#N/A</v>
      </c>
      <c r="V166" s="737"/>
      <c r="W166" s="737"/>
      <c r="X166" s="737"/>
      <c r="Y166" s="737"/>
      <c r="Z166" s="737"/>
      <c r="AA166" s="737"/>
      <c r="AB166" s="737"/>
      <c r="AC166" s="737"/>
      <c r="AD166" s="737"/>
      <c r="AE166" s="737"/>
      <c r="AF166" s="737"/>
      <c r="AG166" s="737"/>
      <c r="AH166" s="737"/>
      <c r="AI166" s="737"/>
      <c r="AJ166" s="737"/>
      <c r="AK166" s="737"/>
    </row>
    <row r="167" spans="1:37" ht="23.25" customHeight="1">
      <c r="A167" s="668">
        <v>11891</v>
      </c>
      <c r="B167" s="669" t="s">
        <v>3299</v>
      </c>
      <c r="C167" s="669" t="s">
        <v>3276</v>
      </c>
      <c r="D167" s="669" t="s">
        <v>3297</v>
      </c>
      <c r="E167" s="669"/>
      <c r="F167" s="670"/>
      <c r="G167" s="669"/>
      <c r="H167" s="669"/>
      <c r="I167" s="671"/>
      <c r="J167" s="671"/>
      <c r="K167" s="671"/>
      <c r="L167" s="671"/>
      <c r="M167" s="671"/>
      <c r="N167" s="671"/>
      <c r="O167" s="760"/>
      <c r="P167" s="738"/>
      <c r="Q167" s="763">
        <v>117</v>
      </c>
      <c r="R167" s="763" t="e">
        <f>Z38</f>
        <v>#N/A</v>
      </c>
      <c r="S167" s="763" t="e">
        <f t="shared" si="21"/>
        <v>#N/A</v>
      </c>
      <c r="T167" s="762" t="str">
        <f t="shared" si="17"/>
        <v xml:space="preserve"> </v>
      </c>
      <c r="U167" s="737" t="e">
        <f t="shared" si="18"/>
        <v>#N/A</v>
      </c>
      <c r="V167" s="737"/>
      <c r="W167" s="737"/>
      <c r="X167" s="737"/>
      <c r="Y167" s="737"/>
      <c r="Z167" s="737"/>
      <c r="AA167" s="737"/>
      <c r="AB167" s="737"/>
      <c r="AC167" s="737"/>
      <c r="AD167" s="737"/>
      <c r="AE167" s="737"/>
      <c r="AF167" s="737"/>
      <c r="AG167" s="737"/>
      <c r="AH167" s="737"/>
      <c r="AI167" s="737"/>
      <c r="AJ167" s="737"/>
      <c r="AK167" s="737"/>
    </row>
    <row r="168" spans="1:37" ht="23.25" customHeight="1">
      <c r="A168" s="675">
        <v>1189157</v>
      </c>
      <c r="B168" s="669" t="s">
        <v>3305</v>
      </c>
      <c r="C168" s="669"/>
      <c r="D168" s="669"/>
      <c r="E168" s="669"/>
      <c r="F168" s="670"/>
      <c r="G168" s="669"/>
      <c r="H168" s="669"/>
      <c r="I168" s="671"/>
      <c r="J168" s="671"/>
      <c r="K168" s="671"/>
      <c r="L168" s="671"/>
      <c r="M168" s="671"/>
      <c r="N168" s="671"/>
      <c r="O168" s="760"/>
      <c r="P168" s="738"/>
      <c r="Q168" s="763">
        <v>118</v>
      </c>
      <c r="R168" s="763" t="e">
        <f>AA38</f>
        <v>#N/A</v>
      </c>
      <c r="S168" s="763" t="e">
        <f t="shared" si="21"/>
        <v>#N/A</v>
      </c>
      <c r="T168" s="762" t="str">
        <f t="shared" si="17"/>
        <v xml:space="preserve"> </v>
      </c>
      <c r="U168" s="737" t="e">
        <f t="shared" si="18"/>
        <v>#N/A</v>
      </c>
      <c r="V168" s="737"/>
      <c r="W168" s="737"/>
      <c r="X168" s="737"/>
      <c r="Y168" s="737"/>
      <c r="Z168" s="737"/>
      <c r="AA168" s="737"/>
      <c r="AB168" s="737"/>
      <c r="AC168" s="737"/>
      <c r="AD168" s="737"/>
      <c r="AE168" s="737"/>
      <c r="AF168" s="737"/>
      <c r="AG168" s="737"/>
      <c r="AH168" s="737"/>
      <c r="AI168" s="737"/>
      <c r="AJ168" s="737"/>
      <c r="AK168" s="737"/>
    </row>
    <row r="169" spans="1:37" ht="23.25" customHeight="1">
      <c r="A169" s="668">
        <v>11901</v>
      </c>
      <c r="B169" s="669" t="s">
        <v>3282</v>
      </c>
      <c r="C169" s="669" t="s">
        <v>3277</v>
      </c>
      <c r="D169" s="669" t="s">
        <v>3308</v>
      </c>
      <c r="E169" s="669"/>
      <c r="F169" s="670"/>
      <c r="G169" s="669"/>
      <c r="H169" s="669"/>
      <c r="I169" s="671"/>
      <c r="J169" s="671"/>
      <c r="K169" s="671"/>
      <c r="L169" s="671"/>
      <c r="M169" s="671"/>
      <c r="N169" s="671"/>
      <c r="O169" s="760"/>
      <c r="P169" s="738"/>
      <c r="Q169" s="763">
        <v>119</v>
      </c>
      <c r="R169" s="763" t="e">
        <f>AB38</f>
        <v>#N/A</v>
      </c>
      <c r="S169" s="763" t="e">
        <f t="shared" si="21"/>
        <v>#N/A</v>
      </c>
      <c r="T169" s="762" t="str">
        <f t="shared" si="17"/>
        <v xml:space="preserve"> </v>
      </c>
      <c r="U169" s="737" t="e">
        <f t="shared" si="18"/>
        <v>#N/A</v>
      </c>
      <c r="V169" s="737"/>
      <c r="W169" s="737"/>
      <c r="X169" s="737"/>
      <c r="Y169" s="737"/>
      <c r="Z169" s="737"/>
      <c r="AA169" s="737"/>
      <c r="AB169" s="737"/>
      <c r="AC169" s="737"/>
      <c r="AD169" s="737"/>
      <c r="AE169" s="737"/>
      <c r="AF169" s="737"/>
      <c r="AG169" s="737"/>
      <c r="AH169" s="737"/>
      <c r="AI169" s="737"/>
      <c r="AJ169" s="737"/>
      <c r="AK169" s="737"/>
    </row>
    <row r="170" spans="1:37" ht="23.25" customHeight="1">
      <c r="A170" s="675">
        <v>1190157</v>
      </c>
      <c r="B170" s="669" t="s">
        <v>3280</v>
      </c>
      <c r="C170" s="669"/>
      <c r="D170" s="669"/>
      <c r="E170" s="669"/>
      <c r="F170" s="670"/>
      <c r="G170" s="669"/>
      <c r="H170" s="669"/>
      <c r="I170" s="671"/>
      <c r="J170" s="671"/>
      <c r="K170" s="671"/>
      <c r="L170" s="671"/>
      <c r="M170" s="671"/>
      <c r="N170" s="671"/>
      <c r="O170" s="760"/>
      <c r="P170" s="738"/>
      <c r="Q170" s="763">
        <v>120</v>
      </c>
      <c r="R170" s="763" t="e">
        <f>AC38</f>
        <v>#N/A</v>
      </c>
      <c r="S170" s="763" t="e">
        <f t="shared" si="21"/>
        <v>#N/A</v>
      </c>
      <c r="T170" s="762" t="str">
        <f t="shared" si="17"/>
        <v xml:space="preserve"> </v>
      </c>
      <c r="U170" s="737" t="e">
        <f t="shared" si="18"/>
        <v>#N/A</v>
      </c>
      <c r="V170" s="737"/>
      <c r="W170" s="737"/>
      <c r="X170" s="737"/>
      <c r="Y170" s="737"/>
      <c r="Z170" s="737"/>
      <c r="AA170" s="737"/>
      <c r="AB170" s="737"/>
      <c r="AC170" s="737"/>
      <c r="AD170" s="737"/>
      <c r="AE170" s="737"/>
      <c r="AF170" s="737"/>
      <c r="AG170" s="737"/>
      <c r="AH170" s="737"/>
      <c r="AI170" s="737"/>
      <c r="AJ170" s="737"/>
      <c r="AK170" s="737"/>
    </row>
    <row r="171" spans="1:37" ht="23.25" customHeight="1">
      <c r="A171" s="668">
        <v>16681</v>
      </c>
      <c r="B171" s="669" t="s">
        <v>15</v>
      </c>
      <c r="C171" s="669"/>
      <c r="D171" s="669"/>
      <c r="E171" s="669"/>
      <c r="F171" s="670"/>
      <c r="G171" s="669"/>
      <c r="H171" s="669"/>
      <c r="I171" s="671"/>
      <c r="J171" s="671"/>
      <c r="K171" s="671"/>
      <c r="L171" s="671"/>
      <c r="M171" s="671"/>
      <c r="N171" s="671"/>
      <c r="O171" s="760"/>
      <c r="P171" s="738" t="s">
        <v>4642</v>
      </c>
      <c r="Q171" s="762">
        <v>121</v>
      </c>
      <c r="R171" s="762" t="e">
        <f>R39</f>
        <v>#N/A</v>
      </c>
      <c r="S171" s="762" t="e">
        <f>$Q$39</f>
        <v>#N/A</v>
      </c>
      <c r="T171" s="762" t="str">
        <f t="shared" si="17"/>
        <v xml:space="preserve"> </v>
      </c>
      <c r="U171" s="737" t="e">
        <f t="shared" si="18"/>
        <v>#N/A</v>
      </c>
      <c r="V171" s="737"/>
      <c r="W171" s="737"/>
      <c r="X171" s="737"/>
      <c r="Y171" s="737"/>
      <c r="Z171" s="737"/>
      <c r="AA171" s="737"/>
      <c r="AB171" s="737"/>
      <c r="AC171" s="737"/>
      <c r="AD171" s="737"/>
      <c r="AE171" s="737"/>
      <c r="AF171" s="737"/>
      <c r="AG171" s="737"/>
      <c r="AH171" s="737"/>
      <c r="AI171" s="737"/>
      <c r="AJ171" s="737"/>
      <c r="AK171" s="737"/>
    </row>
    <row r="172" spans="1:37" ht="23.25" customHeight="1">
      <c r="A172" s="684">
        <v>17381</v>
      </c>
      <c r="B172" s="685" t="s">
        <v>15</v>
      </c>
      <c r="C172" s="685"/>
      <c r="D172" s="685"/>
      <c r="E172" s="685"/>
      <c r="F172" s="686"/>
      <c r="G172" s="685"/>
      <c r="H172" s="685"/>
      <c r="I172" s="687"/>
      <c r="J172" s="687"/>
      <c r="K172" s="687"/>
      <c r="L172" s="687"/>
      <c r="M172" s="687"/>
      <c r="N172" s="687"/>
      <c r="O172" s="760"/>
      <c r="P172" s="738"/>
      <c r="Q172" s="762">
        <v>122</v>
      </c>
      <c r="R172" s="762" t="e">
        <f>S39</f>
        <v>#N/A</v>
      </c>
      <c r="S172" s="762" t="e">
        <f t="shared" ref="S172:S182" si="22">$Q$39</f>
        <v>#N/A</v>
      </c>
      <c r="T172" s="762" t="str">
        <f t="shared" si="17"/>
        <v xml:space="preserve"> </v>
      </c>
      <c r="U172" s="737" t="e">
        <f t="shared" si="18"/>
        <v>#N/A</v>
      </c>
      <c r="V172" s="737"/>
      <c r="W172" s="737"/>
      <c r="X172" s="737"/>
      <c r="Y172" s="737"/>
      <c r="Z172" s="737"/>
      <c r="AA172" s="737"/>
      <c r="AB172" s="737"/>
      <c r="AC172" s="737"/>
      <c r="AD172" s="737"/>
      <c r="AE172" s="737"/>
      <c r="AF172" s="737"/>
      <c r="AG172" s="737"/>
      <c r="AH172" s="737"/>
      <c r="AI172" s="737"/>
      <c r="AJ172" s="737"/>
      <c r="AK172" s="737"/>
    </row>
    <row r="173" spans="1:37" ht="23.25" customHeight="1">
      <c r="A173" s="684">
        <v>16871</v>
      </c>
      <c r="B173" s="685" t="s">
        <v>15</v>
      </c>
      <c r="C173" s="685"/>
      <c r="D173" s="685"/>
      <c r="E173" s="685"/>
      <c r="F173" s="686"/>
      <c r="G173" s="685"/>
      <c r="H173" s="685"/>
      <c r="I173" s="687"/>
      <c r="J173" s="687"/>
      <c r="K173" s="687"/>
      <c r="L173" s="687"/>
      <c r="M173" s="687"/>
      <c r="N173" s="687"/>
      <c r="O173" s="760"/>
      <c r="P173" s="738"/>
      <c r="Q173" s="762">
        <v>123</v>
      </c>
      <c r="R173" s="762" t="e">
        <f>T39</f>
        <v>#N/A</v>
      </c>
      <c r="S173" s="762" t="e">
        <f t="shared" si="22"/>
        <v>#N/A</v>
      </c>
      <c r="T173" s="762" t="str">
        <f t="shared" si="17"/>
        <v xml:space="preserve"> </v>
      </c>
      <c r="U173" s="737" t="e">
        <f t="shared" si="18"/>
        <v>#N/A</v>
      </c>
      <c r="V173" s="737"/>
      <c r="W173" s="737"/>
      <c r="X173" s="737"/>
      <c r="Y173" s="737"/>
      <c r="Z173" s="737"/>
      <c r="AA173" s="737"/>
      <c r="AB173" s="737"/>
      <c r="AC173" s="737"/>
      <c r="AD173" s="737"/>
      <c r="AE173" s="737"/>
      <c r="AF173" s="737"/>
      <c r="AG173" s="737"/>
      <c r="AH173" s="737"/>
      <c r="AI173" s="737"/>
      <c r="AJ173" s="737"/>
      <c r="AK173" s="737"/>
    </row>
    <row r="174" spans="1:37" ht="23.25" customHeight="1">
      <c r="A174" s="668">
        <v>17541</v>
      </c>
      <c r="B174" s="669" t="s">
        <v>15</v>
      </c>
      <c r="C174" s="669"/>
      <c r="D174" s="669"/>
      <c r="E174" s="669"/>
      <c r="F174" s="670"/>
      <c r="G174" s="669"/>
      <c r="H174" s="669"/>
      <c r="I174" s="671"/>
      <c r="J174" s="671"/>
      <c r="K174" s="671"/>
      <c r="L174" s="671"/>
      <c r="M174" s="671"/>
      <c r="N174" s="671"/>
      <c r="O174" s="760"/>
      <c r="P174" s="738"/>
      <c r="Q174" s="762">
        <v>124</v>
      </c>
      <c r="R174" s="762" t="e">
        <f>U39</f>
        <v>#N/A</v>
      </c>
      <c r="S174" s="762" t="e">
        <f t="shared" si="22"/>
        <v>#N/A</v>
      </c>
      <c r="T174" s="762" t="str">
        <f t="shared" si="17"/>
        <v xml:space="preserve"> </v>
      </c>
      <c r="U174" s="737" t="e">
        <f t="shared" si="18"/>
        <v>#N/A</v>
      </c>
      <c r="V174" s="737"/>
      <c r="W174" s="737"/>
      <c r="X174" s="737"/>
      <c r="Y174" s="737"/>
      <c r="Z174" s="737"/>
      <c r="AA174" s="737"/>
      <c r="AB174" s="737"/>
      <c r="AC174" s="737"/>
      <c r="AD174" s="737"/>
      <c r="AE174" s="737"/>
      <c r="AF174" s="737"/>
      <c r="AG174" s="737"/>
      <c r="AH174" s="737"/>
      <c r="AI174" s="737"/>
      <c r="AJ174" s="737"/>
      <c r="AK174" s="737"/>
    </row>
    <row r="175" spans="1:37" ht="23.25" customHeight="1">
      <c r="A175" s="673">
        <v>12061</v>
      </c>
      <c r="B175" s="712" t="s">
        <v>3284</v>
      </c>
      <c r="C175" s="712" t="s">
        <v>3273</v>
      </c>
      <c r="D175" s="712" t="s">
        <v>3269</v>
      </c>
      <c r="E175" s="712"/>
      <c r="F175" s="713"/>
      <c r="G175" s="712"/>
      <c r="H175" s="712"/>
      <c r="I175" s="678"/>
      <c r="J175" s="678"/>
      <c r="K175" s="678"/>
      <c r="L175" s="678"/>
      <c r="M175" s="678"/>
      <c r="N175" s="678"/>
      <c r="O175" s="760"/>
      <c r="P175" s="738"/>
      <c r="Q175" s="762">
        <v>125</v>
      </c>
      <c r="R175" s="762" t="e">
        <f>V39</f>
        <v>#N/A</v>
      </c>
      <c r="S175" s="762" t="e">
        <f t="shared" si="22"/>
        <v>#N/A</v>
      </c>
      <c r="T175" s="762" t="str">
        <f t="shared" si="17"/>
        <v xml:space="preserve"> </v>
      </c>
      <c r="U175" s="737" t="e">
        <f t="shared" si="18"/>
        <v>#N/A</v>
      </c>
      <c r="V175" s="737"/>
      <c r="W175" s="737"/>
      <c r="X175" s="737"/>
      <c r="Y175" s="737"/>
      <c r="Z175" s="737"/>
      <c r="AA175" s="737"/>
      <c r="AB175" s="737"/>
      <c r="AC175" s="737"/>
      <c r="AD175" s="737"/>
      <c r="AE175" s="737"/>
      <c r="AF175" s="737"/>
      <c r="AG175" s="737"/>
      <c r="AH175" s="737"/>
      <c r="AI175" s="737"/>
      <c r="AJ175" s="737"/>
      <c r="AK175" s="737"/>
    </row>
    <row r="176" spans="1:37" ht="23.25" customHeight="1">
      <c r="A176" s="668">
        <v>12071</v>
      </c>
      <c r="B176" s="679" t="s">
        <v>3281</v>
      </c>
      <c r="C176" s="679" t="s">
        <v>3290</v>
      </c>
      <c r="D176" s="679" t="s">
        <v>3293</v>
      </c>
      <c r="E176" s="679"/>
      <c r="F176" s="680"/>
      <c r="G176" s="679"/>
      <c r="H176" s="679"/>
      <c r="I176" s="671"/>
      <c r="J176" s="671"/>
      <c r="K176" s="671"/>
      <c r="L176" s="671"/>
      <c r="M176" s="671"/>
      <c r="N176" s="671"/>
      <c r="O176" s="766"/>
      <c r="P176" s="738"/>
      <c r="Q176" s="762">
        <v>126</v>
      </c>
      <c r="R176" s="762" t="e">
        <f>W39</f>
        <v>#N/A</v>
      </c>
      <c r="S176" s="762" t="e">
        <f t="shared" si="22"/>
        <v>#N/A</v>
      </c>
      <c r="T176" s="762" t="str">
        <f t="shared" si="17"/>
        <v xml:space="preserve"> </v>
      </c>
      <c r="U176" s="737" t="e">
        <f t="shared" si="18"/>
        <v>#N/A</v>
      </c>
      <c r="V176" s="737"/>
      <c r="W176" s="737"/>
      <c r="X176" s="737"/>
      <c r="Y176" s="737"/>
      <c r="Z176" s="737"/>
      <c r="AA176" s="737"/>
      <c r="AB176" s="737"/>
      <c r="AC176" s="737"/>
      <c r="AD176" s="737"/>
      <c r="AE176" s="737"/>
      <c r="AF176" s="737"/>
      <c r="AG176" s="737"/>
      <c r="AH176" s="737"/>
      <c r="AI176" s="737"/>
      <c r="AJ176" s="737"/>
      <c r="AK176" s="737"/>
    </row>
    <row r="177" spans="1:37" ht="23.25" customHeight="1">
      <c r="A177" s="668">
        <v>12041</v>
      </c>
      <c r="B177" s="679" t="s">
        <v>3286</v>
      </c>
      <c r="C177" s="679" t="s">
        <v>3289</v>
      </c>
      <c r="D177" s="679" t="s">
        <v>3292</v>
      </c>
      <c r="E177" s="679"/>
      <c r="F177" s="680"/>
      <c r="G177" s="679"/>
      <c r="H177" s="679"/>
      <c r="I177" s="671"/>
      <c r="J177" s="671"/>
      <c r="K177" s="671"/>
      <c r="L177" s="671"/>
      <c r="M177" s="671"/>
      <c r="N177" s="671"/>
      <c r="O177" s="767"/>
      <c r="P177" s="738"/>
      <c r="Q177" s="762">
        <v>127</v>
      </c>
      <c r="R177" s="762" t="e">
        <f>X39</f>
        <v>#N/A</v>
      </c>
      <c r="S177" s="762" t="e">
        <f t="shared" si="22"/>
        <v>#N/A</v>
      </c>
      <c r="T177" s="762" t="str">
        <f t="shared" si="17"/>
        <v xml:space="preserve"> </v>
      </c>
      <c r="U177" s="737" t="e">
        <f t="shared" si="18"/>
        <v>#N/A</v>
      </c>
      <c r="V177" s="737"/>
      <c r="W177" s="737"/>
      <c r="X177" s="737"/>
      <c r="Y177" s="737"/>
      <c r="Z177" s="737"/>
      <c r="AA177" s="737"/>
      <c r="AB177" s="737"/>
      <c r="AC177" s="737"/>
      <c r="AD177" s="737"/>
      <c r="AE177" s="737"/>
      <c r="AF177" s="737"/>
      <c r="AG177" s="737"/>
      <c r="AH177" s="737"/>
      <c r="AI177" s="737"/>
      <c r="AJ177" s="737"/>
      <c r="AK177" s="737"/>
    </row>
    <row r="178" spans="1:37" ht="23.25" customHeight="1">
      <c r="A178" s="668">
        <v>9121</v>
      </c>
      <c r="B178" s="714" t="s">
        <v>3300</v>
      </c>
      <c r="C178" s="714" t="s">
        <v>3309</v>
      </c>
      <c r="D178" s="714" t="s">
        <v>3298</v>
      </c>
      <c r="E178" s="669"/>
      <c r="F178" s="670"/>
      <c r="G178" s="669"/>
      <c r="H178" s="669"/>
      <c r="I178" s="671"/>
      <c r="J178" s="671"/>
      <c r="K178" s="671"/>
      <c r="L178" s="671"/>
      <c r="M178" s="671"/>
      <c r="N178" s="671"/>
      <c r="O178" s="767"/>
      <c r="P178" s="738"/>
      <c r="Q178" s="762">
        <v>128</v>
      </c>
      <c r="R178" s="762" t="e">
        <f>Y39</f>
        <v>#N/A</v>
      </c>
      <c r="S178" s="762" t="e">
        <f t="shared" si="22"/>
        <v>#N/A</v>
      </c>
      <c r="T178" s="762" t="str">
        <f t="shared" si="17"/>
        <v xml:space="preserve"> </v>
      </c>
      <c r="U178" s="737" t="e">
        <f t="shared" si="18"/>
        <v>#N/A</v>
      </c>
      <c r="V178" s="737"/>
      <c r="W178" s="737"/>
      <c r="X178" s="737"/>
      <c r="Y178" s="737"/>
      <c r="Z178" s="737"/>
      <c r="AA178" s="737"/>
      <c r="AB178" s="737"/>
      <c r="AC178" s="737"/>
      <c r="AD178" s="737"/>
      <c r="AE178" s="737"/>
      <c r="AF178" s="737"/>
      <c r="AG178" s="737"/>
      <c r="AH178" s="737"/>
      <c r="AI178" s="737"/>
      <c r="AJ178" s="737"/>
      <c r="AK178" s="737"/>
    </row>
    <row r="179" spans="1:37" ht="23.25" customHeight="1">
      <c r="A179" s="684">
        <v>12111</v>
      </c>
      <c r="B179" s="715"/>
      <c r="C179" s="715"/>
      <c r="D179" s="715"/>
      <c r="E179" s="715"/>
      <c r="F179" s="716"/>
      <c r="G179" s="715"/>
      <c r="H179" s="715"/>
      <c r="I179" s="687"/>
      <c r="J179" s="687"/>
      <c r="K179" s="687"/>
      <c r="L179" s="687"/>
      <c r="M179" s="687"/>
      <c r="N179" s="687"/>
      <c r="O179" s="760"/>
      <c r="P179" s="738"/>
      <c r="Q179" s="762">
        <v>129</v>
      </c>
      <c r="R179" s="762" t="e">
        <f>Z39</f>
        <v>#N/A</v>
      </c>
      <c r="S179" s="762" t="e">
        <f t="shared" si="22"/>
        <v>#N/A</v>
      </c>
      <c r="T179" s="762" t="str">
        <f t="shared" si="17"/>
        <v xml:space="preserve"> </v>
      </c>
      <c r="U179" s="737" t="e">
        <f t="shared" si="18"/>
        <v>#N/A</v>
      </c>
      <c r="V179" s="737"/>
      <c r="W179" s="737"/>
      <c r="X179" s="737"/>
      <c r="Y179" s="737"/>
      <c r="Z179" s="737"/>
      <c r="AA179" s="737"/>
      <c r="AB179" s="737"/>
      <c r="AC179" s="737"/>
      <c r="AD179" s="737"/>
      <c r="AE179" s="737"/>
      <c r="AF179" s="737"/>
      <c r="AG179" s="737"/>
      <c r="AH179" s="737"/>
      <c r="AI179" s="737"/>
      <c r="AJ179" s="737"/>
      <c r="AK179" s="737"/>
    </row>
    <row r="180" spans="1:37" ht="23.25" customHeight="1">
      <c r="A180" s="684">
        <v>12121</v>
      </c>
      <c r="B180" s="715"/>
      <c r="C180" s="715"/>
      <c r="D180" s="715"/>
      <c r="E180" s="715"/>
      <c r="F180" s="716"/>
      <c r="G180" s="715"/>
      <c r="H180" s="715"/>
      <c r="I180" s="687"/>
      <c r="J180" s="687"/>
      <c r="K180" s="687"/>
      <c r="L180" s="687"/>
      <c r="M180" s="687"/>
      <c r="N180" s="687"/>
      <c r="O180" s="771"/>
      <c r="P180" s="738"/>
      <c r="Q180" s="762">
        <v>130</v>
      </c>
      <c r="R180" s="762" t="e">
        <f>AA39</f>
        <v>#N/A</v>
      </c>
      <c r="S180" s="762" t="e">
        <f t="shared" si="22"/>
        <v>#N/A</v>
      </c>
      <c r="T180" s="762" t="str">
        <f t="shared" ref="T180:T243" si="23">IF(OR(COUNTIF($R$51:$R$290,R180)=1, COUNTIF($R$51:$R$290,R180)&gt;10)=TRUE, " ", "Clash")</f>
        <v xml:space="preserve"> </v>
      </c>
      <c r="U180" s="737" t="e">
        <f t="shared" ref="U180:U243" si="24">VLOOKUP(S180,$Q$29:$AJ$48,20,FALSE)</f>
        <v>#N/A</v>
      </c>
      <c r="V180" s="737"/>
      <c r="W180" s="737"/>
      <c r="X180" s="737"/>
      <c r="Y180" s="737"/>
      <c r="Z180" s="737"/>
      <c r="AA180" s="737"/>
      <c r="AB180" s="737"/>
      <c r="AC180" s="737"/>
      <c r="AD180" s="737"/>
      <c r="AE180" s="737"/>
      <c r="AF180" s="737"/>
      <c r="AG180" s="737"/>
      <c r="AH180" s="737"/>
      <c r="AI180" s="737"/>
      <c r="AJ180" s="737"/>
      <c r="AK180" s="737"/>
    </row>
    <row r="181" spans="1:37" ht="23.25" customHeight="1">
      <c r="A181" s="668">
        <v>12031</v>
      </c>
      <c r="B181" s="669" t="s">
        <v>3304</v>
      </c>
      <c r="C181" s="669" t="s">
        <v>3265</v>
      </c>
      <c r="D181" s="669" t="s">
        <v>3264</v>
      </c>
      <c r="E181" s="669"/>
      <c r="F181" s="670"/>
      <c r="G181" s="669"/>
      <c r="H181" s="669"/>
      <c r="I181" s="671"/>
      <c r="J181" s="671"/>
      <c r="K181" s="671"/>
      <c r="L181" s="671"/>
      <c r="M181" s="671"/>
      <c r="N181" s="671"/>
      <c r="O181" s="771"/>
      <c r="P181" s="738"/>
      <c r="Q181" s="762">
        <v>131</v>
      </c>
      <c r="R181" s="762" t="e">
        <f>AB39</f>
        <v>#N/A</v>
      </c>
      <c r="S181" s="762" t="e">
        <f t="shared" si="22"/>
        <v>#N/A</v>
      </c>
      <c r="T181" s="762" t="str">
        <f t="shared" si="23"/>
        <v xml:space="preserve"> </v>
      </c>
      <c r="U181" s="737" t="e">
        <f t="shared" si="24"/>
        <v>#N/A</v>
      </c>
      <c r="V181" s="737"/>
      <c r="W181" s="737"/>
      <c r="X181" s="737"/>
      <c r="Y181" s="737"/>
      <c r="Z181" s="737"/>
      <c r="AA181" s="737"/>
      <c r="AB181" s="737"/>
      <c r="AC181" s="737"/>
      <c r="AD181" s="737"/>
      <c r="AE181" s="737"/>
      <c r="AF181" s="737"/>
      <c r="AG181" s="737"/>
      <c r="AH181" s="737"/>
      <c r="AI181" s="737"/>
      <c r="AJ181" s="737"/>
      <c r="AK181" s="737"/>
    </row>
    <row r="182" spans="1:37" ht="23.25" customHeight="1">
      <c r="A182" s="668">
        <v>12051</v>
      </c>
      <c r="B182" s="669" t="s">
        <v>3296</v>
      </c>
      <c r="C182" s="669" t="s">
        <v>3275</v>
      </c>
      <c r="D182" s="669" t="s">
        <v>3310</v>
      </c>
      <c r="E182" s="669"/>
      <c r="F182" s="670"/>
      <c r="G182" s="669"/>
      <c r="H182" s="669"/>
      <c r="I182" s="671"/>
      <c r="J182" s="671"/>
      <c r="K182" s="671"/>
      <c r="L182" s="671"/>
      <c r="M182" s="671"/>
      <c r="N182" s="671"/>
      <c r="O182" s="760"/>
      <c r="P182" s="738"/>
      <c r="Q182" s="762">
        <v>132</v>
      </c>
      <c r="R182" s="762" t="e">
        <f>AC39</f>
        <v>#N/A</v>
      </c>
      <c r="S182" s="762" t="e">
        <f t="shared" si="22"/>
        <v>#N/A</v>
      </c>
      <c r="T182" s="762" t="str">
        <f t="shared" si="23"/>
        <v xml:space="preserve"> </v>
      </c>
      <c r="U182" s="737" t="e">
        <f t="shared" si="24"/>
        <v>#N/A</v>
      </c>
      <c r="V182" s="737"/>
      <c r="W182" s="737"/>
      <c r="X182" s="737"/>
      <c r="Y182" s="737"/>
      <c r="Z182" s="737"/>
      <c r="AA182" s="737"/>
      <c r="AB182" s="737"/>
      <c r="AC182" s="737"/>
      <c r="AD182" s="737"/>
      <c r="AE182" s="737"/>
      <c r="AF182" s="737"/>
      <c r="AG182" s="737"/>
      <c r="AH182" s="737"/>
      <c r="AI182" s="737"/>
      <c r="AJ182" s="737"/>
      <c r="AK182" s="737"/>
    </row>
    <row r="183" spans="1:37" ht="23.25" customHeight="1">
      <c r="A183" s="684">
        <v>12091</v>
      </c>
      <c r="B183" s="685"/>
      <c r="C183" s="685"/>
      <c r="D183" s="685"/>
      <c r="E183" s="685"/>
      <c r="F183" s="686"/>
      <c r="G183" s="685"/>
      <c r="H183" s="685"/>
      <c r="I183" s="687"/>
      <c r="J183" s="687"/>
      <c r="K183" s="687"/>
      <c r="L183" s="687"/>
      <c r="M183" s="687"/>
      <c r="N183" s="687"/>
      <c r="O183" s="760"/>
      <c r="P183" s="738" t="s">
        <v>4643</v>
      </c>
      <c r="Q183" s="763">
        <v>133</v>
      </c>
      <c r="R183" s="763" t="e">
        <f>R40</f>
        <v>#N/A</v>
      </c>
      <c r="S183" s="763" t="e">
        <f>$Q$40</f>
        <v>#N/A</v>
      </c>
      <c r="T183" s="762" t="str">
        <f t="shared" si="23"/>
        <v xml:space="preserve"> </v>
      </c>
      <c r="U183" s="737" t="e">
        <f t="shared" si="24"/>
        <v>#N/A</v>
      </c>
      <c r="V183" s="737"/>
      <c r="W183" s="737"/>
      <c r="X183" s="737"/>
      <c r="Y183" s="737"/>
      <c r="Z183" s="737"/>
      <c r="AA183" s="737"/>
      <c r="AB183" s="737"/>
      <c r="AC183" s="737"/>
      <c r="AD183" s="737"/>
      <c r="AE183" s="737"/>
      <c r="AF183" s="737"/>
      <c r="AG183" s="737"/>
      <c r="AH183" s="737"/>
      <c r="AI183" s="737"/>
      <c r="AJ183" s="737"/>
      <c r="AK183" s="737"/>
    </row>
    <row r="184" spans="1:37" ht="23.25" customHeight="1">
      <c r="A184" s="673">
        <v>2791</v>
      </c>
      <c r="B184" s="681" t="s">
        <v>3286</v>
      </c>
      <c r="C184" s="681" t="s">
        <v>3289</v>
      </c>
      <c r="D184" s="681" t="s">
        <v>3292</v>
      </c>
      <c r="E184" s="679"/>
      <c r="F184" s="680"/>
      <c r="G184" s="679"/>
      <c r="H184" s="679"/>
      <c r="I184" s="671"/>
      <c r="J184" s="671"/>
      <c r="K184" s="671"/>
      <c r="L184" s="671"/>
      <c r="M184" s="671"/>
      <c r="N184" s="671"/>
      <c r="O184" s="760"/>
      <c r="P184" s="738"/>
      <c r="Q184" s="763">
        <v>134</v>
      </c>
      <c r="R184" s="763" t="e">
        <f>S40</f>
        <v>#N/A</v>
      </c>
      <c r="S184" s="763" t="e">
        <f t="shared" ref="S184:S194" si="25">$Q$40</f>
        <v>#N/A</v>
      </c>
      <c r="T184" s="762" t="str">
        <f t="shared" si="23"/>
        <v xml:space="preserve"> </v>
      </c>
      <c r="U184" s="737" t="e">
        <f t="shared" si="24"/>
        <v>#N/A</v>
      </c>
      <c r="V184" s="737"/>
      <c r="W184" s="737"/>
      <c r="X184" s="737"/>
      <c r="Y184" s="737"/>
      <c r="Z184" s="737"/>
      <c r="AA184" s="737"/>
      <c r="AB184" s="737"/>
      <c r="AC184" s="737"/>
      <c r="AD184" s="737"/>
      <c r="AE184" s="737"/>
      <c r="AF184" s="737"/>
      <c r="AG184" s="737"/>
      <c r="AH184" s="737"/>
      <c r="AI184" s="737"/>
      <c r="AJ184" s="737"/>
      <c r="AK184" s="737"/>
    </row>
    <row r="185" spans="1:37" ht="23.25" customHeight="1">
      <c r="A185" s="668">
        <v>8471</v>
      </c>
      <c r="B185" s="669" t="s">
        <v>3303</v>
      </c>
      <c r="C185" s="669" t="s">
        <v>3266</v>
      </c>
      <c r="D185" s="669" t="s">
        <v>3267</v>
      </c>
      <c r="E185" s="669"/>
      <c r="F185" s="670"/>
      <c r="G185" s="669"/>
      <c r="H185" s="669"/>
      <c r="I185" s="671"/>
      <c r="J185" s="671"/>
      <c r="K185" s="671"/>
      <c r="L185" s="671"/>
      <c r="M185" s="671"/>
      <c r="N185" s="671"/>
      <c r="O185" s="767"/>
      <c r="P185" s="738"/>
      <c r="Q185" s="763">
        <v>135</v>
      </c>
      <c r="R185" s="763" t="e">
        <f>T40</f>
        <v>#N/A</v>
      </c>
      <c r="S185" s="763" t="e">
        <f t="shared" si="25"/>
        <v>#N/A</v>
      </c>
      <c r="T185" s="762" t="str">
        <f t="shared" si="23"/>
        <v xml:space="preserve"> </v>
      </c>
      <c r="U185" s="737" t="e">
        <f t="shared" si="24"/>
        <v>#N/A</v>
      </c>
      <c r="V185" s="737"/>
      <c r="W185" s="737"/>
      <c r="X185" s="737"/>
      <c r="Y185" s="737"/>
      <c r="Z185" s="737"/>
      <c r="AA185" s="737"/>
      <c r="AB185" s="737"/>
      <c r="AC185" s="737"/>
      <c r="AD185" s="737"/>
      <c r="AE185" s="737"/>
      <c r="AF185" s="737"/>
      <c r="AG185" s="737"/>
      <c r="AH185" s="737"/>
      <c r="AI185" s="737"/>
      <c r="AJ185" s="737"/>
      <c r="AK185" s="737"/>
    </row>
    <row r="186" spans="1:37" ht="23.25" customHeight="1">
      <c r="A186" s="668">
        <v>20801</v>
      </c>
      <c r="B186" s="669" t="s">
        <v>3283</v>
      </c>
      <c r="C186" s="669" t="s">
        <v>3268</v>
      </c>
      <c r="D186" s="669" t="s">
        <v>3294</v>
      </c>
      <c r="E186" s="669"/>
      <c r="F186" s="670"/>
      <c r="G186" s="669"/>
      <c r="H186" s="669"/>
      <c r="I186" s="671"/>
      <c r="J186" s="671"/>
      <c r="K186" s="671"/>
      <c r="L186" s="671"/>
      <c r="M186" s="671"/>
      <c r="N186" s="671"/>
      <c r="O186" s="760"/>
      <c r="P186" s="738"/>
      <c r="Q186" s="763">
        <v>136</v>
      </c>
      <c r="R186" s="763" t="e">
        <f>U40</f>
        <v>#N/A</v>
      </c>
      <c r="S186" s="763" t="e">
        <f t="shared" si="25"/>
        <v>#N/A</v>
      </c>
      <c r="T186" s="762" t="str">
        <f t="shared" si="23"/>
        <v xml:space="preserve"> </v>
      </c>
      <c r="U186" s="737" t="e">
        <f t="shared" si="24"/>
        <v>#N/A</v>
      </c>
      <c r="V186" s="737"/>
      <c r="W186" s="737"/>
      <c r="X186" s="737"/>
      <c r="Y186" s="737"/>
      <c r="Z186" s="737"/>
      <c r="AA186" s="737"/>
      <c r="AB186" s="737"/>
      <c r="AC186" s="737"/>
      <c r="AD186" s="737"/>
      <c r="AE186" s="737"/>
      <c r="AF186" s="737"/>
      <c r="AG186" s="737"/>
      <c r="AH186" s="737"/>
      <c r="AI186" s="737"/>
      <c r="AJ186" s="737"/>
      <c r="AK186" s="737"/>
    </row>
    <row r="187" spans="1:37" ht="23.25" customHeight="1">
      <c r="A187" s="668">
        <v>21461</v>
      </c>
      <c r="B187" s="669" t="s">
        <v>3296</v>
      </c>
      <c r="C187" s="669" t="s">
        <v>3275</v>
      </c>
      <c r="D187" s="669" t="s">
        <v>3310</v>
      </c>
      <c r="E187" s="669"/>
      <c r="F187" s="670"/>
      <c r="G187" s="669"/>
      <c r="H187" s="669"/>
      <c r="I187" s="671"/>
      <c r="J187" s="671"/>
      <c r="K187" s="671"/>
      <c r="L187" s="671"/>
      <c r="M187" s="671"/>
      <c r="N187" s="671"/>
      <c r="O187" s="760"/>
      <c r="P187" s="738"/>
      <c r="Q187" s="763">
        <v>137</v>
      </c>
      <c r="R187" s="763" t="e">
        <f>V40</f>
        <v>#N/A</v>
      </c>
      <c r="S187" s="763" t="e">
        <f t="shared" si="25"/>
        <v>#N/A</v>
      </c>
      <c r="T187" s="762" t="str">
        <f t="shared" si="23"/>
        <v xml:space="preserve"> </v>
      </c>
      <c r="U187" s="737" t="e">
        <f t="shared" si="24"/>
        <v>#N/A</v>
      </c>
      <c r="V187" s="737"/>
      <c r="W187" s="737"/>
      <c r="X187" s="737"/>
      <c r="Y187" s="737"/>
      <c r="Z187" s="737"/>
      <c r="AA187" s="737"/>
      <c r="AB187" s="737"/>
      <c r="AC187" s="737"/>
      <c r="AD187" s="737"/>
      <c r="AE187" s="737"/>
      <c r="AF187" s="737"/>
      <c r="AG187" s="737"/>
      <c r="AH187" s="737"/>
      <c r="AI187" s="737"/>
      <c r="AJ187" s="737"/>
      <c r="AK187" s="737"/>
    </row>
    <row r="188" spans="1:37" ht="23.25" customHeight="1">
      <c r="A188" s="668">
        <v>21521</v>
      </c>
      <c r="B188" s="693" t="s">
        <v>3287</v>
      </c>
      <c r="C188" s="693" t="s">
        <v>3274</v>
      </c>
      <c r="D188" s="693" t="s">
        <v>3271</v>
      </c>
      <c r="E188" s="693"/>
      <c r="F188" s="694"/>
      <c r="G188" s="693"/>
      <c r="H188" s="693"/>
      <c r="I188" s="671"/>
      <c r="J188" s="671"/>
      <c r="K188" s="671"/>
      <c r="L188" s="671"/>
      <c r="M188" s="671"/>
      <c r="N188" s="671"/>
      <c r="O188" s="760"/>
      <c r="P188" s="738"/>
      <c r="Q188" s="763">
        <v>138</v>
      </c>
      <c r="R188" s="763" t="e">
        <f>W40</f>
        <v>#N/A</v>
      </c>
      <c r="S188" s="763" t="e">
        <f t="shared" si="25"/>
        <v>#N/A</v>
      </c>
      <c r="T188" s="762" t="str">
        <f t="shared" si="23"/>
        <v xml:space="preserve"> </v>
      </c>
      <c r="U188" s="737" t="e">
        <f t="shared" si="24"/>
        <v>#N/A</v>
      </c>
      <c r="V188" s="737"/>
      <c r="W188" s="737"/>
      <c r="X188" s="737"/>
      <c r="Y188" s="737"/>
      <c r="Z188" s="737"/>
      <c r="AA188" s="737"/>
      <c r="AB188" s="737"/>
      <c r="AC188" s="737"/>
      <c r="AD188" s="737"/>
      <c r="AE188" s="737"/>
      <c r="AF188" s="737"/>
      <c r="AG188" s="737"/>
      <c r="AH188" s="737"/>
      <c r="AI188" s="737"/>
      <c r="AJ188" s="737"/>
      <c r="AK188" s="737"/>
    </row>
    <row r="189" spans="1:37" ht="23.25" customHeight="1">
      <c r="A189" s="673">
        <v>7291</v>
      </c>
      <c r="B189" s="676" t="s">
        <v>3304</v>
      </c>
      <c r="C189" s="676" t="s">
        <v>3265</v>
      </c>
      <c r="D189" s="676" t="s">
        <v>3264</v>
      </c>
      <c r="E189" s="669"/>
      <c r="F189" s="670"/>
      <c r="G189" s="669"/>
      <c r="H189" s="669"/>
      <c r="I189" s="671"/>
      <c r="J189" s="671"/>
      <c r="K189" s="671"/>
      <c r="L189" s="671"/>
      <c r="M189" s="671"/>
      <c r="N189" s="671"/>
      <c r="O189" s="766"/>
      <c r="P189" s="738"/>
      <c r="Q189" s="763">
        <v>139</v>
      </c>
      <c r="R189" s="763" t="e">
        <f>X40</f>
        <v>#N/A</v>
      </c>
      <c r="S189" s="763" t="e">
        <f t="shared" si="25"/>
        <v>#N/A</v>
      </c>
      <c r="T189" s="762" t="str">
        <f t="shared" si="23"/>
        <v xml:space="preserve"> </v>
      </c>
      <c r="U189" s="737" t="e">
        <f t="shared" si="24"/>
        <v>#N/A</v>
      </c>
      <c r="V189" s="737"/>
      <c r="W189" s="737"/>
      <c r="X189" s="737"/>
      <c r="Y189" s="737"/>
      <c r="Z189" s="737"/>
      <c r="AA189" s="737"/>
      <c r="AB189" s="737"/>
      <c r="AC189" s="737"/>
      <c r="AD189" s="737"/>
      <c r="AE189" s="737"/>
      <c r="AF189" s="737"/>
      <c r="AG189" s="737"/>
      <c r="AH189" s="737"/>
      <c r="AI189" s="737"/>
      <c r="AJ189" s="737"/>
      <c r="AK189" s="737"/>
    </row>
    <row r="190" spans="1:37" ht="23.25" customHeight="1">
      <c r="A190" s="668">
        <v>10061</v>
      </c>
      <c r="B190" s="669" t="s">
        <v>3286</v>
      </c>
      <c r="C190" s="669" t="s">
        <v>3299</v>
      </c>
      <c r="D190" s="669"/>
      <c r="E190" s="669"/>
      <c r="F190" s="670"/>
      <c r="G190" s="669"/>
      <c r="H190" s="669"/>
      <c r="I190" s="671"/>
      <c r="J190" s="671"/>
      <c r="K190" s="671"/>
      <c r="L190" s="671"/>
      <c r="M190" s="671"/>
      <c r="N190" s="671"/>
      <c r="O190" s="760"/>
      <c r="P190" s="738"/>
      <c r="Q190" s="763">
        <v>140</v>
      </c>
      <c r="R190" s="763" t="e">
        <f>Y40</f>
        <v>#N/A</v>
      </c>
      <c r="S190" s="763" t="e">
        <f t="shared" si="25"/>
        <v>#N/A</v>
      </c>
      <c r="T190" s="762" t="str">
        <f t="shared" si="23"/>
        <v xml:space="preserve"> </v>
      </c>
      <c r="U190" s="737" t="e">
        <f t="shared" si="24"/>
        <v>#N/A</v>
      </c>
      <c r="V190" s="737"/>
      <c r="W190" s="737"/>
      <c r="X190" s="737"/>
      <c r="Y190" s="737"/>
      <c r="Z190" s="737"/>
      <c r="AA190" s="737"/>
      <c r="AB190" s="737"/>
      <c r="AC190" s="737"/>
      <c r="AD190" s="737"/>
      <c r="AE190" s="737"/>
      <c r="AF190" s="737"/>
      <c r="AG190" s="737"/>
      <c r="AH190" s="737"/>
      <c r="AI190" s="737"/>
      <c r="AJ190" s="737"/>
      <c r="AK190" s="737"/>
    </row>
    <row r="191" spans="1:37" ht="23.25" customHeight="1">
      <c r="A191" s="668">
        <v>10062</v>
      </c>
      <c r="B191" s="669" t="s">
        <v>3304</v>
      </c>
      <c r="C191" s="669" t="s">
        <v>3300</v>
      </c>
      <c r="D191" s="669"/>
      <c r="E191" s="669"/>
      <c r="F191" s="670"/>
      <c r="G191" s="669"/>
      <c r="H191" s="669"/>
      <c r="I191" s="671"/>
      <c r="J191" s="671"/>
      <c r="K191" s="671"/>
      <c r="L191" s="671"/>
      <c r="M191" s="671"/>
      <c r="N191" s="671"/>
      <c r="O191" s="760"/>
      <c r="P191" s="738"/>
      <c r="Q191" s="763">
        <v>141</v>
      </c>
      <c r="R191" s="763" t="e">
        <f>Z40</f>
        <v>#N/A</v>
      </c>
      <c r="S191" s="763" t="e">
        <f t="shared" si="25"/>
        <v>#N/A</v>
      </c>
      <c r="T191" s="762" t="str">
        <f t="shared" si="23"/>
        <v xml:space="preserve"> </v>
      </c>
      <c r="U191" s="737" t="e">
        <f t="shared" si="24"/>
        <v>#N/A</v>
      </c>
      <c r="V191" s="737"/>
      <c r="W191" s="737"/>
      <c r="X191" s="737"/>
      <c r="Y191" s="737"/>
      <c r="Z191" s="737"/>
      <c r="AA191" s="737"/>
      <c r="AB191" s="737"/>
      <c r="AC191" s="737"/>
      <c r="AD191" s="737"/>
      <c r="AE191" s="737"/>
      <c r="AF191" s="737"/>
      <c r="AG191" s="737"/>
      <c r="AH191" s="737"/>
      <c r="AI191" s="737"/>
      <c r="AJ191" s="737"/>
      <c r="AK191" s="737"/>
    </row>
    <row r="192" spans="1:37" ht="23.25" customHeight="1">
      <c r="A192" s="668">
        <v>10063</v>
      </c>
      <c r="B192" s="669" t="s">
        <v>3281</v>
      </c>
      <c r="C192" s="669" t="s">
        <v>3282</v>
      </c>
      <c r="D192" s="669"/>
      <c r="E192" s="669"/>
      <c r="F192" s="670"/>
      <c r="G192" s="669"/>
      <c r="H192" s="669"/>
      <c r="I192" s="671"/>
      <c r="J192" s="671"/>
      <c r="K192" s="671"/>
      <c r="L192" s="671"/>
      <c r="M192" s="671"/>
      <c r="N192" s="671"/>
      <c r="O192" s="760"/>
      <c r="P192" s="738"/>
      <c r="Q192" s="763">
        <v>142</v>
      </c>
      <c r="R192" s="763" t="e">
        <f>AA40</f>
        <v>#N/A</v>
      </c>
      <c r="S192" s="763" t="e">
        <f t="shared" si="25"/>
        <v>#N/A</v>
      </c>
      <c r="T192" s="762" t="str">
        <f t="shared" si="23"/>
        <v xml:space="preserve"> </v>
      </c>
      <c r="U192" s="737" t="e">
        <f t="shared" si="24"/>
        <v>#N/A</v>
      </c>
      <c r="V192" s="737"/>
      <c r="W192" s="737"/>
      <c r="X192" s="737"/>
      <c r="Y192" s="737"/>
      <c r="Z192" s="737"/>
      <c r="AA192" s="737"/>
      <c r="AB192" s="737"/>
      <c r="AC192" s="737"/>
      <c r="AD192" s="737"/>
      <c r="AE192" s="737"/>
      <c r="AF192" s="737"/>
      <c r="AG192" s="737"/>
      <c r="AH192" s="737"/>
      <c r="AI192" s="737"/>
      <c r="AJ192" s="737"/>
      <c r="AK192" s="737"/>
    </row>
    <row r="193" spans="1:37" ht="23.25" customHeight="1">
      <c r="A193" s="668">
        <v>10064</v>
      </c>
      <c r="B193" s="669" t="s">
        <v>3283</v>
      </c>
      <c r="C193" s="669" t="s">
        <v>3284</v>
      </c>
      <c r="D193" s="669"/>
      <c r="E193" s="669"/>
      <c r="F193" s="670"/>
      <c r="G193" s="669"/>
      <c r="H193" s="669"/>
      <c r="I193" s="671"/>
      <c r="J193" s="671"/>
      <c r="K193" s="671"/>
      <c r="L193" s="671"/>
      <c r="M193" s="671"/>
      <c r="N193" s="671"/>
      <c r="O193" s="760"/>
      <c r="P193" s="738"/>
      <c r="Q193" s="763">
        <v>143</v>
      </c>
      <c r="R193" s="763" t="e">
        <f>AB40</f>
        <v>#N/A</v>
      </c>
      <c r="S193" s="763" t="e">
        <f t="shared" si="25"/>
        <v>#N/A</v>
      </c>
      <c r="T193" s="762" t="str">
        <f t="shared" si="23"/>
        <v xml:space="preserve"> </v>
      </c>
      <c r="U193" s="737" t="e">
        <f t="shared" si="24"/>
        <v>#N/A</v>
      </c>
      <c r="V193" s="737"/>
      <c r="W193" s="737"/>
      <c r="X193" s="737"/>
      <c r="Y193" s="737"/>
      <c r="Z193" s="737"/>
      <c r="AA193" s="737"/>
      <c r="AB193" s="737"/>
      <c r="AC193" s="737"/>
      <c r="AD193" s="737"/>
      <c r="AE193" s="737"/>
      <c r="AF193" s="737"/>
      <c r="AG193" s="737"/>
      <c r="AH193" s="737"/>
      <c r="AI193" s="737"/>
      <c r="AJ193" s="737"/>
      <c r="AK193" s="737"/>
    </row>
    <row r="194" spans="1:37" ht="23.25" customHeight="1">
      <c r="A194" s="668">
        <v>10065</v>
      </c>
      <c r="B194" s="669" t="s">
        <v>3289</v>
      </c>
      <c r="C194" s="669" t="s">
        <v>3276</v>
      </c>
      <c r="D194" s="669"/>
      <c r="E194" s="669"/>
      <c r="F194" s="670"/>
      <c r="G194" s="669"/>
      <c r="H194" s="669"/>
      <c r="I194" s="671"/>
      <c r="J194" s="671"/>
      <c r="K194" s="671"/>
      <c r="L194" s="671"/>
      <c r="M194" s="671"/>
      <c r="N194" s="671"/>
      <c r="O194" s="760"/>
      <c r="P194" s="738"/>
      <c r="Q194" s="763">
        <v>144</v>
      </c>
      <c r="R194" s="763" t="e">
        <f>AC40</f>
        <v>#N/A</v>
      </c>
      <c r="S194" s="763" t="e">
        <f t="shared" si="25"/>
        <v>#N/A</v>
      </c>
      <c r="T194" s="762" t="str">
        <f t="shared" si="23"/>
        <v xml:space="preserve"> </v>
      </c>
      <c r="U194" s="737" t="e">
        <f t="shared" si="24"/>
        <v>#N/A</v>
      </c>
      <c r="V194" s="737"/>
      <c r="W194" s="737"/>
      <c r="X194" s="737"/>
      <c r="Y194" s="737"/>
      <c r="Z194" s="737"/>
      <c r="AA194" s="737"/>
      <c r="AB194" s="737"/>
      <c r="AC194" s="737"/>
      <c r="AD194" s="737"/>
      <c r="AE194" s="737"/>
      <c r="AF194" s="737"/>
      <c r="AG194" s="737"/>
      <c r="AH194" s="737"/>
      <c r="AI194" s="737"/>
      <c r="AJ194" s="737"/>
      <c r="AK194" s="737"/>
    </row>
    <row r="195" spans="1:37" ht="23.25" customHeight="1">
      <c r="A195" s="668">
        <v>10066</v>
      </c>
      <c r="B195" s="669" t="s">
        <v>3265</v>
      </c>
      <c r="C195" s="669" t="s">
        <v>3309</v>
      </c>
      <c r="D195" s="669"/>
      <c r="E195" s="669"/>
      <c r="F195" s="670"/>
      <c r="G195" s="669"/>
      <c r="H195" s="669"/>
      <c r="I195" s="671"/>
      <c r="J195" s="671"/>
      <c r="K195" s="671"/>
      <c r="L195" s="671"/>
      <c r="M195" s="671"/>
      <c r="N195" s="671"/>
      <c r="O195" s="760"/>
      <c r="P195" s="738" t="s">
        <v>4644</v>
      </c>
      <c r="Q195" s="762">
        <v>145</v>
      </c>
      <c r="R195" s="762" t="e">
        <f>R41</f>
        <v>#N/A</v>
      </c>
      <c r="S195" s="762" t="e">
        <f t="shared" ref="S195:S206" si="26">$Q$41</f>
        <v>#N/A</v>
      </c>
      <c r="T195" s="762" t="str">
        <f t="shared" si="23"/>
        <v xml:space="preserve"> </v>
      </c>
      <c r="U195" s="737" t="e">
        <f t="shared" si="24"/>
        <v>#N/A</v>
      </c>
      <c r="V195" s="737"/>
      <c r="W195" s="737"/>
      <c r="X195" s="737"/>
      <c r="Y195" s="737"/>
      <c r="Z195" s="737"/>
      <c r="AA195" s="737"/>
      <c r="AB195" s="737"/>
      <c r="AC195" s="737"/>
      <c r="AD195" s="737"/>
      <c r="AE195" s="737"/>
      <c r="AF195" s="737"/>
      <c r="AG195" s="737"/>
      <c r="AH195" s="737"/>
      <c r="AI195" s="737"/>
      <c r="AJ195" s="737"/>
      <c r="AK195" s="737"/>
    </row>
    <row r="196" spans="1:37" ht="23.25" customHeight="1">
      <c r="A196" s="668">
        <v>10067</v>
      </c>
      <c r="B196" s="669" t="s">
        <v>3290</v>
      </c>
      <c r="C196" s="669" t="s">
        <v>3277</v>
      </c>
      <c r="D196" s="669"/>
      <c r="E196" s="669"/>
      <c r="F196" s="670"/>
      <c r="G196" s="669"/>
      <c r="H196" s="669"/>
      <c r="I196" s="671"/>
      <c r="J196" s="671"/>
      <c r="K196" s="671"/>
      <c r="L196" s="671"/>
      <c r="M196" s="671"/>
      <c r="N196" s="671"/>
      <c r="O196" s="760"/>
      <c r="P196" s="738"/>
      <c r="Q196" s="762">
        <v>146</v>
      </c>
      <c r="R196" s="762" t="e">
        <f>S41</f>
        <v>#N/A</v>
      </c>
      <c r="S196" s="762" t="e">
        <f t="shared" si="26"/>
        <v>#N/A</v>
      </c>
      <c r="T196" s="762" t="str">
        <f t="shared" si="23"/>
        <v xml:space="preserve"> </v>
      </c>
      <c r="U196" s="737" t="e">
        <f t="shared" si="24"/>
        <v>#N/A</v>
      </c>
      <c r="V196" s="737"/>
      <c r="W196" s="737"/>
      <c r="X196" s="737"/>
      <c r="Y196" s="737"/>
      <c r="Z196" s="737"/>
      <c r="AA196" s="737"/>
      <c r="AB196" s="737"/>
      <c r="AC196" s="737"/>
      <c r="AD196" s="737"/>
      <c r="AE196" s="737"/>
      <c r="AF196" s="737"/>
      <c r="AG196" s="737"/>
      <c r="AH196" s="737"/>
      <c r="AI196" s="737"/>
      <c r="AJ196" s="737"/>
      <c r="AK196" s="737"/>
    </row>
    <row r="197" spans="1:37" ht="23.25" customHeight="1">
      <c r="A197" s="668">
        <v>10068</v>
      </c>
      <c r="B197" s="669" t="s">
        <v>3268</v>
      </c>
      <c r="C197" s="669" t="s">
        <v>3273</v>
      </c>
      <c r="D197" s="669"/>
      <c r="E197" s="669"/>
      <c r="F197" s="670"/>
      <c r="G197" s="669"/>
      <c r="H197" s="669"/>
      <c r="I197" s="671"/>
      <c r="J197" s="671"/>
      <c r="K197" s="671"/>
      <c r="L197" s="671"/>
      <c r="M197" s="671"/>
      <c r="N197" s="671"/>
      <c r="O197" s="760"/>
      <c r="P197" s="738"/>
      <c r="Q197" s="762">
        <v>147</v>
      </c>
      <c r="R197" s="762" t="e">
        <f>T41</f>
        <v>#N/A</v>
      </c>
      <c r="S197" s="762" t="e">
        <f t="shared" si="26"/>
        <v>#N/A</v>
      </c>
      <c r="T197" s="762" t="str">
        <f t="shared" si="23"/>
        <v xml:space="preserve"> </v>
      </c>
      <c r="U197" s="737" t="e">
        <f t="shared" si="24"/>
        <v>#N/A</v>
      </c>
      <c r="V197" s="737"/>
      <c r="W197" s="737"/>
      <c r="X197" s="737"/>
      <c r="Y197" s="737"/>
      <c r="Z197" s="737"/>
      <c r="AA197" s="737"/>
      <c r="AB197" s="737"/>
      <c r="AC197" s="737"/>
      <c r="AD197" s="737"/>
      <c r="AE197" s="737"/>
      <c r="AF197" s="737"/>
      <c r="AG197" s="737"/>
      <c r="AH197" s="737"/>
      <c r="AI197" s="737"/>
      <c r="AJ197" s="737"/>
      <c r="AK197" s="737"/>
    </row>
    <row r="198" spans="1:37" ht="23.25" customHeight="1">
      <c r="A198" s="668">
        <v>10069</v>
      </c>
      <c r="B198" s="669" t="s">
        <v>3292</v>
      </c>
      <c r="C198" s="669" t="s">
        <v>3297</v>
      </c>
      <c r="D198" s="669"/>
      <c r="E198" s="669"/>
      <c r="F198" s="670"/>
      <c r="G198" s="669"/>
      <c r="H198" s="669"/>
      <c r="I198" s="671"/>
      <c r="J198" s="671"/>
      <c r="K198" s="671"/>
      <c r="L198" s="671"/>
      <c r="M198" s="671"/>
      <c r="N198" s="671"/>
      <c r="O198" s="760"/>
      <c r="P198" s="738"/>
      <c r="Q198" s="762">
        <v>148</v>
      </c>
      <c r="R198" s="762" t="e">
        <f>U41</f>
        <v>#N/A</v>
      </c>
      <c r="S198" s="762" t="e">
        <f t="shared" si="26"/>
        <v>#N/A</v>
      </c>
      <c r="T198" s="762" t="str">
        <f t="shared" si="23"/>
        <v xml:space="preserve"> </v>
      </c>
      <c r="U198" s="737" t="e">
        <f t="shared" si="24"/>
        <v>#N/A</v>
      </c>
      <c r="V198" s="737"/>
      <c r="W198" s="737"/>
      <c r="X198" s="737"/>
      <c r="Y198" s="737"/>
      <c r="Z198" s="737"/>
      <c r="AA198" s="737"/>
      <c r="AB198" s="737"/>
      <c r="AC198" s="737"/>
      <c r="AD198" s="737"/>
      <c r="AE198" s="737"/>
      <c r="AF198" s="737"/>
      <c r="AG198" s="737"/>
      <c r="AH198" s="737"/>
      <c r="AI198" s="737"/>
      <c r="AJ198" s="737"/>
      <c r="AK198" s="737"/>
    </row>
    <row r="199" spans="1:37" ht="23.25" customHeight="1">
      <c r="A199" s="668">
        <v>100610</v>
      </c>
      <c r="B199" s="669" t="s">
        <v>3264</v>
      </c>
      <c r="C199" s="669" t="s">
        <v>3298</v>
      </c>
      <c r="D199" s="669"/>
      <c r="E199" s="669"/>
      <c r="F199" s="670"/>
      <c r="G199" s="669"/>
      <c r="H199" s="669"/>
      <c r="I199" s="671"/>
      <c r="J199" s="671"/>
      <c r="K199" s="671"/>
      <c r="L199" s="671"/>
      <c r="M199" s="671"/>
      <c r="N199" s="671"/>
      <c r="O199" s="760"/>
      <c r="P199" s="738"/>
      <c r="Q199" s="762">
        <v>149</v>
      </c>
      <c r="R199" s="762" t="e">
        <f>V41</f>
        <v>#N/A</v>
      </c>
      <c r="S199" s="762" t="e">
        <f t="shared" si="26"/>
        <v>#N/A</v>
      </c>
      <c r="T199" s="762" t="str">
        <f t="shared" si="23"/>
        <v xml:space="preserve"> </v>
      </c>
      <c r="U199" s="737" t="e">
        <f t="shared" si="24"/>
        <v>#N/A</v>
      </c>
      <c r="V199" s="737"/>
      <c r="W199" s="737"/>
      <c r="X199" s="737"/>
      <c r="Y199" s="737"/>
      <c r="Z199" s="737"/>
      <c r="AA199" s="737"/>
      <c r="AB199" s="737"/>
      <c r="AC199" s="737"/>
      <c r="AD199" s="737"/>
      <c r="AE199" s="737"/>
      <c r="AF199" s="737"/>
      <c r="AG199" s="737"/>
      <c r="AH199" s="737"/>
      <c r="AI199" s="737"/>
      <c r="AJ199" s="737"/>
      <c r="AK199" s="737"/>
    </row>
    <row r="200" spans="1:37" ht="23.25" customHeight="1">
      <c r="A200" s="668">
        <v>100611</v>
      </c>
      <c r="B200" s="669" t="s">
        <v>3293</v>
      </c>
      <c r="C200" s="669" t="s">
        <v>3308</v>
      </c>
      <c r="D200" s="669"/>
      <c r="E200" s="669"/>
      <c r="F200" s="670"/>
      <c r="G200" s="669"/>
      <c r="H200" s="669"/>
      <c r="I200" s="671"/>
      <c r="J200" s="671"/>
      <c r="K200" s="671"/>
      <c r="L200" s="671"/>
      <c r="M200" s="671"/>
      <c r="N200" s="671"/>
      <c r="O200" s="766"/>
      <c r="P200" s="738"/>
      <c r="Q200" s="762">
        <v>150</v>
      </c>
      <c r="R200" s="762" t="e">
        <f>W41</f>
        <v>#N/A</v>
      </c>
      <c r="S200" s="762" t="e">
        <f t="shared" si="26"/>
        <v>#N/A</v>
      </c>
      <c r="T200" s="762" t="str">
        <f t="shared" si="23"/>
        <v xml:space="preserve"> </v>
      </c>
      <c r="U200" s="737" t="e">
        <f t="shared" si="24"/>
        <v>#N/A</v>
      </c>
      <c r="V200" s="737"/>
      <c r="W200" s="737"/>
      <c r="X200" s="737"/>
      <c r="Y200" s="737"/>
      <c r="Z200" s="737"/>
      <c r="AA200" s="737"/>
      <c r="AB200" s="737"/>
      <c r="AC200" s="737"/>
      <c r="AD200" s="737"/>
      <c r="AE200" s="737"/>
      <c r="AF200" s="737"/>
      <c r="AG200" s="737"/>
      <c r="AH200" s="737"/>
      <c r="AI200" s="737"/>
      <c r="AJ200" s="737"/>
      <c r="AK200" s="737"/>
    </row>
    <row r="201" spans="1:37" ht="23.25" customHeight="1">
      <c r="A201" s="668">
        <v>100612</v>
      </c>
      <c r="B201" s="669" t="s">
        <v>3294</v>
      </c>
      <c r="C201" s="669" t="s">
        <v>3269</v>
      </c>
      <c r="D201" s="669"/>
      <c r="E201" s="669"/>
      <c r="F201" s="670"/>
      <c r="G201" s="669"/>
      <c r="H201" s="669"/>
      <c r="I201" s="671"/>
      <c r="J201" s="671"/>
      <c r="K201" s="671"/>
      <c r="L201" s="671"/>
      <c r="M201" s="671"/>
      <c r="N201" s="671"/>
      <c r="O201" s="766"/>
      <c r="P201" s="738"/>
      <c r="Q201" s="762">
        <v>151</v>
      </c>
      <c r="R201" s="762" t="e">
        <f>X41</f>
        <v>#N/A</v>
      </c>
      <c r="S201" s="762" t="e">
        <f t="shared" si="26"/>
        <v>#N/A</v>
      </c>
      <c r="T201" s="762" t="str">
        <f t="shared" si="23"/>
        <v xml:space="preserve"> </v>
      </c>
      <c r="U201" s="737" t="e">
        <f t="shared" si="24"/>
        <v>#N/A</v>
      </c>
      <c r="V201" s="737"/>
      <c r="W201" s="737"/>
      <c r="X201" s="737"/>
      <c r="Y201" s="737"/>
      <c r="Z201" s="737"/>
      <c r="AA201" s="737"/>
      <c r="AB201" s="737"/>
      <c r="AC201" s="737"/>
      <c r="AD201" s="737"/>
      <c r="AE201" s="737"/>
      <c r="AF201" s="737"/>
      <c r="AG201" s="737"/>
      <c r="AH201" s="737"/>
      <c r="AI201" s="737"/>
      <c r="AJ201" s="737"/>
      <c r="AK201" s="737"/>
    </row>
    <row r="202" spans="1:37" ht="23.25" customHeight="1">
      <c r="A202" s="668">
        <v>15541</v>
      </c>
      <c r="B202" s="669" t="s">
        <v>3299</v>
      </c>
      <c r="C202" s="669" t="s">
        <v>3276</v>
      </c>
      <c r="D202" s="669" t="s">
        <v>3297</v>
      </c>
      <c r="E202" s="669"/>
      <c r="F202" s="670"/>
      <c r="G202" s="669"/>
      <c r="H202" s="669"/>
      <c r="I202" s="671"/>
      <c r="J202" s="671"/>
      <c r="K202" s="671"/>
      <c r="L202" s="671"/>
      <c r="M202" s="671"/>
      <c r="N202" s="671"/>
      <c r="O202" s="760"/>
      <c r="P202" s="738"/>
      <c r="Q202" s="762">
        <v>152</v>
      </c>
      <c r="R202" s="762" t="e">
        <f>Y41</f>
        <v>#N/A</v>
      </c>
      <c r="S202" s="762" t="e">
        <f t="shared" si="26"/>
        <v>#N/A</v>
      </c>
      <c r="T202" s="762" t="str">
        <f t="shared" si="23"/>
        <v xml:space="preserve"> </v>
      </c>
      <c r="U202" s="737" t="e">
        <f t="shared" si="24"/>
        <v>#N/A</v>
      </c>
      <c r="V202" s="737"/>
      <c r="W202" s="737"/>
      <c r="X202" s="737"/>
      <c r="Y202" s="737"/>
      <c r="Z202" s="737"/>
      <c r="AA202" s="737"/>
      <c r="AB202" s="737"/>
      <c r="AC202" s="737"/>
      <c r="AD202" s="737"/>
      <c r="AE202" s="737"/>
      <c r="AF202" s="737"/>
      <c r="AG202" s="737"/>
      <c r="AH202" s="737"/>
      <c r="AI202" s="737"/>
      <c r="AJ202" s="737"/>
      <c r="AK202" s="737"/>
    </row>
    <row r="203" spans="1:37" ht="23.25" customHeight="1">
      <c r="A203" s="675">
        <v>1554157</v>
      </c>
      <c r="B203" s="669" t="s">
        <v>3288</v>
      </c>
      <c r="C203" s="669"/>
      <c r="D203" s="669"/>
      <c r="E203" s="669"/>
      <c r="F203" s="670"/>
      <c r="G203" s="669"/>
      <c r="H203" s="669"/>
      <c r="I203" s="671"/>
      <c r="J203" s="671"/>
      <c r="K203" s="671"/>
      <c r="L203" s="671"/>
      <c r="M203" s="671"/>
      <c r="N203" s="671"/>
      <c r="O203" s="760"/>
      <c r="P203" s="738"/>
      <c r="Q203" s="762">
        <v>153</v>
      </c>
      <c r="R203" s="762" t="e">
        <f>Z41</f>
        <v>#N/A</v>
      </c>
      <c r="S203" s="762" t="e">
        <f t="shared" si="26"/>
        <v>#N/A</v>
      </c>
      <c r="T203" s="762" t="str">
        <f t="shared" si="23"/>
        <v xml:space="preserve"> </v>
      </c>
      <c r="U203" s="737" t="e">
        <f t="shared" si="24"/>
        <v>#N/A</v>
      </c>
      <c r="V203" s="737"/>
      <c r="W203" s="737"/>
      <c r="X203" s="737"/>
      <c r="Y203" s="737"/>
      <c r="Z203" s="737"/>
      <c r="AA203" s="737"/>
      <c r="AB203" s="737"/>
      <c r="AC203" s="737"/>
      <c r="AD203" s="737"/>
      <c r="AE203" s="737"/>
      <c r="AF203" s="737"/>
      <c r="AG203" s="737"/>
      <c r="AH203" s="737"/>
      <c r="AI203" s="737"/>
      <c r="AJ203" s="737"/>
      <c r="AK203" s="737"/>
    </row>
    <row r="204" spans="1:37" ht="23.25" customHeight="1">
      <c r="A204" s="668">
        <v>15551</v>
      </c>
      <c r="B204" s="717" t="s">
        <v>3287</v>
      </c>
      <c r="C204" s="717" t="s">
        <v>3303</v>
      </c>
      <c r="D204" s="717" t="s">
        <v>3296</v>
      </c>
      <c r="E204" s="717" t="s">
        <v>3274</v>
      </c>
      <c r="F204" s="718" t="s">
        <v>3266</v>
      </c>
      <c r="G204" s="717" t="s">
        <v>3275</v>
      </c>
      <c r="H204" s="717" t="s">
        <v>3271</v>
      </c>
      <c r="I204" s="719" t="s">
        <v>3267</v>
      </c>
      <c r="J204" s="719" t="s">
        <v>3310</v>
      </c>
      <c r="K204" s="671"/>
      <c r="L204" s="671"/>
      <c r="M204" s="671"/>
      <c r="N204" s="671"/>
      <c r="O204" s="760"/>
      <c r="P204" s="738"/>
      <c r="Q204" s="762">
        <v>154</v>
      </c>
      <c r="R204" s="762" t="e">
        <f>AA41</f>
        <v>#N/A</v>
      </c>
      <c r="S204" s="762" t="e">
        <f t="shared" si="26"/>
        <v>#N/A</v>
      </c>
      <c r="T204" s="762" t="str">
        <f t="shared" si="23"/>
        <v xml:space="preserve"> </v>
      </c>
      <c r="U204" s="737" t="e">
        <f t="shared" si="24"/>
        <v>#N/A</v>
      </c>
      <c r="V204" s="737"/>
      <c r="W204" s="737"/>
      <c r="X204" s="737"/>
      <c r="Y204" s="737"/>
      <c r="Z204" s="737"/>
      <c r="AA204" s="737"/>
      <c r="AB204" s="737"/>
      <c r="AC204" s="737"/>
      <c r="AD204" s="737"/>
      <c r="AE204" s="737"/>
      <c r="AF204" s="737"/>
      <c r="AG204" s="737"/>
      <c r="AH204" s="737"/>
      <c r="AI204" s="737"/>
      <c r="AJ204" s="737"/>
      <c r="AK204" s="737"/>
    </row>
    <row r="205" spans="1:37" ht="23.25" customHeight="1">
      <c r="A205" s="668">
        <v>15561</v>
      </c>
      <c r="B205" s="669" t="s">
        <v>3282</v>
      </c>
      <c r="C205" s="669" t="s">
        <v>3277</v>
      </c>
      <c r="D205" s="669" t="s">
        <v>3308</v>
      </c>
      <c r="E205" s="669"/>
      <c r="F205" s="670"/>
      <c r="G205" s="669"/>
      <c r="H205" s="669"/>
      <c r="I205" s="671"/>
      <c r="J205" s="671"/>
      <c r="K205" s="671"/>
      <c r="L205" s="671"/>
      <c r="M205" s="671"/>
      <c r="N205" s="671"/>
      <c r="O205" s="760"/>
      <c r="P205" s="738"/>
      <c r="Q205" s="762">
        <v>155</v>
      </c>
      <c r="R205" s="762" t="e">
        <f>AB41</f>
        <v>#N/A</v>
      </c>
      <c r="S205" s="762" t="e">
        <f t="shared" si="26"/>
        <v>#N/A</v>
      </c>
      <c r="T205" s="762" t="str">
        <f t="shared" si="23"/>
        <v xml:space="preserve"> </v>
      </c>
      <c r="U205" s="737" t="e">
        <f t="shared" si="24"/>
        <v>#N/A</v>
      </c>
      <c r="V205" s="737"/>
      <c r="W205" s="737"/>
      <c r="X205" s="737"/>
      <c r="Y205" s="737"/>
      <c r="Z205" s="737"/>
      <c r="AA205" s="737"/>
      <c r="AB205" s="737"/>
      <c r="AC205" s="737"/>
      <c r="AD205" s="737"/>
      <c r="AE205" s="737"/>
      <c r="AF205" s="737"/>
      <c r="AG205" s="737"/>
      <c r="AH205" s="737"/>
      <c r="AI205" s="737"/>
      <c r="AJ205" s="737"/>
      <c r="AK205" s="737"/>
    </row>
    <row r="206" spans="1:37" ht="23.25" customHeight="1">
      <c r="A206" s="675">
        <v>1556157</v>
      </c>
      <c r="B206" s="669" t="s">
        <v>3291</v>
      </c>
      <c r="C206" s="669"/>
      <c r="D206" s="669"/>
      <c r="E206" s="669"/>
      <c r="F206" s="670"/>
      <c r="G206" s="669"/>
      <c r="H206" s="669"/>
      <c r="I206" s="671"/>
      <c r="J206" s="671"/>
      <c r="K206" s="671"/>
      <c r="L206" s="671"/>
      <c r="M206" s="671"/>
      <c r="N206" s="671"/>
      <c r="O206" s="760"/>
      <c r="P206" s="738"/>
      <c r="Q206" s="762">
        <v>156</v>
      </c>
      <c r="R206" s="762" t="e">
        <f>AC41</f>
        <v>#N/A</v>
      </c>
      <c r="S206" s="762" t="e">
        <f t="shared" si="26"/>
        <v>#N/A</v>
      </c>
      <c r="T206" s="762" t="str">
        <f t="shared" si="23"/>
        <v xml:space="preserve"> </v>
      </c>
      <c r="U206" s="737" t="e">
        <f t="shared" si="24"/>
        <v>#N/A</v>
      </c>
      <c r="V206" s="737"/>
      <c r="W206" s="737"/>
      <c r="X206" s="737"/>
      <c r="Y206" s="737"/>
      <c r="Z206" s="737"/>
      <c r="AA206" s="737"/>
      <c r="AB206" s="737"/>
      <c r="AC206" s="737"/>
      <c r="AD206" s="737"/>
      <c r="AE206" s="737"/>
      <c r="AF206" s="737"/>
      <c r="AG206" s="737"/>
      <c r="AH206" s="737"/>
      <c r="AI206" s="737"/>
      <c r="AJ206" s="737"/>
      <c r="AK206" s="737"/>
    </row>
    <row r="207" spans="1:37" ht="23.25" customHeight="1">
      <c r="A207" s="668">
        <v>15571</v>
      </c>
      <c r="B207" s="669" t="s">
        <v>3284</v>
      </c>
      <c r="C207" s="669" t="s">
        <v>3273</v>
      </c>
      <c r="D207" s="669" t="s">
        <v>3269</v>
      </c>
      <c r="E207" s="669"/>
      <c r="F207" s="670"/>
      <c r="G207" s="669"/>
      <c r="H207" s="669"/>
      <c r="I207" s="671"/>
      <c r="J207" s="671"/>
      <c r="K207" s="671"/>
      <c r="L207" s="671"/>
      <c r="M207" s="671"/>
      <c r="N207" s="671"/>
      <c r="O207" s="760"/>
      <c r="P207" s="738" t="s">
        <v>4646</v>
      </c>
      <c r="Q207" s="763">
        <v>61</v>
      </c>
      <c r="R207" s="772" t="e">
        <f>R42</f>
        <v>#N/A</v>
      </c>
      <c r="S207" s="762" t="e">
        <f t="shared" ref="S207:S218" si="27">$Q$42</f>
        <v>#N/A</v>
      </c>
      <c r="T207" s="762" t="str">
        <f t="shared" si="23"/>
        <v xml:space="preserve"> </v>
      </c>
      <c r="U207" s="737" t="e">
        <f t="shared" si="24"/>
        <v>#N/A</v>
      </c>
      <c r="V207" s="737"/>
      <c r="W207" s="737"/>
      <c r="X207" s="737"/>
      <c r="Y207" s="737"/>
      <c r="Z207" s="737"/>
      <c r="AA207" s="737"/>
      <c r="AB207" s="737"/>
      <c r="AC207" s="737"/>
      <c r="AD207" s="737"/>
      <c r="AE207" s="737"/>
      <c r="AF207" s="737"/>
      <c r="AG207" s="737"/>
      <c r="AH207" s="737"/>
      <c r="AI207" s="737"/>
      <c r="AJ207" s="737"/>
      <c r="AK207" s="737"/>
    </row>
    <row r="208" spans="1:37" ht="23.25" customHeight="1">
      <c r="A208" s="675">
        <v>1557157</v>
      </c>
      <c r="B208" s="669" t="s">
        <v>3350</v>
      </c>
      <c r="C208" s="669"/>
      <c r="D208" s="669"/>
      <c r="E208" s="669"/>
      <c r="F208" s="670"/>
      <c r="G208" s="669"/>
      <c r="H208" s="669"/>
      <c r="I208" s="671"/>
      <c r="J208" s="671"/>
      <c r="K208" s="671"/>
      <c r="L208" s="671"/>
      <c r="M208" s="671"/>
      <c r="N208" s="671"/>
      <c r="O208" s="760"/>
      <c r="P208" s="738"/>
      <c r="Q208" s="763">
        <v>62</v>
      </c>
      <c r="R208" s="772" t="e">
        <f>S42</f>
        <v>#N/A</v>
      </c>
      <c r="S208" s="762" t="e">
        <f t="shared" si="27"/>
        <v>#N/A</v>
      </c>
      <c r="T208" s="762" t="str">
        <f t="shared" si="23"/>
        <v xml:space="preserve"> </v>
      </c>
      <c r="U208" s="737" t="e">
        <f t="shared" si="24"/>
        <v>#N/A</v>
      </c>
      <c r="V208" s="737"/>
      <c r="W208" s="737"/>
      <c r="X208" s="737"/>
      <c r="Y208" s="737"/>
      <c r="Z208" s="737"/>
      <c r="AA208" s="737"/>
      <c r="AB208" s="737"/>
      <c r="AC208" s="737"/>
      <c r="AD208" s="737"/>
      <c r="AE208" s="737"/>
      <c r="AF208" s="737"/>
      <c r="AG208" s="737"/>
      <c r="AH208" s="737"/>
      <c r="AI208" s="737"/>
      <c r="AJ208" s="737"/>
      <c r="AK208" s="737"/>
    </row>
    <row r="209" spans="1:37" ht="23.25" customHeight="1">
      <c r="A209" s="668">
        <v>16541</v>
      </c>
      <c r="B209" s="669"/>
      <c r="C209" s="669"/>
      <c r="D209" s="669"/>
      <c r="E209" s="669"/>
      <c r="F209" s="670"/>
      <c r="G209" s="669"/>
      <c r="H209" s="669"/>
      <c r="I209" s="671"/>
      <c r="J209" s="671"/>
      <c r="K209" s="671"/>
      <c r="L209" s="671"/>
      <c r="M209" s="671"/>
      <c r="N209" s="671"/>
      <c r="O209" s="760"/>
      <c r="P209" s="738"/>
      <c r="Q209" s="763">
        <v>63</v>
      </c>
      <c r="R209" s="772" t="e">
        <f>T42</f>
        <v>#N/A</v>
      </c>
      <c r="S209" s="762" t="e">
        <f t="shared" si="27"/>
        <v>#N/A</v>
      </c>
      <c r="T209" s="762" t="str">
        <f t="shared" si="23"/>
        <v xml:space="preserve"> </v>
      </c>
      <c r="U209" s="737" t="e">
        <f t="shared" si="24"/>
        <v>#N/A</v>
      </c>
      <c r="V209" s="737"/>
      <c r="W209" s="737"/>
      <c r="X209" s="737"/>
      <c r="Y209" s="737"/>
      <c r="Z209" s="737"/>
      <c r="AA209" s="737"/>
      <c r="AB209" s="737"/>
      <c r="AC209" s="737"/>
      <c r="AD209" s="737"/>
      <c r="AE209" s="737"/>
      <c r="AF209" s="737"/>
      <c r="AG209" s="737"/>
      <c r="AH209" s="737"/>
      <c r="AI209" s="737"/>
      <c r="AJ209" s="737"/>
      <c r="AK209" s="737"/>
    </row>
    <row r="210" spans="1:37" ht="23.25" customHeight="1">
      <c r="A210" s="668">
        <v>15721</v>
      </c>
      <c r="B210" s="669" t="s">
        <v>3283</v>
      </c>
      <c r="C210" s="669" t="s">
        <v>3268</v>
      </c>
      <c r="D210" s="669" t="s">
        <v>3294</v>
      </c>
      <c r="E210" s="669"/>
      <c r="F210" s="670"/>
      <c r="G210" s="669"/>
      <c r="H210" s="669"/>
      <c r="I210" s="671"/>
      <c r="J210" s="671"/>
      <c r="K210" s="671"/>
      <c r="L210" s="671"/>
      <c r="M210" s="671"/>
      <c r="N210" s="671"/>
      <c r="O210" s="760"/>
      <c r="P210" s="738"/>
      <c r="Q210" s="763">
        <v>64</v>
      </c>
      <c r="R210" s="772" t="e">
        <f>U42</f>
        <v>#N/A</v>
      </c>
      <c r="S210" s="762" t="e">
        <f t="shared" si="27"/>
        <v>#N/A</v>
      </c>
      <c r="T210" s="762" t="str">
        <f t="shared" si="23"/>
        <v xml:space="preserve"> </v>
      </c>
      <c r="U210" s="737" t="e">
        <f t="shared" si="24"/>
        <v>#N/A</v>
      </c>
      <c r="V210" s="737"/>
      <c r="W210" s="737"/>
      <c r="X210" s="737"/>
      <c r="Y210" s="737"/>
      <c r="Z210" s="737"/>
      <c r="AA210" s="737"/>
      <c r="AB210" s="737"/>
      <c r="AC210" s="737"/>
      <c r="AD210" s="737"/>
      <c r="AE210" s="737"/>
      <c r="AF210" s="737"/>
      <c r="AG210" s="737"/>
      <c r="AH210" s="737"/>
      <c r="AI210" s="737"/>
      <c r="AJ210" s="737"/>
      <c r="AK210" s="737"/>
    </row>
    <row r="211" spans="1:37" ht="23.25" customHeight="1">
      <c r="A211" s="668">
        <v>15791</v>
      </c>
      <c r="B211" s="669" t="s">
        <v>3304</v>
      </c>
      <c r="C211" s="669" t="s">
        <v>3265</v>
      </c>
      <c r="D211" s="669" t="s">
        <v>3264</v>
      </c>
      <c r="E211" s="669"/>
      <c r="F211" s="670"/>
      <c r="G211" s="669"/>
      <c r="H211" s="669"/>
      <c r="I211" s="671"/>
      <c r="J211" s="671"/>
      <c r="K211" s="671"/>
      <c r="L211" s="671"/>
      <c r="M211" s="671"/>
      <c r="N211" s="671"/>
      <c r="O211" s="760"/>
      <c r="P211" s="738"/>
      <c r="Q211" s="763">
        <v>65</v>
      </c>
      <c r="R211" s="772" t="e">
        <f>V42</f>
        <v>#N/A</v>
      </c>
      <c r="S211" s="762" t="e">
        <f t="shared" si="27"/>
        <v>#N/A</v>
      </c>
      <c r="T211" s="762" t="str">
        <f t="shared" si="23"/>
        <v xml:space="preserve"> </v>
      </c>
      <c r="U211" s="737" t="e">
        <f t="shared" si="24"/>
        <v>#N/A</v>
      </c>
      <c r="V211" s="737"/>
      <c r="W211" s="737"/>
      <c r="X211" s="737"/>
      <c r="Y211" s="737"/>
      <c r="Z211" s="737"/>
      <c r="AA211" s="737"/>
      <c r="AB211" s="737"/>
      <c r="AC211" s="737"/>
      <c r="AD211" s="737"/>
      <c r="AE211" s="737"/>
      <c r="AF211" s="737"/>
      <c r="AG211" s="737"/>
      <c r="AH211" s="737"/>
      <c r="AI211" s="737"/>
      <c r="AJ211" s="737"/>
      <c r="AK211" s="737"/>
    </row>
    <row r="212" spans="1:37" ht="23.25" customHeight="1">
      <c r="A212" s="668">
        <v>15851</v>
      </c>
      <c r="B212" s="693" t="s">
        <v>3302</v>
      </c>
      <c r="C212" s="693" t="s">
        <v>3272</v>
      </c>
      <c r="D212" s="693" t="s">
        <v>3311</v>
      </c>
      <c r="E212" s="693"/>
      <c r="F212" s="694"/>
      <c r="G212" s="693"/>
      <c r="H212" s="693"/>
      <c r="I212" s="671"/>
      <c r="J212" s="671"/>
      <c r="K212" s="671"/>
      <c r="L212" s="671"/>
      <c r="M212" s="671"/>
      <c r="N212" s="671"/>
      <c r="O212" s="760"/>
      <c r="P212" s="738"/>
      <c r="Q212" s="763">
        <v>66</v>
      </c>
      <c r="R212" s="772" t="e">
        <f>W42</f>
        <v>#N/A</v>
      </c>
      <c r="S212" s="762" t="e">
        <f t="shared" si="27"/>
        <v>#N/A</v>
      </c>
      <c r="T212" s="762" t="str">
        <f t="shared" si="23"/>
        <v xml:space="preserve"> </v>
      </c>
      <c r="U212" s="737" t="e">
        <f t="shared" si="24"/>
        <v>#N/A</v>
      </c>
      <c r="V212" s="737"/>
      <c r="W212" s="737"/>
      <c r="X212" s="737"/>
      <c r="Y212" s="737"/>
      <c r="Z212" s="737"/>
      <c r="AA212" s="737"/>
      <c r="AB212" s="737"/>
      <c r="AC212" s="737"/>
      <c r="AD212" s="737"/>
      <c r="AE212" s="737"/>
      <c r="AF212" s="737"/>
      <c r="AG212" s="737"/>
      <c r="AH212" s="737"/>
      <c r="AI212" s="737"/>
      <c r="AJ212" s="737"/>
      <c r="AK212" s="737"/>
    </row>
    <row r="213" spans="1:37" ht="23.25" customHeight="1">
      <c r="A213" s="668">
        <v>15611</v>
      </c>
      <c r="B213" s="720" t="s">
        <v>3410</v>
      </c>
      <c r="C213" s="669"/>
      <c r="D213" s="669"/>
      <c r="E213" s="669"/>
      <c r="F213" s="670"/>
      <c r="G213" s="669"/>
      <c r="H213" s="669"/>
      <c r="I213" s="671"/>
      <c r="J213" s="671"/>
      <c r="K213" s="671"/>
      <c r="L213" s="671"/>
      <c r="M213" s="671"/>
      <c r="N213" s="671"/>
      <c r="O213" s="760"/>
      <c r="P213" s="738"/>
      <c r="Q213" s="763">
        <v>67</v>
      </c>
      <c r="R213" s="772" t="e">
        <f>X42</f>
        <v>#N/A</v>
      </c>
      <c r="S213" s="762" t="e">
        <f t="shared" si="27"/>
        <v>#N/A</v>
      </c>
      <c r="T213" s="762" t="str">
        <f t="shared" si="23"/>
        <v xml:space="preserve"> </v>
      </c>
      <c r="U213" s="737" t="e">
        <f t="shared" si="24"/>
        <v>#N/A</v>
      </c>
      <c r="V213" s="737"/>
      <c r="W213" s="737"/>
      <c r="X213" s="737"/>
      <c r="Y213" s="737"/>
      <c r="Z213" s="737"/>
      <c r="AA213" s="737"/>
      <c r="AB213" s="737"/>
      <c r="AC213" s="737"/>
      <c r="AD213" s="737"/>
      <c r="AE213" s="737"/>
      <c r="AF213" s="737"/>
      <c r="AG213" s="737"/>
      <c r="AH213" s="737"/>
      <c r="AI213" s="737"/>
      <c r="AJ213" s="737"/>
      <c r="AK213" s="737"/>
    </row>
    <row r="214" spans="1:37" ht="23.25" customHeight="1">
      <c r="A214" s="683">
        <v>1561199</v>
      </c>
      <c r="B214" s="669" t="s">
        <v>3288</v>
      </c>
      <c r="C214" s="669" t="s">
        <v>3278</v>
      </c>
      <c r="D214" s="669" t="s">
        <v>3279</v>
      </c>
      <c r="E214" s="669" t="s">
        <v>3291</v>
      </c>
      <c r="F214" s="670" t="s">
        <v>3307</v>
      </c>
      <c r="G214" s="669" t="s">
        <v>3270</v>
      </c>
      <c r="H214" s="669"/>
      <c r="I214" s="671"/>
      <c r="J214" s="671"/>
      <c r="K214" s="671"/>
      <c r="L214" s="671"/>
      <c r="M214" s="671"/>
      <c r="N214" s="671"/>
      <c r="O214" s="760"/>
      <c r="P214" s="738"/>
      <c r="Q214" s="763">
        <v>68</v>
      </c>
      <c r="R214" s="772" t="e">
        <f>Y42</f>
        <v>#N/A</v>
      </c>
      <c r="S214" s="762" t="e">
        <f t="shared" si="27"/>
        <v>#N/A</v>
      </c>
      <c r="T214" s="762" t="str">
        <f t="shared" si="23"/>
        <v xml:space="preserve"> </v>
      </c>
      <c r="U214" s="737" t="e">
        <f t="shared" si="24"/>
        <v>#N/A</v>
      </c>
      <c r="V214" s="737"/>
      <c r="W214" s="737"/>
      <c r="X214" s="737"/>
      <c r="Y214" s="737"/>
      <c r="Z214" s="737"/>
      <c r="AA214" s="737"/>
      <c r="AB214" s="737"/>
      <c r="AC214" s="737"/>
      <c r="AD214" s="737"/>
      <c r="AE214" s="737"/>
      <c r="AF214" s="737"/>
      <c r="AG214" s="737"/>
      <c r="AH214" s="737"/>
      <c r="AI214" s="737"/>
      <c r="AJ214" s="737"/>
      <c r="AK214" s="737"/>
    </row>
    <row r="215" spans="1:37" ht="23.25" customHeight="1">
      <c r="A215" s="668">
        <v>15621</v>
      </c>
      <c r="B215" s="669" t="s">
        <v>3286</v>
      </c>
      <c r="C215" s="669" t="s">
        <v>3289</v>
      </c>
      <c r="D215" s="669" t="s">
        <v>3292</v>
      </c>
      <c r="E215" s="669"/>
      <c r="F215" s="670"/>
      <c r="G215" s="669"/>
      <c r="H215" s="669"/>
      <c r="I215" s="671"/>
      <c r="J215" s="671"/>
      <c r="K215" s="671"/>
      <c r="L215" s="671"/>
      <c r="M215" s="671"/>
      <c r="N215" s="671"/>
      <c r="O215" s="760"/>
      <c r="P215" s="738"/>
      <c r="Q215" s="763">
        <v>69</v>
      </c>
      <c r="R215" s="772" t="e">
        <f>Z42</f>
        <v>#N/A</v>
      </c>
      <c r="S215" s="762" t="e">
        <f t="shared" si="27"/>
        <v>#N/A</v>
      </c>
      <c r="T215" s="762" t="str">
        <f t="shared" si="23"/>
        <v xml:space="preserve"> </v>
      </c>
      <c r="U215" s="737" t="e">
        <f t="shared" si="24"/>
        <v>#N/A</v>
      </c>
      <c r="V215" s="737"/>
      <c r="W215" s="737"/>
      <c r="X215" s="737"/>
      <c r="Y215" s="737"/>
      <c r="Z215" s="737"/>
      <c r="AA215" s="737"/>
      <c r="AB215" s="737"/>
      <c r="AC215" s="737"/>
      <c r="AD215" s="737"/>
      <c r="AE215" s="737"/>
      <c r="AF215" s="737"/>
      <c r="AG215" s="737"/>
      <c r="AH215" s="737"/>
      <c r="AI215" s="737"/>
      <c r="AJ215" s="737"/>
      <c r="AK215" s="737"/>
    </row>
    <row r="216" spans="1:37" ht="23.25" customHeight="1">
      <c r="A216" s="675">
        <v>1562157</v>
      </c>
      <c r="B216" s="669" t="s">
        <v>3349</v>
      </c>
      <c r="C216" s="669"/>
      <c r="D216" s="669"/>
      <c r="E216" s="669"/>
      <c r="F216" s="670"/>
      <c r="G216" s="669"/>
      <c r="H216" s="669"/>
      <c r="I216" s="671"/>
      <c r="J216" s="671"/>
      <c r="K216" s="671"/>
      <c r="L216" s="671"/>
      <c r="M216" s="671"/>
      <c r="N216" s="671"/>
      <c r="O216" s="760"/>
      <c r="P216" s="738"/>
      <c r="Q216" s="763">
        <v>70</v>
      </c>
      <c r="R216" s="772" t="e">
        <f>AA42</f>
        <v>#N/A</v>
      </c>
      <c r="S216" s="762" t="e">
        <f t="shared" si="27"/>
        <v>#N/A</v>
      </c>
      <c r="T216" s="762" t="str">
        <f t="shared" si="23"/>
        <v xml:space="preserve"> </v>
      </c>
      <c r="U216" s="737" t="e">
        <f t="shared" si="24"/>
        <v>#N/A</v>
      </c>
      <c r="V216" s="737"/>
      <c r="W216" s="737"/>
      <c r="X216" s="737"/>
      <c r="Y216" s="737"/>
      <c r="Z216" s="737"/>
      <c r="AA216" s="737"/>
      <c r="AB216" s="737"/>
      <c r="AC216" s="737"/>
      <c r="AD216" s="737"/>
      <c r="AE216" s="737"/>
      <c r="AF216" s="737"/>
      <c r="AG216" s="737"/>
      <c r="AH216" s="737"/>
      <c r="AI216" s="737"/>
      <c r="AJ216" s="737"/>
      <c r="AK216" s="737"/>
    </row>
    <row r="217" spans="1:37" ht="23.25" customHeight="1">
      <c r="A217" s="668">
        <v>15631</v>
      </c>
      <c r="B217" s="669" t="s">
        <v>3281</v>
      </c>
      <c r="C217" s="669" t="s">
        <v>3290</v>
      </c>
      <c r="D217" s="669" t="s">
        <v>3293</v>
      </c>
      <c r="E217" s="669"/>
      <c r="F217" s="670"/>
      <c r="G217" s="669"/>
      <c r="H217" s="669"/>
      <c r="I217" s="671"/>
      <c r="J217" s="671"/>
      <c r="K217" s="671"/>
      <c r="L217" s="671"/>
      <c r="M217" s="671"/>
      <c r="N217" s="671"/>
      <c r="O217" s="760"/>
      <c r="P217" s="738"/>
      <c r="Q217" s="763">
        <v>71</v>
      </c>
      <c r="R217" s="772" t="e">
        <f>AB42</f>
        <v>#N/A</v>
      </c>
      <c r="S217" s="762" t="e">
        <f t="shared" si="27"/>
        <v>#N/A</v>
      </c>
      <c r="T217" s="762" t="str">
        <f t="shared" si="23"/>
        <v xml:space="preserve"> </v>
      </c>
      <c r="U217" s="737" t="e">
        <f t="shared" si="24"/>
        <v>#N/A</v>
      </c>
      <c r="V217" s="737"/>
      <c r="W217" s="737"/>
      <c r="X217" s="737"/>
      <c r="Y217" s="737"/>
      <c r="Z217" s="737"/>
      <c r="AA217" s="737"/>
      <c r="AB217" s="737"/>
      <c r="AC217" s="737"/>
      <c r="AD217" s="737"/>
      <c r="AE217" s="737"/>
      <c r="AF217" s="737"/>
      <c r="AG217" s="737"/>
      <c r="AH217" s="737"/>
      <c r="AI217" s="737"/>
      <c r="AJ217" s="737"/>
      <c r="AK217" s="737"/>
    </row>
    <row r="218" spans="1:37" ht="23.25" customHeight="1">
      <c r="A218" s="675">
        <v>1563157</v>
      </c>
      <c r="B218" s="669" t="s">
        <v>3310</v>
      </c>
      <c r="C218" s="669"/>
      <c r="D218" s="669"/>
      <c r="E218" s="669"/>
      <c r="F218" s="670"/>
      <c r="G218" s="669"/>
      <c r="H218" s="669"/>
      <c r="I218" s="671"/>
      <c r="J218" s="671"/>
      <c r="K218" s="671"/>
      <c r="L218" s="671"/>
      <c r="M218" s="671"/>
      <c r="N218" s="671"/>
      <c r="O218" s="760"/>
      <c r="P218" s="738"/>
      <c r="Q218" s="763">
        <v>72</v>
      </c>
      <c r="R218" s="772" t="e">
        <f>AC42</f>
        <v>#N/A</v>
      </c>
      <c r="S218" s="762" t="e">
        <f t="shared" si="27"/>
        <v>#N/A</v>
      </c>
      <c r="T218" s="762" t="str">
        <f t="shared" si="23"/>
        <v xml:space="preserve"> </v>
      </c>
      <c r="U218" s="737" t="e">
        <f t="shared" si="24"/>
        <v>#N/A</v>
      </c>
      <c r="V218" s="737"/>
      <c r="W218" s="737"/>
      <c r="X218" s="737"/>
      <c r="Y218" s="737"/>
      <c r="Z218" s="737"/>
      <c r="AA218" s="737"/>
      <c r="AB218" s="737"/>
      <c r="AC218" s="737"/>
      <c r="AD218" s="737"/>
      <c r="AE218" s="737"/>
      <c r="AF218" s="737"/>
      <c r="AG218" s="737"/>
      <c r="AH218" s="737"/>
      <c r="AI218" s="737"/>
      <c r="AJ218" s="737"/>
      <c r="AK218" s="737"/>
    </row>
    <row r="219" spans="1:37" ht="23.25" customHeight="1">
      <c r="A219" s="668">
        <v>16691</v>
      </c>
      <c r="B219" s="669"/>
      <c r="C219" s="669"/>
      <c r="D219" s="669"/>
      <c r="E219" s="669"/>
      <c r="F219" s="670"/>
      <c r="G219" s="669"/>
      <c r="H219" s="669"/>
      <c r="I219" s="671"/>
      <c r="J219" s="671"/>
      <c r="K219" s="671"/>
      <c r="L219" s="671"/>
      <c r="M219" s="671"/>
      <c r="N219" s="671"/>
      <c r="O219" s="760"/>
      <c r="P219" s="738" t="s">
        <v>4647</v>
      </c>
      <c r="Q219" s="762">
        <v>73</v>
      </c>
      <c r="R219" s="737" t="e">
        <f>R43</f>
        <v>#N/A</v>
      </c>
      <c r="S219" s="772" t="e">
        <f>$Q$43</f>
        <v>#N/A</v>
      </c>
      <c r="T219" s="762" t="str">
        <f t="shared" si="23"/>
        <v xml:space="preserve"> </v>
      </c>
      <c r="U219" s="737" t="e">
        <f t="shared" si="24"/>
        <v>#N/A</v>
      </c>
      <c r="V219" s="737"/>
      <c r="W219" s="737"/>
      <c r="X219" s="737"/>
      <c r="Y219" s="737"/>
      <c r="Z219" s="737"/>
      <c r="AA219" s="737"/>
      <c r="AB219" s="737"/>
      <c r="AC219" s="737"/>
      <c r="AD219" s="737"/>
      <c r="AE219" s="737"/>
      <c r="AF219" s="737"/>
      <c r="AG219" s="737"/>
      <c r="AH219" s="737"/>
      <c r="AI219" s="737"/>
      <c r="AJ219" s="737"/>
      <c r="AK219" s="737"/>
    </row>
    <row r="220" spans="1:37" ht="23.25" customHeight="1">
      <c r="A220" s="668">
        <v>17391</v>
      </c>
      <c r="B220" s="669"/>
      <c r="C220" s="669"/>
      <c r="D220" s="669"/>
      <c r="E220" s="669"/>
      <c r="F220" s="670"/>
      <c r="G220" s="669"/>
      <c r="H220" s="669"/>
      <c r="I220" s="671"/>
      <c r="J220" s="671"/>
      <c r="K220" s="671"/>
      <c r="L220" s="671"/>
      <c r="M220" s="671"/>
      <c r="N220" s="671"/>
      <c r="O220" s="760"/>
      <c r="P220" s="738"/>
      <c r="Q220" s="762">
        <v>74</v>
      </c>
      <c r="R220" s="737" t="e">
        <f>S43</f>
        <v>#N/A</v>
      </c>
      <c r="S220" s="772" t="e">
        <f t="shared" ref="S220:S230" si="28">$Q$43</f>
        <v>#N/A</v>
      </c>
      <c r="T220" s="762" t="str">
        <f t="shared" si="23"/>
        <v xml:space="preserve"> </v>
      </c>
      <c r="U220" s="737" t="e">
        <f t="shared" si="24"/>
        <v>#N/A</v>
      </c>
      <c r="V220" s="737"/>
      <c r="W220" s="737"/>
      <c r="X220" s="737"/>
      <c r="Y220" s="737"/>
      <c r="Z220" s="737"/>
      <c r="AA220" s="737"/>
      <c r="AB220" s="737"/>
      <c r="AC220" s="737"/>
      <c r="AD220" s="737"/>
      <c r="AE220" s="737"/>
      <c r="AF220" s="737"/>
      <c r="AG220" s="737"/>
      <c r="AH220" s="737"/>
      <c r="AI220" s="737"/>
      <c r="AJ220" s="737"/>
      <c r="AK220" s="737"/>
    </row>
    <row r="221" spans="1:37" ht="23.25" customHeight="1">
      <c r="A221" s="668">
        <v>16881</v>
      </c>
      <c r="B221" s="669"/>
      <c r="C221" s="669"/>
      <c r="D221" s="669"/>
      <c r="E221" s="669"/>
      <c r="F221" s="670"/>
      <c r="G221" s="669"/>
      <c r="H221" s="669"/>
      <c r="I221" s="671"/>
      <c r="J221" s="671"/>
      <c r="K221" s="671"/>
      <c r="L221" s="671"/>
      <c r="M221" s="671"/>
      <c r="N221" s="671"/>
      <c r="O221" s="760"/>
      <c r="P221" s="738"/>
      <c r="Q221" s="762">
        <v>75</v>
      </c>
      <c r="R221" s="737" t="e">
        <f>T43</f>
        <v>#N/A</v>
      </c>
      <c r="S221" s="772" t="e">
        <f t="shared" si="28"/>
        <v>#N/A</v>
      </c>
      <c r="T221" s="762" t="str">
        <f t="shared" si="23"/>
        <v xml:space="preserve"> </v>
      </c>
      <c r="U221" s="737" t="e">
        <f t="shared" si="24"/>
        <v>#N/A</v>
      </c>
      <c r="V221" s="737"/>
      <c r="W221" s="737"/>
      <c r="X221" s="737"/>
      <c r="Y221" s="737"/>
      <c r="Z221" s="737"/>
      <c r="AA221" s="737"/>
      <c r="AB221" s="737"/>
      <c r="AC221" s="737"/>
      <c r="AD221" s="737"/>
      <c r="AE221" s="737"/>
      <c r="AF221" s="737"/>
      <c r="AG221" s="737"/>
      <c r="AH221" s="737"/>
      <c r="AI221" s="737"/>
      <c r="AJ221" s="737"/>
      <c r="AK221" s="737"/>
    </row>
    <row r="222" spans="1:37" ht="23.25" customHeight="1">
      <c r="A222" s="668">
        <v>17551</v>
      </c>
      <c r="B222" s="669"/>
      <c r="C222" s="669"/>
      <c r="D222" s="669"/>
      <c r="E222" s="669"/>
      <c r="F222" s="670"/>
      <c r="G222" s="669"/>
      <c r="H222" s="669"/>
      <c r="I222" s="671"/>
      <c r="J222" s="671"/>
      <c r="K222" s="671"/>
      <c r="L222" s="671"/>
      <c r="M222" s="671"/>
      <c r="N222" s="671"/>
      <c r="O222" s="760"/>
      <c r="P222" s="738"/>
      <c r="Q222" s="762">
        <v>76</v>
      </c>
      <c r="R222" s="737" t="e">
        <f>U43</f>
        <v>#N/A</v>
      </c>
      <c r="S222" s="772" t="e">
        <f t="shared" si="28"/>
        <v>#N/A</v>
      </c>
      <c r="T222" s="762" t="str">
        <f t="shared" si="23"/>
        <v xml:space="preserve"> </v>
      </c>
      <c r="U222" s="737" t="e">
        <f t="shared" si="24"/>
        <v>#N/A</v>
      </c>
      <c r="V222" s="737"/>
      <c r="W222" s="737"/>
      <c r="X222" s="737"/>
      <c r="Y222" s="737"/>
      <c r="Z222" s="737"/>
      <c r="AA222" s="737"/>
      <c r="AB222" s="737"/>
      <c r="AC222" s="737"/>
      <c r="AD222" s="737"/>
      <c r="AE222" s="737"/>
      <c r="AF222" s="737"/>
      <c r="AG222" s="737"/>
      <c r="AH222" s="737"/>
      <c r="AI222" s="737"/>
      <c r="AJ222" s="737"/>
      <c r="AK222" s="737"/>
    </row>
    <row r="223" spans="1:37" ht="23.25" customHeight="1">
      <c r="A223" s="684">
        <v>17131</v>
      </c>
      <c r="B223" s="685"/>
      <c r="C223" s="685"/>
      <c r="D223" s="685"/>
      <c r="E223" s="685"/>
      <c r="F223" s="686"/>
      <c r="G223" s="685"/>
      <c r="H223" s="685"/>
      <c r="I223" s="687"/>
      <c r="J223" s="687"/>
      <c r="K223" s="687"/>
      <c r="L223" s="687"/>
      <c r="M223" s="687"/>
      <c r="N223" s="687"/>
      <c r="O223" s="760"/>
      <c r="P223" s="738"/>
      <c r="Q223" s="762">
        <v>77</v>
      </c>
      <c r="R223" s="737" t="e">
        <f>V43</f>
        <v>#N/A</v>
      </c>
      <c r="S223" s="772" t="e">
        <f t="shared" si="28"/>
        <v>#N/A</v>
      </c>
      <c r="T223" s="762" t="str">
        <f t="shared" si="23"/>
        <v xml:space="preserve"> </v>
      </c>
      <c r="U223" s="737" t="e">
        <f t="shared" si="24"/>
        <v>#N/A</v>
      </c>
      <c r="V223" s="737"/>
      <c r="W223" s="737"/>
      <c r="X223" s="737"/>
      <c r="Y223" s="737"/>
      <c r="Z223" s="737"/>
      <c r="AA223" s="737"/>
      <c r="AB223" s="737"/>
      <c r="AC223" s="737"/>
      <c r="AD223" s="737"/>
      <c r="AE223" s="737"/>
      <c r="AF223" s="737"/>
      <c r="AG223" s="737"/>
      <c r="AH223" s="737"/>
      <c r="AI223" s="737"/>
      <c r="AJ223" s="737"/>
      <c r="AK223" s="737"/>
    </row>
    <row r="224" spans="1:37" ht="23.25" customHeight="1">
      <c r="A224" s="668">
        <v>10081</v>
      </c>
      <c r="B224" s="669" t="s">
        <v>3300</v>
      </c>
      <c r="C224" s="669" t="s">
        <v>3309</v>
      </c>
      <c r="D224" s="669" t="s">
        <v>3298</v>
      </c>
      <c r="E224" s="669"/>
      <c r="F224" s="670"/>
      <c r="G224" s="669"/>
      <c r="H224" s="669"/>
      <c r="I224" s="671"/>
      <c r="J224" s="671"/>
      <c r="K224" s="671"/>
      <c r="L224" s="671"/>
      <c r="M224" s="671"/>
      <c r="N224" s="671"/>
      <c r="O224" s="760"/>
      <c r="P224" s="738"/>
      <c r="Q224" s="762">
        <v>78</v>
      </c>
      <c r="R224" s="737" t="e">
        <f>W43</f>
        <v>#N/A</v>
      </c>
      <c r="S224" s="772" t="e">
        <f t="shared" si="28"/>
        <v>#N/A</v>
      </c>
      <c r="T224" s="762" t="str">
        <f t="shared" si="23"/>
        <v xml:space="preserve"> </v>
      </c>
      <c r="U224" s="737" t="e">
        <f t="shared" si="24"/>
        <v>#N/A</v>
      </c>
      <c r="V224" s="737"/>
      <c r="W224" s="737"/>
      <c r="X224" s="737"/>
      <c r="Y224" s="737"/>
      <c r="Z224" s="737"/>
      <c r="AA224" s="737"/>
      <c r="AB224" s="737"/>
      <c r="AC224" s="737"/>
      <c r="AD224" s="737"/>
      <c r="AE224" s="737"/>
      <c r="AF224" s="737"/>
      <c r="AG224" s="737"/>
      <c r="AH224" s="737"/>
      <c r="AI224" s="737"/>
      <c r="AJ224" s="737"/>
      <c r="AK224" s="737"/>
    </row>
    <row r="225" spans="1:37" ht="23.25" customHeight="1">
      <c r="A225" s="668">
        <v>10082</v>
      </c>
      <c r="B225" s="669" t="s">
        <v>3296</v>
      </c>
      <c r="C225" s="669" t="s">
        <v>3275</v>
      </c>
      <c r="D225" s="669" t="s">
        <v>3310</v>
      </c>
      <c r="E225" s="669"/>
      <c r="F225" s="670"/>
      <c r="G225" s="669"/>
      <c r="H225" s="669"/>
      <c r="I225" s="671"/>
      <c r="J225" s="671"/>
      <c r="K225" s="671"/>
      <c r="L225" s="671"/>
      <c r="M225" s="671"/>
      <c r="N225" s="671"/>
      <c r="O225" s="760"/>
      <c r="P225" s="738"/>
      <c r="Q225" s="762">
        <v>79</v>
      </c>
      <c r="R225" s="737" t="e">
        <f>X43</f>
        <v>#N/A</v>
      </c>
      <c r="S225" s="772" t="e">
        <f t="shared" si="28"/>
        <v>#N/A</v>
      </c>
      <c r="T225" s="762" t="str">
        <f t="shared" si="23"/>
        <v xml:space="preserve"> </v>
      </c>
      <c r="U225" s="737" t="e">
        <f t="shared" si="24"/>
        <v>#N/A</v>
      </c>
      <c r="V225" s="737"/>
      <c r="W225" s="737"/>
      <c r="X225" s="737"/>
      <c r="Y225" s="737"/>
      <c r="Z225" s="737"/>
      <c r="AA225" s="737"/>
      <c r="AB225" s="737"/>
      <c r="AC225" s="737"/>
      <c r="AD225" s="737"/>
      <c r="AE225" s="737"/>
      <c r="AF225" s="737"/>
      <c r="AG225" s="737"/>
      <c r="AH225" s="737"/>
      <c r="AI225" s="737"/>
      <c r="AJ225" s="737"/>
      <c r="AK225" s="737"/>
    </row>
    <row r="226" spans="1:37" ht="23.25" customHeight="1">
      <c r="A226" s="668">
        <v>10083</v>
      </c>
      <c r="B226" s="669" t="s">
        <v>3284</v>
      </c>
      <c r="C226" s="669" t="s">
        <v>3273</v>
      </c>
      <c r="D226" s="669" t="s">
        <v>3269</v>
      </c>
      <c r="E226" s="669"/>
      <c r="F226" s="670"/>
      <c r="G226" s="669"/>
      <c r="H226" s="669"/>
      <c r="I226" s="671"/>
      <c r="J226" s="671"/>
      <c r="K226" s="671"/>
      <c r="L226" s="671"/>
      <c r="M226" s="671"/>
      <c r="N226" s="671"/>
      <c r="O226" s="760"/>
      <c r="P226" s="738"/>
      <c r="Q226" s="762">
        <v>80</v>
      </c>
      <c r="R226" s="737" t="e">
        <f>Y43</f>
        <v>#N/A</v>
      </c>
      <c r="S226" s="772" t="e">
        <f t="shared" si="28"/>
        <v>#N/A</v>
      </c>
      <c r="T226" s="762" t="str">
        <f t="shared" si="23"/>
        <v xml:space="preserve"> </v>
      </c>
      <c r="U226" s="737" t="e">
        <f t="shared" si="24"/>
        <v>#N/A</v>
      </c>
      <c r="V226" s="737"/>
      <c r="W226" s="737"/>
      <c r="X226" s="737"/>
      <c r="Y226" s="737"/>
      <c r="Z226" s="737"/>
      <c r="AA226" s="737"/>
      <c r="AB226" s="737"/>
      <c r="AC226" s="737"/>
      <c r="AD226" s="737"/>
      <c r="AE226" s="737"/>
      <c r="AF226" s="737"/>
      <c r="AG226" s="737"/>
      <c r="AH226" s="737"/>
      <c r="AI226" s="737"/>
      <c r="AJ226" s="737"/>
      <c r="AK226" s="737"/>
    </row>
    <row r="227" spans="1:37" ht="23.25" customHeight="1">
      <c r="A227" s="683">
        <v>1008199</v>
      </c>
      <c r="B227" s="669" t="s">
        <v>3302</v>
      </c>
      <c r="C227" s="669" t="s">
        <v>3352</v>
      </c>
      <c r="D227" s="669"/>
      <c r="E227" s="669"/>
      <c r="F227" s="670"/>
      <c r="G227" s="669"/>
      <c r="H227" s="669"/>
      <c r="I227" s="671"/>
      <c r="J227" s="671"/>
      <c r="K227" s="671"/>
      <c r="L227" s="671"/>
      <c r="M227" s="671"/>
      <c r="N227" s="671"/>
      <c r="O227" s="760"/>
      <c r="P227" s="738"/>
      <c r="Q227" s="762">
        <v>81</v>
      </c>
      <c r="R227" s="737" t="e">
        <f>Z43</f>
        <v>#N/A</v>
      </c>
      <c r="S227" s="772" t="e">
        <f t="shared" si="28"/>
        <v>#N/A</v>
      </c>
      <c r="T227" s="762" t="str">
        <f t="shared" si="23"/>
        <v xml:space="preserve"> </v>
      </c>
      <c r="U227" s="737" t="e">
        <f t="shared" si="24"/>
        <v>#N/A</v>
      </c>
      <c r="V227" s="737"/>
      <c r="W227" s="737"/>
      <c r="X227" s="737"/>
      <c r="Y227" s="737"/>
      <c r="Z227" s="737"/>
      <c r="AA227" s="737"/>
      <c r="AB227" s="737"/>
      <c r="AC227" s="737"/>
      <c r="AD227" s="737"/>
      <c r="AE227" s="737"/>
      <c r="AF227" s="737"/>
      <c r="AG227" s="737"/>
      <c r="AH227" s="737"/>
      <c r="AI227" s="737"/>
      <c r="AJ227" s="737"/>
      <c r="AK227" s="737"/>
    </row>
    <row r="228" spans="1:37" ht="23.25" customHeight="1">
      <c r="A228" s="683">
        <v>1008299</v>
      </c>
      <c r="B228" s="669" t="s">
        <v>3302</v>
      </c>
      <c r="C228" s="669" t="s">
        <v>3352</v>
      </c>
      <c r="D228" s="669"/>
      <c r="E228" s="669"/>
      <c r="F228" s="670"/>
      <c r="G228" s="669"/>
      <c r="H228" s="669"/>
      <c r="I228" s="671"/>
      <c r="J228" s="671"/>
      <c r="K228" s="671"/>
      <c r="L228" s="671"/>
      <c r="M228" s="671"/>
      <c r="N228" s="671"/>
      <c r="O228" s="760"/>
      <c r="P228" s="738"/>
      <c r="Q228" s="762">
        <v>82</v>
      </c>
      <c r="R228" s="737" t="e">
        <f>AA43</f>
        <v>#N/A</v>
      </c>
      <c r="S228" s="772" t="e">
        <f t="shared" si="28"/>
        <v>#N/A</v>
      </c>
      <c r="T228" s="762" t="str">
        <f t="shared" si="23"/>
        <v xml:space="preserve"> </v>
      </c>
      <c r="U228" s="737" t="e">
        <f t="shared" si="24"/>
        <v>#N/A</v>
      </c>
      <c r="V228" s="737"/>
      <c r="W228" s="737"/>
      <c r="X228" s="737"/>
      <c r="Y228" s="737"/>
      <c r="Z228" s="737"/>
      <c r="AA228" s="737"/>
      <c r="AB228" s="737"/>
      <c r="AC228" s="737"/>
      <c r="AD228" s="737"/>
      <c r="AE228" s="737"/>
      <c r="AF228" s="737"/>
      <c r="AG228" s="737"/>
      <c r="AH228" s="737"/>
      <c r="AI228" s="737"/>
      <c r="AJ228" s="737"/>
      <c r="AK228" s="737"/>
    </row>
    <row r="229" spans="1:37" ht="23.25" customHeight="1">
      <c r="A229" s="683">
        <v>1008399</v>
      </c>
      <c r="B229" s="669" t="s">
        <v>3302</v>
      </c>
      <c r="C229" s="669" t="s">
        <v>3352</v>
      </c>
      <c r="D229" s="669"/>
      <c r="E229" s="669"/>
      <c r="F229" s="670"/>
      <c r="G229" s="669"/>
      <c r="H229" s="669"/>
      <c r="I229" s="671"/>
      <c r="J229" s="671"/>
      <c r="K229" s="671"/>
      <c r="L229" s="671"/>
      <c r="M229" s="671"/>
      <c r="N229" s="671"/>
      <c r="O229" s="760"/>
      <c r="P229" s="738"/>
      <c r="Q229" s="762">
        <v>83</v>
      </c>
      <c r="R229" s="737" t="e">
        <f>AB43</f>
        <v>#N/A</v>
      </c>
      <c r="S229" s="772" t="e">
        <f t="shared" si="28"/>
        <v>#N/A</v>
      </c>
      <c r="T229" s="762" t="str">
        <f t="shared" si="23"/>
        <v xml:space="preserve"> </v>
      </c>
      <c r="U229" s="737" t="e">
        <f t="shared" si="24"/>
        <v>#N/A</v>
      </c>
      <c r="V229" s="737"/>
      <c r="W229" s="737"/>
      <c r="X229" s="737"/>
      <c r="Y229" s="737"/>
      <c r="Z229" s="737"/>
      <c r="AA229" s="737"/>
      <c r="AB229" s="737"/>
      <c r="AC229" s="737"/>
      <c r="AD229" s="737"/>
      <c r="AE229" s="737"/>
      <c r="AF229" s="737"/>
      <c r="AG229" s="737"/>
      <c r="AH229" s="737"/>
      <c r="AI229" s="737"/>
      <c r="AJ229" s="737"/>
      <c r="AK229" s="737"/>
    </row>
    <row r="230" spans="1:37" ht="23.25" customHeight="1">
      <c r="A230" s="668">
        <v>10084</v>
      </c>
      <c r="B230" s="669" t="s">
        <v>3351</v>
      </c>
      <c r="C230" s="669" t="s">
        <v>3353</v>
      </c>
      <c r="D230" s="669"/>
      <c r="E230" s="669"/>
      <c r="F230" s="670"/>
      <c r="G230" s="669"/>
      <c r="H230" s="669"/>
      <c r="I230" s="671"/>
      <c r="J230" s="671"/>
      <c r="K230" s="671"/>
      <c r="L230" s="671"/>
      <c r="M230" s="671"/>
      <c r="N230" s="671"/>
      <c r="O230" s="760"/>
      <c r="P230" s="738"/>
      <c r="Q230" s="762">
        <v>84</v>
      </c>
      <c r="R230" s="737" t="e">
        <f>AC43</f>
        <v>#N/A</v>
      </c>
      <c r="S230" s="772" t="e">
        <f t="shared" si="28"/>
        <v>#N/A</v>
      </c>
      <c r="T230" s="762" t="str">
        <f t="shared" si="23"/>
        <v xml:space="preserve"> </v>
      </c>
      <c r="U230" s="737" t="e">
        <f t="shared" si="24"/>
        <v>#N/A</v>
      </c>
      <c r="V230" s="737"/>
      <c r="W230" s="737"/>
      <c r="X230" s="737"/>
      <c r="Y230" s="737"/>
      <c r="Z230" s="737"/>
      <c r="AA230" s="737"/>
      <c r="AB230" s="737"/>
      <c r="AC230" s="737"/>
      <c r="AD230" s="737"/>
      <c r="AE230" s="737"/>
      <c r="AF230" s="737"/>
      <c r="AG230" s="737"/>
      <c r="AH230" s="737"/>
      <c r="AI230" s="737"/>
      <c r="AJ230" s="737"/>
      <c r="AK230" s="737"/>
    </row>
    <row r="231" spans="1:37" ht="23.25" customHeight="1">
      <c r="A231" s="668">
        <v>10085</v>
      </c>
      <c r="B231" s="669" t="s">
        <v>3351</v>
      </c>
      <c r="C231" s="669" t="s">
        <v>3353</v>
      </c>
      <c r="D231" s="669"/>
      <c r="E231" s="669"/>
      <c r="F231" s="670"/>
      <c r="G231" s="669"/>
      <c r="H231" s="669"/>
      <c r="I231" s="671"/>
      <c r="J231" s="671"/>
      <c r="K231" s="671"/>
      <c r="L231" s="671"/>
      <c r="M231" s="671"/>
      <c r="N231" s="671"/>
      <c r="O231" s="760"/>
      <c r="P231" s="738" t="s">
        <v>4648</v>
      </c>
      <c r="Q231" s="763">
        <v>85</v>
      </c>
      <c r="R231" s="737" t="e">
        <f>R44</f>
        <v>#N/A</v>
      </c>
      <c r="S231" s="772" t="e">
        <f>$Q$44</f>
        <v>#N/A</v>
      </c>
      <c r="T231" s="762" t="str">
        <f t="shared" si="23"/>
        <v xml:space="preserve"> </v>
      </c>
      <c r="U231" s="737" t="e">
        <f t="shared" si="24"/>
        <v>#N/A</v>
      </c>
      <c r="V231" s="737"/>
      <c r="W231" s="737"/>
      <c r="X231" s="737"/>
      <c r="Y231" s="737"/>
      <c r="Z231" s="737"/>
      <c r="AA231" s="737"/>
      <c r="AB231" s="737"/>
      <c r="AC231" s="737"/>
      <c r="AD231" s="737"/>
      <c r="AE231" s="737"/>
      <c r="AF231" s="737"/>
      <c r="AG231" s="737"/>
      <c r="AH231" s="737"/>
      <c r="AI231" s="737"/>
      <c r="AJ231" s="737"/>
      <c r="AK231" s="737"/>
    </row>
    <row r="232" spans="1:37" ht="23.25" customHeight="1">
      <c r="A232" s="668">
        <v>10086</v>
      </c>
      <c r="B232" s="669" t="s">
        <v>3351</v>
      </c>
      <c r="C232" s="669" t="s">
        <v>3353</v>
      </c>
      <c r="D232" s="669"/>
      <c r="E232" s="669"/>
      <c r="F232" s="670"/>
      <c r="G232" s="669"/>
      <c r="H232" s="669"/>
      <c r="I232" s="671"/>
      <c r="J232" s="671"/>
      <c r="K232" s="671"/>
      <c r="L232" s="671"/>
      <c r="M232" s="671"/>
      <c r="N232" s="671"/>
      <c r="O232" s="766"/>
      <c r="P232" s="738"/>
      <c r="Q232" s="763">
        <v>86</v>
      </c>
      <c r="R232" s="737" t="e">
        <f>S44</f>
        <v>#N/A</v>
      </c>
      <c r="S232" s="772" t="e">
        <f t="shared" ref="S232:S242" si="29">$Q$44</f>
        <v>#N/A</v>
      </c>
      <c r="T232" s="762" t="str">
        <f t="shared" si="23"/>
        <v xml:space="preserve"> </v>
      </c>
      <c r="U232" s="737" t="e">
        <f t="shared" si="24"/>
        <v>#N/A</v>
      </c>
      <c r="V232" s="737"/>
      <c r="W232" s="737"/>
      <c r="X232" s="737"/>
      <c r="Y232" s="737"/>
      <c r="Z232" s="737"/>
      <c r="AA232" s="737"/>
      <c r="AB232" s="737"/>
      <c r="AC232" s="737"/>
      <c r="AD232" s="737"/>
      <c r="AE232" s="737"/>
      <c r="AF232" s="737"/>
      <c r="AG232" s="737"/>
      <c r="AH232" s="737"/>
      <c r="AI232" s="737"/>
      <c r="AJ232" s="737"/>
      <c r="AK232" s="737"/>
    </row>
    <row r="233" spans="1:37" ht="23.25" customHeight="1">
      <c r="A233" s="668">
        <v>10087</v>
      </c>
      <c r="B233" s="669" t="s">
        <v>3272</v>
      </c>
      <c r="C233" s="669" t="s">
        <v>3354</v>
      </c>
      <c r="D233" s="669"/>
      <c r="E233" s="669"/>
      <c r="F233" s="670"/>
      <c r="G233" s="669"/>
      <c r="H233" s="669"/>
      <c r="I233" s="671"/>
      <c r="J233" s="671"/>
      <c r="K233" s="671"/>
      <c r="L233" s="671"/>
      <c r="M233" s="671"/>
      <c r="N233" s="671"/>
      <c r="O233" s="766"/>
      <c r="P233" s="738"/>
      <c r="Q233" s="763">
        <v>87</v>
      </c>
      <c r="R233" s="737" t="e">
        <f>T44</f>
        <v>#N/A</v>
      </c>
      <c r="S233" s="772" t="e">
        <f t="shared" si="29"/>
        <v>#N/A</v>
      </c>
      <c r="T233" s="762" t="str">
        <f t="shared" si="23"/>
        <v xml:space="preserve"> </v>
      </c>
      <c r="U233" s="737" t="e">
        <f t="shared" si="24"/>
        <v>#N/A</v>
      </c>
      <c r="V233" s="737"/>
      <c r="W233" s="737"/>
      <c r="X233" s="737"/>
      <c r="Y233" s="737"/>
      <c r="Z233" s="737"/>
      <c r="AA233" s="737"/>
      <c r="AB233" s="737"/>
      <c r="AC233" s="737"/>
      <c r="AD233" s="737"/>
      <c r="AE233" s="737"/>
      <c r="AF233" s="737"/>
      <c r="AG233" s="737"/>
      <c r="AH233" s="737"/>
      <c r="AI233" s="737"/>
      <c r="AJ233" s="737"/>
      <c r="AK233" s="737"/>
    </row>
    <row r="234" spans="1:37" ht="23.25" customHeight="1">
      <c r="A234" s="668">
        <v>10088</v>
      </c>
      <c r="B234" s="669" t="s">
        <v>3272</v>
      </c>
      <c r="C234" s="669" t="s">
        <v>3354</v>
      </c>
      <c r="D234" s="669"/>
      <c r="E234" s="669"/>
      <c r="F234" s="670"/>
      <c r="G234" s="669"/>
      <c r="H234" s="669"/>
      <c r="I234" s="671"/>
      <c r="J234" s="671"/>
      <c r="K234" s="671"/>
      <c r="L234" s="671"/>
      <c r="M234" s="671"/>
      <c r="N234" s="671"/>
      <c r="O234" s="760"/>
      <c r="P234" s="738"/>
      <c r="Q234" s="763">
        <v>88</v>
      </c>
      <c r="R234" s="737" t="e">
        <f>U44</f>
        <v>#N/A</v>
      </c>
      <c r="S234" s="772" t="e">
        <f t="shared" si="29"/>
        <v>#N/A</v>
      </c>
      <c r="T234" s="762" t="str">
        <f t="shared" si="23"/>
        <v xml:space="preserve"> </v>
      </c>
      <c r="U234" s="737" t="e">
        <f t="shared" si="24"/>
        <v>#N/A</v>
      </c>
      <c r="V234" s="737"/>
      <c r="W234" s="737"/>
      <c r="X234" s="737"/>
      <c r="Y234" s="737"/>
      <c r="Z234" s="737"/>
      <c r="AA234" s="737"/>
      <c r="AB234" s="737"/>
      <c r="AC234" s="737"/>
      <c r="AD234" s="737"/>
      <c r="AE234" s="737"/>
      <c r="AF234" s="737"/>
      <c r="AG234" s="737"/>
      <c r="AH234" s="737"/>
      <c r="AI234" s="737"/>
      <c r="AJ234" s="737"/>
      <c r="AK234" s="737"/>
    </row>
    <row r="235" spans="1:37" ht="23.25" customHeight="1">
      <c r="A235" s="668">
        <v>10089</v>
      </c>
      <c r="B235" s="669" t="s">
        <v>3272</v>
      </c>
      <c r="C235" s="669" t="s">
        <v>3354</v>
      </c>
      <c r="D235" s="669"/>
      <c r="E235" s="669"/>
      <c r="F235" s="670"/>
      <c r="G235" s="669"/>
      <c r="H235" s="669"/>
      <c r="I235" s="671"/>
      <c r="J235" s="671"/>
      <c r="K235" s="671"/>
      <c r="L235" s="671"/>
      <c r="M235" s="671"/>
      <c r="N235" s="671"/>
      <c r="O235" s="760"/>
      <c r="P235" s="738"/>
      <c r="Q235" s="763">
        <v>89</v>
      </c>
      <c r="R235" s="737" t="e">
        <f>V44</f>
        <v>#N/A</v>
      </c>
      <c r="S235" s="772" t="e">
        <f t="shared" si="29"/>
        <v>#N/A</v>
      </c>
      <c r="T235" s="762" t="str">
        <f t="shared" si="23"/>
        <v xml:space="preserve"> </v>
      </c>
      <c r="U235" s="737" t="e">
        <f t="shared" si="24"/>
        <v>#N/A</v>
      </c>
      <c r="V235" s="737"/>
      <c r="W235" s="737"/>
      <c r="X235" s="737"/>
      <c r="Y235" s="737"/>
      <c r="Z235" s="737"/>
      <c r="AA235" s="737"/>
      <c r="AB235" s="737"/>
      <c r="AC235" s="737"/>
      <c r="AD235" s="737"/>
      <c r="AE235" s="737"/>
      <c r="AF235" s="737"/>
      <c r="AG235" s="737"/>
      <c r="AH235" s="737"/>
      <c r="AI235" s="737"/>
      <c r="AJ235" s="737"/>
      <c r="AK235" s="737"/>
    </row>
    <row r="236" spans="1:37" ht="23.25" customHeight="1">
      <c r="A236" s="668">
        <v>100810</v>
      </c>
      <c r="B236" s="669" t="s">
        <v>3311</v>
      </c>
      <c r="C236" s="669" t="s">
        <v>3355</v>
      </c>
      <c r="D236" s="669"/>
      <c r="E236" s="669"/>
      <c r="F236" s="670"/>
      <c r="G236" s="669"/>
      <c r="H236" s="669"/>
      <c r="I236" s="671"/>
      <c r="J236" s="671"/>
      <c r="K236" s="671"/>
      <c r="L236" s="671"/>
      <c r="M236" s="671"/>
      <c r="N236" s="671"/>
      <c r="O236" s="760"/>
      <c r="P236" s="738"/>
      <c r="Q236" s="763">
        <v>90</v>
      </c>
      <c r="R236" s="737" t="e">
        <f>W44</f>
        <v>#N/A</v>
      </c>
      <c r="S236" s="772" t="e">
        <f t="shared" si="29"/>
        <v>#N/A</v>
      </c>
      <c r="T236" s="762" t="str">
        <f t="shared" si="23"/>
        <v xml:space="preserve"> </v>
      </c>
      <c r="U236" s="737" t="e">
        <f t="shared" si="24"/>
        <v>#N/A</v>
      </c>
      <c r="V236" s="737"/>
      <c r="W236" s="737"/>
      <c r="X236" s="737"/>
      <c r="Y236" s="737"/>
      <c r="Z236" s="737"/>
      <c r="AA236" s="737"/>
      <c r="AB236" s="737"/>
      <c r="AC236" s="737"/>
      <c r="AD236" s="737"/>
      <c r="AE236" s="737"/>
      <c r="AF236" s="737"/>
      <c r="AG236" s="737"/>
      <c r="AH236" s="737"/>
      <c r="AI236" s="737"/>
      <c r="AJ236" s="737"/>
      <c r="AK236" s="737"/>
    </row>
    <row r="237" spans="1:37" ht="23.25" customHeight="1">
      <c r="A237" s="668">
        <v>100811</v>
      </c>
      <c r="B237" s="669" t="s">
        <v>3311</v>
      </c>
      <c r="C237" s="669" t="s">
        <v>3355</v>
      </c>
      <c r="D237" s="669"/>
      <c r="E237" s="669"/>
      <c r="F237" s="670"/>
      <c r="G237" s="669"/>
      <c r="H237" s="669"/>
      <c r="I237" s="671"/>
      <c r="J237" s="671"/>
      <c r="K237" s="671"/>
      <c r="L237" s="671"/>
      <c r="M237" s="671"/>
      <c r="N237" s="671"/>
      <c r="O237" s="760"/>
      <c r="P237" s="738"/>
      <c r="Q237" s="763">
        <v>91</v>
      </c>
      <c r="R237" s="737" t="e">
        <f>X44</f>
        <v>#N/A</v>
      </c>
      <c r="S237" s="772" t="e">
        <f t="shared" si="29"/>
        <v>#N/A</v>
      </c>
      <c r="T237" s="762" t="str">
        <f t="shared" si="23"/>
        <v xml:space="preserve"> </v>
      </c>
      <c r="U237" s="737" t="e">
        <f t="shared" si="24"/>
        <v>#N/A</v>
      </c>
      <c r="V237" s="737"/>
      <c r="W237" s="737"/>
      <c r="X237" s="737"/>
      <c r="Y237" s="737"/>
      <c r="Z237" s="737"/>
      <c r="AA237" s="737"/>
      <c r="AB237" s="737"/>
      <c r="AC237" s="737"/>
      <c r="AD237" s="737"/>
      <c r="AE237" s="737"/>
      <c r="AF237" s="737"/>
      <c r="AG237" s="737"/>
      <c r="AH237" s="737"/>
      <c r="AI237" s="737"/>
      <c r="AJ237" s="737"/>
      <c r="AK237" s="737"/>
    </row>
    <row r="238" spans="1:37" ht="23.25" customHeight="1">
      <c r="A238" s="668">
        <v>100812</v>
      </c>
      <c r="B238" s="669" t="s">
        <v>3311</v>
      </c>
      <c r="C238" s="669" t="s">
        <v>3355</v>
      </c>
      <c r="D238" s="669"/>
      <c r="E238" s="669"/>
      <c r="F238" s="670"/>
      <c r="G238" s="669"/>
      <c r="H238" s="669"/>
      <c r="I238" s="671"/>
      <c r="J238" s="671"/>
      <c r="K238" s="671"/>
      <c r="L238" s="671"/>
      <c r="M238" s="671"/>
      <c r="N238" s="671"/>
      <c r="O238" s="760"/>
      <c r="P238" s="738"/>
      <c r="Q238" s="763">
        <v>92</v>
      </c>
      <c r="R238" s="737" t="e">
        <f>Y44</f>
        <v>#N/A</v>
      </c>
      <c r="S238" s="772" t="e">
        <f t="shared" si="29"/>
        <v>#N/A</v>
      </c>
      <c r="T238" s="762" t="str">
        <f t="shared" si="23"/>
        <v xml:space="preserve"> </v>
      </c>
      <c r="U238" s="737" t="e">
        <f t="shared" si="24"/>
        <v>#N/A</v>
      </c>
      <c r="V238" s="737"/>
      <c r="W238" s="737"/>
      <c r="X238" s="737"/>
      <c r="Y238" s="737"/>
      <c r="Z238" s="737"/>
      <c r="AA238" s="737"/>
      <c r="AB238" s="737"/>
      <c r="AC238" s="737"/>
      <c r="AD238" s="737"/>
      <c r="AE238" s="737"/>
      <c r="AF238" s="737"/>
      <c r="AG238" s="737"/>
      <c r="AH238" s="737"/>
      <c r="AI238" s="737"/>
      <c r="AJ238" s="737"/>
      <c r="AK238" s="737"/>
    </row>
    <row r="239" spans="1:37" ht="23.25" customHeight="1">
      <c r="A239" s="668">
        <v>10941</v>
      </c>
      <c r="B239" s="669" t="s">
        <v>3282</v>
      </c>
      <c r="C239" s="669" t="s">
        <v>3277</v>
      </c>
      <c r="D239" s="669" t="s">
        <v>3308</v>
      </c>
      <c r="E239" s="669"/>
      <c r="F239" s="670"/>
      <c r="G239" s="669"/>
      <c r="H239" s="669"/>
      <c r="I239" s="671"/>
      <c r="J239" s="671"/>
      <c r="K239" s="671"/>
      <c r="L239" s="671"/>
      <c r="M239" s="671"/>
      <c r="N239" s="671"/>
      <c r="O239" s="760"/>
      <c r="P239" s="738"/>
      <c r="Q239" s="763">
        <v>93</v>
      </c>
      <c r="R239" s="737" t="e">
        <f>Z44</f>
        <v>#N/A</v>
      </c>
      <c r="S239" s="772" t="e">
        <f t="shared" si="29"/>
        <v>#N/A</v>
      </c>
      <c r="T239" s="762" t="str">
        <f t="shared" si="23"/>
        <v xml:space="preserve"> </v>
      </c>
      <c r="U239" s="737" t="e">
        <f t="shared" si="24"/>
        <v>#N/A</v>
      </c>
      <c r="V239" s="737"/>
      <c r="W239" s="737"/>
      <c r="X239" s="737"/>
      <c r="Y239" s="737"/>
      <c r="Z239" s="737"/>
      <c r="AA239" s="737"/>
      <c r="AB239" s="737"/>
      <c r="AC239" s="737"/>
      <c r="AD239" s="737"/>
      <c r="AE239" s="737"/>
      <c r="AF239" s="737"/>
      <c r="AG239" s="737"/>
      <c r="AH239" s="737"/>
      <c r="AI239" s="737"/>
      <c r="AJ239" s="737"/>
      <c r="AK239" s="737"/>
    </row>
    <row r="240" spans="1:37" ht="23.25" customHeight="1">
      <c r="A240" s="683">
        <v>1094199</v>
      </c>
      <c r="B240" s="669" t="s">
        <v>3271</v>
      </c>
      <c r="C240" s="669" t="s">
        <v>3267</v>
      </c>
      <c r="D240" s="669"/>
      <c r="E240" s="669"/>
      <c r="F240" s="670"/>
      <c r="G240" s="669"/>
      <c r="H240" s="669"/>
      <c r="I240" s="671"/>
      <c r="J240" s="671"/>
      <c r="K240" s="671"/>
      <c r="L240" s="671"/>
      <c r="M240" s="671"/>
      <c r="N240" s="671"/>
      <c r="O240" s="760"/>
      <c r="P240" s="738"/>
      <c r="Q240" s="763">
        <v>94</v>
      </c>
      <c r="R240" s="737" t="e">
        <f>AA44</f>
        <v>#N/A</v>
      </c>
      <c r="S240" s="772" t="e">
        <f t="shared" si="29"/>
        <v>#N/A</v>
      </c>
      <c r="T240" s="762" t="str">
        <f t="shared" si="23"/>
        <v xml:space="preserve"> </v>
      </c>
      <c r="U240" s="737" t="e">
        <f t="shared" si="24"/>
        <v>#N/A</v>
      </c>
      <c r="V240" s="737"/>
      <c r="W240" s="737"/>
      <c r="X240" s="737"/>
      <c r="Y240" s="737"/>
      <c r="Z240" s="737"/>
      <c r="AA240" s="737"/>
      <c r="AB240" s="737"/>
      <c r="AC240" s="737"/>
      <c r="AD240" s="737"/>
      <c r="AE240" s="737"/>
      <c r="AF240" s="737"/>
      <c r="AG240" s="737"/>
      <c r="AH240" s="737"/>
      <c r="AI240" s="737"/>
      <c r="AJ240" s="737"/>
      <c r="AK240" s="737"/>
    </row>
    <row r="241" spans="1:37" ht="23.25" customHeight="1">
      <c r="A241" s="668">
        <v>10951</v>
      </c>
      <c r="B241" s="669" t="s">
        <v>3299</v>
      </c>
      <c r="C241" s="669" t="s">
        <v>3276</v>
      </c>
      <c r="D241" s="669" t="s">
        <v>3297</v>
      </c>
      <c r="E241" s="669"/>
      <c r="F241" s="670"/>
      <c r="G241" s="669"/>
      <c r="H241" s="669"/>
      <c r="I241" s="671"/>
      <c r="J241" s="671"/>
      <c r="K241" s="671"/>
      <c r="L241" s="671"/>
      <c r="M241" s="671"/>
      <c r="N241" s="671"/>
      <c r="O241" s="760"/>
      <c r="P241" s="738"/>
      <c r="Q241" s="763">
        <v>95</v>
      </c>
      <c r="R241" s="737" t="e">
        <f>AB44</f>
        <v>#N/A</v>
      </c>
      <c r="S241" s="772" t="e">
        <f t="shared" si="29"/>
        <v>#N/A</v>
      </c>
      <c r="T241" s="762" t="str">
        <f t="shared" si="23"/>
        <v xml:space="preserve"> </v>
      </c>
      <c r="U241" s="737" t="e">
        <f t="shared" si="24"/>
        <v>#N/A</v>
      </c>
      <c r="V241" s="737"/>
      <c r="W241" s="737"/>
      <c r="X241" s="737"/>
      <c r="Y241" s="737"/>
      <c r="Z241" s="737"/>
      <c r="AA241" s="737"/>
      <c r="AB241" s="737"/>
      <c r="AC241" s="737"/>
      <c r="AD241" s="737"/>
      <c r="AE241" s="737"/>
      <c r="AF241" s="737"/>
      <c r="AG241" s="737"/>
      <c r="AH241" s="737"/>
      <c r="AI241" s="737"/>
      <c r="AJ241" s="737"/>
      <c r="AK241" s="737"/>
    </row>
    <row r="242" spans="1:37" ht="23.25" customHeight="1">
      <c r="A242" s="683">
        <v>1095199</v>
      </c>
      <c r="B242" s="669" t="s">
        <v>3274</v>
      </c>
      <c r="C242" s="669" t="s">
        <v>3266</v>
      </c>
      <c r="D242" s="669"/>
      <c r="E242" s="669"/>
      <c r="F242" s="670"/>
      <c r="G242" s="669"/>
      <c r="H242" s="669"/>
      <c r="I242" s="671"/>
      <c r="J242" s="671"/>
      <c r="K242" s="671"/>
      <c r="L242" s="671"/>
      <c r="M242" s="671"/>
      <c r="N242" s="671"/>
      <c r="O242" s="760"/>
      <c r="P242" s="738"/>
      <c r="Q242" s="763">
        <v>96</v>
      </c>
      <c r="R242" s="737" t="e">
        <f>AC44</f>
        <v>#N/A</v>
      </c>
      <c r="S242" s="772" t="e">
        <f t="shared" si="29"/>
        <v>#N/A</v>
      </c>
      <c r="T242" s="762" t="str">
        <f t="shared" si="23"/>
        <v xml:space="preserve"> </v>
      </c>
      <c r="U242" s="737" t="e">
        <f t="shared" si="24"/>
        <v>#N/A</v>
      </c>
      <c r="V242" s="737"/>
      <c r="W242" s="737"/>
      <c r="X242" s="737"/>
      <c r="Y242" s="737"/>
      <c r="Z242" s="737"/>
      <c r="AA242" s="737"/>
      <c r="AB242" s="737"/>
      <c r="AC242" s="737"/>
      <c r="AD242" s="737"/>
      <c r="AE242" s="737"/>
      <c r="AF242" s="737"/>
      <c r="AG242" s="737"/>
      <c r="AH242" s="737"/>
      <c r="AI242" s="737"/>
      <c r="AJ242" s="737"/>
      <c r="AK242" s="737"/>
    </row>
    <row r="243" spans="1:37" ht="23.25" customHeight="1">
      <c r="A243" s="668">
        <v>10921</v>
      </c>
      <c r="B243" s="693" t="s">
        <v>3296</v>
      </c>
      <c r="C243" s="693" t="s">
        <v>3275</v>
      </c>
      <c r="D243" s="693" t="s">
        <v>3310</v>
      </c>
      <c r="E243" s="693"/>
      <c r="F243" s="694"/>
      <c r="G243" s="693"/>
      <c r="H243" s="693"/>
      <c r="I243" s="671"/>
      <c r="J243" s="671"/>
      <c r="K243" s="671"/>
      <c r="L243" s="671"/>
      <c r="M243" s="671"/>
      <c r="N243" s="671"/>
      <c r="O243" s="760"/>
      <c r="P243" s="738" t="s">
        <v>4649</v>
      </c>
      <c r="Q243" s="762">
        <v>97</v>
      </c>
      <c r="R243" s="737" t="e">
        <f>R45</f>
        <v>#N/A</v>
      </c>
      <c r="S243" s="772" t="e">
        <f>$Q$45</f>
        <v>#N/A</v>
      </c>
      <c r="T243" s="762" t="str">
        <f t="shared" si="23"/>
        <v xml:space="preserve"> </v>
      </c>
      <c r="U243" s="737" t="e">
        <f t="shared" si="24"/>
        <v>#N/A</v>
      </c>
      <c r="V243" s="737"/>
      <c r="W243" s="737"/>
      <c r="X243" s="737"/>
      <c r="Y243" s="737"/>
      <c r="Z243" s="737"/>
      <c r="AA243" s="737"/>
      <c r="AB243" s="737"/>
      <c r="AC243" s="737"/>
      <c r="AD243" s="737"/>
      <c r="AE243" s="737"/>
      <c r="AF243" s="737"/>
      <c r="AG243" s="737"/>
      <c r="AH243" s="737"/>
      <c r="AI243" s="737"/>
      <c r="AJ243" s="737"/>
      <c r="AK243" s="737"/>
    </row>
    <row r="244" spans="1:37" ht="23.25" customHeight="1">
      <c r="A244" s="683">
        <v>1092199</v>
      </c>
      <c r="B244" s="693" t="s">
        <v>3350</v>
      </c>
      <c r="C244" s="693" t="s">
        <v>3365</v>
      </c>
      <c r="D244" s="693"/>
      <c r="E244" s="693"/>
      <c r="F244" s="694"/>
      <c r="G244" s="693"/>
      <c r="H244" s="693"/>
      <c r="I244" s="671"/>
      <c r="J244" s="671"/>
      <c r="K244" s="671"/>
      <c r="L244" s="671"/>
      <c r="M244" s="671"/>
      <c r="N244" s="671"/>
      <c r="O244" s="760"/>
      <c r="P244" s="738"/>
      <c r="Q244" s="762">
        <v>98</v>
      </c>
      <c r="R244" s="737" t="e">
        <f>S45</f>
        <v>#N/A</v>
      </c>
      <c r="S244" s="772" t="e">
        <f t="shared" ref="S244:S254" si="30">$Q$45</f>
        <v>#N/A</v>
      </c>
      <c r="T244" s="762" t="str">
        <f t="shared" ref="T244:T290" si="31">IF(OR(COUNTIF($R$51:$R$290,R244)=1, COUNTIF($R$51:$R$290,R244)&gt;10)=TRUE, " ", "Clash")</f>
        <v xml:space="preserve"> </v>
      </c>
      <c r="U244" s="737" t="e">
        <f t="shared" ref="U244:U290" si="32">VLOOKUP(S244,$Q$29:$AJ$48,20,FALSE)</f>
        <v>#N/A</v>
      </c>
      <c r="V244" s="737"/>
      <c r="W244" s="737"/>
      <c r="X244" s="737"/>
      <c r="Y244" s="737"/>
      <c r="Z244" s="737"/>
      <c r="AA244" s="737"/>
      <c r="AB244" s="737"/>
      <c r="AC244" s="737"/>
      <c r="AD244" s="737"/>
      <c r="AE244" s="737"/>
      <c r="AF244" s="737"/>
      <c r="AG244" s="737"/>
      <c r="AH244" s="737"/>
      <c r="AI244" s="737"/>
      <c r="AJ244" s="737"/>
      <c r="AK244" s="737"/>
    </row>
    <row r="245" spans="1:37" ht="23.25" customHeight="1">
      <c r="A245" s="668">
        <v>13131</v>
      </c>
      <c r="B245" s="669" t="s">
        <v>3296</v>
      </c>
      <c r="C245" s="669" t="s">
        <v>3275</v>
      </c>
      <c r="D245" s="669" t="s">
        <v>3310</v>
      </c>
      <c r="E245" s="669"/>
      <c r="F245" s="670"/>
      <c r="G245" s="669"/>
      <c r="H245" s="669"/>
      <c r="I245" s="671"/>
      <c r="J245" s="671"/>
      <c r="K245" s="671"/>
      <c r="L245" s="671"/>
      <c r="M245" s="671"/>
      <c r="N245" s="671"/>
      <c r="O245" s="760"/>
      <c r="P245" s="738"/>
      <c r="Q245" s="762">
        <v>99</v>
      </c>
      <c r="R245" s="737" t="e">
        <f>T45</f>
        <v>#N/A</v>
      </c>
      <c r="S245" s="772" t="e">
        <f t="shared" si="30"/>
        <v>#N/A</v>
      </c>
      <c r="T245" s="762" t="str">
        <f t="shared" si="31"/>
        <v xml:space="preserve"> </v>
      </c>
      <c r="U245" s="737" t="e">
        <f t="shared" si="32"/>
        <v>#N/A</v>
      </c>
      <c r="V245" s="737"/>
      <c r="W245" s="737"/>
      <c r="X245" s="737"/>
      <c r="Y245" s="737"/>
      <c r="Z245" s="737"/>
      <c r="AA245" s="737"/>
      <c r="AB245" s="737"/>
      <c r="AC245" s="737"/>
      <c r="AD245" s="737"/>
      <c r="AE245" s="737"/>
      <c r="AF245" s="737"/>
      <c r="AG245" s="737"/>
      <c r="AH245" s="737"/>
      <c r="AI245" s="737"/>
      <c r="AJ245" s="737"/>
      <c r="AK245" s="737"/>
    </row>
    <row r="246" spans="1:37" ht="23.25" customHeight="1">
      <c r="A246" s="668">
        <v>13132</v>
      </c>
      <c r="B246" s="669" t="s">
        <v>3283</v>
      </c>
      <c r="C246" s="669" t="s">
        <v>3268</v>
      </c>
      <c r="D246" s="669" t="s">
        <v>3294</v>
      </c>
      <c r="E246" s="669"/>
      <c r="F246" s="670"/>
      <c r="G246" s="669"/>
      <c r="H246" s="669"/>
      <c r="I246" s="671"/>
      <c r="J246" s="671"/>
      <c r="K246" s="671"/>
      <c r="L246" s="671"/>
      <c r="M246" s="671"/>
      <c r="N246" s="671"/>
      <c r="O246" s="760"/>
      <c r="P246" s="738"/>
      <c r="Q246" s="762">
        <v>100</v>
      </c>
      <c r="R246" s="737" t="e">
        <f>U45</f>
        <v>#N/A</v>
      </c>
      <c r="S246" s="772" t="e">
        <f t="shared" si="30"/>
        <v>#N/A</v>
      </c>
      <c r="T246" s="762" t="str">
        <f t="shared" si="31"/>
        <v xml:space="preserve"> </v>
      </c>
      <c r="U246" s="737" t="e">
        <f t="shared" si="32"/>
        <v>#N/A</v>
      </c>
      <c r="V246" s="737"/>
      <c r="W246" s="737"/>
      <c r="X246" s="737"/>
      <c r="Y246" s="737"/>
      <c r="Z246" s="737"/>
      <c r="AA246" s="737"/>
      <c r="AB246" s="737"/>
      <c r="AC246" s="737"/>
      <c r="AD246" s="737"/>
      <c r="AE246" s="737"/>
      <c r="AF246" s="737"/>
      <c r="AG246" s="737"/>
      <c r="AH246" s="737"/>
      <c r="AI246" s="737"/>
      <c r="AJ246" s="737"/>
      <c r="AK246" s="737"/>
    </row>
    <row r="247" spans="1:37" ht="23.25" customHeight="1">
      <c r="A247" s="675">
        <v>1313157</v>
      </c>
      <c r="B247" s="669" t="s">
        <v>3305</v>
      </c>
      <c r="C247" s="669"/>
      <c r="D247" s="669"/>
      <c r="E247" s="669"/>
      <c r="F247" s="670"/>
      <c r="G247" s="669"/>
      <c r="H247" s="669"/>
      <c r="I247" s="671"/>
      <c r="J247" s="671"/>
      <c r="K247" s="671"/>
      <c r="L247" s="671"/>
      <c r="M247" s="671"/>
      <c r="N247" s="671"/>
      <c r="O247" s="760"/>
      <c r="P247" s="738"/>
      <c r="Q247" s="762">
        <v>101</v>
      </c>
      <c r="R247" s="737" t="e">
        <f>V45</f>
        <v>#N/A</v>
      </c>
      <c r="S247" s="772" t="e">
        <f t="shared" si="30"/>
        <v>#N/A</v>
      </c>
      <c r="T247" s="762" t="str">
        <f t="shared" si="31"/>
        <v xml:space="preserve"> </v>
      </c>
      <c r="U247" s="737" t="e">
        <f t="shared" si="32"/>
        <v>#N/A</v>
      </c>
      <c r="V247" s="737"/>
      <c r="W247" s="737"/>
      <c r="X247" s="737"/>
      <c r="Y247" s="737"/>
      <c r="Z247" s="737"/>
      <c r="AA247" s="737"/>
      <c r="AB247" s="737"/>
      <c r="AC247" s="737"/>
      <c r="AD247" s="737"/>
      <c r="AE247" s="737"/>
      <c r="AF247" s="737"/>
      <c r="AG247" s="737"/>
      <c r="AH247" s="737"/>
      <c r="AI247" s="737"/>
      <c r="AJ247" s="737"/>
      <c r="AK247" s="737"/>
    </row>
    <row r="248" spans="1:37" ht="23.25" customHeight="1">
      <c r="A248" s="675">
        <v>1313257</v>
      </c>
      <c r="B248" s="669" t="s">
        <v>3305</v>
      </c>
      <c r="C248" s="669"/>
      <c r="D248" s="669"/>
      <c r="E248" s="669"/>
      <c r="F248" s="670"/>
      <c r="G248" s="669"/>
      <c r="H248" s="669"/>
      <c r="I248" s="671"/>
      <c r="J248" s="671"/>
      <c r="K248" s="671"/>
      <c r="L248" s="671"/>
      <c r="M248" s="671"/>
      <c r="N248" s="671"/>
      <c r="O248" s="760"/>
      <c r="P248" s="738"/>
      <c r="Q248" s="762">
        <v>102</v>
      </c>
      <c r="R248" s="737" t="e">
        <f>W45</f>
        <v>#N/A</v>
      </c>
      <c r="S248" s="772" t="e">
        <f t="shared" si="30"/>
        <v>#N/A</v>
      </c>
      <c r="T248" s="762" t="str">
        <f t="shared" si="31"/>
        <v xml:space="preserve"> </v>
      </c>
      <c r="U248" s="737" t="e">
        <f t="shared" si="32"/>
        <v>#N/A</v>
      </c>
      <c r="V248" s="737"/>
      <c r="W248" s="737"/>
      <c r="X248" s="737"/>
      <c r="Y248" s="737"/>
      <c r="Z248" s="737"/>
      <c r="AA248" s="737"/>
      <c r="AB248" s="737"/>
      <c r="AC248" s="737"/>
      <c r="AD248" s="737"/>
      <c r="AE248" s="737"/>
      <c r="AF248" s="737"/>
      <c r="AG248" s="737"/>
      <c r="AH248" s="737"/>
      <c r="AI248" s="737"/>
      <c r="AJ248" s="737"/>
      <c r="AK248" s="737"/>
    </row>
    <row r="249" spans="1:37" ht="23.25" customHeight="1">
      <c r="A249" s="675">
        <v>1313357</v>
      </c>
      <c r="B249" s="669" t="s">
        <v>3305</v>
      </c>
      <c r="C249" s="669"/>
      <c r="D249" s="669"/>
      <c r="E249" s="669"/>
      <c r="F249" s="670"/>
      <c r="G249" s="669"/>
      <c r="H249" s="669"/>
      <c r="I249" s="671"/>
      <c r="J249" s="671"/>
      <c r="K249" s="671"/>
      <c r="L249" s="671"/>
      <c r="M249" s="671"/>
      <c r="N249" s="671"/>
      <c r="O249" s="766"/>
      <c r="P249" s="738"/>
      <c r="Q249" s="762">
        <v>103</v>
      </c>
      <c r="R249" s="737" t="e">
        <f>X45</f>
        <v>#N/A</v>
      </c>
      <c r="S249" s="772" t="e">
        <f t="shared" si="30"/>
        <v>#N/A</v>
      </c>
      <c r="T249" s="762" t="str">
        <f t="shared" si="31"/>
        <v xml:space="preserve"> </v>
      </c>
      <c r="U249" s="737" t="e">
        <f t="shared" si="32"/>
        <v>#N/A</v>
      </c>
      <c r="V249" s="737"/>
      <c r="W249" s="737"/>
      <c r="X249" s="737"/>
      <c r="Y249" s="737"/>
      <c r="Z249" s="737"/>
      <c r="AA249" s="737"/>
      <c r="AB249" s="737"/>
      <c r="AC249" s="737"/>
      <c r="AD249" s="737"/>
      <c r="AE249" s="737"/>
      <c r="AF249" s="737"/>
      <c r="AG249" s="737"/>
      <c r="AH249" s="737"/>
      <c r="AI249" s="737"/>
      <c r="AJ249" s="737"/>
      <c r="AK249" s="737"/>
    </row>
    <row r="250" spans="1:37" ht="23.25" customHeight="1">
      <c r="A250" s="683">
        <v>1313199</v>
      </c>
      <c r="B250" s="669" t="s">
        <v>3287</v>
      </c>
      <c r="C250" s="669" t="s">
        <v>3303</v>
      </c>
      <c r="D250" s="669"/>
      <c r="E250" s="669"/>
      <c r="F250" s="670"/>
      <c r="G250" s="669"/>
      <c r="H250" s="669"/>
      <c r="I250" s="671"/>
      <c r="J250" s="671"/>
      <c r="K250" s="671"/>
      <c r="L250" s="671"/>
      <c r="M250" s="671"/>
      <c r="N250" s="671"/>
      <c r="O250" s="760"/>
      <c r="P250" s="738"/>
      <c r="Q250" s="762">
        <v>104</v>
      </c>
      <c r="R250" s="737" t="e">
        <f>Y45</f>
        <v>#N/A</v>
      </c>
      <c r="S250" s="772" t="e">
        <f t="shared" si="30"/>
        <v>#N/A</v>
      </c>
      <c r="T250" s="762" t="str">
        <f t="shared" si="31"/>
        <v xml:space="preserve"> </v>
      </c>
      <c r="U250" s="737" t="e">
        <f t="shared" si="32"/>
        <v>#N/A</v>
      </c>
      <c r="V250" s="737"/>
      <c r="W250" s="737"/>
      <c r="X250" s="737"/>
      <c r="Y250" s="737"/>
      <c r="Z250" s="737"/>
      <c r="AA250" s="737"/>
      <c r="AB250" s="737"/>
      <c r="AC250" s="737"/>
      <c r="AD250" s="737"/>
      <c r="AE250" s="737"/>
      <c r="AF250" s="737"/>
      <c r="AG250" s="737"/>
      <c r="AH250" s="737"/>
      <c r="AI250" s="737"/>
      <c r="AJ250" s="737"/>
      <c r="AK250" s="737"/>
    </row>
    <row r="251" spans="1:37" ht="23.25" customHeight="1">
      <c r="A251" s="683">
        <v>1313299</v>
      </c>
      <c r="B251" s="669" t="s">
        <v>3288</v>
      </c>
      <c r="C251" s="669" t="s">
        <v>3278</v>
      </c>
      <c r="D251" s="669"/>
      <c r="E251" s="669"/>
      <c r="F251" s="670"/>
      <c r="G251" s="669"/>
      <c r="H251" s="669"/>
      <c r="I251" s="671"/>
      <c r="J251" s="671"/>
      <c r="K251" s="671"/>
      <c r="L251" s="671"/>
      <c r="M251" s="671"/>
      <c r="N251" s="671"/>
      <c r="O251" s="760"/>
      <c r="P251" s="738"/>
      <c r="Q251" s="762">
        <v>105</v>
      </c>
      <c r="R251" s="737" t="e">
        <f>Z45</f>
        <v>#N/A</v>
      </c>
      <c r="S251" s="772" t="e">
        <f t="shared" si="30"/>
        <v>#N/A</v>
      </c>
      <c r="T251" s="762" t="str">
        <f t="shared" si="31"/>
        <v xml:space="preserve"> </v>
      </c>
      <c r="U251" s="737" t="e">
        <f t="shared" si="32"/>
        <v>#N/A</v>
      </c>
      <c r="V251" s="737"/>
      <c r="W251" s="737"/>
      <c r="X251" s="737"/>
      <c r="Y251" s="737"/>
      <c r="Z251" s="737"/>
      <c r="AA251" s="737"/>
      <c r="AB251" s="737"/>
      <c r="AC251" s="737"/>
      <c r="AD251" s="737"/>
      <c r="AE251" s="737"/>
      <c r="AF251" s="737"/>
      <c r="AG251" s="737"/>
      <c r="AH251" s="737"/>
      <c r="AI251" s="737"/>
      <c r="AJ251" s="737"/>
      <c r="AK251" s="737"/>
    </row>
    <row r="252" spans="1:37" ht="23.25" customHeight="1">
      <c r="A252" s="668">
        <v>13133</v>
      </c>
      <c r="B252" s="669" t="s">
        <v>3356</v>
      </c>
      <c r="C252" s="669" t="s">
        <v>3360</v>
      </c>
      <c r="D252" s="669"/>
      <c r="E252" s="669"/>
      <c r="F252" s="670"/>
      <c r="G252" s="669"/>
      <c r="H252" s="669"/>
      <c r="I252" s="671"/>
      <c r="J252" s="671"/>
      <c r="K252" s="671"/>
      <c r="L252" s="671"/>
      <c r="M252" s="671"/>
      <c r="N252" s="671"/>
      <c r="O252" s="760"/>
      <c r="P252" s="738"/>
      <c r="Q252" s="762">
        <v>106</v>
      </c>
      <c r="R252" s="737" t="e">
        <f>AA45</f>
        <v>#N/A</v>
      </c>
      <c r="S252" s="772" t="e">
        <f t="shared" si="30"/>
        <v>#N/A</v>
      </c>
      <c r="T252" s="762" t="str">
        <f t="shared" si="31"/>
        <v xml:space="preserve"> </v>
      </c>
      <c r="U252" s="737" t="e">
        <f t="shared" si="32"/>
        <v>#N/A</v>
      </c>
      <c r="V252" s="737"/>
      <c r="W252" s="737"/>
      <c r="X252" s="737"/>
      <c r="Y252" s="737"/>
      <c r="Z252" s="737"/>
      <c r="AA252" s="737"/>
      <c r="AB252" s="737"/>
      <c r="AC252" s="737"/>
      <c r="AD252" s="737"/>
      <c r="AE252" s="737"/>
      <c r="AF252" s="737"/>
      <c r="AG252" s="737"/>
      <c r="AH252" s="737"/>
      <c r="AI252" s="737"/>
      <c r="AJ252" s="737"/>
      <c r="AK252" s="737"/>
    </row>
    <row r="253" spans="1:37" ht="23.25" customHeight="1">
      <c r="A253" s="668">
        <v>16551</v>
      </c>
      <c r="B253" s="669"/>
      <c r="C253" s="669"/>
      <c r="D253" s="669"/>
      <c r="E253" s="669"/>
      <c r="F253" s="670"/>
      <c r="G253" s="669"/>
      <c r="H253" s="669"/>
      <c r="I253" s="671"/>
      <c r="J253" s="671"/>
      <c r="K253" s="671"/>
      <c r="L253" s="671"/>
      <c r="M253" s="671"/>
      <c r="N253" s="671"/>
      <c r="O253" s="760"/>
      <c r="P253" s="738"/>
      <c r="Q253" s="762">
        <v>107</v>
      </c>
      <c r="R253" s="737" t="e">
        <f>AB45</f>
        <v>#N/A</v>
      </c>
      <c r="S253" s="772" t="e">
        <f t="shared" si="30"/>
        <v>#N/A</v>
      </c>
      <c r="T253" s="762" t="str">
        <f t="shared" si="31"/>
        <v xml:space="preserve"> </v>
      </c>
      <c r="U253" s="737" t="e">
        <f t="shared" si="32"/>
        <v>#N/A</v>
      </c>
      <c r="V253" s="737"/>
      <c r="W253" s="737"/>
      <c r="X253" s="737"/>
      <c r="Y253" s="737"/>
      <c r="Z253" s="737"/>
      <c r="AA253" s="737"/>
      <c r="AB253" s="737"/>
      <c r="AC253" s="737"/>
      <c r="AD253" s="737"/>
      <c r="AE253" s="737"/>
      <c r="AF253" s="737"/>
      <c r="AG253" s="737"/>
      <c r="AH253" s="737"/>
      <c r="AI253" s="737"/>
      <c r="AJ253" s="737"/>
      <c r="AK253" s="737"/>
    </row>
    <row r="254" spans="1:37" ht="23.25" customHeight="1">
      <c r="A254" s="668">
        <v>13201</v>
      </c>
      <c r="B254" s="669" t="s">
        <v>3284</v>
      </c>
      <c r="C254" s="669" t="s">
        <v>3273</v>
      </c>
      <c r="D254" s="669" t="s">
        <v>3269</v>
      </c>
      <c r="E254" s="669"/>
      <c r="F254" s="670"/>
      <c r="G254" s="669"/>
      <c r="H254" s="669"/>
      <c r="I254" s="671"/>
      <c r="J254" s="671"/>
      <c r="K254" s="671"/>
      <c r="L254" s="671"/>
      <c r="M254" s="671"/>
      <c r="N254" s="671"/>
      <c r="O254" s="760"/>
      <c r="P254" s="738"/>
      <c r="Q254" s="762">
        <v>108</v>
      </c>
      <c r="R254" s="737" t="e">
        <f>AC45</f>
        <v>#N/A</v>
      </c>
      <c r="S254" s="772" t="e">
        <f t="shared" si="30"/>
        <v>#N/A</v>
      </c>
      <c r="T254" s="762" t="str">
        <f t="shared" si="31"/>
        <v xml:space="preserve"> </v>
      </c>
      <c r="U254" s="737" t="e">
        <f t="shared" si="32"/>
        <v>#N/A</v>
      </c>
      <c r="V254" s="737"/>
      <c r="W254" s="737"/>
      <c r="X254" s="737"/>
      <c r="Y254" s="737"/>
      <c r="Z254" s="737"/>
      <c r="AA254" s="737"/>
      <c r="AB254" s="737"/>
      <c r="AC254" s="737"/>
      <c r="AD254" s="737"/>
      <c r="AE254" s="737"/>
      <c r="AF254" s="737"/>
      <c r="AG254" s="737"/>
      <c r="AH254" s="737"/>
      <c r="AI254" s="737"/>
      <c r="AJ254" s="737"/>
      <c r="AK254" s="737"/>
    </row>
    <row r="255" spans="1:37" ht="23.25" customHeight="1">
      <c r="A255" s="683">
        <v>1320199</v>
      </c>
      <c r="B255" s="669" t="s">
        <v>3291</v>
      </c>
      <c r="C255" s="669" t="s">
        <v>3307</v>
      </c>
      <c r="D255" s="669"/>
      <c r="E255" s="669"/>
      <c r="F255" s="670"/>
      <c r="G255" s="669"/>
      <c r="H255" s="669"/>
      <c r="I255" s="671"/>
      <c r="J255" s="671"/>
      <c r="K255" s="671"/>
      <c r="L255" s="671"/>
      <c r="M255" s="671"/>
      <c r="N255" s="671"/>
      <c r="O255" s="760"/>
      <c r="P255" s="738" t="s">
        <v>4650</v>
      </c>
      <c r="Q255" s="763">
        <v>109</v>
      </c>
      <c r="R255" s="737" t="e">
        <f>R46</f>
        <v>#N/A</v>
      </c>
      <c r="S255" s="772" t="e">
        <f>$Q$46</f>
        <v>#N/A</v>
      </c>
      <c r="T255" s="762" t="str">
        <f t="shared" si="31"/>
        <v xml:space="preserve"> </v>
      </c>
      <c r="U255" s="737" t="e">
        <f t="shared" si="32"/>
        <v>#N/A</v>
      </c>
      <c r="V255" s="737"/>
      <c r="W255" s="737"/>
      <c r="X255" s="737"/>
      <c r="Y255" s="737"/>
      <c r="Z255" s="737"/>
      <c r="AA255" s="737"/>
      <c r="AB255" s="737"/>
      <c r="AC255" s="737"/>
      <c r="AD255" s="737"/>
      <c r="AE255" s="737"/>
      <c r="AF255" s="737"/>
      <c r="AG255" s="737"/>
      <c r="AH255" s="737"/>
      <c r="AI255" s="737"/>
      <c r="AJ255" s="737"/>
      <c r="AK255" s="737"/>
    </row>
    <row r="256" spans="1:37" ht="23.25" customHeight="1">
      <c r="A256" s="668">
        <v>13211</v>
      </c>
      <c r="B256" s="669" t="s">
        <v>3281</v>
      </c>
      <c r="C256" s="669" t="s">
        <v>3290</v>
      </c>
      <c r="D256" s="669" t="s">
        <v>3293</v>
      </c>
      <c r="E256" s="669"/>
      <c r="F256" s="670"/>
      <c r="G256" s="669"/>
      <c r="H256" s="669"/>
      <c r="I256" s="671"/>
      <c r="J256" s="671"/>
      <c r="K256" s="671"/>
      <c r="L256" s="671"/>
      <c r="M256" s="671"/>
      <c r="N256" s="671"/>
      <c r="O256" s="760"/>
      <c r="P256" s="738"/>
      <c r="Q256" s="763">
        <v>110</v>
      </c>
      <c r="R256" s="737" t="e">
        <f>S46</f>
        <v>#N/A</v>
      </c>
      <c r="S256" s="772" t="e">
        <f t="shared" ref="S256:S266" si="33">$Q$46</f>
        <v>#N/A</v>
      </c>
      <c r="T256" s="762" t="str">
        <f t="shared" si="31"/>
        <v xml:space="preserve"> </v>
      </c>
      <c r="U256" s="737" t="e">
        <f t="shared" si="32"/>
        <v>#N/A</v>
      </c>
      <c r="V256" s="737"/>
      <c r="W256" s="737"/>
      <c r="X256" s="737"/>
      <c r="Y256" s="737"/>
      <c r="Z256" s="737"/>
      <c r="AA256" s="737"/>
      <c r="AB256" s="737"/>
      <c r="AC256" s="737"/>
      <c r="AD256" s="737"/>
      <c r="AE256" s="737"/>
      <c r="AF256" s="737"/>
      <c r="AG256" s="737"/>
      <c r="AH256" s="737"/>
      <c r="AI256" s="737"/>
      <c r="AJ256" s="737"/>
      <c r="AK256" s="737"/>
    </row>
    <row r="257" spans="1:37" ht="23.25" customHeight="1">
      <c r="A257" s="721">
        <v>22661</v>
      </c>
      <c r="B257" s="669" t="s">
        <v>3283</v>
      </c>
      <c r="C257" s="669" t="s">
        <v>3268</v>
      </c>
      <c r="D257" s="669" t="s">
        <v>3294</v>
      </c>
      <c r="E257" s="693"/>
      <c r="F257" s="694"/>
      <c r="G257" s="693"/>
      <c r="H257" s="693"/>
      <c r="I257" s="671"/>
      <c r="J257" s="671"/>
      <c r="K257" s="671"/>
      <c r="L257" s="671"/>
      <c r="M257" s="671"/>
      <c r="N257" s="671"/>
      <c r="O257" s="760"/>
      <c r="P257" s="738"/>
      <c r="Q257" s="763">
        <v>111</v>
      </c>
      <c r="R257" s="737" t="e">
        <f>T46</f>
        <v>#N/A</v>
      </c>
      <c r="S257" s="772" t="e">
        <f t="shared" si="33"/>
        <v>#N/A</v>
      </c>
      <c r="T257" s="762" t="str">
        <f t="shared" si="31"/>
        <v xml:space="preserve"> </v>
      </c>
      <c r="U257" s="737" t="e">
        <f t="shared" si="32"/>
        <v>#N/A</v>
      </c>
      <c r="V257" s="737"/>
      <c r="W257" s="737"/>
      <c r="X257" s="737"/>
      <c r="Y257" s="737"/>
      <c r="Z257" s="737"/>
      <c r="AA257" s="737"/>
      <c r="AB257" s="737"/>
      <c r="AC257" s="737"/>
      <c r="AD257" s="737"/>
      <c r="AE257" s="737"/>
      <c r="AF257" s="737"/>
      <c r="AG257" s="737"/>
      <c r="AH257" s="737"/>
      <c r="AI257" s="737"/>
      <c r="AJ257" s="737"/>
      <c r="AK257" s="737"/>
    </row>
    <row r="258" spans="1:37" ht="23.25" customHeight="1">
      <c r="A258" s="668">
        <v>13171</v>
      </c>
      <c r="B258" s="669" t="s">
        <v>3283</v>
      </c>
      <c r="C258" s="669" t="s">
        <v>3268</v>
      </c>
      <c r="D258" s="669" t="s">
        <v>3294</v>
      </c>
      <c r="E258" s="669"/>
      <c r="F258" s="670"/>
      <c r="G258" s="669"/>
      <c r="H258" s="669"/>
      <c r="I258" s="671"/>
      <c r="J258" s="671"/>
      <c r="K258" s="671"/>
      <c r="L258" s="671"/>
      <c r="M258" s="671"/>
      <c r="N258" s="671"/>
      <c r="O258" s="760"/>
      <c r="P258" s="738"/>
      <c r="Q258" s="763">
        <v>112</v>
      </c>
      <c r="R258" s="737" t="e">
        <f>U46</f>
        <v>#N/A</v>
      </c>
      <c r="S258" s="772" t="e">
        <f t="shared" si="33"/>
        <v>#N/A</v>
      </c>
      <c r="T258" s="762" t="str">
        <f t="shared" si="31"/>
        <v xml:space="preserve"> </v>
      </c>
      <c r="U258" s="737" t="e">
        <f t="shared" si="32"/>
        <v>#N/A</v>
      </c>
      <c r="V258" s="737"/>
      <c r="W258" s="737"/>
      <c r="X258" s="737"/>
      <c r="Y258" s="737"/>
      <c r="Z258" s="737"/>
      <c r="AA258" s="737"/>
      <c r="AB258" s="737"/>
      <c r="AC258" s="737"/>
      <c r="AD258" s="737"/>
      <c r="AE258" s="737"/>
      <c r="AF258" s="737"/>
      <c r="AG258" s="737"/>
      <c r="AH258" s="737"/>
      <c r="AI258" s="737"/>
      <c r="AJ258" s="737"/>
      <c r="AK258" s="737"/>
    </row>
    <row r="259" spans="1:37" ht="23.25" customHeight="1">
      <c r="A259" s="683">
        <v>1317199</v>
      </c>
      <c r="B259" s="669" t="s">
        <v>3351</v>
      </c>
      <c r="C259" s="669" t="s">
        <v>3353</v>
      </c>
      <c r="D259" s="669"/>
      <c r="E259" s="669"/>
      <c r="F259" s="670"/>
      <c r="G259" s="669"/>
      <c r="H259" s="669"/>
      <c r="I259" s="671"/>
      <c r="J259" s="671"/>
      <c r="K259" s="671"/>
      <c r="L259" s="671"/>
      <c r="M259" s="671"/>
      <c r="N259" s="671"/>
      <c r="O259" s="760"/>
      <c r="P259" s="738"/>
      <c r="Q259" s="763">
        <v>113</v>
      </c>
      <c r="R259" s="737" t="e">
        <f>V46</f>
        <v>#N/A</v>
      </c>
      <c r="S259" s="772" t="e">
        <f t="shared" si="33"/>
        <v>#N/A</v>
      </c>
      <c r="T259" s="762" t="str">
        <f t="shared" si="31"/>
        <v xml:space="preserve"> </v>
      </c>
      <c r="U259" s="737" t="e">
        <f t="shared" si="32"/>
        <v>#N/A</v>
      </c>
      <c r="V259" s="737"/>
      <c r="W259" s="737"/>
      <c r="X259" s="737"/>
      <c r="Y259" s="737"/>
      <c r="Z259" s="737"/>
      <c r="AA259" s="737"/>
      <c r="AB259" s="737"/>
      <c r="AC259" s="737"/>
      <c r="AD259" s="737"/>
      <c r="AE259" s="737"/>
      <c r="AF259" s="737"/>
      <c r="AG259" s="737"/>
      <c r="AH259" s="737"/>
      <c r="AI259" s="737"/>
      <c r="AJ259" s="737"/>
      <c r="AK259" s="737"/>
    </row>
    <row r="260" spans="1:37" ht="23.25" customHeight="1">
      <c r="A260" s="668">
        <v>13181</v>
      </c>
      <c r="B260" s="669" t="s">
        <v>3282</v>
      </c>
      <c r="C260" s="669" t="s">
        <v>3277</v>
      </c>
      <c r="D260" s="669" t="s">
        <v>3308</v>
      </c>
      <c r="E260" s="669"/>
      <c r="F260" s="670"/>
      <c r="G260" s="669"/>
      <c r="H260" s="669"/>
      <c r="I260" s="671"/>
      <c r="J260" s="671"/>
      <c r="K260" s="671"/>
      <c r="L260" s="671"/>
      <c r="M260" s="671"/>
      <c r="N260" s="671"/>
      <c r="O260" s="760"/>
      <c r="P260" s="738"/>
      <c r="Q260" s="763">
        <v>114</v>
      </c>
      <c r="R260" s="737" t="e">
        <f>W46</f>
        <v>#N/A</v>
      </c>
      <c r="S260" s="772" t="e">
        <f t="shared" si="33"/>
        <v>#N/A</v>
      </c>
      <c r="T260" s="762" t="str">
        <f t="shared" si="31"/>
        <v xml:space="preserve"> </v>
      </c>
      <c r="U260" s="737" t="e">
        <f t="shared" si="32"/>
        <v>#N/A</v>
      </c>
      <c r="V260" s="737"/>
      <c r="W260" s="737"/>
      <c r="X260" s="737"/>
      <c r="Y260" s="737"/>
      <c r="Z260" s="737"/>
      <c r="AA260" s="737"/>
      <c r="AB260" s="737"/>
      <c r="AC260" s="737"/>
      <c r="AD260" s="737"/>
      <c r="AE260" s="737"/>
      <c r="AF260" s="737"/>
      <c r="AG260" s="737"/>
      <c r="AH260" s="737"/>
      <c r="AI260" s="737"/>
      <c r="AJ260" s="737"/>
      <c r="AK260" s="737"/>
    </row>
    <row r="261" spans="1:37" ht="23.25" customHeight="1">
      <c r="A261" s="675">
        <v>1318157</v>
      </c>
      <c r="B261" s="669" t="s">
        <v>3280</v>
      </c>
      <c r="C261" s="669"/>
      <c r="D261" s="669"/>
      <c r="E261" s="669"/>
      <c r="F261" s="670"/>
      <c r="G261" s="669"/>
      <c r="H261" s="669"/>
      <c r="I261" s="671"/>
      <c r="J261" s="671"/>
      <c r="K261" s="671"/>
      <c r="L261" s="671"/>
      <c r="M261" s="671"/>
      <c r="N261" s="671"/>
      <c r="O261" s="760"/>
      <c r="P261" s="738"/>
      <c r="Q261" s="763">
        <v>115</v>
      </c>
      <c r="R261" s="737" t="e">
        <f>X46</f>
        <v>#N/A</v>
      </c>
      <c r="S261" s="772" t="e">
        <f t="shared" si="33"/>
        <v>#N/A</v>
      </c>
      <c r="T261" s="762" t="str">
        <f t="shared" si="31"/>
        <v xml:space="preserve"> </v>
      </c>
      <c r="U261" s="737" t="e">
        <f t="shared" si="32"/>
        <v>#N/A</v>
      </c>
      <c r="V261" s="737"/>
      <c r="W261" s="737"/>
      <c r="X261" s="737"/>
      <c r="Y261" s="737"/>
      <c r="Z261" s="737"/>
      <c r="AA261" s="737"/>
      <c r="AB261" s="737"/>
      <c r="AC261" s="737"/>
      <c r="AD261" s="737"/>
      <c r="AE261" s="737"/>
      <c r="AF261" s="737"/>
      <c r="AG261" s="737"/>
      <c r="AH261" s="737"/>
      <c r="AI261" s="737"/>
      <c r="AJ261" s="737"/>
      <c r="AK261" s="737"/>
    </row>
    <row r="262" spans="1:37" ht="23.25" customHeight="1">
      <c r="A262" s="668">
        <v>13191</v>
      </c>
      <c r="B262" s="669" t="s">
        <v>3299</v>
      </c>
      <c r="C262" s="669" t="s">
        <v>3276</v>
      </c>
      <c r="D262" s="669" t="s">
        <v>3297</v>
      </c>
      <c r="E262" s="669"/>
      <c r="F262" s="670"/>
      <c r="G262" s="669"/>
      <c r="H262" s="669"/>
      <c r="I262" s="671"/>
      <c r="J262" s="671"/>
      <c r="K262" s="671"/>
      <c r="L262" s="671"/>
      <c r="M262" s="671"/>
      <c r="N262" s="671"/>
      <c r="O262" s="766"/>
      <c r="P262" s="738"/>
      <c r="Q262" s="763">
        <v>116</v>
      </c>
      <c r="R262" s="737" t="e">
        <f>Y46</f>
        <v>#N/A</v>
      </c>
      <c r="S262" s="772" t="e">
        <f t="shared" si="33"/>
        <v>#N/A</v>
      </c>
      <c r="T262" s="762" t="str">
        <f t="shared" si="31"/>
        <v xml:space="preserve"> </v>
      </c>
      <c r="U262" s="737" t="e">
        <f t="shared" si="32"/>
        <v>#N/A</v>
      </c>
      <c r="V262" s="737"/>
      <c r="W262" s="737"/>
      <c r="X262" s="737"/>
      <c r="Y262" s="737"/>
      <c r="Z262" s="737"/>
      <c r="AA262" s="737"/>
      <c r="AB262" s="737"/>
      <c r="AC262" s="737"/>
      <c r="AD262" s="737"/>
      <c r="AE262" s="737"/>
      <c r="AF262" s="737"/>
      <c r="AG262" s="737"/>
      <c r="AH262" s="737"/>
      <c r="AI262" s="737"/>
      <c r="AJ262" s="737"/>
      <c r="AK262" s="737"/>
    </row>
    <row r="263" spans="1:37" ht="23.25" customHeight="1">
      <c r="A263" s="668">
        <v>16701</v>
      </c>
      <c r="B263" s="669"/>
      <c r="C263" s="669"/>
      <c r="D263" s="669"/>
      <c r="E263" s="669"/>
      <c r="F263" s="670"/>
      <c r="G263" s="669"/>
      <c r="H263" s="669"/>
      <c r="I263" s="671"/>
      <c r="J263" s="671"/>
      <c r="K263" s="671"/>
      <c r="L263" s="671"/>
      <c r="M263" s="671"/>
      <c r="N263" s="671"/>
      <c r="O263" s="766"/>
      <c r="P263" s="738"/>
      <c r="Q263" s="763">
        <v>117</v>
      </c>
      <c r="R263" s="737" t="e">
        <f>Z46</f>
        <v>#N/A</v>
      </c>
      <c r="S263" s="772" t="e">
        <f t="shared" si="33"/>
        <v>#N/A</v>
      </c>
      <c r="T263" s="762" t="str">
        <f t="shared" si="31"/>
        <v xml:space="preserve"> </v>
      </c>
      <c r="U263" s="737" t="e">
        <f t="shared" si="32"/>
        <v>#N/A</v>
      </c>
      <c r="V263" s="737"/>
      <c r="W263" s="737"/>
      <c r="X263" s="737"/>
      <c r="Y263" s="737"/>
      <c r="Z263" s="737"/>
      <c r="AA263" s="737"/>
      <c r="AB263" s="737"/>
      <c r="AC263" s="737"/>
      <c r="AD263" s="737"/>
      <c r="AE263" s="737"/>
      <c r="AF263" s="737"/>
      <c r="AG263" s="737"/>
      <c r="AH263" s="737"/>
      <c r="AI263" s="737"/>
      <c r="AJ263" s="737"/>
      <c r="AK263" s="737"/>
    </row>
    <row r="264" spans="1:37" ht="23.25" customHeight="1">
      <c r="A264" s="668">
        <v>17401</v>
      </c>
      <c r="B264" s="669"/>
      <c r="C264" s="669"/>
      <c r="D264" s="669"/>
      <c r="E264" s="669"/>
      <c r="F264" s="670"/>
      <c r="G264" s="669"/>
      <c r="H264" s="669"/>
      <c r="I264" s="671"/>
      <c r="J264" s="671"/>
      <c r="K264" s="671"/>
      <c r="L264" s="671"/>
      <c r="M264" s="671"/>
      <c r="N264" s="671"/>
      <c r="O264" s="760"/>
      <c r="P264" s="738"/>
      <c r="Q264" s="763">
        <v>118</v>
      </c>
      <c r="R264" s="737" t="e">
        <f>AA46</f>
        <v>#N/A</v>
      </c>
      <c r="S264" s="772" t="e">
        <f t="shared" si="33"/>
        <v>#N/A</v>
      </c>
      <c r="T264" s="762" t="str">
        <f t="shared" si="31"/>
        <v xml:space="preserve"> </v>
      </c>
      <c r="U264" s="737" t="e">
        <f t="shared" si="32"/>
        <v>#N/A</v>
      </c>
      <c r="V264" s="737"/>
      <c r="W264" s="737"/>
      <c r="X264" s="737"/>
      <c r="Y264" s="737"/>
      <c r="Z264" s="737"/>
      <c r="AA264" s="737"/>
      <c r="AB264" s="737"/>
      <c r="AC264" s="737"/>
      <c r="AD264" s="737"/>
      <c r="AE264" s="737"/>
      <c r="AF264" s="737"/>
      <c r="AG264" s="737"/>
      <c r="AH264" s="737"/>
      <c r="AI264" s="737"/>
      <c r="AJ264" s="737"/>
      <c r="AK264" s="737"/>
    </row>
    <row r="265" spans="1:37" ht="23.25" customHeight="1">
      <c r="A265" s="668">
        <v>16891</v>
      </c>
      <c r="B265" s="669"/>
      <c r="C265" s="669"/>
      <c r="D265" s="669"/>
      <c r="E265" s="669"/>
      <c r="F265" s="670"/>
      <c r="G265" s="669"/>
      <c r="H265" s="669"/>
      <c r="I265" s="671"/>
      <c r="J265" s="671"/>
      <c r="K265" s="671"/>
      <c r="L265" s="671"/>
      <c r="M265" s="671"/>
      <c r="N265" s="671"/>
      <c r="O265" s="760"/>
      <c r="P265" s="738"/>
      <c r="Q265" s="763">
        <v>119</v>
      </c>
      <c r="R265" s="737" t="e">
        <f>AB46</f>
        <v>#N/A</v>
      </c>
      <c r="S265" s="772" t="e">
        <f t="shared" si="33"/>
        <v>#N/A</v>
      </c>
      <c r="T265" s="762" t="str">
        <f t="shared" si="31"/>
        <v xml:space="preserve"> </v>
      </c>
      <c r="U265" s="737" t="e">
        <f t="shared" si="32"/>
        <v>#N/A</v>
      </c>
      <c r="V265" s="737"/>
      <c r="W265" s="737"/>
      <c r="X265" s="737"/>
      <c r="Y265" s="737"/>
      <c r="Z265" s="737"/>
      <c r="AA265" s="737"/>
      <c r="AB265" s="737"/>
      <c r="AC265" s="737"/>
      <c r="AD265" s="737"/>
      <c r="AE265" s="737"/>
      <c r="AF265" s="737"/>
      <c r="AG265" s="737"/>
      <c r="AH265" s="737"/>
      <c r="AI265" s="737"/>
      <c r="AJ265" s="737"/>
      <c r="AK265" s="737"/>
    </row>
    <row r="266" spans="1:37" ht="23.25" customHeight="1">
      <c r="A266" s="668">
        <v>17561</v>
      </c>
      <c r="B266" s="669"/>
      <c r="C266" s="669"/>
      <c r="D266" s="669"/>
      <c r="E266" s="669"/>
      <c r="F266" s="670"/>
      <c r="G266" s="669"/>
      <c r="H266" s="669"/>
      <c r="I266" s="671"/>
      <c r="J266" s="671"/>
      <c r="K266" s="671"/>
      <c r="L266" s="671"/>
      <c r="M266" s="671"/>
      <c r="N266" s="671"/>
      <c r="O266" s="773"/>
      <c r="P266" s="738"/>
      <c r="Q266" s="763">
        <v>120</v>
      </c>
      <c r="R266" s="737" t="e">
        <f>AC46</f>
        <v>#N/A</v>
      </c>
      <c r="S266" s="772" t="e">
        <f t="shared" si="33"/>
        <v>#N/A</v>
      </c>
      <c r="T266" s="762" t="str">
        <f t="shared" si="31"/>
        <v xml:space="preserve"> </v>
      </c>
      <c r="U266" s="737" t="e">
        <f t="shared" si="32"/>
        <v>#N/A</v>
      </c>
      <c r="V266" s="737"/>
      <c r="W266" s="737"/>
      <c r="X266" s="737"/>
      <c r="Y266" s="737"/>
      <c r="Z266" s="737"/>
      <c r="AA266" s="737"/>
      <c r="AB266" s="737"/>
      <c r="AC266" s="737"/>
      <c r="AD266" s="737"/>
      <c r="AE266" s="737"/>
      <c r="AF266" s="737"/>
      <c r="AG266" s="737"/>
      <c r="AH266" s="737"/>
      <c r="AI266" s="737"/>
      <c r="AJ266" s="737"/>
      <c r="AK266" s="737"/>
    </row>
    <row r="267" spans="1:37" ht="23.25" customHeight="1">
      <c r="A267" s="668">
        <v>13331</v>
      </c>
      <c r="B267" s="669" t="s">
        <v>3303</v>
      </c>
      <c r="C267" s="669" t="s">
        <v>3278</v>
      </c>
      <c r="D267" s="669" t="s">
        <v>3266</v>
      </c>
      <c r="E267" s="669"/>
      <c r="F267" s="670"/>
      <c r="G267" s="669"/>
      <c r="H267" s="669"/>
      <c r="I267" s="671"/>
      <c r="J267" s="671"/>
      <c r="K267" s="671"/>
      <c r="L267" s="671"/>
      <c r="M267" s="671"/>
      <c r="N267" s="671"/>
      <c r="O267" s="760"/>
      <c r="P267" s="738" t="s">
        <v>4651</v>
      </c>
      <c r="Q267" s="762">
        <v>121</v>
      </c>
      <c r="R267" s="737" t="e">
        <f>R47</f>
        <v>#N/A</v>
      </c>
      <c r="S267" s="772" t="e">
        <f>$Q$47</f>
        <v>#N/A</v>
      </c>
      <c r="T267" s="762" t="str">
        <f t="shared" si="31"/>
        <v xml:space="preserve"> </v>
      </c>
      <c r="U267" s="737" t="e">
        <f t="shared" si="32"/>
        <v>#N/A</v>
      </c>
      <c r="V267" s="737"/>
      <c r="W267" s="737"/>
      <c r="X267" s="737"/>
      <c r="Y267" s="737"/>
      <c r="Z267" s="737"/>
      <c r="AA267" s="737"/>
      <c r="AB267" s="737"/>
      <c r="AC267" s="737"/>
      <c r="AD267" s="737"/>
      <c r="AE267" s="737"/>
      <c r="AF267" s="737"/>
      <c r="AG267" s="737"/>
      <c r="AH267" s="737"/>
      <c r="AI267" s="737"/>
      <c r="AJ267" s="737"/>
      <c r="AK267" s="737"/>
    </row>
    <row r="268" spans="1:37" ht="23.25" customHeight="1">
      <c r="A268" s="668">
        <v>13221</v>
      </c>
      <c r="B268" s="669" t="s">
        <v>3286</v>
      </c>
      <c r="C268" s="669" t="s">
        <v>3289</v>
      </c>
      <c r="D268" s="669" t="s">
        <v>3292</v>
      </c>
      <c r="E268" s="669"/>
      <c r="F268" s="670"/>
      <c r="G268" s="669"/>
      <c r="H268" s="669"/>
      <c r="I268" s="671"/>
      <c r="J268" s="671"/>
      <c r="K268" s="671"/>
      <c r="L268" s="671"/>
      <c r="M268" s="671"/>
      <c r="N268" s="671"/>
      <c r="O268" s="760"/>
      <c r="P268" s="738"/>
      <c r="Q268" s="762">
        <v>122</v>
      </c>
      <c r="R268" s="737" t="e">
        <f>S47</f>
        <v>#N/A</v>
      </c>
      <c r="S268" s="772" t="e">
        <f t="shared" ref="S268:S278" si="34">$Q$47</f>
        <v>#N/A</v>
      </c>
      <c r="T268" s="762" t="str">
        <f t="shared" si="31"/>
        <v xml:space="preserve"> </v>
      </c>
      <c r="U268" s="737" t="e">
        <f t="shared" si="32"/>
        <v>#N/A</v>
      </c>
      <c r="V268" s="737"/>
      <c r="W268" s="737"/>
      <c r="X268" s="737"/>
      <c r="Y268" s="737"/>
      <c r="Z268" s="737"/>
      <c r="AA268" s="737"/>
      <c r="AB268" s="737"/>
      <c r="AC268" s="737"/>
      <c r="AD268" s="737"/>
      <c r="AE268" s="737"/>
      <c r="AF268" s="737"/>
      <c r="AG268" s="737"/>
      <c r="AH268" s="737"/>
      <c r="AI268" s="737"/>
      <c r="AJ268" s="737"/>
      <c r="AK268" s="737"/>
    </row>
    <row r="269" spans="1:37" ht="23.25" customHeight="1">
      <c r="A269" s="668">
        <v>13241</v>
      </c>
      <c r="B269" s="669" t="s">
        <v>3283</v>
      </c>
      <c r="C269" s="669" t="s">
        <v>3268</v>
      </c>
      <c r="D269" s="669" t="s">
        <v>3294</v>
      </c>
      <c r="E269" s="669"/>
      <c r="F269" s="670"/>
      <c r="G269" s="669"/>
      <c r="H269" s="669"/>
      <c r="I269" s="671"/>
      <c r="J269" s="671"/>
      <c r="K269" s="671"/>
      <c r="L269" s="671"/>
      <c r="M269" s="671"/>
      <c r="N269" s="671"/>
      <c r="O269" s="766"/>
      <c r="P269" s="738"/>
      <c r="Q269" s="762">
        <v>123</v>
      </c>
      <c r="R269" s="737" t="e">
        <f>T47</f>
        <v>#N/A</v>
      </c>
      <c r="S269" s="772" t="e">
        <f t="shared" si="34"/>
        <v>#N/A</v>
      </c>
      <c r="T269" s="762" t="str">
        <f t="shared" si="31"/>
        <v xml:space="preserve"> </v>
      </c>
      <c r="U269" s="737" t="e">
        <f t="shared" si="32"/>
        <v>#N/A</v>
      </c>
      <c r="V269" s="737"/>
      <c r="W269" s="737"/>
      <c r="X269" s="737"/>
      <c r="Y269" s="737"/>
      <c r="Z269" s="737"/>
      <c r="AA269" s="737"/>
      <c r="AB269" s="737"/>
      <c r="AC269" s="737"/>
      <c r="AD269" s="737"/>
      <c r="AE269" s="737"/>
      <c r="AF269" s="737"/>
      <c r="AG269" s="737"/>
      <c r="AH269" s="737"/>
      <c r="AI269" s="737"/>
      <c r="AJ269" s="737"/>
      <c r="AK269" s="737"/>
    </row>
    <row r="270" spans="1:37" ht="23.25" customHeight="1">
      <c r="A270" s="668">
        <v>18831</v>
      </c>
      <c r="B270" s="693" t="s">
        <v>3304</v>
      </c>
      <c r="C270" s="693" t="s">
        <v>3265</v>
      </c>
      <c r="D270" s="693" t="s">
        <v>3264</v>
      </c>
      <c r="E270" s="693"/>
      <c r="F270" s="694"/>
      <c r="G270" s="693"/>
      <c r="H270" s="693"/>
      <c r="I270" s="671"/>
      <c r="J270" s="671"/>
      <c r="K270" s="671"/>
      <c r="L270" s="671"/>
      <c r="M270" s="671"/>
      <c r="N270" s="671"/>
      <c r="O270" s="766"/>
      <c r="P270" s="738"/>
      <c r="Q270" s="762">
        <v>124</v>
      </c>
      <c r="R270" s="737" t="e">
        <f>U47</f>
        <v>#N/A</v>
      </c>
      <c r="S270" s="772" t="e">
        <f t="shared" si="34"/>
        <v>#N/A</v>
      </c>
      <c r="T270" s="762" t="str">
        <f t="shared" si="31"/>
        <v xml:space="preserve"> </v>
      </c>
      <c r="U270" s="737" t="e">
        <f t="shared" si="32"/>
        <v>#N/A</v>
      </c>
      <c r="V270" s="737"/>
      <c r="W270" s="737"/>
      <c r="X270" s="737"/>
      <c r="Y270" s="737"/>
      <c r="Z270" s="737"/>
      <c r="AA270" s="737"/>
      <c r="AB270" s="737"/>
      <c r="AC270" s="737"/>
      <c r="AD270" s="737"/>
      <c r="AE270" s="737"/>
      <c r="AF270" s="737"/>
      <c r="AG270" s="737"/>
      <c r="AH270" s="737"/>
      <c r="AI270" s="737"/>
      <c r="AJ270" s="737"/>
      <c r="AK270" s="737"/>
    </row>
    <row r="271" spans="1:37" ht="23.25" customHeight="1">
      <c r="A271" s="668">
        <v>13261</v>
      </c>
      <c r="B271" s="693" t="s">
        <v>3279</v>
      </c>
      <c r="C271" s="693" t="s">
        <v>3351</v>
      </c>
      <c r="D271" s="693" t="s">
        <v>3270</v>
      </c>
      <c r="E271" s="693"/>
      <c r="F271" s="694"/>
      <c r="G271" s="693"/>
      <c r="H271" s="693"/>
      <c r="I271" s="671"/>
      <c r="J271" s="671"/>
      <c r="K271" s="671"/>
      <c r="L271" s="671"/>
      <c r="M271" s="671"/>
      <c r="N271" s="671"/>
      <c r="O271" s="767"/>
      <c r="P271" s="738"/>
      <c r="Q271" s="762">
        <v>125</v>
      </c>
      <c r="R271" s="737" t="e">
        <f>V47</f>
        <v>#N/A</v>
      </c>
      <c r="S271" s="772" t="e">
        <f t="shared" si="34"/>
        <v>#N/A</v>
      </c>
      <c r="T271" s="762" t="str">
        <f t="shared" si="31"/>
        <v xml:space="preserve"> </v>
      </c>
      <c r="U271" s="737" t="e">
        <f t="shared" si="32"/>
        <v>#N/A</v>
      </c>
      <c r="V271" s="737"/>
      <c r="W271" s="737"/>
      <c r="X271" s="737"/>
      <c r="Y271" s="737"/>
      <c r="Z271" s="737"/>
      <c r="AA271" s="737"/>
      <c r="AB271" s="737"/>
      <c r="AC271" s="737"/>
      <c r="AD271" s="737"/>
      <c r="AE271" s="737"/>
      <c r="AF271" s="737"/>
      <c r="AG271" s="737"/>
      <c r="AH271" s="737"/>
      <c r="AI271" s="737"/>
      <c r="AJ271" s="737"/>
      <c r="AK271" s="737"/>
    </row>
    <row r="272" spans="1:37" ht="23.25" customHeight="1">
      <c r="A272" s="684">
        <v>17141</v>
      </c>
      <c r="B272" s="685"/>
      <c r="C272" s="685"/>
      <c r="D272" s="685"/>
      <c r="E272" s="685"/>
      <c r="F272" s="686"/>
      <c r="G272" s="685"/>
      <c r="H272" s="685"/>
      <c r="I272" s="687"/>
      <c r="J272" s="687"/>
      <c r="K272" s="687"/>
      <c r="L272" s="687"/>
      <c r="M272" s="687"/>
      <c r="N272" s="687"/>
      <c r="O272" s="771"/>
      <c r="P272" s="738"/>
      <c r="Q272" s="762">
        <v>126</v>
      </c>
      <c r="R272" s="737" t="e">
        <f>W47</f>
        <v>#N/A</v>
      </c>
      <c r="S272" s="772" t="e">
        <f t="shared" si="34"/>
        <v>#N/A</v>
      </c>
      <c r="T272" s="762" t="str">
        <f t="shared" si="31"/>
        <v xml:space="preserve"> </v>
      </c>
      <c r="U272" s="737" t="e">
        <f t="shared" si="32"/>
        <v>#N/A</v>
      </c>
      <c r="V272" s="737"/>
      <c r="W272" s="737"/>
      <c r="X272" s="737"/>
      <c r="Y272" s="737"/>
      <c r="Z272" s="737"/>
      <c r="AA272" s="737"/>
      <c r="AB272" s="737"/>
      <c r="AC272" s="737"/>
      <c r="AD272" s="737"/>
      <c r="AE272" s="737"/>
      <c r="AF272" s="737"/>
      <c r="AG272" s="737"/>
      <c r="AH272" s="737"/>
      <c r="AI272" s="737"/>
      <c r="AJ272" s="737"/>
      <c r="AK272" s="737"/>
    </row>
    <row r="273" spans="1:37" ht="23.25" customHeight="1">
      <c r="A273" s="668">
        <v>5071</v>
      </c>
      <c r="B273" s="669" t="s">
        <v>3300</v>
      </c>
      <c r="C273" s="669" t="s">
        <v>3309</v>
      </c>
      <c r="D273" s="669" t="s">
        <v>3298</v>
      </c>
      <c r="E273" s="669"/>
      <c r="F273" s="670"/>
      <c r="G273" s="669"/>
      <c r="H273" s="669"/>
      <c r="I273" s="671"/>
      <c r="J273" s="671"/>
      <c r="K273" s="671"/>
      <c r="L273" s="671"/>
      <c r="M273" s="671"/>
      <c r="N273" s="671"/>
      <c r="O273" s="760"/>
      <c r="P273" s="738"/>
      <c r="Q273" s="762">
        <v>127</v>
      </c>
      <c r="R273" s="737" t="e">
        <f>X47</f>
        <v>#N/A</v>
      </c>
      <c r="S273" s="772" t="e">
        <f t="shared" si="34"/>
        <v>#N/A</v>
      </c>
      <c r="T273" s="762" t="str">
        <f t="shared" si="31"/>
        <v xml:space="preserve"> </v>
      </c>
      <c r="U273" s="737" t="e">
        <f t="shared" si="32"/>
        <v>#N/A</v>
      </c>
      <c r="V273" s="737"/>
      <c r="W273" s="737"/>
      <c r="X273" s="737"/>
      <c r="Y273" s="737"/>
      <c r="Z273" s="737"/>
      <c r="AA273" s="737"/>
      <c r="AB273" s="737"/>
      <c r="AC273" s="737"/>
      <c r="AD273" s="737"/>
      <c r="AE273" s="737"/>
      <c r="AF273" s="737"/>
      <c r="AG273" s="737"/>
      <c r="AH273" s="737"/>
      <c r="AI273" s="737"/>
      <c r="AJ273" s="737"/>
      <c r="AK273" s="737"/>
    </row>
    <row r="274" spans="1:37" ht="23.25" customHeight="1">
      <c r="A274" s="668">
        <v>20521</v>
      </c>
      <c r="B274" s="669" t="s">
        <v>3283</v>
      </c>
      <c r="C274" s="669" t="s">
        <v>3268</v>
      </c>
      <c r="D274" s="669" t="s">
        <v>3294</v>
      </c>
      <c r="E274" s="669"/>
      <c r="F274" s="670"/>
      <c r="G274" s="669"/>
      <c r="H274" s="669"/>
      <c r="I274" s="671"/>
      <c r="J274" s="671"/>
      <c r="K274" s="671"/>
      <c r="L274" s="671"/>
      <c r="M274" s="671"/>
      <c r="N274" s="671"/>
      <c r="O274" s="760"/>
      <c r="P274" s="738"/>
      <c r="Q274" s="762">
        <v>128</v>
      </c>
      <c r="R274" s="737" t="e">
        <f>Y47</f>
        <v>#N/A</v>
      </c>
      <c r="S274" s="772" t="e">
        <f t="shared" si="34"/>
        <v>#N/A</v>
      </c>
      <c r="T274" s="762" t="str">
        <f t="shared" si="31"/>
        <v xml:space="preserve"> </v>
      </c>
      <c r="U274" s="737" t="e">
        <f t="shared" si="32"/>
        <v>#N/A</v>
      </c>
      <c r="V274" s="737"/>
      <c r="W274" s="737"/>
      <c r="X274" s="737"/>
      <c r="Y274" s="737"/>
      <c r="Z274" s="737"/>
      <c r="AA274" s="737"/>
      <c r="AB274" s="737"/>
      <c r="AC274" s="737"/>
      <c r="AD274" s="737"/>
      <c r="AE274" s="737"/>
      <c r="AF274" s="737"/>
      <c r="AG274" s="737"/>
      <c r="AH274" s="737"/>
      <c r="AI274" s="737"/>
      <c r="AJ274" s="737"/>
      <c r="AK274" s="737"/>
    </row>
    <row r="275" spans="1:37" ht="23.25" customHeight="1">
      <c r="A275" s="668">
        <v>20061</v>
      </c>
      <c r="B275" s="669" t="s">
        <v>3300</v>
      </c>
      <c r="C275" s="669" t="s">
        <v>3309</v>
      </c>
      <c r="D275" s="669" t="s">
        <v>3298</v>
      </c>
      <c r="E275" s="669"/>
      <c r="F275" s="670"/>
      <c r="G275" s="669"/>
      <c r="H275" s="669"/>
      <c r="I275" s="671"/>
      <c r="J275" s="671"/>
      <c r="K275" s="671"/>
      <c r="L275" s="671"/>
      <c r="M275" s="671"/>
      <c r="N275" s="671"/>
      <c r="O275" s="760"/>
      <c r="P275" s="738"/>
      <c r="Q275" s="762">
        <v>129</v>
      </c>
      <c r="R275" s="737" t="e">
        <f>Z47</f>
        <v>#N/A</v>
      </c>
      <c r="S275" s="772" t="e">
        <f t="shared" si="34"/>
        <v>#N/A</v>
      </c>
      <c r="T275" s="762" t="str">
        <f t="shared" si="31"/>
        <v xml:space="preserve"> </v>
      </c>
      <c r="U275" s="737" t="e">
        <f t="shared" si="32"/>
        <v>#N/A</v>
      </c>
      <c r="V275" s="737"/>
      <c r="W275" s="737"/>
      <c r="X275" s="737"/>
      <c r="Y275" s="737"/>
      <c r="Z275" s="737"/>
      <c r="AA275" s="737"/>
      <c r="AB275" s="737"/>
      <c r="AC275" s="737"/>
      <c r="AD275" s="737"/>
      <c r="AE275" s="737"/>
      <c r="AF275" s="737"/>
      <c r="AG275" s="737"/>
      <c r="AH275" s="737"/>
      <c r="AI275" s="737"/>
      <c r="AJ275" s="737"/>
      <c r="AK275" s="737"/>
    </row>
    <row r="276" spans="1:37" ht="23.25" customHeight="1">
      <c r="A276" s="668">
        <v>21081</v>
      </c>
      <c r="B276" s="693" t="s">
        <v>3303</v>
      </c>
      <c r="C276" s="693" t="s">
        <v>3278</v>
      </c>
      <c r="D276" s="693" t="s">
        <v>3266</v>
      </c>
      <c r="E276" s="693"/>
      <c r="F276" s="694"/>
      <c r="G276" s="693"/>
      <c r="H276" s="693"/>
      <c r="I276" s="671"/>
      <c r="J276" s="671"/>
      <c r="K276" s="671"/>
      <c r="L276" s="671"/>
      <c r="M276" s="671"/>
      <c r="N276" s="671"/>
      <c r="O276" s="760"/>
      <c r="P276" s="738"/>
      <c r="Q276" s="762">
        <v>130</v>
      </c>
      <c r="R276" s="737" t="e">
        <f>AA47</f>
        <v>#N/A</v>
      </c>
      <c r="S276" s="772" t="e">
        <f t="shared" si="34"/>
        <v>#N/A</v>
      </c>
      <c r="T276" s="762" t="str">
        <f t="shared" si="31"/>
        <v xml:space="preserve"> </v>
      </c>
      <c r="U276" s="737" t="e">
        <f t="shared" si="32"/>
        <v>#N/A</v>
      </c>
      <c r="V276" s="737"/>
      <c r="W276" s="737"/>
      <c r="X276" s="737"/>
      <c r="Y276" s="737"/>
      <c r="Z276" s="737"/>
      <c r="AA276" s="737"/>
      <c r="AB276" s="737"/>
      <c r="AC276" s="737"/>
      <c r="AD276" s="737"/>
      <c r="AE276" s="737"/>
      <c r="AF276" s="737"/>
      <c r="AG276" s="737"/>
      <c r="AH276" s="737"/>
      <c r="AI276" s="737"/>
      <c r="AJ276" s="737"/>
      <c r="AK276" s="737"/>
    </row>
    <row r="277" spans="1:37" ht="23.25" customHeight="1">
      <c r="A277" s="668">
        <v>3001</v>
      </c>
      <c r="B277" s="693" t="s">
        <v>3281</v>
      </c>
      <c r="C277" s="693" t="s">
        <v>3290</v>
      </c>
      <c r="D277" s="693" t="s">
        <v>3293</v>
      </c>
      <c r="E277" s="693"/>
      <c r="F277" s="694"/>
      <c r="G277" s="693"/>
      <c r="H277" s="693"/>
      <c r="I277" s="671"/>
      <c r="J277" s="671"/>
      <c r="K277" s="671"/>
      <c r="L277" s="671"/>
      <c r="M277" s="671"/>
      <c r="N277" s="671"/>
      <c r="O277" s="760"/>
      <c r="P277" s="738"/>
      <c r="Q277" s="762">
        <v>131</v>
      </c>
      <c r="R277" s="737" t="e">
        <f>AB47</f>
        <v>#N/A</v>
      </c>
      <c r="S277" s="772" t="e">
        <f t="shared" si="34"/>
        <v>#N/A</v>
      </c>
      <c r="T277" s="762" t="str">
        <f t="shared" si="31"/>
        <v xml:space="preserve"> </v>
      </c>
      <c r="U277" s="737" t="e">
        <f t="shared" si="32"/>
        <v>#N/A</v>
      </c>
      <c r="V277" s="737"/>
      <c r="W277" s="737"/>
      <c r="X277" s="737"/>
      <c r="Y277" s="737"/>
      <c r="Z277" s="737"/>
      <c r="AA277" s="737"/>
      <c r="AB277" s="737"/>
      <c r="AC277" s="737"/>
      <c r="AD277" s="737"/>
      <c r="AE277" s="737"/>
      <c r="AF277" s="737"/>
      <c r="AG277" s="737"/>
      <c r="AH277" s="737"/>
      <c r="AI277" s="737"/>
      <c r="AJ277" s="737"/>
      <c r="AK277" s="737"/>
    </row>
    <row r="278" spans="1:37" ht="23.25" customHeight="1">
      <c r="A278" s="668">
        <v>4361</v>
      </c>
      <c r="B278" s="679" t="s">
        <v>3283</v>
      </c>
      <c r="C278" s="679" t="s">
        <v>3268</v>
      </c>
      <c r="D278" s="679" t="s">
        <v>3307</v>
      </c>
      <c r="E278" s="679"/>
      <c r="F278" s="680"/>
      <c r="G278" s="679"/>
      <c r="H278" s="679"/>
      <c r="I278" s="671"/>
      <c r="J278" s="671"/>
      <c r="K278" s="671"/>
      <c r="L278" s="671"/>
      <c r="M278" s="671"/>
      <c r="N278" s="671"/>
      <c r="O278" s="760"/>
      <c r="P278" s="738"/>
      <c r="Q278" s="762">
        <v>132</v>
      </c>
      <c r="R278" s="737" t="e">
        <f>AC47</f>
        <v>#N/A</v>
      </c>
      <c r="S278" s="772" t="e">
        <f t="shared" si="34"/>
        <v>#N/A</v>
      </c>
      <c r="T278" s="762" t="str">
        <f t="shared" si="31"/>
        <v xml:space="preserve"> </v>
      </c>
      <c r="U278" s="737" t="e">
        <f t="shared" si="32"/>
        <v>#N/A</v>
      </c>
      <c r="V278" s="737"/>
      <c r="W278" s="737"/>
      <c r="X278" s="737"/>
      <c r="Y278" s="737"/>
      <c r="Z278" s="737"/>
      <c r="AA278" s="737"/>
      <c r="AB278" s="737"/>
      <c r="AC278" s="737"/>
      <c r="AD278" s="737"/>
      <c r="AE278" s="737"/>
      <c r="AF278" s="737"/>
      <c r="AG278" s="737"/>
      <c r="AH278" s="737"/>
      <c r="AI278" s="737"/>
      <c r="AJ278" s="737"/>
      <c r="AK278" s="737"/>
    </row>
    <row r="279" spans="1:37" ht="23.25" customHeight="1">
      <c r="A279" s="668">
        <v>15951</v>
      </c>
      <c r="B279" s="722" t="s">
        <v>3304</v>
      </c>
      <c r="C279" s="722" t="s">
        <v>3265</v>
      </c>
      <c r="D279" s="722" t="s">
        <v>3264</v>
      </c>
      <c r="E279" s="722"/>
      <c r="F279" s="723"/>
      <c r="G279" s="722"/>
      <c r="H279" s="722"/>
      <c r="I279" s="671"/>
      <c r="J279" s="671"/>
      <c r="K279" s="671"/>
      <c r="L279" s="671"/>
      <c r="M279" s="671"/>
      <c r="N279" s="671"/>
      <c r="O279" s="760"/>
      <c r="P279" s="738" t="s">
        <v>4652</v>
      </c>
      <c r="Q279" s="763">
        <v>133</v>
      </c>
      <c r="R279" s="737" t="e">
        <f>R48</f>
        <v>#N/A</v>
      </c>
      <c r="S279" s="772" t="e">
        <f>$Q$48</f>
        <v>#N/A</v>
      </c>
      <c r="T279" s="762" t="str">
        <f t="shared" si="31"/>
        <v xml:space="preserve"> </v>
      </c>
      <c r="U279" s="737" t="e">
        <f t="shared" si="32"/>
        <v>#N/A</v>
      </c>
      <c r="V279" s="737"/>
      <c r="W279" s="737"/>
      <c r="X279" s="737"/>
      <c r="Y279" s="737"/>
      <c r="Z279" s="737"/>
      <c r="AA279" s="737"/>
      <c r="AB279" s="737"/>
      <c r="AC279" s="737"/>
      <c r="AD279" s="737"/>
      <c r="AE279" s="737"/>
      <c r="AF279" s="737"/>
      <c r="AG279" s="737"/>
      <c r="AH279" s="737"/>
      <c r="AI279" s="737"/>
      <c r="AJ279" s="737"/>
      <c r="AK279" s="737"/>
    </row>
    <row r="280" spans="1:37" ht="23.25" customHeight="1">
      <c r="A280" s="668">
        <v>10231</v>
      </c>
      <c r="B280" s="669" t="s">
        <v>3286</v>
      </c>
      <c r="C280" s="669" t="s">
        <v>3289</v>
      </c>
      <c r="D280" s="669" t="s">
        <v>3292</v>
      </c>
      <c r="E280" s="669"/>
      <c r="F280" s="670"/>
      <c r="G280" s="669"/>
      <c r="H280" s="669"/>
      <c r="I280" s="671"/>
      <c r="J280" s="671"/>
      <c r="K280" s="671"/>
      <c r="L280" s="671"/>
      <c r="M280" s="671"/>
      <c r="N280" s="671"/>
      <c r="O280" s="760"/>
      <c r="P280" s="738"/>
      <c r="Q280" s="763">
        <v>134</v>
      </c>
      <c r="R280" s="737" t="e">
        <f>S48</f>
        <v>#N/A</v>
      </c>
      <c r="S280" s="772" t="e">
        <f t="shared" ref="S280:S290" si="35">$Q$48</f>
        <v>#N/A</v>
      </c>
      <c r="T280" s="762" t="str">
        <f t="shared" si="31"/>
        <v xml:space="preserve"> </v>
      </c>
      <c r="U280" s="737" t="e">
        <f t="shared" si="32"/>
        <v>#N/A</v>
      </c>
      <c r="V280" s="737"/>
      <c r="W280" s="737"/>
      <c r="X280" s="737"/>
      <c r="Y280" s="737"/>
      <c r="Z280" s="737"/>
      <c r="AA280" s="737"/>
      <c r="AB280" s="737"/>
      <c r="AC280" s="737"/>
      <c r="AD280" s="737"/>
      <c r="AE280" s="737"/>
      <c r="AF280" s="737"/>
      <c r="AG280" s="737"/>
      <c r="AH280" s="737"/>
      <c r="AI280" s="737"/>
      <c r="AJ280" s="737"/>
      <c r="AK280" s="737"/>
    </row>
    <row r="281" spans="1:37" ht="23.25" customHeight="1">
      <c r="A281" s="698">
        <v>1023157</v>
      </c>
      <c r="B281" s="669" t="s">
        <v>3349</v>
      </c>
      <c r="C281" s="669"/>
      <c r="D281" s="669"/>
      <c r="E281" s="669"/>
      <c r="F281" s="670"/>
      <c r="G281" s="669"/>
      <c r="H281" s="669"/>
      <c r="I281" s="671"/>
      <c r="J281" s="671"/>
      <c r="K281" s="671"/>
      <c r="L281" s="671"/>
      <c r="M281" s="671"/>
      <c r="N281" s="671"/>
      <c r="O281" s="760"/>
      <c r="P281" s="738"/>
      <c r="Q281" s="763">
        <v>135</v>
      </c>
      <c r="R281" s="737" t="e">
        <f>T48</f>
        <v>#N/A</v>
      </c>
      <c r="S281" s="772" t="e">
        <f t="shared" si="35"/>
        <v>#N/A</v>
      </c>
      <c r="T281" s="762" t="str">
        <f t="shared" si="31"/>
        <v xml:space="preserve"> </v>
      </c>
      <c r="U281" s="737" t="e">
        <f t="shared" si="32"/>
        <v>#N/A</v>
      </c>
      <c r="V281" s="737"/>
      <c r="W281" s="737"/>
      <c r="X281" s="737"/>
      <c r="Y281" s="737"/>
      <c r="Z281" s="737"/>
      <c r="AA281" s="737"/>
      <c r="AB281" s="737"/>
      <c r="AC281" s="737"/>
      <c r="AD281" s="737"/>
      <c r="AE281" s="737"/>
      <c r="AF281" s="737"/>
      <c r="AG281" s="737"/>
      <c r="AH281" s="737"/>
      <c r="AI281" s="737"/>
      <c r="AJ281" s="737"/>
      <c r="AK281" s="737"/>
    </row>
    <row r="282" spans="1:37" ht="23.25" customHeight="1">
      <c r="A282" s="668">
        <v>10232</v>
      </c>
      <c r="B282" s="669" t="s">
        <v>3283</v>
      </c>
      <c r="C282" s="669" t="s">
        <v>3268</v>
      </c>
      <c r="D282" s="669" t="s">
        <v>3294</v>
      </c>
      <c r="E282" s="669"/>
      <c r="F282" s="670"/>
      <c r="G282" s="669"/>
      <c r="H282" s="669"/>
      <c r="I282" s="671"/>
      <c r="J282" s="671"/>
      <c r="K282" s="671"/>
      <c r="L282" s="671"/>
      <c r="M282" s="671"/>
      <c r="N282" s="671"/>
      <c r="O282" s="760"/>
      <c r="P282" s="738"/>
      <c r="Q282" s="763">
        <v>136</v>
      </c>
      <c r="R282" s="737" t="e">
        <f>U48</f>
        <v>#N/A</v>
      </c>
      <c r="S282" s="772" t="e">
        <f t="shared" si="35"/>
        <v>#N/A</v>
      </c>
      <c r="T282" s="762" t="str">
        <f t="shared" si="31"/>
        <v xml:space="preserve"> </v>
      </c>
      <c r="U282" s="737" t="e">
        <f t="shared" si="32"/>
        <v>#N/A</v>
      </c>
      <c r="V282" s="737"/>
      <c r="W282" s="737"/>
      <c r="X282" s="737"/>
      <c r="Y282" s="737"/>
      <c r="Z282" s="737"/>
      <c r="AA282" s="737"/>
      <c r="AB282" s="737"/>
      <c r="AC282" s="737"/>
      <c r="AD282" s="737"/>
      <c r="AE282" s="737"/>
      <c r="AF282" s="737"/>
      <c r="AG282" s="737"/>
      <c r="AH282" s="737"/>
      <c r="AI282" s="737"/>
      <c r="AJ282" s="737"/>
      <c r="AK282" s="737"/>
    </row>
    <row r="283" spans="1:37" ht="23.25" customHeight="1">
      <c r="A283" s="698">
        <v>1023257</v>
      </c>
      <c r="B283" s="669" t="s">
        <v>3279</v>
      </c>
      <c r="C283" s="669"/>
      <c r="D283" s="669"/>
      <c r="E283" s="669"/>
      <c r="F283" s="670"/>
      <c r="G283" s="669"/>
      <c r="H283" s="669"/>
      <c r="I283" s="671"/>
      <c r="J283" s="671"/>
      <c r="K283" s="671"/>
      <c r="L283" s="671"/>
      <c r="M283" s="671"/>
      <c r="N283" s="671"/>
      <c r="O283" s="760"/>
      <c r="P283" s="738"/>
      <c r="Q283" s="763">
        <v>137</v>
      </c>
      <c r="R283" s="737" t="e">
        <f>V48</f>
        <v>#N/A</v>
      </c>
      <c r="S283" s="772" t="e">
        <f t="shared" si="35"/>
        <v>#N/A</v>
      </c>
      <c r="T283" s="762" t="str">
        <f t="shared" si="31"/>
        <v xml:space="preserve"> </v>
      </c>
      <c r="U283" s="737" t="e">
        <f t="shared" si="32"/>
        <v>#N/A</v>
      </c>
      <c r="V283" s="737"/>
      <c r="W283" s="737"/>
      <c r="X283" s="737"/>
      <c r="Y283" s="737"/>
      <c r="Z283" s="737"/>
      <c r="AA283" s="737"/>
      <c r="AB283" s="737"/>
      <c r="AC283" s="737"/>
      <c r="AD283" s="737"/>
      <c r="AE283" s="737"/>
      <c r="AF283" s="737"/>
      <c r="AG283" s="737"/>
      <c r="AH283" s="737"/>
      <c r="AI283" s="737"/>
      <c r="AJ283" s="737"/>
      <c r="AK283" s="737"/>
    </row>
    <row r="284" spans="1:37" ht="23.25" customHeight="1">
      <c r="A284" s="668">
        <v>11201</v>
      </c>
      <c r="B284" s="669" t="s">
        <v>3290</v>
      </c>
      <c r="C284" s="669" t="s">
        <v>3357</v>
      </c>
      <c r="D284" s="669" t="s">
        <v>3358</v>
      </c>
      <c r="E284" s="669"/>
      <c r="F284" s="670"/>
      <c r="G284" s="669"/>
      <c r="H284" s="669"/>
      <c r="I284" s="671"/>
      <c r="J284" s="671"/>
      <c r="K284" s="671"/>
      <c r="L284" s="671"/>
      <c r="M284" s="671"/>
      <c r="N284" s="671"/>
      <c r="O284" s="760"/>
      <c r="P284" s="738"/>
      <c r="Q284" s="763">
        <v>138</v>
      </c>
      <c r="R284" s="737" t="e">
        <f>W48</f>
        <v>#N/A</v>
      </c>
      <c r="S284" s="772" t="e">
        <f t="shared" si="35"/>
        <v>#N/A</v>
      </c>
      <c r="T284" s="762" t="str">
        <f t="shared" si="31"/>
        <v xml:space="preserve"> </v>
      </c>
      <c r="U284" s="737" t="e">
        <f t="shared" si="32"/>
        <v>#N/A</v>
      </c>
      <c r="V284" s="737"/>
      <c r="W284" s="737"/>
      <c r="X284" s="737"/>
      <c r="Y284" s="737"/>
      <c r="Z284" s="737"/>
      <c r="AA284" s="737"/>
      <c r="AB284" s="737"/>
      <c r="AC284" s="737"/>
      <c r="AD284" s="737"/>
      <c r="AE284" s="737"/>
      <c r="AF284" s="737"/>
      <c r="AG284" s="737"/>
      <c r="AH284" s="737"/>
      <c r="AI284" s="737"/>
      <c r="AJ284" s="737"/>
      <c r="AK284" s="737"/>
    </row>
    <row r="285" spans="1:37" ht="23.25" customHeight="1">
      <c r="A285" s="668">
        <v>14421</v>
      </c>
      <c r="B285" s="669" t="s">
        <v>3282</v>
      </c>
      <c r="C285" s="669" t="s">
        <v>3277</v>
      </c>
      <c r="D285" s="669" t="s">
        <v>3308</v>
      </c>
      <c r="E285" s="669"/>
      <c r="F285" s="670"/>
      <c r="G285" s="669"/>
      <c r="H285" s="669"/>
      <c r="I285" s="671"/>
      <c r="J285" s="671"/>
      <c r="K285" s="671"/>
      <c r="L285" s="671"/>
      <c r="M285" s="671"/>
      <c r="N285" s="671"/>
      <c r="O285" s="760"/>
      <c r="P285" s="738"/>
      <c r="Q285" s="763">
        <v>139</v>
      </c>
      <c r="R285" s="737" t="e">
        <f>X48</f>
        <v>#N/A</v>
      </c>
      <c r="S285" s="772" t="e">
        <f t="shared" si="35"/>
        <v>#N/A</v>
      </c>
      <c r="T285" s="762" t="str">
        <f t="shared" si="31"/>
        <v xml:space="preserve"> </v>
      </c>
      <c r="U285" s="737" t="e">
        <f t="shared" si="32"/>
        <v>#N/A</v>
      </c>
      <c r="V285" s="737"/>
      <c r="W285" s="737"/>
      <c r="X285" s="737"/>
      <c r="Y285" s="737"/>
      <c r="Z285" s="737"/>
      <c r="AA285" s="737"/>
      <c r="AB285" s="737"/>
      <c r="AC285" s="737"/>
      <c r="AD285" s="737"/>
      <c r="AE285" s="737"/>
      <c r="AF285" s="737"/>
      <c r="AG285" s="737"/>
      <c r="AH285" s="737"/>
      <c r="AI285" s="737"/>
      <c r="AJ285" s="737"/>
      <c r="AK285" s="737"/>
    </row>
    <row r="286" spans="1:37" ht="23.25" customHeight="1">
      <c r="A286" s="675">
        <v>1442157</v>
      </c>
      <c r="B286" s="669" t="s">
        <v>3278</v>
      </c>
      <c r="C286" s="669"/>
      <c r="D286" s="669"/>
      <c r="E286" s="669"/>
      <c r="F286" s="670"/>
      <c r="G286" s="669"/>
      <c r="H286" s="669"/>
      <c r="I286" s="671"/>
      <c r="J286" s="671"/>
      <c r="K286" s="671"/>
      <c r="L286" s="671"/>
      <c r="M286" s="671"/>
      <c r="N286" s="671"/>
      <c r="O286" s="760"/>
      <c r="P286" s="738"/>
      <c r="Q286" s="763">
        <v>140</v>
      </c>
      <c r="R286" s="737" t="e">
        <f>Y48</f>
        <v>#N/A</v>
      </c>
      <c r="S286" s="772" t="e">
        <f t="shared" si="35"/>
        <v>#N/A</v>
      </c>
      <c r="T286" s="762" t="str">
        <f t="shared" si="31"/>
        <v xml:space="preserve"> </v>
      </c>
      <c r="U286" s="737" t="e">
        <f t="shared" si="32"/>
        <v>#N/A</v>
      </c>
      <c r="V286" s="737"/>
      <c r="W286" s="737"/>
      <c r="X286" s="737"/>
      <c r="Y286" s="737"/>
      <c r="Z286" s="737"/>
      <c r="AA286" s="737"/>
      <c r="AB286" s="737"/>
      <c r="AC286" s="737"/>
      <c r="AD286" s="737"/>
      <c r="AE286" s="737"/>
      <c r="AF286" s="737"/>
      <c r="AG286" s="737"/>
      <c r="AH286" s="737"/>
      <c r="AI286" s="737"/>
      <c r="AJ286" s="737"/>
      <c r="AK286" s="737"/>
    </row>
    <row r="287" spans="1:37" ht="23.25" customHeight="1">
      <c r="A287" s="668">
        <v>14431</v>
      </c>
      <c r="B287" s="669" t="s">
        <v>3281</v>
      </c>
      <c r="C287" s="669" t="s">
        <v>3288</v>
      </c>
      <c r="D287" s="669" t="s">
        <v>3291</v>
      </c>
      <c r="E287" s="669"/>
      <c r="F287" s="670"/>
      <c r="G287" s="669"/>
      <c r="H287" s="669"/>
      <c r="I287" s="671"/>
      <c r="J287" s="671"/>
      <c r="K287" s="671"/>
      <c r="L287" s="671"/>
      <c r="M287" s="671"/>
      <c r="N287" s="671"/>
      <c r="O287" s="764"/>
      <c r="P287" s="738"/>
      <c r="Q287" s="763">
        <v>141</v>
      </c>
      <c r="R287" s="737" t="e">
        <f>Z48</f>
        <v>#N/A</v>
      </c>
      <c r="S287" s="772" t="e">
        <f t="shared" si="35"/>
        <v>#N/A</v>
      </c>
      <c r="T287" s="762" t="str">
        <f t="shared" si="31"/>
        <v xml:space="preserve"> </v>
      </c>
      <c r="U287" s="737" t="e">
        <f t="shared" si="32"/>
        <v>#N/A</v>
      </c>
      <c r="V287" s="737"/>
      <c r="W287" s="737"/>
      <c r="X287" s="737"/>
      <c r="Y287" s="737"/>
      <c r="Z287" s="737"/>
      <c r="AA287" s="737"/>
      <c r="AB287" s="737"/>
      <c r="AC287" s="737"/>
      <c r="AD287" s="737"/>
      <c r="AE287" s="737"/>
      <c r="AF287" s="737"/>
      <c r="AG287" s="737"/>
      <c r="AH287" s="737"/>
      <c r="AI287" s="737"/>
      <c r="AJ287" s="737"/>
      <c r="AK287" s="737"/>
    </row>
    <row r="288" spans="1:37" ht="23.25" customHeight="1">
      <c r="A288" s="675">
        <v>1443157</v>
      </c>
      <c r="B288" s="669" t="s">
        <v>3293</v>
      </c>
      <c r="C288" s="669"/>
      <c r="D288" s="669"/>
      <c r="E288" s="669"/>
      <c r="F288" s="670"/>
      <c r="G288" s="669"/>
      <c r="H288" s="669"/>
      <c r="I288" s="671"/>
      <c r="J288" s="671"/>
      <c r="K288" s="671"/>
      <c r="L288" s="671"/>
      <c r="M288" s="671"/>
      <c r="N288" s="671"/>
      <c r="O288" s="760"/>
      <c r="P288" s="738"/>
      <c r="Q288" s="763">
        <v>142</v>
      </c>
      <c r="R288" s="737" t="e">
        <f>AA48</f>
        <v>#N/A</v>
      </c>
      <c r="S288" s="772" t="e">
        <f t="shared" si="35"/>
        <v>#N/A</v>
      </c>
      <c r="T288" s="762" t="str">
        <f t="shared" si="31"/>
        <v xml:space="preserve"> </v>
      </c>
      <c r="U288" s="737" t="e">
        <f t="shared" si="32"/>
        <v>#N/A</v>
      </c>
      <c r="V288" s="737"/>
      <c r="W288" s="737"/>
      <c r="X288" s="737"/>
      <c r="Y288" s="737"/>
      <c r="Z288" s="737"/>
      <c r="AA288" s="737"/>
      <c r="AB288" s="737"/>
      <c r="AC288" s="737"/>
      <c r="AD288" s="737"/>
      <c r="AE288" s="737"/>
      <c r="AF288" s="737"/>
      <c r="AG288" s="737"/>
      <c r="AH288" s="737"/>
      <c r="AI288" s="737"/>
      <c r="AJ288" s="737"/>
      <c r="AK288" s="737"/>
    </row>
    <row r="289" spans="1:37" ht="23.25" customHeight="1">
      <c r="A289" s="668">
        <v>14441</v>
      </c>
      <c r="B289" s="669" t="s">
        <v>3303</v>
      </c>
      <c r="C289" s="669" t="s">
        <v>3266</v>
      </c>
      <c r="D289" s="669" t="s">
        <v>3267</v>
      </c>
      <c r="E289" s="669"/>
      <c r="F289" s="670"/>
      <c r="G289" s="669"/>
      <c r="H289" s="669"/>
      <c r="I289" s="671"/>
      <c r="J289" s="671"/>
      <c r="K289" s="671"/>
      <c r="L289" s="671"/>
      <c r="M289" s="671"/>
      <c r="N289" s="671"/>
      <c r="O289" s="760"/>
      <c r="P289" s="738"/>
      <c r="Q289" s="763">
        <v>143</v>
      </c>
      <c r="R289" s="737" t="e">
        <f>AB48</f>
        <v>#N/A</v>
      </c>
      <c r="S289" s="772" t="e">
        <f t="shared" si="35"/>
        <v>#N/A</v>
      </c>
      <c r="T289" s="762" t="str">
        <f t="shared" si="31"/>
        <v xml:space="preserve"> </v>
      </c>
      <c r="U289" s="737" t="e">
        <f t="shared" si="32"/>
        <v>#N/A</v>
      </c>
      <c r="V289" s="737"/>
      <c r="W289" s="737"/>
      <c r="X289" s="737"/>
      <c r="Y289" s="737"/>
      <c r="Z289" s="737"/>
      <c r="AA289" s="737"/>
      <c r="AB289" s="737"/>
      <c r="AC289" s="737"/>
      <c r="AD289" s="737"/>
      <c r="AE289" s="737"/>
      <c r="AF289" s="737"/>
      <c r="AG289" s="737"/>
      <c r="AH289" s="737"/>
      <c r="AI289" s="737"/>
      <c r="AJ289" s="737"/>
      <c r="AK289" s="737"/>
    </row>
    <row r="290" spans="1:37" ht="23.25" customHeight="1">
      <c r="A290" s="675">
        <v>1444157</v>
      </c>
      <c r="B290" s="669" t="s">
        <v>3307</v>
      </c>
      <c r="C290" s="669"/>
      <c r="D290" s="669"/>
      <c r="E290" s="669"/>
      <c r="F290" s="670"/>
      <c r="G290" s="669"/>
      <c r="H290" s="669"/>
      <c r="I290" s="671"/>
      <c r="J290" s="671"/>
      <c r="K290" s="671"/>
      <c r="L290" s="671"/>
      <c r="M290" s="671"/>
      <c r="N290" s="671"/>
      <c r="O290" s="760"/>
      <c r="P290" s="738"/>
      <c r="Q290" s="763">
        <v>144</v>
      </c>
      <c r="R290" s="737" t="e">
        <f>AC48</f>
        <v>#N/A</v>
      </c>
      <c r="S290" s="772" t="e">
        <f t="shared" si="35"/>
        <v>#N/A</v>
      </c>
      <c r="T290" s="762" t="str">
        <f t="shared" si="31"/>
        <v xml:space="preserve"> </v>
      </c>
      <c r="U290" s="737" t="e">
        <f t="shared" si="32"/>
        <v>#N/A</v>
      </c>
      <c r="V290" s="737"/>
      <c r="W290" s="737"/>
      <c r="X290" s="737"/>
      <c r="Y290" s="737"/>
      <c r="Z290" s="737"/>
      <c r="AA290" s="737"/>
      <c r="AB290" s="737"/>
      <c r="AC290" s="737"/>
      <c r="AD290" s="737"/>
      <c r="AE290" s="737"/>
      <c r="AF290" s="737"/>
      <c r="AG290" s="737"/>
      <c r="AH290" s="737"/>
      <c r="AI290" s="737"/>
      <c r="AJ290" s="737"/>
      <c r="AK290" s="737"/>
    </row>
    <row r="291" spans="1:37" ht="23.25" customHeight="1">
      <c r="A291" s="668">
        <v>14451</v>
      </c>
      <c r="B291" s="669" t="s">
        <v>3304</v>
      </c>
      <c r="C291" s="669" t="s">
        <v>3265</v>
      </c>
      <c r="D291" s="669" t="s">
        <v>3264</v>
      </c>
      <c r="E291" s="669"/>
      <c r="F291" s="670"/>
      <c r="G291" s="669"/>
      <c r="H291" s="669"/>
      <c r="I291" s="671"/>
      <c r="J291" s="671"/>
      <c r="K291" s="671"/>
      <c r="L291" s="671"/>
      <c r="M291" s="671"/>
      <c r="N291" s="671"/>
      <c r="O291" s="672"/>
      <c r="P291" s="645"/>
    </row>
    <row r="292" spans="1:37" ht="23.25" customHeight="1">
      <c r="A292" s="675">
        <v>1445157</v>
      </c>
      <c r="B292" s="669" t="s">
        <v>3350</v>
      </c>
      <c r="C292" s="669"/>
      <c r="D292" s="669"/>
      <c r="E292" s="669"/>
      <c r="F292" s="670"/>
      <c r="G292" s="669"/>
      <c r="H292" s="669"/>
      <c r="I292" s="671"/>
      <c r="J292" s="671"/>
      <c r="K292" s="671"/>
      <c r="L292" s="671"/>
      <c r="M292" s="671"/>
      <c r="N292" s="671"/>
      <c r="O292" s="672"/>
      <c r="P292" s="645"/>
    </row>
    <row r="293" spans="1:37" ht="23.25" customHeight="1">
      <c r="A293" s="684">
        <v>16561</v>
      </c>
      <c r="B293" s="685"/>
      <c r="C293" s="685"/>
      <c r="D293" s="685"/>
      <c r="E293" s="685"/>
      <c r="F293" s="686"/>
      <c r="G293" s="685"/>
      <c r="H293" s="685"/>
      <c r="I293" s="687"/>
      <c r="J293" s="687"/>
      <c r="K293" s="687"/>
      <c r="L293" s="687"/>
      <c r="M293" s="687"/>
      <c r="N293" s="687"/>
      <c r="O293" s="672"/>
      <c r="P293" s="645"/>
    </row>
    <row r="294" spans="1:37" ht="23.25" customHeight="1">
      <c r="A294" s="668">
        <v>15421</v>
      </c>
      <c r="B294" s="688" t="s">
        <v>3300</v>
      </c>
      <c r="C294" s="688" t="s">
        <v>3309</v>
      </c>
      <c r="D294" s="688" t="s">
        <v>3298</v>
      </c>
      <c r="E294" s="688"/>
      <c r="F294" s="689"/>
      <c r="G294" s="688"/>
      <c r="H294" s="688"/>
      <c r="I294" s="671"/>
      <c r="J294" s="671"/>
      <c r="K294" s="671"/>
      <c r="L294" s="671"/>
      <c r="M294" s="671"/>
      <c r="N294" s="671"/>
      <c r="O294" s="699"/>
      <c r="P294" s="645"/>
    </row>
    <row r="295" spans="1:37" ht="23.25" customHeight="1">
      <c r="A295" s="668">
        <v>14491</v>
      </c>
      <c r="B295" s="669" t="s">
        <v>3281</v>
      </c>
      <c r="C295" s="669" t="s">
        <v>3290</v>
      </c>
      <c r="D295" s="669" t="s">
        <v>3293</v>
      </c>
      <c r="E295" s="669"/>
      <c r="F295" s="670"/>
      <c r="G295" s="669"/>
      <c r="H295" s="669"/>
      <c r="I295" s="671"/>
      <c r="J295" s="671"/>
      <c r="K295" s="671"/>
      <c r="L295" s="671"/>
      <c r="M295" s="671"/>
      <c r="N295" s="671"/>
      <c r="O295" s="695"/>
      <c r="P295" s="645"/>
    </row>
    <row r="296" spans="1:37" ht="23.25" customHeight="1">
      <c r="A296" s="675">
        <v>1449157</v>
      </c>
      <c r="B296" s="669" t="s">
        <v>3291</v>
      </c>
      <c r="C296" s="669"/>
      <c r="D296" s="669"/>
      <c r="E296" s="669"/>
      <c r="F296" s="670"/>
      <c r="G296" s="669"/>
      <c r="H296" s="669"/>
      <c r="I296" s="671"/>
      <c r="J296" s="671"/>
      <c r="K296" s="671"/>
      <c r="L296" s="671"/>
      <c r="M296" s="671"/>
      <c r="N296" s="671"/>
      <c r="O296" s="672"/>
      <c r="P296" s="645"/>
    </row>
    <row r="297" spans="1:37" ht="23.25" customHeight="1">
      <c r="A297" s="668">
        <v>14501</v>
      </c>
      <c r="B297" s="669" t="s">
        <v>3300</v>
      </c>
      <c r="C297" s="669" t="s">
        <v>3309</v>
      </c>
      <c r="D297" s="669" t="s">
        <v>3298</v>
      </c>
      <c r="E297" s="669"/>
      <c r="F297" s="670"/>
      <c r="G297" s="669"/>
      <c r="H297" s="669"/>
      <c r="I297" s="671"/>
      <c r="J297" s="671"/>
      <c r="K297" s="671"/>
      <c r="L297" s="671"/>
      <c r="M297" s="671"/>
      <c r="N297" s="671"/>
      <c r="O297" s="672"/>
      <c r="P297" s="645"/>
    </row>
    <row r="298" spans="1:37" ht="23.25" customHeight="1">
      <c r="A298" s="675">
        <v>1450157</v>
      </c>
      <c r="B298" s="669" t="s">
        <v>3307</v>
      </c>
      <c r="C298" s="669"/>
      <c r="D298" s="669"/>
      <c r="E298" s="669"/>
      <c r="F298" s="670"/>
      <c r="G298" s="669"/>
      <c r="H298" s="669"/>
      <c r="I298" s="671"/>
      <c r="J298" s="671"/>
      <c r="K298" s="671"/>
      <c r="L298" s="671"/>
      <c r="M298" s="671"/>
      <c r="N298" s="671"/>
      <c r="O298" s="672"/>
      <c r="P298" s="645"/>
    </row>
    <row r="299" spans="1:37" ht="23.25" customHeight="1">
      <c r="A299" s="668">
        <v>14511</v>
      </c>
      <c r="B299" s="669" t="s">
        <v>3286</v>
      </c>
      <c r="C299" s="669" t="s">
        <v>3289</v>
      </c>
      <c r="D299" s="669" t="s">
        <v>3292</v>
      </c>
      <c r="E299" s="669"/>
      <c r="F299" s="670"/>
      <c r="G299" s="669"/>
      <c r="H299" s="669"/>
      <c r="I299" s="671"/>
      <c r="J299" s="671"/>
      <c r="K299" s="671"/>
      <c r="L299" s="671"/>
      <c r="M299" s="671"/>
      <c r="N299" s="671"/>
      <c r="O299" s="672"/>
      <c r="P299" s="645"/>
    </row>
    <row r="300" spans="1:37" ht="23.25" customHeight="1">
      <c r="A300" s="675">
        <v>1451157</v>
      </c>
      <c r="B300" s="669" t="s">
        <v>3270</v>
      </c>
      <c r="C300" s="669"/>
      <c r="D300" s="669"/>
      <c r="E300" s="669"/>
      <c r="F300" s="670"/>
      <c r="G300" s="669"/>
      <c r="H300" s="669"/>
      <c r="I300" s="671"/>
      <c r="J300" s="671"/>
      <c r="K300" s="671"/>
      <c r="L300" s="671"/>
      <c r="M300" s="671"/>
      <c r="N300" s="671"/>
      <c r="O300" s="695"/>
      <c r="P300" s="645"/>
    </row>
    <row r="301" spans="1:37" ht="23.25" customHeight="1">
      <c r="A301" s="668">
        <v>15651</v>
      </c>
      <c r="B301" s="679" t="s">
        <v>3287</v>
      </c>
      <c r="C301" s="679" t="s">
        <v>3274</v>
      </c>
      <c r="D301" s="679" t="s">
        <v>3271</v>
      </c>
      <c r="E301" s="679"/>
      <c r="F301" s="680"/>
      <c r="G301" s="679"/>
      <c r="H301" s="679"/>
      <c r="I301" s="671"/>
      <c r="J301" s="671"/>
      <c r="K301" s="671"/>
      <c r="L301" s="671"/>
      <c r="M301" s="671"/>
      <c r="N301" s="671"/>
      <c r="O301" s="695"/>
      <c r="P301" s="645"/>
    </row>
    <row r="302" spans="1:37" ht="23.25" customHeight="1">
      <c r="A302" s="668">
        <v>15471</v>
      </c>
      <c r="B302" s="693" t="s">
        <v>3302</v>
      </c>
      <c r="C302" s="693" t="s">
        <v>3272</v>
      </c>
      <c r="D302" s="693" t="s">
        <v>3311</v>
      </c>
      <c r="E302" s="693"/>
      <c r="F302" s="694"/>
      <c r="G302" s="693"/>
      <c r="H302" s="693"/>
      <c r="I302" s="671"/>
      <c r="J302" s="671"/>
      <c r="K302" s="671"/>
      <c r="L302" s="671"/>
      <c r="M302" s="671"/>
      <c r="N302" s="671"/>
      <c r="O302" s="695"/>
      <c r="P302" s="645"/>
    </row>
    <row r="303" spans="1:37" ht="23.25" customHeight="1">
      <c r="A303" s="684">
        <v>16841</v>
      </c>
      <c r="B303" s="685"/>
      <c r="C303" s="685"/>
      <c r="D303" s="685"/>
      <c r="E303" s="685"/>
      <c r="F303" s="686"/>
      <c r="G303" s="685"/>
      <c r="H303" s="685"/>
      <c r="I303" s="687"/>
      <c r="J303" s="687"/>
      <c r="K303" s="687"/>
      <c r="L303" s="687"/>
      <c r="M303" s="687"/>
      <c r="N303" s="687"/>
      <c r="O303" s="699"/>
      <c r="P303" s="645"/>
    </row>
    <row r="304" spans="1:37" ht="23.25" customHeight="1">
      <c r="A304" s="668">
        <v>17411</v>
      </c>
      <c r="B304" s="669"/>
      <c r="C304" s="669"/>
      <c r="D304" s="669"/>
      <c r="E304" s="669"/>
      <c r="F304" s="670"/>
      <c r="G304" s="669"/>
      <c r="H304" s="669"/>
      <c r="I304" s="671"/>
      <c r="J304" s="671"/>
      <c r="K304" s="671"/>
      <c r="L304" s="671"/>
      <c r="M304" s="671"/>
      <c r="N304" s="671"/>
      <c r="O304" s="695"/>
      <c r="P304" s="645"/>
    </row>
    <row r="305" spans="1:16" ht="23.25" customHeight="1">
      <c r="A305" s="668">
        <v>16901</v>
      </c>
      <c r="B305" s="669"/>
      <c r="C305" s="669"/>
      <c r="D305" s="669"/>
      <c r="E305" s="669"/>
      <c r="F305" s="670"/>
      <c r="G305" s="669"/>
      <c r="H305" s="669"/>
      <c r="I305" s="671"/>
      <c r="J305" s="671"/>
      <c r="K305" s="671"/>
      <c r="L305" s="671"/>
      <c r="M305" s="671"/>
      <c r="N305" s="671"/>
      <c r="O305" s="672"/>
      <c r="P305" s="645"/>
    </row>
    <row r="306" spans="1:16" ht="23.25" customHeight="1">
      <c r="A306" s="668">
        <v>17571</v>
      </c>
      <c r="B306" s="669"/>
      <c r="C306" s="669"/>
      <c r="D306" s="669"/>
      <c r="E306" s="669"/>
      <c r="F306" s="670"/>
      <c r="G306" s="669"/>
      <c r="H306" s="669"/>
      <c r="I306" s="671"/>
      <c r="J306" s="671"/>
      <c r="K306" s="671"/>
      <c r="L306" s="671"/>
      <c r="M306" s="671"/>
      <c r="N306" s="671"/>
      <c r="O306" s="672"/>
      <c r="P306" s="645"/>
    </row>
    <row r="307" spans="1:16" ht="23.25" customHeight="1">
      <c r="A307" s="668">
        <v>15661</v>
      </c>
      <c r="B307" s="693" t="s">
        <v>3304</v>
      </c>
      <c r="C307" s="693" t="s">
        <v>3265</v>
      </c>
      <c r="D307" s="693" t="s">
        <v>3264</v>
      </c>
      <c r="E307" s="693"/>
      <c r="F307" s="694"/>
      <c r="G307" s="693"/>
      <c r="H307" s="693"/>
      <c r="I307" s="671"/>
      <c r="J307" s="671"/>
      <c r="K307" s="671"/>
      <c r="L307" s="671"/>
      <c r="M307" s="671"/>
      <c r="N307" s="671"/>
      <c r="O307" s="672"/>
      <c r="P307" s="645"/>
    </row>
    <row r="308" spans="1:16" ht="23.25" customHeight="1">
      <c r="A308" s="668">
        <v>15901</v>
      </c>
      <c r="B308" s="693" t="s">
        <v>3302</v>
      </c>
      <c r="C308" s="693" t="s">
        <v>3272</v>
      </c>
      <c r="D308" s="693" t="s">
        <v>3311</v>
      </c>
      <c r="E308" s="693"/>
      <c r="F308" s="694"/>
      <c r="G308" s="693"/>
      <c r="H308" s="693"/>
      <c r="I308" s="671"/>
      <c r="J308" s="671"/>
      <c r="K308" s="671"/>
      <c r="L308" s="671"/>
      <c r="M308" s="671"/>
      <c r="N308" s="671"/>
      <c r="O308" s="672"/>
      <c r="P308" s="645"/>
    </row>
    <row r="309" spans="1:16" ht="23.25" customHeight="1">
      <c r="A309" s="668">
        <v>18741</v>
      </c>
      <c r="B309" s="693" t="s">
        <v>3283</v>
      </c>
      <c r="C309" s="693" t="s">
        <v>3268</v>
      </c>
      <c r="D309" s="693" t="s">
        <v>3294</v>
      </c>
      <c r="E309" s="693"/>
      <c r="F309" s="694"/>
      <c r="G309" s="693"/>
      <c r="H309" s="693"/>
      <c r="I309" s="671"/>
      <c r="J309" s="671"/>
      <c r="K309" s="671"/>
      <c r="L309" s="671"/>
      <c r="M309" s="671"/>
      <c r="N309" s="671"/>
      <c r="O309" s="672"/>
      <c r="P309" s="645"/>
    </row>
    <row r="310" spans="1:16" ht="23.25" customHeight="1">
      <c r="A310" s="668">
        <v>18751</v>
      </c>
      <c r="B310" s="679" t="s">
        <v>3296</v>
      </c>
      <c r="C310" s="679" t="s">
        <v>3275</v>
      </c>
      <c r="D310" s="679" t="s">
        <v>3310</v>
      </c>
      <c r="E310" s="679"/>
      <c r="F310" s="680"/>
      <c r="G310" s="679"/>
      <c r="H310" s="679"/>
      <c r="I310" s="671"/>
      <c r="J310" s="671"/>
      <c r="K310" s="671"/>
      <c r="L310" s="671"/>
      <c r="M310" s="671"/>
      <c r="N310" s="671"/>
      <c r="O310" s="672"/>
      <c r="P310" s="645"/>
    </row>
    <row r="311" spans="1:16" ht="23.25" customHeight="1">
      <c r="A311" s="668">
        <v>17261</v>
      </c>
      <c r="B311" s="693"/>
      <c r="C311" s="693"/>
      <c r="D311" s="693"/>
      <c r="E311" s="693"/>
      <c r="F311" s="694"/>
      <c r="G311" s="693"/>
      <c r="H311" s="693"/>
      <c r="I311" s="671"/>
      <c r="J311" s="671"/>
      <c r="K311" s="671"/>
      <c r="L311" s="671"/>
      <c r="M311" s="671"/>
      <c r="N311" s="671"/>
      <c r="O311" s="672"/>
      <c r="P311" s="645"/>
    </row>
    <row r="312" spans="1:16" ht="23.25" customHeight="1">
      <c r="A312" s="668">
        <v>13841</v>
      </c>
      <c r="B312" s="669" t="s">
        <v>3296</v>
      </c>
      <c r="C312" s="669" t="s">
        <v>3275</v>
      </c>
      <c r="D312" s="669" t="s">
        <v>3310</v>
      </c>
      <c r="E312" s="669"/>
      <c r="F312" s="670"/>
      <c r="G312" s="669"/>
      <c r="H312" s="669"/>
      <c r="I312" s="671"/>
      <c r="J312" s="671"/>
      <c r="K312" s="671"/>
      <c r="L312" s="671"/>
      <c r="M312" s="671"/>
      <c r="N312" s="671"/>
      <c r="O312" s="672"/>
      <c r="P312" s="645"/>
    </row>
    <row r="313" spans="1:16" ht="23.25" customHeight="1">
      <c r="A313" s="668">
        <v>13842</v>
      </c>
      <c r="B313" s="669" t="s">
        <v>3283</v>
      </c>
      <c r="C313" s="669" t="s">
        <v>3268</v>
      </c>
      <c r="D313" s="669" t="s">
        <v>3294</v>
      </c>
      <c r="E313" s="669"/>
      <c r="F313" s="670"/>
      <c r="G313" s="669"/>
      <c r="H313" s="669"/>
      <c r="I313" s="671"/>
      <c r="J313" s="671"/>
      <c r="K313" s="671"/>
      <c r="L313" s="671"/>
      <c r="M313" s="671"/>
      <c r="N313" s="671"/>
      <c r="O313" s="672"/>
      <c r="P313" s="645"/>
    </row>
    <row r="314" spans="1:16" ht="23.25" customHeight="1">
      <c r="A314" s="675">
        <v>1384157</v>
      </c>
      <c r="B314" s="669" t="s">
        <v>3305</v>
      </c>
      <c r="C314" s="669"/>
      <c r="D314" s="669"/>
      <c r="E314" s="669"/>
      <c r="F314" s="670"/>
      <c r="G314" s="669"/>
      <c r="H314" s="669"/>
      <c r="I314" s="671"/>
      <c r="J314" s="671"/>
      <c r="K314" s="671"/>
      <c r="L314" s="671"/>
      <c r="M314" s="671"/>
      <c r="N314" s="671"/>
      <c r="O314" s="672"/>
      <c r="P314" s="645"/>
    </row>
    <row r="315" spans="1:16" ht="23.25" customHeight="1">
      <c r="A315" s="675">
        <v>1384257</v>
      </c>
      <c r="B315" s="669" t="s">
        <v>3305</v>
      </c>
      <c r="C315" s="669"/>
      <c r="D315" s="669"/>
      <c r="E315" s="669"/>
      <c r="F315" s="670"/>
      <c r="G315" s="669"/>
      <c r="H315" s="669"/>
      <c r="I315" s="671"/>
      <c r="J315" s="671"/>
      <c r="K315" s="671"/>
      <c r="L315" s="671"/>
      <c r="M315" s="671"/>
      <c r="N315" s="671"/>
      <c r="O315" s="672"/>
      <c r="P315" s="645"/>
    </row>
    <row r="316" spans="1:16" ht="23.25" customHeight="1">
      <c r="A316" s="675">
        <v>1384357</v>
      </c>
      <c r="B316" s="669" t="s">
        <v>3305</v>
      </c>
      <c r="C316" s="669"/>
      <c r="D316" s="669"/>
      <c r="E316" s="669"/>
      <c r="F316" s="670"/>
      <c r="G316" s="669"/>
      <c r="H316" s="669"/>
      <c r="I316" s="671"/>
      <c r="J316" s="671"/>
      <c r="K316" s="671"/>
      <c r="L316" s="671"/>
      <c r="M316" s="671"/>
      <c r="N316" s="671"/>
      <c r="O316" s="672"/>
      <c r="P316" s="645"/>
    </row>
    <row r="317" spans="1:16" ht="23.25" customHeight="1">
      <c r="A317" s="683">
        <v>1384199</v>
      </c>
      <c r="B317" s="669" t="s">
        <v>3304</v>
      </c>
      <c r="C317" s="669" t="s">
        <v>3300</v>
      </c>
      <c r="D317" s="669"/>
      <c r="E317" s="669"/>
      <c r="F317" s="670"/>
      <c r="G317" s="669"/>
      <c r="H317" s="669"/>
      <c r="I317" s="671"/>
      <c r="J317" s="671"/>
      <c r="K317" s="671"/>
      <c r="L317" s="671"/>
      <c r="M317" s="671"/>
      <c r="N317" s="671"/>
      <c r="O317" s="672"/>
      <c r="P317" s="645"/>
    </row>
    <row r="318" spans="1:16" ht="23.25" customHeight="1">
      <c r="A318" s="683">
        <v>1384299</v>
      </c>
      <c r="B318" s="669" t="s">
        <v>3287</v>
      </c>
      <c r="C318" s="669" t="s">
        <v>3303</v>
      </c>
      <c r="D318" s="669"/>
      <c r="E318" s="669"/>
      <c r="F318" s="670"/>
      <c r="G318" s="669"/>
      <c r="H318" s="669"/>
      <c r="I318" s="671"/>
      <c r="J318" s="671"/>
      <c r="K318" s="671"/>
      <c r="L318" s="671"/>
      <c r="M318" s="671"/>
      <c r="N318" s="671"/>
      <c r="O318" s="672"/>
      <c r="P318" s="645"/>
    </row>
    <row r="319" spans="1:16" ht="23.25" customHeight="1">
      <c r="A319" s="668">
        <v>13843</v>
      </c>
      <c r="B319" s="669" t="s">
        <v>3288</v>
      </c>
      <c r="C319" s="669" t="s">
        <v>3278</v>
      </c>
      <c r="D319" s="669"/>
      <c r="E319" s="669"/>
      <c r="F319" s="670"/>
      <c r="G319" s="669"/>
      <c r="H319" s="669"/>
      <c r="I319" s="671"/>
      <c r="J319" s="671"/>
      <c r="K319" s="671"/>
      <c r="L319" s="671"/>
      <c r="M319" s="671"/>
      <c r="N319" s="671"/>
      <c r="O319" s="672"/>
      <c r="P319" s="645"/>
    </row>
    <row r="320" spans="1:16" ht="23.25" customHeight="1">
      <c r="A320" s="668">
        <v>13851</v>
      </c>
      <c r="B320" s="669" t="s">
        <v>3282</v>
      </c>
      <c r="C320" s="669" t="s">
        <v>3277</v>
      </c>
      <c r="D320" s="669" t="s">
        <v>3308</v>
      </c>
      <c r="E320" s="669"/>
      <c r="F320" s="670"/>
      <c r="G320" s="669"/>
      <c r="H320" s="669"/>
      <c r="I320" s="671"/>
      <c r="J320" s="671"/>
      <c r="K320" s="671"/>
      <c r="L320" s="671"/>
      <c r="M320" s="671"/>
      <c r="N320" s="671"/>
      <c r="O320" s="672"/>
      <c r="P320" s="645"/>
    </row>
    <row r="321" spans="1:16" ht="23.25" customHeight="1">
      <c r="A321" s="698">
        <v>1385157</v>
      </c>
      <c r="B321" s="669" t="s">
        <v>3306</v>
      </c>
      <c r="C321" s="669"/>
      <c r="D321" s="669"/>
      <c r="E321" s="669"/>
      <c r="F321" s="670"/>
      <c r="G321" s="669"/>
      <c r="H321" s="669"/>
      <c r="I321" s="671"/>
      <c r="J321" s="671"/>
      <c r="K321" s="671"/>
      <c r="L321" s="671"/>
      <c r="M321" s="671"/>
      <c r="N321" s="671"/>
      <c r="O321" s="672"/>
      <c r="P321" s="645"/>
    </row>
    <row r="322" spans="1:16" ht="23.25" customHeight="1">
      <c r="A322" s="668">
        <v>13852</v>
      </c>
      <c r="B322" s="669" t="s">
        <v>3284</v>
      </c>
      <c r="C322" s="669" t="s">
        <v>3273</v>
      </c>
      <c r="D322" s="669" t="s">
        <v>3269</v>
      </c>
      <c r="E322" s="669"/>
      <c r="F322" s="670"/>
      <c r="G322" s="669"/>
      <c r="H322" s="669"/>
      <c r="I322" s="671"/>
      <c r="J322" s="671"/>
      <c r="K322" s="671"/>
      <c r="L322" s="671"/>
      <c r="M322" s="671"/>
      <c r="N322" s="671"/>
      <c r="O322" s="672"/>
      <c r="P322" s="645"/>
    </row>
    <row r="323" spans="1:16" ht="23.25" customHeight="1">
      <c r="A323" s="698">
        <v>1385257</v>
      </c>
      <c r="B323" s="669" t="s">
        <v>3306</v>
      </c>
      <c r="C323" s="669"/>
      <c r="D323" s="669"/>
      <c r="E323" s="669"/>
      <c r="F323" s="670"/>
      <c r="G323" s="669"/>
      <c r="H323" s="669"/>
      <c r="I323" s="671"/>
      <c r="J323" s="671"/>
      <c r="K323" s="671"/>
      <c r="L323" s="671"/>
      <c r="M323" s="671"/>
      <c r="N323" s="671"/>
      <c r="O323" s="672"/>
      <c r="P323" s="645"/>
    </row>
    <row r="324" spans="1:16" ht="23.25" customHeight="1">
      <c r="A324" s="668">
        <v>13861</v>
      </c>
      <c r="B324" s="669" t="s">
        <v>3299</v>
      </c>
      <c r="C324" s="669" t="s">
        <v>3276</v>
      </c>
      <c r="D324" s="669" t="s">
        <v>3297</v>
      </c>
      <c r="E324" s="669"/>
      <c r="F324" s="670"/>
      <c r="G324" s="669"/>
      <c r="H324" s="669"/>
      <c r="I324" s="671"/>
      <c r="J324" s="671"/>
      <c r="K324" s="671"/>
      <c r="L324" s="671"/>
      <c r="M324" s="671"/>
      <c r="N324" s="671"/>
      <c r="O324" s="672"/>
      <c r="P324" s="645"/>
    </row>
    <row r="325" spans="1:16" ht="23.25" customHeight="1">
      <c r="A325" s="698">
        <v>1386157</v>
      </c>
      <c r="B325" s="669" t="s">
        <v>3301</v>
      </c>
      <c r="C325" s="669"/>
      <c r="D325" s="669"/>
      <c r="E325" s="669"/>
      <c r="F325" s="670"/>
      <c r="G325" s="669"/>
      <c r="H325" s="669"/>
      <c r="I325" s="671"/>
      <c r="J325" s="671"/>
      <c r="K325" s="671"/>
      <c r="L325" s="671"/>
      <c r="M325" s="671"/>
      <c r="N325" s="671"/>
      <c r="O325" s="672"/>
      <c r="P325" s="645"/>
    </row>
    <row r="326" spans="1:16" ht="23.25" customHeight="1">
      <c r="A326" s="668">
        <v>13862</v>
      </c>
      <c r="B326" s="669" t="s">
        <v>3299</v>
      </c>
      <c r="C326" s="669" t="s">
        <v>3276</v>
      </c>
      <c r="D326" s="669" t="s">
        <v>3267</v>
      </c>
      <c r="E326" s="669"/>
      <c r="F326" s="670"/>
      <c r="G326" s="669"/>
      <c r="H326" s="669"/>
      <c r="I326" s="671"/>
      <c r="J326" s="671"/>
      <c r="K326" s="671"/>
      <c r="L326" s="671"/>
      <c r="M326" s="671"/>
      <c r="N326" s="671"/>
      <c r="O326" s="672"/>
      <c r="P326" s="645"/>
    </row>
    <row r="327" spans="1:16" ht="23.25" customHeight="1">
      <c r="A327" s="698">
        <v>1386257</v>
      </c>
      <c r="B327" s="669" t="s">
        <v>3301</v>
      </c>
      <c r="C327" s="669"/>
      <c r="D327" s="669"/>
      <c r="E327" s="669"/>
      <c r="F327" s="670"/>
      <c r="G327" s="669"/>
      <c r="H327" s="669"/>
      <c r="I327" s="671"/>
      <c r="J327" s="671"/>
      <c r="K327" s="671"/>
      <c r="L327" s="671"/>
      <c r="M327" s="671"/>
      <c r="N327" s="671"/>
      <c r="O327" s="672"/>
      <c r="P327" s="645"/>
    </row>
    <row r="328" spans="1:16" ht="23.25" customHeight="1">
      <c r="A328" s="668">
        <v>13863</v>
      </c>
      <c r="B328" s="669" t="s">
        <v>3303</v>
      </c>
      <c r="C328" s="669" t="s">
        <v>3266</v>
      </c>
      <c r="D328" s="669" t="s">
        <v>3267</v>
      </c>
      <c r="E328" s="669"/>
      <c r="F328" s="670"/>
      <c r="G328" s="669"/>
      <c r="H328" s="669"/>
      <c r="I328" s="671"/>
      <c r="J328" s="671"/>
      <c r="K328" s="671"/>
      <c r="L328" s="671"/>
      <c r="M328" s="671"/>
      <c r="N328" s="671"/>
      <c r="O328" s="672"/>
      <c r="P328" s="645"/>
    </row>
    <row r="329" spans="1:16" ht="23.25" customHeight="1">
      <c r="A329" s="698">
        <v>1386357</v>
      </c>
      <c r="B329" s="669" t="s">
        <v>3301</v>
      </c>
      <c r="C329" s="669"/>
      <c r="D329" s="669"/>
      <c r="E329" s="669"/>
      <c r="F329" s="670"/>
      <c r="G329" s="669"/>
      <c r="H329" s="669"/>
      <c r="I329" s="671"/>
      <c r="J329" s="671"/>
      <c r="K329" s="671"/>
      <c r="L329" s="671"/>
      <c r="M329" s="671"/>
      <c r="N329" s="671"/>
      <c r="O329" s="672"/>
      <c r="P329" s="645"/>
    </row>
    <row r="330" spans="1:16" ht="23.25" customHeight="1">
      <c r="A330" s="668">
        <v>13871</v>
      </c>
      <c r="B330" s="669" t="s">
        <v>3299</v>
      </c>
      <c r="C330" s="669" t="s">
        <v>3276</v>
      </c>
      <c r="D330" s="669" t="s">
        <v>3297</v>
      </c>
      <c r="E330" s="669"/>
      <c r="F330" s="670"/>
      <c r="G330" s="669"/>
      <c r="H330" s="669"/>
      <c r="I330" s="671"/>
      <c r="J330" s="671"/>
      <c r="K330" s="671"/>
      <c r="L330" s="671"/>
      <c r="M330" s="671"/>
      <c r="N330" s="671"/>
      <c r="O330" s="672"/>
      <c r="P330" s="645"/>
    </row>
    <row r="331" spans="1:16" ht="23.25" customHeight="1">
      <c r="A331" s="698">
        <v>1387157</v>
      </c>
      <c r="B331" s="669" t="s">
        <v>3280</v>
      </c>
      <c r="C331" s="669"/>
      <c r="D331" s="669"/>
      <c r="E331" s="669"/>
      <c r="F331" s="670"/>
      <c r="G331" s="669"/>
      <c r="H331" s="669"/>
      <c r="I331" s="671"/>
      <c r="J331" s="671"/>
      <c r="K331" s="671"/>
      <c r="L331" s="671"/>
      <c r="M331" s="671"/>
      <c r="N331" s="671"/>
      <c r="O331" s="672"/>
      <c r="P331" s="645"/>
    </row>
    <row r="332" spans="1:16" ht="23.25" customHeight="1">
      <c r="A332" s="668">
        <v>13872</v>
      </c>
      <c r="B332" s="669" t="s">
        <v>3282</v>
      </c>
      <c r="C332" s="669" t="s">
        <v>3277</v>
      </c>
      <c r="D332" s="669" t="s">
        <v>3308</v>
      </c>
      <c r="E332" s="669"/>
      <c r="F332" s="670"/>
      <c r="G332" s="669"/>
      <c r="H332" s="669"/>
      <c r="I332" s="671"/>
      <c r="J332" s="671"/>
      <c r="K332" s="671"/>
      <c r="L332" s="671"/>
      <c r="M332" s="671"/>
      <c r="N332" s="671"/>
      <c r="O332" s="672"/>
      <c r="P332" s="645"/>
    </row>
    <row r="333" spans="1:16" ht="23.25" customHeight="1">
      <c r="A333" s="698">
        <v>1387257</v>
      </c>
      <c r="B333" s="669" t="s">
        <v>3280</v>
      </c>
      <c r="C333" s="669"/>
      <c r="D333" s="669"/>
      <c r="E333" s="669"/>
      <c r="F333" s="670"/>
      <c r="G333" s="669"/>
      <c r="H333" s="669"/>
      <c r="I333" s="671"/>
      <c r="J333" s="671"/>
      <c r="K333" s="671"/>
      <c r="L333" s="671"/>
      <c r="M333" s="671"/>
      <c r="N333" s="671"/>
      <c r="O333" s="672"/>
      <c r="P333" s="645"/>
    </row>
    <row r="334" spans="1:16" ht="23.25" customHeight="1">
      <c r="A334" s="668">
        <v>13873</v>
      </c>
      <c r="B334" s="669" t="s">
        <v>3284</v>
      </c>
      <c r="C334" s="669" t="s">
        <v>3273</v>
      </c>
      <c r="D334" s="669" t="s">
        <v>3269</v>
      </c>
      <c r="E334" s="669"/>
      <c r="F334" s="670"/>
      <c r="G334" s="669"/>
      <c r="H334" s="669"/>
      <c r="I334" s="671"/>
      <c r="J334" s="671"/>
      <c r="K334" s="671"/>
      <c r="L334" s="671"/>
      <c r="M334" s="671"/>
      <c r="N334" s="671"/>
      <c r="O334" s="672"/>
      <c r="P334" s="645"/>
    </row>
    <row r="335" spans="1:16" ht="23.25" customHeight="1">
      <c r="A335" s="698">
        <v>1387357</v>
      </c>
      <c r="B335" s="669" t="s">
        <v>3280</v>
      </c>
      <c r="C335" s="669"/>
      <c r="D335" s="669"/>
      <c r="E335" s="669"/>
      <c r="F335" s="670"/>
      <c r="G335" s="669"/>
      <c r="H335" s="669"/>
      <c r="I335" s="671"/>
      <c r="J335" s="671"/>
      <c r="K335" s="671"/>
      <c r="L335" s="671"/>
      <c r="M335" s="671"/>
      <c r="N335" s="671"/>
      <c r="O335" s="672"/>
      <c r="P335" s="645"/>
    </row>
    <row r="336" spans="1:16" ht="23.25" customHeight="1">
      <c r="A336" s="668">
        <v>10091</v>
      </c>
      <c r="B336" s="669" t="s">
        <v>3286</v>
      </c>
      <c r="C336" s="669" t="s">
        <v>3289</v>
      </c>
      <c r="D336" s="669" t="s">
        <v>3292</v>
      </c>
      <c r="E336" s="669"/>
      <c r="F336" s="670"/>
      <c r="G336" s="669"/>
      <c r="H336" s="669"/>
      <c r="I336" s="671"/>
      <c r="J336" s="671"/>
      <c r="K336" s="671"/>
      <c r="L336" s="671"/>
      <c r="M336" s="671"/>
      <c r="N336" s="671"/>
      <c r="O336" s="672"/>
      <c r="P336" s="645"/>
    </row>
    <row r="337" spans="1:16" ht="23.25" customHeight="1">
      <c r="A337" s="698">
        <v>1009157</v>
      </c>
      <c r="B337" s="669" t="s">
        <v>3295</v>
      </c>
      <c r="C337" s="669"/>
      <c r="D337" s="669"/>
      <c r="E337" s="669"/>
      <c r="F337" s="670"/>
      <c r="G337" s="669"/>
      <c r="H337" s="669"/>
      <c r="I337" s="671"/>
      <c r="J337" s="671"/>
      <c r="K337" s="671"/>
      <c r="L337" s="671"/>
      <c r="M337" s="671"/>
      <c r="N337" s="671"/>
      <c r="O337" s="672"/>
      <c r="P337" s="645"/>
    </row>
    <row r="338" spans="1:16" ht="23.25" customHeight="1">
      <c r="A338" s="668">
        <v>10092</v>
      </c>
      <c r="B338" s="669" t="s">
        <v>3300</v>
      </c>
      <c r="C338" s="669" t="s">
        <v>3309</v>
      </c>
      <c r="D338" s="669" t="s">
        <v>3298</v>
      </c>
      <c r="E338" s="669"/>
      <c r="F338" s="670"/>
      <c r="G338" s="669"/>
      <c r="H338" s="669"/>
      <c r="I338" s="671"/>
      <c r="J338" s="671"/>
      <c r="K338" s="671"/>
      <c r="L338" s="671"/>
      <c r="M338" s="671"/>
      <c r="N338" s="671"/>
      <c r="O338" s="672"/>
      <c r="P338" s="645"/>
    </row>
    <row r="339" spans="1:16" ht="23.25" customHeight="1">
      <c r="A339" s="698">
        <v>1009257</v>
      </c>
      <c r="B339" s="669" t="s">
        <v>3295</v>
      </c>
      <c r="C339" s="669"/>
      <c r="D339" s="669"/>
      <c r="E339" s="669"/>
      <c r="F339" s="670"/>
      <c r="G339" s="669"/>
      <c r="H339" s="669"/>
      <c r="I339" s="671"/>
      <c r="J339" s="671"/>
      <c r="K339" s="671"/>
      <c r="L339" s="671"/>
      <c r="M339" s="671"/>
      <c r="N339" s="671"/>
      <c r="O339" s="672"/>
      <c r="P339" s="645"/>
    </row>
    <row r="340" spans="1:16" ht="23.25" customHeight="1">
      <c r="A340" s="668">
        <v>10093</v>
      </c>
      <c r="B340" s="669" t="s">
        <v>3296</v>
      </c>
      <c r="C340" s="669" t="s">
        <v>3275</v>
      </c>
      <c r="D340" s="669" t="s">
        <v>3310</v>
      </c>
      <c r="E340" s="669"/>
      <c r="F340" s="670"/>
      <c r="G340" s="669"/>
      <c r="H340" s="669"/>
      <c r="I340" s="671"/>
      <c r="J340" s="671"/>
      <c r="K340" s="671"/>
      <c r="L340" s="671"/>
      <c r="M340" s="671"/>
      <c r="N340" s="671"/>
      <c r="O340" s="672"/>
      <c r="P340" s="645"/>
    </row>
    <row r="341" spans="1:16" ht="23.25" customHeight="1">
      <c r="A341" s="698">
        <v>1009357</v>
      </c>
      <c r="B341" s="669" t="s">
        <v>3295</v>
      </c>
      <c r="C341" s="669"/>
      <c r="D341" s="669"/>
      <c r="E341" s="669"/>
      <c r="F341" s="670"/>
      <c r="G341" s="669"/>
      <c r="H341" s="669"/>
      <c r="I341" s="671"/>
      <c r="J341" s="671"/>
      <c r="K341" s="671"/>
      <c r="L341" s="671"/>
      <c r="M341" s="671"/>
      <c r="N341" s="671"/>
      <c r="O341" s="672"/>
      <c r="P341" s="645"/>
    </row>
    <row r="342" spans="1:16" ht="23.25" customHeight="1">
      <c r="A342" s="668">
        <v>10094</v>
      </c>
      <c r="B342" s="669" t="s">
        <v>3282</v>
      </c>
      <c r="C342" s="669" t="s">
        <v>3277</v>
      </c>
      <c r="D342" s="669" t="s">
        <v>3308</v>
      </c>
      <c r="E342" s="669"/>
      <c r="F342" s="670"/>
      <c r="G342" s="669"/>
      <c r="H342" s="669"/>
      <c r="I342" s="671"/>
      <c r="J342" s="671"/>
      <c r="K342" s="671"/>
      <c r="L342" s="671"/>
      <c r="M342" s="671"/>
      <c r="N342" s="671"/>
      <c r="O342" s="672"/>
      <c r="P342" s="645"/>
    </row>
    <row r="343" spans="1:16" ht="23.25" customHeight="1">
      <c r="A343" s="698">
        <v>1009457</v>
      </c>
      <c r="B343" s="669" t="s">
        <v>3295</v>
      </c>
      <c r="C343" s="669"/>
      <c r="D343" s="669"/>
      <c r="E343" s="669"/>
      <c r="F343" s="670"/>
      <c r="G343" s="669"/>
      <c r="H343" s="669"/>
      <c r="I343" s="671"/>
      <c r="J343" s="671"/>
      <c r="K343" s="671"/>
      <c r="L343" s="671"/>
      <c r="M343" s="671"/>
      <c r="N343" s="671"/>
      <c r="O343" s="672"/>
      <c r="P343" s="645"/>
    </row>
    <row r="344" spans="1:16" ht="23.25" customHeight="1">
      <c r="A344" s="668">
        <v>10095</v>
      </c>
      <c r="B344" s="669" t="s">
        <v>3282</v>
      </c>
      <c r="C344" s="669" t="s">
        <v>3277</v>
      </c>
      <c r="D344" s="669" t="s">
        <v>3308</v>
      </c>
      <c r="E344" s="669"/>
      <c r="F344" s="670"/>
      <c r="G344" s="669"/>
      <c r="H344" s="669"/>
      <c r="I344" s="671"/>
      <c r="J344" s="671"/>
      <c r="K344" s="671"/>
      <c r="L344" s="671"/>
      <c r="M344" s="671"/>
      <c r="N344" s="671"/>
      <c r="O344" s="672"/>
      <c r="P344" s="645"/>
    </row>
    <row r="345" spans="1:16" ht="23.25" customHeight="1">
      <c r="A345" s="698">
        <v>1009557</v>
      </c>
      <c r="B345" s="669" t="s">
        <v>3295</v>
      </c>
      <c r="C345" s="669"/>
      <c r="D345" s="669"/>
      <c r="E345" s="669"/>
      <c r="F345" s="670"/>
      <c r="G345" s="669"/>
      <c r="H345" s="669"/>
      <c r="I345" s="671"/>
      <c r="J345" s="671"/>
      <c r="K345" s="671"/>
      <c r="L345" s="671"/>
      <c r="M345" s="671"/>
      <c r="N345" s="671"/>
      <c r="O345" s="672"/>
      <c r="P345" s="645"/>
    </row>
    <row r="346" spans="1:16" ht="23.25" customHeight="1">
      <c r="A346" s="668">
        <v>10096</v>
      </c>
      <c r="B346" s="669" t="s">
        <v>3284</v>
      </c>
      <c r="C346" s="669" t="s">
        <v>3273</v>
      </c>
      <c r="D346" s="669" t="s">
        <v>3269</v>
      </c>
      <c r="E346" s="669"/>
      <c r="F346" s="670"/>
      <c r="G346" s="669"/>
      <c r="H346" s="669"/>
      <c r="I346" s="671"/>
      <c r="J346" s="671"/>
      <c r="K346" s="671"/>
      <c r="L346" s="671"/>
      <c r="M346" s="671"/>
      <c r="N346" s="671"/>
      <c r="O346" s="672"/>
      <c r="P346" s="645"/>
    </row>
    <row r="347" spans="1:16" ht="23.25" customHeight="1">
      <c r="A347" s="698">
        <v>1009657</v>
      </c>
      <c r="B347" s="669" t="s">
        <v>3295</v>
      </c>
      <c r="C347" s="669"/>
      <c r="D347" s="669"/>
      <c r="E347" s="669"/>
      <c r="F347" s="670"/>
      <c r="G347" s="669"/>
      <c r="H347" s="669"/>
      <c r="I347" s="671"/>
      <c r="J347" s="671"/>
      <c r="K347" s="671"/>
      <c r="L347" s="671"/>
      <c r="M347" s="671"/>
      <c r="N347" s="671"/>
      <c r="O347" s="672"/>
      <c r="P347" s="645"/>
    </row>
    <row r="348" spans="1:16" ht="23.25" customHeight="1">
      <c r="A348" s="668">
        <v>12381</v>
      </c>
      <c r="B348" s="669" t="s">
        <v>3296</v>
      </c>
      <c r="C348" s="669" t="s">
        <v>3275</v>
      </c>
      <c r="D348" s="669" t="s">
        <v>3310</v>
      </c>
      <c r="E348" s="669"/>
      <c r="F348" s="670"/>
      <c r="G348" s="669"/>
      <c r="H348" s="669"/>
      <c r="I348" s="671"/>
      <c r="J348" s="671"/>
      <c r="K348" s="671"/>
      <c r="L348" s="671"/>
      <c r="M348" s="671"/>
      <c r="N348" s="671"/>
      <c r="O348" s="672"/>
      <c r="P348" s="645"/>
    </row>
    <row r="349" spans="1:16" ht="23.25" customHeight="1">
      <c r="A349" s="668">
        <v>12382</v>
      </c>
      <c r="B349" s="669" t="s">
        <v>3283</v>
      </c>
      <c r="C349" s="669" t="s">
        <v>3268</v>
      </c>
      <c r="D349" s="669" t="s">
        <v>3294</v>
      </c>
      <c r="E349" s="669"/>
      <c r="F349" s="670"/>
      <c r="G349" s="669"/>
      <c r="H349" s="669"/>
      <c r="I349" s="671"/>
      <c r="J349" s="671"/>
      <c r="K349" s="671"/>
      <c r="L349" s="671"/>
      <c r="M349" s="671"/>
      <c r="N349" s="671"/>
      <c r="O349" s="672"/>
      <c r="P349" s="645"/>
    </row>
    <row r="350" spans="1:16" ht="23.25" customHeight="1">
      <c r="A350" s="675">
        <v>1238157</v>
      </c>
      <c r="B350" s="669" t="s">
        <v>3305</v>
      </c>
      <c r="C350" s="669"/>
      <c r="D350" s="669"/>
      <c r="E350" s="669"/>
      <c r="F350" s="670"/>
      <c r="G350" s="669"/>
      <c r="H350" s="669"/>
      <c r="I350" s="671"/>
      <c r="J350" s="671"/>
      <c r="K350" s="671"/>
      <c r="L350" s="671"/>
      <c r="M350" s="671"/>
      <c r="N350" s="671"/>
      <c r="O350" s="672"/>
      <c r="P350" s="645"/>
    </row>
    <row r="351" spans="1:16" ht="23.25" customHeight="1">
      <c r="A351" s="675">
        <v>1238257</v>
      </c>
      <c r="B351" s="669" t="s">
        <v>3305</v>
      </c>
      <c r="C351" s="669"/>
      <c r="D351" s="669"/>
      <c r="E351" s="669"/>
      <c r="F351" s="670"/>
      <c r="G351" s="669"/>
      <c r="H351" s="669"/>
      <c r="I351" s="671"/>
      <c r="J351" s="671"/>
      <c r="K351" s="671"/>
      <c r="L351" s="671"/>
      <c r="M351" s="671"/>
      <c r="N351" s="671"/>
      <c r="O351" s="672"/>
      <c r="P351" s="645"/>
    </row>
    <row r="352" spans="1:16" ht="23.25" customHeight="1">
      <c r="A352" s="675">
        <v>1238357</v>
      </c>
      <c r="B352" s="669" t="s">
        <v>3305</v>
      </c>
      <c r="C352" s="669"/>
      <c r="D352" s="669"/>
      <c r="E352" s="669"/>
      <c r="F352" s="670"/>
      <c r="G352" s="669"/>
      <c r="H352" s="669"/>
      <c r="I352" s="671"/>
      <c r="J352" s="671"/>
      <c r="K352" s="671"/>
      <c r="L352" s="671"/>
      <c r="M352" s="671"/>
      <c r="N352" s="671"/>
      <c r="O352" s="672"/>
      <c r="P352" s="645"/>
    </row>
    <row r="353" spans="1:16" ht="23.25" customHeight="1">
      <c r="A353" s="683">
        <v>1238199</v>
      </c>
      <c r="B353" s="669" t="s">
        <v>3287</v>
      </c>
      <c r="C353" s="669" t="s">
        <v>3303</v>
      </c>
      <c r="D353" s="669"/>
      <c r="E353" s="669"/>
      <c r="F353" s="670"/>
      <c r="G353" s="669"/>
      <c r="H353" s="669"/>
      <c r="I353" s="671"/>
      <c r="J353" s="671"/>
      <c r="K353" s="671"/>
      <c r="L353" s="671"/>
      <c r="M353" s="671"/>
      <c r="N353" s="671"/>
      <c r="O353" s="672"/>
      <c r="P353" s="645"/>
    </row>
    <row r="354" spans="1:16" ht="23.25" customHeight="1">
      <c r="A354" s="683">
        <v>1238299</v>
      </c>
      <c r="B354" s="669" t="s">
        <v>3288</v>
      </c>
      <c r="C354" s="669" t="s">
        <v>3278</v>
      </c>
      <c r="D354" s="669"/>
      <c r="E354" s="669"/>
      <c r="F354" s="670"/>
      <c r="G354" s="669"/>
      <c r="H354" s="669"/>
      <c r="I354" s="671"/>
      <c r="J354" s="671"/>
      <c r="K354" s="671"/>
      <c r="L354" s="671"/>
      <c r="M354" s="671"/>
      <c r="N354" s="671"/>
      <c r="O354" s="672"/>
      <c r="P354" s="645"/>
    </row>
    <row r="355" spans="1:16" ht="23.25" customHeight="1">
      <c r="A355" s="668">
        <v>12383</v>
      </c>
      <c r="B355" s="669" t="s">
        <v>3265</v>
      </c>
      <c r="C355" s="669" t="s">
        <v>3309</v>
      </c>
      <c r="D355" s="669"/>
      <c r="E355" s="669"/>
      <c r="F355" s="670"/>
      <c r="G355" s="669"/>
      <c r="H355" s="669"/>
      <c r="I355" s="671"/>
      <c r="J355" s="671"/>
      <c r="K355" s="671"/>
      <c r="L355" s="671"/>
      <c r="M355" s="671"/>
      <c r="N355" s="671"/>
      <c r="O355" s="672"/>
      <c r="P355" s="645"/>
    </row>
    <row r="356" spans="1:16" ht="23.25" customHeight="1">
      <c r="A356" s="668">
        <v>12391</v>
      </c>
      <c r="B356" s="669" t="s">
        <v>3282</v>
      </c>
      <c r="C356" s="669" t="s">
        <v>3277</v>
      </c>
      <c r="D356" s="669" t="s">
        <v>3308</v>
      </c>
      <c r="E356" s="669"/>
      <c r="F356" s="670"/>
      <c r="G356" s="669"/>
      <c r="H356" s="669"/>
      <c r="I356" s="671"/>
      <c r="J356" s="671"/>
      <c r="K356" s="671"/>
      <c r="L356" s="671"/>
      <c r="M356" s="671"/>
      <c r="N356" s="671"/>
      <c r="O356" s="672"/>
      <c r="P356" s="645"/>
    </row>
    <row r="357" spans="1:16" ht="23.25" customHeight="1">
      <c r="A357" s="698">
        <v>1239157</v>
      </c>
      <c r="B357" s="669" t="s">
        <v>3306</v>
      </c>
      <c r="C357" s="669"/>
      <c r="D357" s="669"/>
      <c r="E357" s="669"/>
      <c r="F357" s="670"/>
      <c r="G357" s="669"/>
      <c r="H357" s="669"/>
      <c r="I357" s="671"/>
      <c r="J357" s="671"/>
      <c r="K357" s="671"/>
      <c r="L357" s="671"/>
      <c r="M357" s="671"/>
      <c r="N357" s="671"/>
      <c r="O357" s="672"/>
      <c r="P357" s="645"/>
    </row>
    <row r="358" spans="1:16" ht="23.25" customHeight="1">
      <c r="A358" s="668">
        <v>12392</v>
      </c>
      <c r="B358" s="669" t="s">
        <v>3284</v>
      </c>
      <c r="C358" s="669" t="s">
        <v>3273</v>
      </c>
      <c r="D358" s="669" t="s">
        <v>3269</v>
      </c>
      <c r="E358" s="669"/>
      <c r="F358" s="670"/>
      <c r="G358" s="669"/>
      <c r="H358" s="669"/>
      <c r="I358" s="671"/>
      <c r="J358" s="671"/>
      <c r="K358" s="671"/>
      <c r="L358" s="671"/>
      <c r="M358" s="671"/>
      <c r="N358" s="671"/>
      <c r="O358" s="672"/>
      <c r="P358" s="645"/>
    </row>
    <row r="359" spans="1:16" ht="23.25" customHeight="1">
      <c r="A359" s="698">
        <v>1239257</v>
      </c>
      <c r="B359" s="669" t="s">
        <v>3306</v>
      </c>
      <c r="C359" s="669"/>
      <c r="D359" s="669"/>
      <c r="E359" s="669"/>
      <c r="F359" s="670"/>
      <c r="G359" s="669"/>
      <c r="H359" s="669"/>
      <c r="I359" s="671"/>
      <c r="J359" s="671"/>
      <c r="K359" s="671"/>
      <c r="L359" s="671"/>
      <c r="M359" s="671"/>
      <c r="N359" s="671"/>
      <c r="O359" s="672"/>
      <c r="P359" s="645"/>
    </row>
    <row r="360" spans="1:16" ht="23.25" customHeight="1">
      <c r="A360" s="668">
        <v>12401</v>
      </c>
      <c r="B360" s="669" t="s">
        <v>3299</v>
      </c>
      <c r="C360" s="669" t="s">
        <v>3276</v>
      </c>
      <c r="D360" s="669" t="s">
        <v>3297</v>
      </c>
      <c r="E360" s="669"/>
      <c r="F360" s="670"/>
      <c r="G360" s="669"/>
      <c r="H360" s="669"/>
      <c r="I360" s="671"/>
      <c r="J360" s="671"/>
      <c r="K360" s="671"/>
      <c r="L360" s="671"/>
      <c r="M360" s="671"/>
      <c r="N360" s="671"/>
      <c r="O360" s="672"/>
      <c r="P360" s="645"/>
    </row>
    <row r="361" spans="1:16" ht="23.25" customHeight="1">
      <c r="A361" s="698">
        <v>1240157</v>
      </c>
      <c r="B361" s="669" t="s">
        <v>3301</v>
      </c>
      <c r="C361" s="669"/>
      <c r="D361" s="669"/>
      <c r="E361" s="669"/>
      <c r="F361" s="670"/>
      <c r="G361" s="669"/>
      <c r="H361" s="669"/>
      <c r="I361" s="671"/>
      <c r="J361" s="671"/>
      <c r="K361" s="671"/>
      <c r="L361" s="671"/>
      <c r="M361" s="671"/>
      <c r="N361" s="671"/>
      <c r="O361" s="672"/>
      <c r="P361" s="645"/>
    </row>
    <row r="362" spans="1:16" ht="23.25" customHeight="1">
      <c r="A362" s="668">
        <v>12402</v>
      </c>
      <c r="B362" s="669" t="s">
        <v>3299</v>
      </c>
      <c r="C362" s="669" t="s">
        <v>3276</v>
      </c>
      <c r="D362" s="669" t="s">
        <v>3297</v>
      </c>
      <c r="E362" s="669"/>
      <c r="F362" s="670"/>
      <c r="G362" s="669"/>
      <c r="H362" s="669"/>
      <c r="I362" s="671"/>
      <c r="J362" s="671"/>
      <c r="K362" s="671"/>
      <c r="L362" s="671"/>
      <c r="M362" s="671"/>
      <c r="N362" s="671"/>
      <c r="O362" s="672"/>
      <c r="P362" s="645"/>
    </row>
    <row r="363" spans="1:16" ht="23.25" customHeight="1">
      <c r="A363" s="698">
        <v>1240257</v>
      </c>
      <c r="B363" s="669" t="s">
        <v>3301</v>
      </c>
      <c r="C363" s="669"/>
      <c r="D363" s="669"/>
      <c r="E363" s="669"/>
      <c r="F363" s="670"/>
      <c r="G363" s="669"/>
      <c r="H363" s="669"/>
      <c r="I363" s="671"/>
      <c r="J363" s="671"/>
      <c r="K363" s="671"/>
      <c r="L363" s="671"/>
      <c r="M363" s="671"/>
      <c r="N363" s="671"/>
      <c r="O363" s="672"/>
      <c r="P363" s="645"/>
    </row>
    <row r="364" spans="1:16" ht="23.25" customHeight="1">
      <c r="A364" s="668">
        <v>12403</v>
      </c>
      <c r="B364" s="669" t="s">
        <v>3303</v>
      </c>
      <c r="C364" s="669" t="s">
        <v>3266</v>
      </c>
      <c r="D364" s="669" t="s">
        <v>3267</v>
      </c>
      <c r="E364" s="669"/>
      <c r="F364" s="670"/>
      <c r="G364" s="669"/>
      <c r="H364" s="669"/>
      <c r="I364" s="671"/>
      <c r="J364" s="671"/>
      <c r="K364" s="671"/>
      <c r="L364" s="671"/>
      <c r="M364" s="671"/>
      <c r="N364" s="671"/>
      <c r="O364" s="672"/>
      <c r="P364" s="645"/>
    </row>
    <row r="365" spans="1:16" ht="23.25" customHeight="1">
      <c r="A365" s="698">
        <v>1240357</v>
      </c>
      <c r="B365" s="669" t="s">
        <v>3301</v>
      </c>
      <c r="C365" s="669"/>
      <c r="D365" s="669"/>
      <c r="E365" s="669"/>
      <c r="F365" s="670"/>
      <c r="G365" s="669"/>
      <c r="H365" s="669"/>
      <c r="I365" s="671"/>
      <c r="J365" s="671"/>
      <c r="K365" s="671"/>
      <c r="L365" s="671"/>
      <c r="M365" s="671"/>
      <c r="N365" s="671"/>
      <c r="O365" s="672"/>
      <c r="P365" s="645"/>
    </row>
    <row r="366" spans="1:16" ht="23.25" customHeight="1">
      <c r="A366" s="668">
        <v>12411</v>
      </c>
      <c r="B366" s="669" t="s">
        <v>3299</v>
      </c>
      <c r="C366" s="669" t="s">
        <v>3276</v>
      </c>
      <c r="D366" s="669" t="s">
        <v>3297</v>
      </c>
      <c r="E366" s="669"/>
      <c r="F366" s="670"/>
      <c r="G366" s="669"/>
      <c r="H366" s="669"/>
      <c r="I366" s="671"/>
      <c r="J366" s="671"/>
      <c r="K366" s="671"/>
      <c r="L366" s="671"/>
      <c r="M366" s="671"/>
      <c r="N366" s="671"/>
      <c r="O366" s="672"/>
      <c r="P366" s="645"/>
    </row>
    <row r="367" spans="1:16" ht="23.25" customHeight="1">
      <c r="A367" s="698">
        <v>1241157</v>
      </c>
      <c r="B367" s="669" t="s">
        <v>3280</v>
      </c>
      <c r="C367" s="669"/>
      <c r="D367" s="669"/>
      <c r="E367" s="669"/>
      <c r="F367" s="670"/>
      <c r="G367" s="669"/>
      <c r="H367" s="669"/>
      <c r="I367" s="671"/>
      <c r="J367" s="671"/>
      <c r="K367" s="671"/>
      <c r="L367" s="671"/>
      <c r="M367" s="671"/>
      <c r="N367" s="671"/>
      <c r="O367" s="672"/>
      <c r="P367" s="645"/>
    </row>
    <row r="368" spans="1:16" ht="23.25" customHeight="1">
      <c r="A368" s="668">
        <v>12412</v>
      </c>
      <c r="B368" s="669" t="s">
        <v>3282</v>
      </c>
      <c r="C368" s="669" t="s">
        <v>3277</v>
      </c>
      <c r="D368" s="669" t="s">
        <v>3308</v>
      </c>
      <c r="E368" s="669"/>
      <c r="F368" s="670"/>
      <c r="G368" s="669"/>
      <c r="H368" s="669"/>
      <c r="I368" s="671"/>
      <c r="J368" s="671"/>
      <c r="K368" s="671"/>
      <c r="L368" s="671"/>
      <c r="M368" s="671"/>
      <c r="N368" s="671"/>
      <c r="O368" s="672"/>
      <c r="P368" s="645"/>
    </row>
    <row r="369" spans="1:16" ht="23.25" customHeight="1">
      <c r="A369" s="698">
        <v>1241257</v>
      </c>
      <c r="B369" s="669" t="s">
        <v>3280</v>
      </c>
      <c r="C369" s="669"/>
      <c r="D369" s="669"/>
      <c r="E369" s="669"/>
      <c r="F369" s="670"/>
      <c r="G369" s="669"/>
      <c r="H369" s="669"/>
      <c r="I369" s="671"/>
      <c r="J369" s="671"/>
      <c r="K369" s="671"/>
      <c r="L369" s="671"/>
      <c r="M369" s="671"/>
      <c r="N369" s="671"/>
      <c r="O369" s="672"/>
      <c r="P369" s="645"/>
    </row>
    <row r="370" spans="1:16" ht="23.25" customHeight="1">
      <c r="A370" s="668">
        <v>12413</v>
      </c>
      <c r="B370" s="669" t="s">
        <v>3284</v>
      </c>
      <c r="C370" s="669" t="s">
        <v>3273</v>
      </c>
      <c r="D370" s="669" t="s">
        <v>3269</v>
      </c>
      <c r="E370" s="669"/>
      <c r="F370" s="670"/>
      <c r="G370" s="669"/>
      <c r="H370" s="669"/>
      <c r="I370" s="671"/>
      <c r="J370" s="671"/>
      <c r="K370" s="671"/>
      <c r="L370" s="671"/>
      <c r="M370" s="671"/>
      <c r="N370" s="671"/>
      <c r="O370" s="672"/>
      <c r="P370" s="645"/>
    </row>
    <row r="371" spans="1:16" ht="23.25" customHeight="1">
      <c r="A371" s="698">
        <v>1241357</v>
      </c>
      <c r="B371" s="669" t="s">
        <v>3280</v>
      </c>
      <c r="C371" s="669"/>
      <c r="D371" s="669"/>
      <c r="E371" s="669"/>
      <c r="F371" s="670"/>
      <c r="G371" s="669"/>
      <c r="H371" s="669"/>
      <c r="I371" s="671"/>
      <c r="J371" s="671"/>
      <c r="K371" s="671"/>
      <c r="L371" s="671"/>
      <c r="M371" s="671"/>
      <c r="N371" s="671"/>
      <c r="O371" s="672"/>
      <c r="P371" s="645"/>
    </row>
    <row r="372" spans="1:16" ht="23.25" customHeight="1">
      <c r="A372" s="668">
        <v>16571</v>
      </c>
      <c r="B372" s="669"/>
      <c r="C372" s="669"/>
      <c r="D372" s="669"/>
      <c r="E372" s="669"/>
      <c r="F372" s="670"/>
      <c r="G372" s="669"/>
      <c r="H372" s="669"/>
      <c r="I372" s="671"/>
      <c r="J372" s="671"/>
      <c r="K372" s="671"/>
      <c r="L372" s="671"/>
      <c r="M372" s="671"/>
      <c r="N372" s="671"/>
      <c r="O372" s="672"/>
      <c r="P372" s="645"/>
    </row>
    <row r="373" spans="1:16" ht="23.25" customHeight="1">
      <c r="A373" s="668">
        <v>12441</v>
      </c>
      <c r="B373" s="669" t="s">
        <v>3286</v>
      </c>
      <c r="C373" s="669" t="s">
        <v>3289</v>
      </c>
      <c r="D373" s="669" t="s">
        <v>3292</v>
      </c>
      <c r="E373" s="669"/>
      <c r="F373" s="670"/>
      <c r="G373" s="669"/>
      <c r="H373" s="669"/>
      <c r="I373" s="671"/>
      <c r="J373" s="671"/>
      <c r="K373" s="671"/>
      <c r="L373" s="671"/>
      <c r="M373" s="671"/>
      <c r="N373" s="671"/>
      <c r="O373" s="672"/>
      <c r="P373" s="645"/>
    </row>
    <row r="374" spans="1:16" ht="23.25" customHeight="1">
      <c r="A374" s="675">
        <v>1244157</v>
      </c>
      <c r="B374" s="669" t="s">
        <v>3295</v>
      </c>
      <c r="C374" s="669"/>
      <c r="D374" s="669"/>
      <c r="E374" s="669"/>
      <c r="F374" s="670"/>
      <c r="G374" s="669"/>
      <c r="H374" s="669"/>
      <c r="I374" s="671"/>
      <c r="J374" s="671"/>
      <c r="K374" s="671"/>
      <c r="L374" s="671"/>
      <c r="M374" s="671"/>
      <c r="N374" s="671"/>
      <c r="O374" s="672"/>
      <c r="P374" s="645"/>
    </row>
    <row r="375" spans="1:16" ht="23.25" customHeight="1">
      <c r="A375" s="668">
        <v>12451</v>
      </c>
      <c r="B375" s="669" t="s">
        <v>3299</v>
      </c>
      <c r="C375" s="669" t="s">
        <v>3276</v>
      </c>
      <c r="D375" s="669" t="s">
        <v>3297</v>
      </c>
      <c r="E375" s="669"/>
      <c r="F375" s="670"/>
      <c r="G375" s="669"/>
      <c r="H375" s="669"/>
      <c r="I375" s="671"/>
      <c r="J375" s="671"/>
      <c r="K375" s="671"/>
      <c r="L375" s="671"/>
      <c r="M375" s="671"/>
      <c r="N375" s="671"/>
      <c r="O375" s="672"/>
      <c r="P375" s="645"/>
    </row>
    <row r="376" spans="1:16" ht="23.25" customHeight="1">
      <c r="A376" s="698">
        <v>1245157</v>
      </c>
      <c r="B376" s="669" t="s">
        <v>3349</v>
      </c>
      <c r="C376" s="669"/>
      <c r="D376" s="669"/>
      <c r="E376" s="669"/>
      <c r="F376" s="670"/>
      <c r="G376" s="669"/>
      <c r="H376" s="669"/>
      <c r="I376" s="671"/>
      <c r="J376" s="671"/>
      <c r="K376" s="671"/>
      <c r="L376" s="671"/>
      <c r="M376" s="671"/>
      <c r="N376" s="671"/>
      <c r="O376" s="672"/>
      <c r="P376" s="645"/>
    </row>
    <row r="377" spans="1:16" ht="23.25" customHeight="1">
      <c r="A377" s="668">
        <v>12452</v>
      </c>
      <c r="B377" s="669" t="s">
        <v>3284</v>
      </c>
      <c r="C377" s="669" t="s">
        <v>3273</v>
      </c>
      <c r="D377" s="669" t="s">
        <v>3269</v>
      </c>
      <c r="E377" s="669"/>
      <c r="F377" s="670"/>
      <c r="G377" s="669"/>
      <c r="H377" s="669"/>
      <c r="I377" s="671"/>
      <c r="J377" s="671"/>
      <c r="K377" s="671"/>
      <c r="L377" s="671"/>
      <c r="M377" s="671"/>
      <c r="N377" s="671"/>
      <c r="O377" s="672"/>
      <c r="P377" s="645"/>
    </row>
    <row r="378" spans="1:16" ht="23.25" customHeight="1">
      <c r="A378" s="698">
        <v>1245257</v>
      </c>
      <c r="B378" s="669" t="s">
        <v>3349</v>
      </c>
      <c r="C378" s="669"/>
      <c r="D378" s="669"/>
      <c r="E378" s="669"/>
      <c r="F378" s="670"/>
      <c r="G378" s="669"/>
      <c r="H378" s="669"/>
      <c r="I378" s="671"/>
      <c r="J378" s="671"/>
      <c r="K378" s="671"/>
      <c r="L378" s="671"/>
      <c r="M378" s="671"/>
      <c r="N378" s="671"/>
      <c r="O378" s="672"/>
      <c r="P378" s="645"/>
    </row>
    <row r="379" spans="1:16" ht="23.25" customHeight="1">
      <c r="A379" s="683">
        <v>1245199</v>
      </c>
      <c r="B379" s="669" t="s">
        <v>3288</v>
      </c>
      <c r="C379" s="669" t="s">
        <v>3278</v>
      </c>
      <c r="D379" s="669" t="s">
        <v>3279</v>
      </c>
      <c r="E379" s="669"/>
      <c r="F379" s="670"/>
      <c r="G379" s="669"/>
      <c r="H379" s="669"/>
      <c r="I379" s="671"/>
      <c r="J379" s="671"/>
      <c r="K379" s="671"/>
      <c r="L379" s="671"/>
      <c r="M379" s="671"/>
      <c r="N379" s="671"/>
      <c r="O379" s="672"/>
      <c r="P379" s="645"/>
    </row>
    <row r="380" spans="1:16" ht="23.25" customHeight="1">
      <c r="A380" s="683">
        <v>1245299</v>
      </c>
      <c r="B380" s="669" t="s">
        <v>3274</v>
      </c>
      <c r="C380" s="669" t="s">
        <v>3266</v>
      </c>
      <c r="D380" s="669" t="s">
        <v>3275</v>
      </c>
      <c r="E380" s="669"/>
      <c r="F380" s="670"/>
      <c r="G380" s="669"/>
      <c r="H380" s="669"/>
      <c r="I380" s="671"/>
      <c r="J380" s="671"/>
      <c r="K380" s="671"/>
      <c r="L380" s="671"/>
      <c r="M380" s="671"/>
      <c r="N380" s="671"/>
      <c r="O380" s="672"/>
      <c r="P380" s="645"/>
    </row>
    <row r="381" spans="1:16" ht="23.25" customHeight="1">
      <c r="A381" s="668">
        <v>12453</v>
      </c>
      <c r="B381" s="669" t="s">
        <v>3367</v>
      </c>
      <c r="C381" s="669" t="s">
        <v>2553</v>
      </c>
      <c r="D381" s="669" t="s">
        <v>2558</v>
      </c>
      <c r="E381" s="669"/>
      <c r="F381" s="670"/>
      <c r="G381" s="669"/>
      <c r="H381" s="669"/>
      <c r="I381" s="671"/>
      <c r="J381" s="671"/>
      <c r="K381" s="671"/>
      <c r="L381" s="671"/>
      <c r="M381" s="671"/>
      <c r="N381" s="671"/>
      <c r="O381" s="672"/>
    </row>
    <row r="382" spans="1:16" ht="23.25" customHeight="1">
      <c r="A382" s="668">
        <v>12454</v>
      </c>
      <c r="B382" s="669" t="s">
        <v>3291</v>
      </c>
      <c r="C382" s="669" t="s">
        <v>3307</v>
      </c>
      <c r="D382" s="669" t="s">
        <v>3270</v>
      </c>
      <c r="E382" s="669"/>
      <c r="F382" s="670"/>
      <c r="G382" s="669"/>
      <c r="H382" s="669"/>
      <c r="I382" s="671"/>
      <c r="J382" s="671"/>
      <c r="K382" s="671"/>
      <c r="L382" s="671"/>
      <c r="M382" s="671"/>
      <c r="N382" s="671"/>
      <c r="O382" s="672"/>
    </row>
    <row r="383" spans="1:16" ht="23.25" customHeight="1">
      <c r="A383" s="668">
        <v>12461</v>
      </c>
      <c r="B383" s="669" t="s">
        <v>3282</v>
      </c>
      <c r="C383" s="669" t="s">
        <v>3277</v>
      </c>
      <c r="D383" s="669" t="s">
        <v>3308</v>
      </c>
      <c r="E383" s="669"/>
      <c r="F383" s="670"/>
      <c r="G383" s="669"/>
      <c r="H383" s="669"/>
      <c r="I383" s="671"/>
      <c r="J383" s="671"/>
      <c r="K383" s="671"/>
      <c r="L383" s="671"/>
      <c r="M383" s="671"/>
      <c r="N383" s="671"/>
      <c r="O383" s="672"/>
    </row>
    <row r="384" spans="1:16" ht="23.25" customHeight="1">
      <c r="A384" s="668">
        <v>12462</v>
      </c>
      <c r="B384" s="669" t="s">
        <v>3284</v>
      </c>
      <c r="C384" s="669" t="s">
        <v>3273</v>
      </c>
      <c r="D384" s="669" t="s">
        <v>3269</v>
      </c>
      <c r="E384" s="669"/>
      <c r="F384" s="670"/>
      <c r="G384" s="669"/>
      <c r="H384" s="669"/>
      <c r="I384" s="671"/>
      <c r="J384" s="671"/>
      <c r="K384" s="671"/>
      <c r="L384" s="671"/>
      <c r="M384" s="671"/>
      <c r="N384" s="671"/>
      <c r="O384" s="672"/>
    </row>
    <row r="385" spans="1:15" ht="23.25" customHeight="1">
      <c r="A385" s="683">
        <v>1246199</v>
      </c>
      <c r="B385" s="669" t="s">
        <v>3287</v>
      </c>
      <c r="C385" s="669" t="s">
        <v>3303</v>
      </c>
      <c r="D385" s="669" t="s">
        <v>3296</v>
      </c>
      <c r="E385" s="669"/>
      <c r="F385" s="670"/>
      <c r="G385" s="669"/>
      <c r="H385" s="669"/>
      <c r="I385" s="671"/>
      <c r="J385" s="671"/>
      <c r="K385" s="671"/>
      <c r="L385" s="671"/>
      <c r="M385" s="671"/>
      <c r="N385" s="671"/>
      <c r="O385" s="672"/>
    </row>
    <row r="386" spans="1:15" ht="23.25" customHeight="1">
      <c r="A386" s="683">
        <v>1246299</v>
      </c>
      <c r="B386" s="669" t="s">
        <v>3281</v>
      </c>
      <c r="C386" s="669" t="s">
        <v>3282</v>
      </c>
      <c r="D386" s="669" t="s">
        <v>3283</v>
      </c>
      <c r="E386" s="669"/>
      <c r="F386" s="670"/>
      <c r="G386" s="669"/>
      <c r="H386" s="669"/>
      <c r="I386" s="671"/>
      <c r="J386" s="671"/>
      <c r="K386" s="671"/>
      <c r="L386" s="671"/>
      <c r="M386" s="671"/>
      <c r="N386" s="671"/>
      <c r="O386" s="672"/>
    </row>
    <row r="387" spans="1:15" ht="23.25" customHeight="1">
      <c r="A387" s="668">
        <v>12463</v>
      </c>
      <c r="B387" s="669" t="s">
        <v>3288</v>
      </c>
      <c r="C387" s="669" t="s">
        <v>3278</v>
      </c>
      <c r="D387" s="669" t="s">
        <v>3279</v>
      </c>
      <c r="E387" s="669"/>
      <c r="F387" s="670"/>
      <c r="G387" s="669"/>
      <c r="H387" s="669"/>
      <c r="I387" s="671"/>
      <c r="J387" s="671"/>
      <c r="K387" s="671"/>
      <c r="L387" s="671"/>
      <c r="M387" s="671"/>
      <c r="N387" s="671"/>
      <c r="O387" s="672"/>
    </row>
    <row r="388" spans="1:15" ht="23.25" customHeight="1">
      <c r="A388" s="668">
        <v>12464</v>
      </c>
      <c r="B388" s="669" t="s">
        <v>3291</v>
      </c>
      <c r="C388" s="669" t="s">
        <v>3307</v>
      </c>
      <c r="D388" s="669" t="s">
        <v>3270</v>
      </c>
      <c r="E388" s="669"/>
      <c r="F388" s="670"/>
      <c r="G388" s="669"/>
      <c r="H388" s="669"/>
      <c r="I388" s="671"/>
      <c r="J388" s="671"/>
      <c r="K388" s="671"/>
      <c r="L388" s="671"/>
      <c r="M388" s="671"/>
      <c r="N388" s="671"/>
      <c r="O388" s="672"/>
    </row>
    <row r="389" spans="1:15" ht="23.25" customHeight="1">
      <c r="A389" s="668">
        <v>12465</v>
      </c>
      <c r="B389" s="669" t="s">
        <v>3293</v>
      </c>
      <c r="C389" s="669" t="s">
        <v>3308</v>
      </c>
      <c r="D389" s="669" t="s">
        <v>3294</v>
      </c>
      <c r="E389" s="669"/>
      <c r="F389" s="670"/>
      <c r="G389" s="669"/>
      <c r="H389" s="669"/>
      <c r="I389" s="671"/>
      <c r="J389" s="671"/>
      <c r="K389" s="671"/>
      <c r="L389" s="671"/>
      <c r="M389" s="671"/>
      <c r="N389" s="671"/>
      <c r="O389" s="672"/>
    </row>
    <row r="390" spans="1:15" ht="23.25" customHeight="1">
      <c r="A390" s="668">
        <v>17311</v>
      </c>
      <c r="B390" s="669"/>
      <c r="C390" s="669"/>
      <c r="D390" s="669"/>
      <c r="E390" s="669"/>
      <c r="F390" s="670"/>
      <c r="G390" s="669"/>
      <c r="H390" s="669"/>
      <c r="I390" s="671"/>
      <c r="J390" s="671"/>
      <c r="K390" s="671"/>
      <c r="L390" s="671"/>
      <c r="M390" s="671"/>
      <c r="N390" s="671"/>
      <c r="O390" s="672"/>
    </row>
    <row r="391" spans="1:15" ht="23.25" customHeight="1">
      <c r="A391" s="668">
        <v>17421</v>
      </c>
      <c r="B391" s="669"/>
      <c r="C391" s="669"/>
      <c r="D391" s="669"/>
      <c r="E391" s="669"/>
      <c r="F391" s="670"/>
      <c r="G391" s="669"/>
      <c r="H391" s="669"/>
      <c r="I391" s="671"/>
      <c r="J391" s="671"/>
      <c r="K391" s="671"/>
      <c r="L391" s="671"/>
      <c r="M391" s="671"/>
      <c r="N391" s="671"/>
      <c r="O391" s="672"/>
    </row>
    <row r="392" spans="1:15" ht="23.25" customHeight="1">
      <c r="A392" s="668">
        <v>16911</v>
      </c>
      <c r="B392" s="669"/>
      <c r="C392" s="669"/>
      <c r="D392" s="669"/>
      <c r="E392" s="669"/>
      <c r="F392" s="670"/>
      <c r="G392" s="669"/>
      <c r="H392" s="669"/>
      <c r="I392" s="671"/>
      <c r="J392" s="671"/>
      <c r="K392" s="671"/>
      <c r="L392" s="671"/>
      <c r="M392" s="671"/>
      <c r="N392" s="671"/>
      <c r="O392" s="672"/>
    </row>
    <row r="393" spans="1:15" ht="23.25" customHeight="1">
      <c r="A393" s="668">
        <v>17581</v>
      </c>
      <c r="B393" s="669"/>
      <c r="C393" s="669"/>
      <c r="D393" s="669"/>
      <c r="E393" s="669"/>
      <c r="F393" s="670"/>
      <c r="G393" s="669"/>
      <c r="H393" s="669"/>
      <c r="I393" s="671"/>
      <c r="J393" s="671"/>
      <c r="K393" s="671"/>
      <c r="L393" s="671"/>
      <c r="M393" s="671"/>
      <c r="N393" s="671"/>
      <c r="O393" s="672"/>
    </row>
    <row r="394" spans="1:15" ht="23.25" customHeight="1">
      <c r="A394" s="668">
        <v>12501</v>
      </c>
      <c r="B394" s="669" t="s">
        <v>3282</v>
      </c>
      <c r="C394" s="669" t="s">
        <v>3277</v>
      </c>
      <c r="D394" s="669" t="s">
        <v>3308</v>
      </c>
      <c r="E394" s="669"/>
      <c r="F394" s="670"/>
      <c r="G394" s="669"/>
      <c r="H394" s="669"/>
      <c r="I394" s="671"/>
      <c r="J394" s="671"/>
      <c r="K394" s="671"/>
      <c r="L394" s="671"/>
      <c r="M394" s="671"/>
      <c r="N394" s="671"/>
      <c r="O394" s="672"/>
    </row>
    <row r="395" spans="1:15" ht="23.25" customHeight="1">
      <c r="A395" s="668">
        <v>12531</v>
      </c>
      <c r="B395" s="679" t="s">
        <v>3300</v>
      </c>
      <c r="C395" s="679" t="s">
        <v>3309</v>
      </c>
      <c r="D395" s="679" t="s">
        <v>3298</v>
      </c>
      <c r="E395" s="679"/>
      <c r="F395" s="680"/>
      <c r="G395" s="679"/>
      <c r="H395" s="679"/>
      <c r="I395" s="671"/>
      <c r="J395" s="671"/>
      <c r="K395" s="671"/>
      <c r="L395" s="671"/>
      <c r="M395" s="671"/>
      <c r="N395" s="671"/>
      <c r="O395" s="672"/>
    </row>
    <row r="396" spans="1:15" ht="23.25" customHeight="1">
      <c r="A396" s="668">
        <v>12561</v>
      </c>
      <c r="B396" s="669" t="s">
        <v>3281</v>
      </c>
      <c r="C396" s="669" t="s">
        <v>3290</v>
      </c>
      <c r="D396" s="669" t="s">
        <v>3293</v>
      </c>
      <c r="E396" s="669"/>
      <c r="F396" s="670"/>
      <c r="G396" s="669"/>
      <c r="H396" s="669"/>
      <c r="I396" s="671"/>
      <c r="J396" s="671"/>
      <c r="K396" s="671"/>
      <c r="L396" s="671"/>
      <c r="M396" s="671"/>
      <c r="N396" s="671"/>
      <c r="O396" s="672"/>
    </row>
    <row r="397" spans="1:15" ht="23.25" customHeight="1">
      <c r="A397" s="683">
        <v>1256199</v>
      </c>
      <c r="B397" s="669"/>
      <c r="C397" s="669"/>
      <c r="D397" s="669"/>
      <c r="E397" s="669"/>
      <c r="F397" s="670"/>
      <c r="G397" s="669"/>
      <c r="H397" s="669"/>
      <c r="I397" s="671"/>
      <c r="J397" s="671"/>
      <c r="K397" s="671"/>
      <c r="L397" s="671"/>
      <c r="M397" s="671"/>
      <c r="N397" s="671"/>
      <c r="O397" s="699"/>
    </row>
    <row r="398" spans="1:15" ht="23.25" customHeight="1">
      <c r="A398" s="668">
        <v>12571</v>
      </c>
      <c r="B398" s="693" t="s">
        <v>3287</v>
      </c>
      <c r="C398" s="693" t="s">
        <v>3274</v>
      </c>
      <c r="D398" s="693" t="s">
        <v>3271</v>
      </c>
      <c r="E398" s="693"/>
      <c r="F398" s="694"/>
      <c r="G398" s="693"/>
      <c r="H398" s="693"/>
      <c r="I398" s="671"/>
      <c r="J398" s="671"/>
      <c r="K398" s="671"/>
      <c r="L398" s="671"/>
      <c r="M398" s="671"/>
      <c r="N398" s="671"/>
      <c r="O398" s="672"/>
    </row>
    <row r="399" spans="1:15" ht="23.25" customHeight="1">
      <c r="A399" s="668">
        <v>18541</v>
      </c>
      <c r="B399" s="669" t="s">
        <v>3303</v>
      </c>
      <c r="C399" s="669" t="s">
        <v>3266</v>
      </c>
      <c r="D399" s="669" t="s">
        <v>3267</v>
      </c>
      <c r="E399" s="669"/>
      <c r="F399" s="670"/>
      <c r="G399" s="669"/>
      <c r="H399" s="669"/>
      <c r="I399" s="671"/>
      <c r="J399" s="671"/>
      <c r="K399" s="671"/>
      <c r="L399" s="671"/>
      <c r="M399" s="671"/>
      <c r="N399" s="671"/>
      <c r="O399" s="672"/>
    </row>
    <row r="400" spans="1:15" ht="23.25" customHeight="1">
      <c r="A400" s="684">
        <v>17161</v>
      </c>
      <c r="B400" s="685"/>
      <c r="C400" s="685"/>
      <c r="D400" s="685"/>
      <c r="E400" s="685"/>
      <c r="F400" s="686"/>
      <c r="G400" s="685"/>
      <c r="H400" s="685"/>
      <c r="I400" s="687"/>
      <c r="J400" s="687"/>
      <c r="K400" s="687"/>
      <c r="L400" s="687"/>
      <c r="M400" s="687"/>
      <c r="N400" s="687"/>
      <c r="O400" s="695"/>
    </row>
    <row r="401" spans="1:15" ht="23.25" customHeight="1">
      <c r="A401" s="721">
        <v>21751</v>
      </c>
      <c r="B401" s="693" t="s">
        <v>3286</v>
      </c>
      <c r="C401" s="693" t="s">
        <v>3289</v>
      </c>
      <c r="D401" s="693" t="s">
        <v>3292</v>
      </c>
      <c r="E401" s="693"/>
      <c r="F401" s="694"/>
      <c r="G401" s="693"/>
      <c r="H401" s="693"/>
      <c r="I401" s="671"/>
      <c r="J401" s="671"/>
      <c r="K401" s="671"/>
      <c r="L401" s="671"/>
      <c r="M401" s="671"/>
      <c r="N401" s="671"/>
      <c r="O401" s="672"/>
    </row>
    <row r="402" spans="1:15" ht="23.25" customHeight="1">
      <c r="A402" s="668">
        <v>4751</v>
      </c>
      <c r="B402" s="669" t="s">
        <v>3299</v>
      </c>
      <c r="C402" s="669" t="s">
        <v>3276</v>
      </c>
      <c r="D402" s="669" t="s">
        <v>3297</v>
      </c>
      <c r="E402" s="669"/>
      <c r="F402" s="670"/>
      <c r="G402" s="669"/>
      <c r="H402" s="669"/>
      <c r="I402" s="671"/>
      <c r="J402" s="671"/>
      <c r="K402" s="671"/>
      <c r="L402" s="671"/>
      <c r="M402" s="671"/>
      <c r="N402" s="671"/>
      <c r="O402" s="672"/>
    </row>
    <row r="403" spans="1:15" ht="23.25" customHeight="1">
      <c r="A403" s="668">
        <v>15391</v>
      </c>
      <c r="B403" s="679" t="s">
        <v>3287</v>
      </c>
      <c r="C403" s="679" t="s">
        <v>3274</v>
      </c>
      <c r="D403" s="679" t="s">
        <v>3271</v>
      </c>
      <c r="E403" s="679"/>
      <c r="F403" s="680"/>
      <c r="G403" s="679"/>
      <c r="H403" s="679"/>
      <c r="I403" s="671"/>
      <c r="J403" s="671"/>
      <c r="K403" s="671"/>
      <c r="L403" s="671"/>
      <c r="M403" s="671"/>
      <c r="N403" s="671"/>
      <c r="O403" s="695"/>
    </row>
    <row r="404" spans="1:15" ht="23.25" customHeight="1">
      <c r="A404" s="668">
        <v>15451</v>
      </c>
      <c r="B404" s="693" t="s">
        <v>3304</v>
      </c>
      <c r="C404" s="693" t="s">
        <v>3265</v>
      </c>
      <c r="D404" s="693" t="s">
        <v>3264</v>
      </c>
      <c r="E404" s="693"/>
      <c r="F404" s="694"/>
      <c r="G404" s="693"/>
      <c r="H404" s="693"/>
      <c r="I404" s="671"/>
      <c r="J404" s="671"/>
      <c r="K404" s="671"/>
      <c r="L404" s="671"/>
      <c r="M404" s="671"/>
      <c r="N404" s="671"/>
      <c r="O404" s="672"/>
    </row>
    <row r="405" spans="1:15" ht="23.25" customHeight="1">
      <c r="A405" s="673">
        <v>15421</v>
      </c>
      <c r="B405" s="724" t="s">
        <v>3300</v>
      </c>
      <c r="C405" s="724" t="s">
        <v>3309</v>
      </c>
      <c r="D405" s="724" t="s">
        <v>3298</v>
      </c>
      <c r="E405" s="724"/>
      <c r="F405" s="725"/>
      <c r="G405" s="724"/>
      <c r="H405" s="724"/>
      <c r="I405" s="678"/>
      <c r="J405" s="678"/>
      <c r="K405" s="678"/>
      <c r="L405" s="678"/>
      <c r="M405" s="678"/>
      <c r="N405" s="678"/>
      <c r="O405" s="699"/>
    </row>
    <row r="406" spans="1:15" ht="23.25" customHeight="1">
      <c r="A406" s="668">
        <v>11301</v>
      </c>
      <c r="B406" s="669" t="s">
        <v>3283</v>
      </c>
      <c r="C406" s="669" t="s">
        <v>3268</v>
      </c>
      <c r="D406" s="669" t="s">
        <v>3294</v>
      </c>
      <c r="E406" s="669"/>
      <c r="F406" s="670"/>
      <c r="G406" s="669"/>
      <c r="H406" s="669"/>
      <c r="I406" s="671"/>
      <c r="J406" s="671"/>
      <c r="K406" s="671"/>
      <c r="L406" s="671"/>
      <c r="M406" s="671"/>
      <c r="N406" s="671"/>
      <c r="O406" s="695"/>
    </row>
    <row r="407" spans="1:15" ht="23.25" customHeight="1">
      <c r="A407" s="668">
        <v>11311</v>
      </c>
      <c r="B407" s="693" t="s">
        <v>3296</v>
      </c>
      <c r="C407" s="693" t="s">
        <v>3275</v>
      </c>
      <c r="D407" s="693" t="s">
        <v>3310</v>
      </c>
      <c r="E407" s="693"/>
      <c r="F407" s="694"/>
      <c r="G407" s="693"/>
      <c r="H407" s="693"/>
      <c r="I407" s="671"/>
      <c r="J407" s="671"/>
      <c r="K407" s="671"/>
      <c r="L407" s="671"/>
      <c r="M407" s="671"/>
      <c r="N407" s="671"/>
      <c r="O407" s="690"/>
    </row>
    <row r="408" spans="1:15" ht="23.25" customHeight="1">
      <c r="A408" s="668">
        <v>11691</v>
      </c>
      <c r="B408" s="726" t="s">
        <v>3296</v>
      </c>
      <c r="C408" s="726" t="s">
        <v>3275</v>
      </c>
      <c r="D408" s="726" t="s">
        <v>3310</v>
      </c>
      <c r="E408" s="726"/>
      <c r="F408" s="727"/>
      <c r="G408" s="726"/>
      <c r="H408" s="726"/>
      <c r="I408" s="671"/>
      <c r="J408" s="671"/>
      <c r="K408" s="671"/>
      <c r="L408" s="671"/>
      <c r="M408" s="671"/>
      <c r="N408" s="671"/>
      <c r="O408" s="672"/>
    </row>
    <row r="409" spans="1:15" ht="23.25" customHeight="1">
      <c r="A409" s="668">
        <v>11701</v>
      </c>
      <c r="B409" s="693" t="s">
        <v>3287</v>
      </c>
      <c r="C409" s="693" t="s">
        <v>3274</v>
      </c>
      <c r="D409" s="693" t="s">
        <v>3271</v>
      </c>
      <c r="E409" s="693"/>
      <c r="F409" s="694"/>
      <c r="G409" s="693"/>
      <c r="H409" s="693"/>
      <c r="I409" s="671"/>
      <c r="J409" s="671"/>
      <c r="K409" s="671"/>
      <c r="L409" s="671"/>
      <c r="M409" s="671"/>
      <c r="N409" s="671"/>
      <c r="O409" s="695"/>
    </row>
    <row r="410" spans="1:15" ht="23.25" customHeight="1">
      <c r="A410" s="668">
        <v>11711</v>
      </c>
      <c r="B410" s="693" t="s">
        <v>3286</v>
      </c>
      <c r="C410" s="693" t="s">
        <v>3289</v>
      </c>
      <c r="D410" s="693" t="s">
        <v>3292</v>
      </c>
      <c r="E410" s="693"/>
      <c r="F410" s="694"/>
      <c r="G410" s="693"/>
      <c r="H410" s="693"/>
      <c r="I410" s="671"/>
      <c r="J410" s="671"/>
      <c r="K410" s="671"/>
      <c r="L410" s="671"/>
      <c r="M410" s="671"/>
      <c r="N410" s="671"/>
      <c r="O410" s="706"/>
    </row>
    <row r="411" spans="1:15" ht="23.25" customHeight="1">
      <c r="A411" s="668">
        <v>11721</v>
      </c>
      <c r="B411" s="669" t="s">
        <v>3304</v>
      </c>
      <c r="C411" s="669" t="s">
        <v>3265</v>
      </c>
      <c r="D411" s="669" t="s">
        <v>3264</v>
      </c>
      <c r="E411" s="669"/>
      <c r="F411" s="670"/>
      <c r="G411" s="669"/>
      <c r="H411" s="669"/>
      <c r="I411" s="671"/>
      <c r="J411" s="671"/>
      <c r="K411" s="671"/>
      <c r="L411" s="671"/>
      <c r="M411" s="671"/>
      <c r="N411" s="671"/>
      <c r="O411" s="695"/>
    </row>
    <row r="412" spans="1:15" ht="23.25" customHeight="1">
      <c r="A412" s="668">
        <v>11581</v>
      </c>
      <c r="B412" s="693" t="s">
        <v>3281</v>
      </c>
      <c r="C412" s="693" t="s">
        <v>3290</v>
      </c>
      <c r="D412" s="693" t="s">
        <v>3293</v>
      </c>
      <c r="E412" s="693"/>
      <c r="F412" s="694"/>
      <c r="G412" s="693"/>
      <c r="H412" s="693"/>
      <c r="I412" s="671"/>
      <c r="J412" s="671"/>
      <c r="K412" s="671"/>
      <c r="L412" s="671"/>
      <c r="M412" s="671"/>
      <c r="N412" s="671"/>
      <c r="O412" s="695"/>
    </row>
    <row r="413" spans="1:15" ht="23.25" customHeight="1">
      <c r="A413" s="668">
        <v>11731</v>
      </c>
      <c r="B413" s="693" t="s">
        <v>3281</v>
      </c>
      <c r="C413" s="693" t="s">
        <v>3290</v>
      </c>
      <c r="D413" s="693" t="s">
        <v>3293</v>
      </c>
      <c r="E413" s="693"/>
      <c r="F413" s="694"/>
      <c r="G413" s="693"/>
      <c r="H413" s="693"/>
      <c r="I413" s="671"/>
      <c r="J413" s="671"/>
      <c r="K413" s="671"/>
      <c r="L413" s="671"/>
      <c r="M413" s="671"/>
      <c r="N413" s="671"/>
      <c r="O413" s="672"/>
    </row>
    <row r="414" spans="1:15" ht="23.25" customHeight="1">
      <c r="A414" s="668">
        <v>11741</v>
      </c>
      <c r="B414" s="688" t="s">
        <v>3281</v>
      </c>
      <c r="C414" s="688" t="s">
        <v>3290</v>
      </c>
      <c r="D414" s="688" t="s">
        <v>3293</v>
      </c>
      <c r="E414" s="688"/>
      <c r="F414" s="689"/>
      <c r="G414" s="688"/>
      <c r="H414" s="688"/>
      <c r="I414" s="671"/>
      <c r="J414" s="671"/>
      <c r="K414" s="671"/>
      <c r="L414" s="671"/>
      <c r="M414" s="671"/>
      <c r="N414" s="671"/>
      <c r="O414" s="695"/>
    </row>
    <row r="415" spans="1:15" ht="23.25" customHeight="1">
      <c r="A415" s="668">
        <v>11371</v>
      </c>
      <c r="B415" s="669" t="s">
        <v>3283</v>
      </c>
      <c r="C415" s="669" t="s">
        <v>3268</v>
      </c>
      <c r="D415" s="669" t="s">
        <v>3294</v>
      </c>
      <c r="E415" s="669"/>
      <c r="F415" s="670"/>
      <c r="G415" s="669"/>
      <c r="H415" s="669"/>
      <c r="I415" s="671"/>
      <c r="J415" s="671"/>
      <c r="K415" s="671"/>
      <c r="L415" s="671"/>
      <c r="M415" s="671"/>
      <c r="N415" s="671"/>
      <c r="O415" s="695"/>
    </row>
    <row r="416" spans="1:15" ht="23.25" customHeight="1">
      <c r="A416" s="668">
        <v>15241</v>
      </c>
      <c r="B416" s="693" t="s">
        <v>3296</v>
      </c>
      <c r="C416" s="693" t="s">
        <v>3275</v>
      </c>
      <c r="D416" s="693" t="s">
        <v>3310</v>
      </c>
      <c r="E416" s="693"/>
      <c r="F416" s="694"/>
      <c r="G416" s="693"/>
      <c r="H416" s="693"/>
      <c r="I416" s="671"/>
      <c r="J416" s="671"/>
      <c r="K416" s="671"/>
      <c r="L416" s="671"/>
      <c r="M416" s="671"/>
      <c r="N416" s="671"/>
      <c r="O416" s="690"/>
    </row>
    <row r="417" spans="1:15" ht="23.25" customHeight="1">
      <c r="A417" s="668">
        <v>11761</v>
      </c>
      <c r="B417" s="726" t="s">
        <v>3303</v>
      </c>
      <c r="C417" s="726" t="s">
        <v>3266</v>
      </c>
      <c r="D417" s="726" t="s">
        <v>3267</v>
      </c>
      <c r="E417" s="726"/>
      <c r="F417" s="727"/>
      <c r="G417" s="726"/>
      <c r="H417" s="726"/>
      <c r="I417" s="671"/>
      <c r="J417" s="671"/>
      <c r="K417" s="671"/>
      <c r="L417" s="671"/>
      <c r="M417" s="671"/>
      <c r="N417" s="671"/>
      <c r="O417" s="672"/>
    </row>
    <row r="418" spans="1:15" ht="23.25" customHeight="1">
      <c r="A418" s="668">
        <v>11681</v>
      </c>
      <c r="B418" s="679" t="s">
        <v>3300</v>
      </c>
      <c r="C418" s="679" t="s">
        <v>3309</v>
      </c>
      <c r="D418" s="679" t="s">
        <v>3298</v>
      </c>
      <c r="E418" s="679"/>
      <c r="F418" s="680"/>
      <c r="G418" s="679"/>
      <c r="H418" s="679"/>
      <c r="I418" s="671"/>
      <c r="J418" s="671"/>
      <c r="K418" s="671"/>
      <c r="L418" s="671"/>
      <c r="M418" s="671"/>
      <c r="N418" s="671"/>
      <c r="O418" s="695"/>
    </row>
    <row r="419" spans="1:15" ht="23.25" customHeight="1">
      <c r="A419" s="668">
        <v>11681</v>
      </c>
      <c r="B419" s="679" t="s">
        <v>3300</v>
      </c>
      <c r="C419" s="679" t="s">
        <v>3309</v>
      </c>
      <c r="D419" s="679" t="s">
        <v>3298</v>
      </c>
      <c r="K419" s="671"/>
      <c r="L419" s="671"/>
      <c r="M419" s="671"/>
      <c r="N419" s="671"/>
      <c r="O419" s="706"/>
    </row>
    <row r="420" spans="1:15" ht="23.25" customHeight="1">
      <c r="A420" s="668">
        <v>11521</v>
      </c>
      <c r="B420" s="669" t="s">
        <v>3283</v>
      </c>
      <c r="C420" s="669" t="s">
        <v>3268</v>
      </c>
      <c r="D420" s="669" t="s">
        <v>3294</v>
      </c>
      <c r="E420" s="669"/>
      <c r="F420" s="670"/>
      <c r="G420" s="669"/>
      <c r="H420" s="669"/>
      <c r="I420" s="671"/>
      <c r="J420" s="671"/>
      <c r="K420" s="671"/>
      <c r="L420" s="671"/>
      <c r="M420" s="671"/>
      <c r="N420" s="671"/>
      <c r="O420" s="699"/>
    </row>
    <row r="421" spans="1:15" ht="23.25" customHeight="1">
      <c r="A421" s="668">
        <v>17751</v>
      </c>
      <c r="B421" s="693" t="s">
        <v>3303</v>
      </c>
      <c r="C421" s="693" t="s">
        <v>3266</v>
      </c>
      <c r="D421" s="693" t="s">
        <v>3267</v>
      </c>
      <c r="E421" s="693"/>
      <c r="F421" s="694"/>
      <c r="G421" s="693"/>
      <c r="H421" s="693"/>
      <c r="I421" s="671"/>
      <c r="J421" s="671"/>
      <c r="K421" s="671"/>
      <c r="L421" s="671"/>
      <c r="M421" s="671"/>
      <c r="N421" s="671"/>
      <c r="O421" s="672"/>
    </row>
    <row r="422" spans="1:15" ht="23.25" customHeight="1">
      <c r="A422" s="668">
        <v>16271</v>
      </c>
      <c r="B422" s="669" t="s">
        <v>3300</v>
      </c>
      <c r="C422" s="669" t="s">
        <v>3309</v>
      </c>
      <c r="D422" s="669" t="s">
        <v>3298</v>
      </c>
      <c r="E422" s="669"/>
      <c r="F422" s="670"/>
      <c r="G422" s="669"/>
      <c r="H422" s="669"/>
      <c r="I422" s="671"/>
      <c r="J422" s="671"/>
      <c r="K422" s="671"/>
      <c r="L422" s="671"/>
      <c r="M422" s="671"/>
      <c r="N422" s="671"/>
      <c r="O422" s="695"/>
    </row>
    <row r="423" spans="1:15" ht="23.25" customHeight="1">
      <c r="A423" s="668">
        <v>16281</v>
      </c>
      <c r="B423" s="669" t="s">
        <v>3287</v>
      </c>
      <c r="C423" s="669" t="s">
        <v>3274</v>
      </c>
      <c r="D423" s="669" t="s">
        <v>3271</v>
      </c>
      <c r="E423" s="669"/>
      <c r="F423" s="670"/>
      <c r="G423" s="669"/>
      <c r="H423" s="669"/>
      <c r="I423" s="671"/>
      <c r="J423" s="671"/>
      <c r="K423" s="671"/>
      <c r="L423" s="671"/>
      <c r="M423" s="671"/>
      <c r="N423" s="671"/>
      <c r="O423" s="672"/>
    </row>
    <row r="424" spans="1:15" ht="23.25" customHeight="1">
      <c r="A424" s="668">
        <v>17761</v>
      </c>
      <c r="B424" s="669"/>
      <c r="C424" s="669"/>
      <c r="D424" s="669"/>
      <c r="E424" s="669"/>
      <c r="F424" s="670"/>
      <c r="G424" s="669"/>
      <c r="H424" s="669"/>
      <c r="I424" s="671"/>
      <c r="J424" s="671"/>
      <c r="K424" s="671"/>
      <c r="L424" s="671"/>
      <c r="M424" s="671"/>
      <c r="N424" s="671"/>
      <c r="O424" s="672"/>
    </row>
    <row r="425" spans="1:15" ht="23.25" customHeight="1">
      <c r="A425" s="668">
        <v>15881</v>
      </c>
      <c r="B425" s="669" t="s">
        <v>3283</v>
      </c>
      <c r="C425" s="669" t="s">
        <v>3268</v>
      </c>
      <c r="D425" s="669" t="s">
        <v>3294</v>
      </c>
      <c r="E425" s="669"/>
      <c r="F425" s="670"/>
      <c r="G425" s="669"/>
      <c r="H425" s="669"/>
      <c r="I425" s="671"/>
      <c r="J425" s="671"/>
      <c r="K425" s="671"/>
      <c r="L425" s="671"/>
      <c r="M425" s="671"/>
      <c r="N425" s="671"/>
      <c r="O425" s="672"/>
    </row>
    <row r="426" spans="1:15" ht="23.25" customHeight="1">
      <c r="A426" s="668">
        <v>16431</v>
      </c>
      <c r="B426" s="693" t="s">
        <v>3286</v>
      </c>
      <c r="C426" s="693" t="s">
        <v>3289</v>
      </c>
      <c r="D426" s="693" t="s">
        <v>3292</v>
      </c>
      <c r="E426" s="693"/>
      <c r="F426" s="694"/>
      <c r="G426" s="693"/>
      <c r="H426" s="693"/>
      <c r="I426" s="671"/>
      <c r="J426" s="671"/>
      <c r="K426" s="671"/>
      <c r="L426" s="671"/>
      <c r="M426" s="671"/>
      <c r="N426" s="671"/>
      <c r="O426" s="672"/>
    </row>
    <row r="427" spans="1:15" ht="23.25" customHeight="1">
      <c r="A427" s="728">
        <v>16451</v>
      </c>
      <c r="B427" s="726" t="s">
        <v>3286</v>
      </c>
      <c r="C427" s="726" t="s">
        <v>3289</v>
      </c>
      <c r="D427" s="726" t="s">
        <v>3292</v>
      </c>
      <c r="E427" s="726"/>
      <c r="F427" s="727"/>
      <c r="G427" s="726"/>
      <c r="H427" s="726"/>
      <c r="I427" s="671"/>
      <c r="J427" s="671"/>
      <c r="K427" s="671"/>
      <c r="L427" s="671"/>
      <c r="M427" s="671"/>
      <c r="N427" s="671"/>
      <c r="O427" s="695"/>
    </row>
    <row r="428" spans="1:15" ht="23.25" customHeight="1">
      <c r="A428" s="668">
        <v>16051</v>
      </c>
      <c r="B428" s="693" t="s">
        <v>3304</v>
      </c>
      <c r="C428" s="693" t="s">
        <v>3265</v>
      </c>
      <c r="D428" s="693" t="s">
        <v>3264</v>
      </c>
      <c r="E428" s="693"/>
      <c r="F428" s="694"/>
      <c r="G428" s="693"/>
      <c r="H428" s="693"/>
      <c r="I428" s="671"/>
      <c r="J428" s="671"/>
      <c r="K428" s="671"/>
      <c r="L428" s="671"/>
      <c r="M428" s="671"/>
      <c r="N428" s="671"/>
      <c r="O428" s="706"/>
    </row>
    <row r="429" spans="1:15" ht="23.25" customHeight="1">
      <c r="A429" s="668">
        <v>16061</v>
      </c>
      <c r="B429" s="669" t="s">
        <v>3300</v>
      </c>
      <c r="C429" s="669" t="s">
        <v>3309</v>
      </c>
      <c r="D429" s="669" t="s">
        <v>3298</v>
      </c>
      <c r="E429" s="669"/>
      <c r="F429" s="670"/>
      <c r="G429" s="669"/>
      <c r="H429" s="669"/>
      <c r="I429" s="671"/>
      <c r="J429" s="671"/>
      <c r="K429" s="671"/>
      <c r="L429" s="671"/>
      <c r="M429" s="671"/>
      <c r="N429" s="671"/>
      <c r="O429" s="695"/>
    </row>
    <row r="430" spans="1:15" ht="23.25" customHeight="1">
      <c r="A430" s="668">
        <v>18321</v>
      </c>
      <c r="B430" s="669" t="s">
        <v>3304</v>
      </c>
      <c r="C430" s="669" t="s">
        <v>3265</v>
      </c>
      <c r="D430" s="669" t="s">
        <v>3264</v>
      </c>
      <c r="E430" s="669"/>
      <c r="F430" s="670"/>
      <c r="G430" s="669"/>
      <c r="H430" s="669"/>
      <c r="I430" s="671"/>
      <c r="J430" s="671"/>
      <c r="K430" s="671"/>
      <c r="L430" s="671"/>
      <c r="M430" s="671"/>
      <c r="N430" s="671"/>
      <c r="O430" s="672"/>
    </row>
    <row r="431" spans="1:15" ht="23.25" customHeight="1">
      <c r="A431" s="668">
        <v>18341</v>
      </c>
      <c r="B431" s="669" t="s">
        <v>3296</v>
      </c>
      <c r="C431" s="669" t="s">
        <v>3275</v>
      </c>
      <c r="D431" s="669" t="s">
        <v>3310</v>
      </c>
      <c r="E431" s="669"/>
      <c r="F431" s="670"/>
      <c r="G431" s="669"/>
      <c r="H431" s="669"/>
      <c r="I431" s="671"/>
      <c r="J431" s="671"/>
      <c r="K431" s="671"/>
      <c r="L431" s="671"/>
      <c r="M431" s="671"/>
      <c r="N431" s="671"/>
      <c r="O431" s="672"/>
    </row>
    <row r="432" spans="1:15" ht="23.25" customHeight="1">
      <c r="A432" s="668">
        <v>16231</v>
      </c>
      <c r="B432" s="669" t="s">
        <v>3304</v>
      </c>
      <c r="C432" s="669" t="s">
        <v>3265</v>
      </c>
      <c r="D432" s="669" t="s">
        <v>3264</v>
      </c>
      <c r="E432" s="669"/>
      <c r="F432" s="670"/>
      <c r="G432" s="669"/>
      <c r="H432" s="669"/>
      <c r="I432" s="671"/>
      <c r="J432" s="671"/>
      <c r="K432" s="671"/>
      <c r="L432" s="671"/>
      <c r="M432" s="671"/>
      <c r="N432" s="671"/>
      <c r="O432" s="672"/>
    </row>
    <row r="433" spans="1:15" ht="23.25" customHeight="1">
      <c r="A433" s="668">
        <v>18301</v>
      </c>
      <c r="B433" s="669" t="s">
        <v>3300</v>
      </c>
      <c r="C433" s="669" t="s">
        <v>3309</v>
      </c>
      <c r="D433" s="669" t="s">
        <v>3298</v>
      </c>
      <c r="E433" s="669"/>
      <c r="F433" s="670"/>
      <c r="G433" s="669"/>
      <c r="H433" s="669"/>
      <c r="I433" s="671"/>
      <c r="J433" s="671"/>
      <c r="K433" s="671"/>
      <c r="L433" s="671"/>
      <c r="M433" s="671"/>
      <c r="N433" s="671"/>
      <c r="O433" s="672"/>
    </row>
    <row r="434" spans="1:15" ht="23.25" customHeight="1">
      <c r="A434" s="668">
        <v>18281</v>
      </c>
      <c r="B434" s="669" t="s">
        <v>3281</v>
      </c>
      <c r="C434" s="669" t="s">
        <v>3290</v>
      </c>
      <c r="D434" s="669" t="s">
        <v>3293</v>
      </c>
      <c r="E434" s="669"/>
      <c r="F434" s="670"/>
      <c r="G434" s="669"/>
      <c r="H434" s="669"/>
      <c r="I434" s="671"/>
      <c r="J434" s="671"/>
      <c r="K434" s="671"/>
      <c r="L434" s="671"/>
      <c r="M434" s="671"/>
      <c r="N434" s="671"/>
      <c r="O434" s="672"/>
    </row>
    <row r="435" spans="1:15" ht="23.25" customHeight="1">
      <c r="A435" s="728">
        <v>22701</v>
      </c>
      <c r="B435" s="726" t="s">
        <v>3304</v>
      </c>
      <c r="C435" s="726" t="s">
        <v>3265</v>
      </c>
      <c r="D435" s="726" t="s">
        <v>3264</v>
      </c>
      <c r="E435" s="726"/>
      <c r="F435" s="727"/>
      <c r="G435" s="726"/>
      <c r="H435" s="726"/>
      <c r="I435" s="671"/>
      <c r="J435" s="671"/>
      <c r="K435" s="671"/>
      <c r="L435" s="671"/>
      <c r="M435" s="671"/>
      <c r="N435" s="671"/>
      <c r="O435" s="672"/>
    </row>
    <row r="436" spans="1:15" ht="23.25" customHeight="1">
      <c r="A436" s="668">
        <v>219291</v>
      </c>
      <c r="B436" s="693" t="s">
        <v>3303</v>
      </c>
      <c r="C436" s="693" t="s">
        <v>3266</v>
      </c>
      <c r="D436" s="693" t="s">
        <v>3267</v>
      </c>
      <c r="E436" s="693"/>
      <c r="F436" s="694"/>
      <c r="G436" s="693"/>
      <c r="H436" s="693"/>
      <c r="I436" s="671"/>
      <c r="J436" s="671"/>
      <c r="K436" s="671"/>
      <c r="L436" s="671"/>
      <c r="M436" s="671"/>
      <c r="N436" s="671"/>
      <c r="O436" s="706"/>
    </row>
    <row r="437" spans="1:15" ht="23.25" customHeight="1">
      <c r="A437" s="668">
        <v>13411</v>
      </c>
      <c r="B437" s="669" t="s">
        <v>3296</v>
      </c>
      <c r="C437" s="669" t="s">
        <v>3275</v>
      </c>
      <c r="D437" s="669" t="s">
        <v>3310</v>
      </c>
      <c r="E437" s="669"/>
      <c r="F437" s="670"/>
      <c r="G437" s="669"/>
      <c r="H437" s="669"/>
      <c r="I437" s="671"/>
      <c r="J437" s="671"/>
      <c r="K437" s="671"/>
      <c r="L437" s="671"/>
      <c r="M437" s="671"/>
      <c r="N437" s="671"/>
      <c r="O437" s="695"/>
    </row>
    <row r="438" spans="1:15" ht="23.25" customHeight="1">
      <c r="A438" s="668">
        <v>13412</v>
      </c>
      <c r="B438" s="669" t="s">
        <v>3283</v>
      </c>
      <c r="C438" s="669" t="s">
        <v>3268</v>
      </c>
      <c r="D438" s="669" t="s">
        <v>3294</v>
      </c>
      <c r="E438" s="669"/>
      <c r="F438" s="670"/>
      <c r="G438" s="669"/>
      <c r="H438" s="669"/>
      <c r="I438" s="671"/>
      <c r="J438" s="671"/>
      <c r="K438" s="671"/>
      <c r="L438" s="671"/>
      <c r="M438" s="671"/>
      <c r="N438" s="671"/>
      <c r="O438" s="672"/>
    </row>
    <row r="439" spans="1:15" ht="23.25" customHeight="1">
      <c r="A439" s="675">
        <v>1341157</v>
      </c>
      <c r="B439" s="669" t="s">
        <v>3305</v>
      </c>
      <c r="C439" s="669"/>
      <c r="D439" s="669"/>
      <c r="E439" s="669"/>
      <c r="F439" s="670"/>
      <c r="G439" s="669"/>
      <c r="H439" s="669"/>
      <c r="I439" s="671"/>
      <c r="J439" s="671"/>
      <c r="K439" s="671"/>
      <c r="L439" s="671"/>
      <c r="M439" s="671"/>
      <c r="N439" s="671"/>
      <c r="O439" s="672"/>
    </row>
    <row r="440" spans="1:15" ht="23.25" customHeight="1">
      <c r="A440" s="675">
        <v>1341257</v>
      </c>
      <c r="B440" s="669" t="s">
        <v>3305</v>
      </c>
      <c r="C440" s="669"/>
      <c r="D440" s="669"/>
      <c r="E440" s="669"/>
      <c r="F440" s="670"/>
      <c r="G440" s="669"/>
      <c r="H440" s="669"/>
      <c r="I440" s="671"/>
      <c r="J440" s="671"/>
      <c r="K440" s="671"/>
      <c r="L440" s="671"/>
      <c r="M440" s="671"/>
      <c r="N440" s="671"/>
      <c r="O440" s="672"/>
    </row>
    <row r="441" spans="1:15" ht="23.25" customHeight="1">
      <c r="A441" s="675">
        <v>1341357</v>
      </c>
      <c r="B441" s="669" t="s">
        <v>3305</v>
      </c>
      <c r="C441" s="669"/>
      <c r="D441" s="669"/>
      <c r="E441" s="669"/>
      <c r="F441" s="670"/>
      <c r="G441" s="669"/>
      <c r="H441" s="669"/>
      <c r="I441" s="671"/>
      <c r="J441" s="671"/>
      <c r="K441" s="671"/>
      <c r="L441" s="671"/>
      <c r="M441" s="671"/>
      <c r="N441" s="671"/>
      <c r="O441" s="672"/>
    </row>
    <row r="442" spans="1:15" ht="23.25" customHeight="1">
      <c r="A442" s="683">
        <v>1341199</v>
      </c>
      <c r="B442" s="669" t="s">
        <v>3287</v>
      </c>
      <c r="C442" s="669" t="s">
        <v>3303</v>
      </c>
      <c r="D442" s="669"/>
      <c r="E442" s="669"/>
      <c r="F442" s="670"/>
      <c r="G442" s="669"/>
      <c r="H442" s="669"/>
      <c r="I442" s="671"/>
      <c r="J442" s="671"/>
      <c r="K442" s="671"/>
      <c r="L442" s="671"/>
      <c r="M442" s="671"/>
      <c r="N442" s="671"/>
      <c r="O442" s="672"/>
    </row>
    <row r="443" spans="1:15" ht="23.25" customHeight="1">
      <c r="A443" s="683">
        <v>1341299</v>
      </c>
      <c r="B443" s="669" t="s">
        <v>3288</v>
      </c>
      <c r="C443" s="669" t="s">
        <v>3278</v>
      </c>
      <c r="D443" s="669"/>
      <c r="E443" s="669"/>
      <c r="F443" s="670"/>
      <c r="G443" s="669"/>
      <c r="H443" s="669"/>
      <c r="I443" s="671"/>
      <c r="J443" s="671"/>
      <c r="K443" s="671"/>
      <c r="L443" s="671"/>
      <c r="M443" s="671"/>
      <c r="N443" s="671"/>
      <c r="O443" s="672"/>
    </row>
    <row r="444" spans="1:15" ht="23.25" customHeight="1">
      <c r="A444" s="668">
        <v>13413</v>
      </c>
      <c r="B444" s="669" t="s">
        <v>3264</v>
      </c>
      <c r="C444" s="669" t="s">
        <v>3298</v>
      </c>
      <c r="D444" s="669"/>
      <c r="E444" s="669"/>
      <c r="F444" s="670"/>
      <c r="G444" s="669"/>
      <c r="H444" s="669"/>
      <c r="I444" s="671"/>
      <c r="J444" s="671"/>
      <c r="K444" s="671"/>
      <c r="L444" s="671"/>
      <c r="M444" s="671"/>
      <c r="N444" s="671"/>
      <c r="O444" s="672"/>
    </row>
    <row r="445" spans="1:15" ht="23.25" customHeight="1">
      <c r="A445" s="668">
        <v>13421</v>
      </c>
      <c r="B445" s="669" t="s">
        <v>3282</v>
      </c>
      <c r="C445" s="669" t="s">
        <v>3277</v>
      </c>
      <c r="D445" s="669" t="s">
        <v>3308</v>
      </c>
      <c r="E445" s="669"/>
      <c r="F445" s="670"/>
      <c r="G445" s="669"/>
      <c r="H445" s="669"/>
      <c r="I445" s="671"/>
      <c r="J445" s="671"/>
      <c r="K445" s="671"/>
      <c r="L445" s="671"/>
      <c r="M445" s="671"/>
      <c r="N445" s="671"/>
      <c r="O445" s="672"/>
    </row>
    <row r="446" spans="1:15" ht="23.25" customHeight="1">
      <c r="A446" s="698">
        <v>1342157</v>
      </c>
      <c r="B446" s="669" t="s">
        <v>3306</v>
      </c>
      <c r="C446" s="669"/>
      <c r="D446" s="669"/>
      <c r="E446" s="669"/>
      <c r="F446" s="670"/>
      <c r="G446" s="669"/>
      <c r="H446" s="669"/>
      <c r="I446" s="671"/>
      <c r="J446" s="671"/>
      <c r="K446" s="671"/>
      <c r="L446" s="671"/>
      <c r="M446" s="671"/>
      <c r="N446" s="671"/>
      <c r="O446" s="672"/>
    </row>
    <row r="447" spans="1:15" ht="23.25" customHeight="1">
      <c r="A447" s="668">
        <v>13422</v>
      </c>
      <c r="B447" s="669" t="s">
        <v>3284</v>
      </c>
      <c r="C447" s="669" t="s">
        <v>3273</v>
      </c>
      <c r="D447" s="669" t="s">
        <v>3269</v>
      </c>
      <c r="E447" s="669"/>
      <c r="F447" s="670"/>
      <c r="G447" s="669"/>
      <c r="H447" s="669"/>
      <c r="I447" s="671"/>
      <c r="J447" s="671"/>
      <c r="K447" s="671"/>
      <c r="L447" s="671"/>
      <c r="M447" s="671"/>
      <c r="N447" s="671"/>
      <c r="O447" s="672"/>
    </row>
    <row r="448" spans="1:15" ht="23.25" customHeight="1">
      <c r="A448" s="698">
        <v>1342257</v>
      </c>
      <c r="B448" s="669" t="s">
        <v>3306</v>
      </c>
      <c r="C448" s="669"/>
      <c r="D448" s="669"/>
      <c r="E448" s="669"/>
      <c r="F448" s="670"/>
      <c r="G448" s="669"/>
      <c r="H448" s="669"/>
      <c r="I448" s="671"/>
      <c r="J448" s="671"/>
      <c r="K448" s="671"/>
      <c r="L448" s="671"/>
      <c r="M448" s="671"/>
      <c r="N448" s="671"/>
      <c r="O448" s="672"/>
    </row>
    <row r="449" spans="1:15" ht="23.25" customHeight="1">
      <c r="A449" s="668">
        <v>13431</v>
      </c>
      <c r="B449" s="669" t="s">
        <v>3299</v>
      </c>
      <c r="C449" s="669" t="s">
        <v>3276</v>
      </c>
      <c r="D449" s="669" t="s">
        <v>3297</v>
      </c>
      <c r="E449" s="669"/>
      <c r="F449" s="670"/>
      <c r="G449" s="669"/>
      <c r="H449" s="669"/>
      <c r="I449" s="671"/>
      <c r="J449" s="671"/>
      <c r="K449" s="671"/>
      <c r="L449" s="671"/>
      <c r="M449" s="671"/>
      <c r="N449" s="671"/>
      <c r="O449" s="672"/>
    </row>
    <row r="450" spans="1:15" ht="23.25" customHeight="1">
      <c r="A450" s="698">
        <v>1343157</v>
      </c>
      <c r="B450" s="669" t="s">
        <v>3301</v>
      </c>
      <c r="C450" s="669"/>
      <c r="D450" s="669"/>
      <c r="E450" s="669"/>
      <c r="F450" s="670"/>
      <c r="G450" s="669"/>
      <c r="H450" s="669"/>
      <c r="I450" s="671"/>
      <c r="J450" s="671"/>
      <c r="K450" s="671"/>
      <c r="L450" s="671"/>
      <c r="M450" s="671"/>
      <c r="N450" s="671"/>
      <c r="O450" s="672"/>
    </row>
    <row r="451" spans="1:15" ht="23.25" customHeight="1">
      <c r="A451" s="668">
        <v>13432</v>
      </c>
      <c r="B451" s="669" t="s">
        <v>3299</v>
      </c>
      <c r="C451" s="669" t="s">
        <v>3276</v>
      </c>
      <c r="D451" s="669" t="s">
        <v>3297</v>
      </c>
      <c r="E451" s="669"/>
      <c r="F451" s="670"/>
      <c r="G451" s="669"/>
      <c r="H451" s="669"/>
      <c r="I451" s="671"/>
      <c r="J451" s="671"/>
      <c r="K451" s="671"/>
      <c r="L451" s="671"/>
      <c r="M451" s="671"/>
      <c r="N451" s="671"/>
      <c r="O451" s="672"/>
    </row>
    <row r="452" spans="1:15" ht="23.25" customHeight="1">
      <c r="A452" s="698">
        <v>1343257</v>
      </c>
      <c r="B452" s="669" t="s">
        <v>3301</v>
      </c>
      <c r="C452" s="669"/>
      <c r="D452" s="669"/>
      <c r="E452" s="669"/>
      <c r="F452" s="670"/>
      <c r="G452" s="669"/>
      <c r="H452" s="669"/>
      <c r="I452" s="671"/>
      <c r="J452" s="671"/>
      <c r="K452" s="671"/>
      <c r="L452" s="671"/>
      <c r="M452" s="671"/>
      <c r="N452" s="671"/>
      <c r="O452" s="672"/>
    </row>
    <row r="453" spans="1:15" ht="23.25" customHeight="1">
      <c r="A453" s="668">
        <v>13433</v>
      </c>
      <c r="B453" s="669" t="s">
        <v>3303</v>
      </c>
      <c r="C453" s="669" t="s">
        <v>3266</v>
      </c>
      <c r="D453" s="669" t="s">
        <v>3267</v>
      </c>
      <c r="E453" s="669"/>
      <c r="F453" s="670"/>
      <c r="G453" s="669"/>
      <c r="H453" s="669"/>
      <c r="I453" s="671"/>
      <c r="J453" s="671"/>
      <c r="K453" s="671"/>
      <c r="L453" s="671"/>
      <c r="M453" s="671"/>
      <c r="N453" s="671"/>
      <c r="O453" s="672"/>
    </row>
    <row r="454" spans="1:15" ht="23.25" customHeight="1">
      <c r="A454" s="698">
        <v>1343357</v>
      </c>
      <c r="B454" s="669" t="s">
        <v>3301</v>
      </c>
      <c r="C454" s="669"/>
      <c r="D454" s="669"/>
      <c r="E454" s="669"/>
      <c r="F454" s="670"/>
      <c r="G454" s="669"/>
      <c r="H454" s="669"/>
      <c r="I454" s="671"/>
      <c r="J454" s="671"/>
      <c r="K454" s="671"/>
      <c r="L454" s="671"/>
      <c r="M454" s="671"/>
      <c r="N454" s="671"/>
      <c r="O454" s="672"/>
    </row>
    <row r="455" spans="1:15" ht="23.25" customHeight="1">
      <c r="A455" s="668">
        <v>13441</v>
      </c>
      <c r="B455" s="669" t="s">
        <v>3299</v>
      </c>
      <c r="C455" s="669" t="s">
        <v>3276</v>
      </c>
      <c r="D455" s="669" t="s">
        <v>3297</v>
      </c>
      <c r="E455" s="669"/>
      <c r="F455" s="670"/>
      <c r="G455" s="669"/>
      <c r="H455" s="669"/>
      <c r="I455" s="671"/>
      <c r="J455" s="671"/>
      <c r="K455" s="671"/>
      <c r="L455" s="671"/>
      <c r="M455" s="671"/>
      <c r="N455" s="671"/>
      <c r="O455" s="672"/>
    </row>
    <row r="456" spans="1:15" ht="23.25" customHeight="1">
      <c r="A456" s="698">
        <v>1344157</v>
      </c>
      <c r="B456" s="669" t="s">
        <v>3280</v>
      </c>
      <c r="C456" s="669"/>
      <c r="D456" s="669"/>
      <c r="E456" s="669"/>
      <c r="F456" s="670"/>
      <c r="G456" s="669"/>
      <c r="H456" s="669"/>
      <c r="I456" s="671"/>
      <c r="J456" s="671"/>
      <c r="K456" s="671"/>
      <c r="L456" s="671"/>
      <c r="M456" s="671"/>
      <c r="N456" s="671"/>
      <c r="O456" s="672"/>
    </row>
    <row r="457" spans="1:15" ht="23.25" customHeight="1">
      <c r="A457" s="668">
        <v>13442</v>
      </c>
      <c r="B457" s="669" t="s">
        <v>3282</v>
      </c>
      <c r="C457" s="669" t="s">
        <v>3277</v>
      </c>
      <c r="D457" s="669" t="s">
        <v>3308</v>
      </c>
      <c r="E457" s="669"/>
      <c r="F457" s="670"/>
      <c r="G457" s="669"/>
      <c r="H457" s="669"/>
      <c r="I457" s="671"/>
      <c r="J457" s="671"/>
      <c r="K457" s="671"/>
      <c r="L457" s="671"/>
      <c r="M457" s="671"/>
      <c r="N457" s="671"/>
      <c r="O457" s="672"/>
    </row>
    <row r="458" spans="1:15" ht="23.25" customHeight="1">
      <c r="A458" s="698">
        <v>1344257</v>
      </c>
      <c r="B458" s="669" t="s">
        <v>3280</v>
      </c>
      <c r="C458" s="669"/>
      <c r="D458" s="669"/>
      <c r="E458" s="669"/>
      <c r="F458" s="670"/>
      <c r="G458" s="669"/>
      <c r="H458" s="669"/>
      <c r="I458" s="671"/>
      <c r="J458" s="671"/>
      <c r="K458" s="671"/>
      <c r="L458" s="671"/>
      <c r="M458" s="671"/>
      <c r="N458" s="671"/>
      <c r="O458" s="672"/>
    </row>
    <row r="459" spans="1:15" ht="23.25" customHeight="1">
      <c r="A459" s="668">
        <v>13443</v>
      </c>
      <c r="B459" s="669" t="s">
        <v>3284</v>
      </c>
      <c r="C459" s="669" t="s">
        <v>3273</v>
      </c>
      <c r="D459" s="669" t="s">
        <v>3269</v>
      </c>
      <c r="E459" s="669"/>
      <c r="F459" s="670"/>
      <c r="G459" s="669"/>
      <c r="H459" s="669"/>
      <c r="I459" s="671"/>
      <c r="J459" s="671"/>
      <c r="K459" s="671"/>
      <c r="L459" s="671"/>
      <c r="M459" s="671"/>
      <c r="N459" s="671"/>
      <c r="O459" s="672"/>
    </row>
    <row r="460" spans="1:15" ht="23.25" customHeight="1">
      <c r="A460" s="698">
        <v>1344357</v>
      </c>
      <c r="B460" s="669" t="s">
        <v>3280</v>
      </c>
      <c r="C460" s="669"/>
      <c r="D460" s="669"/>
      <c r="E460" s="669"/>
      <c r="F460" s="670"/>
      <c r="G460" s="669"/>
      <c r="H460" s="669"/>
      <c r="I460" s="671"/>
      <c r="J460" s="671"/>
      <c r="K460" s="671"/>
      <c r="L460" s="671"/>
      <c r="M460" s="671"/>
      <c r="N460" s="671"/>
      <c r="O460" s="672"/>
    </row>
    <row r="461" spans="1:15" ht="23.25" customHeight="1">
      <c r="A461" s="668">
        <v>16601</v>
      </c>
      <c r="B461" s="669"/>
      <c r="C461" s="669"/>
      <c r="D461" s="669"/>
      <c r="E461" s="669"/>
      <c r="F461" s="670"/>
      <c r="G461" s="669"/>
      <c r="H461" s="669"/>
      <c r="I461" s="671"/>
      <c r="J461" s="671"/>
      <c r="K461" s="671"/>
      <c r="L461" s="671"/>
      <c r="M461" s="671"/>
      <c r="N461" s="671"/>
      <c r="O461" s="672"/>
    </row>
    <row r="462" spans="1:15" ht="23.25" customHeight="1">
      <c r="A462" s="668">
        <v>13481</v>
      </c>
      <c r="B462" s="669" t="s">
        <v>3299</v>
      </c>
      <c r="C462" s="669" t="s">
        <v>3276</v>
      </c>
      <c r="D462" s="669" t="s">
        <v>3297</v>
      </c>
      <c r="E462" s="669"/>
      <c r="F462" s="670"/>
      <c r="G462" s="669"/>
      <c r="H462" s="669"/>
      <c r="I462" s="671"/>
      <c r="J462" s="671"/>
      <c r="K462" s="671"/>
      <c r="L462" s="671"/>
      <c r="M462" s="671"/>
      <c r="N462" s="671"/>
      <c r="O462" s="672"/>
    </row>
    <row r="463" spans="1:15" ht="23.25" customHeight="1">
      <c r="A463" s="698">
        <v>1348157</v>
      </c>
      <c r="B463" s="669" t="s">
        <v>3349</v>
      </c>
      <c r="C463" s="669"/>
      <c r="D463" s="669"/>
      <c r="E463" s="669"/>
      <c r="F463" s="670"/>
      <c r="G463" s="669"/>
      <c r="H463" s="669"/>
      <c r="I463" s="671"/>
      <c r="J463" s="671"/>
      <c r="K463" s="671"/>
      <c r="L463" s="671"/>
      <c r="M463" s="671"/>
      <c r="N463" s="671"/>
      <c r="O463" s="672"/>
    </row>
    <row r="464" spans="1:15" ht="23.25" customHeight="1">
      <c r="A464" s="668">
        <v>13482</v>
      </c>
      <c r="B464" s="669" t="s">
        <v>3284</v>
      </c>
      <c r="C464" s="669" t="s">
        <v>3273</v>
      </c>
      <c r="D464" s="669" t="s">
        <v>3269</v>
      </c>
      <c r="E464" s="669"/>
      <c r="F464" s="670"/>
      <c r="G464" s="669"/>
      <c r="H464" s="669"/>
      <c r="I464" s="671"/>
      <c r="J464" s="671"/>
      <c r="K464" s="671"/>
      <c r="L464" s="671"/>
      <c r="M464" s="671"/>
      <c r="N464" s="671"/>
      <c r="O464" s="672"/>
    </row>
    <row r="465" spans="1:15" ht="23.25" customHeight="1">
      <c r="A465" s="698">
        <v>1348257</v>
      </c>
      <c r="B465" s="669" t="s">
        <v>3349</v>
      </c>
      <c r="C465" s="669"/>
      <c r="D465" s="669"/>
      <c r="E465" s="669"/>
      <c r="F465" s="670"/>
      <c r="G465" s="669"/>
      <c r="H465" s="669"/>
      <c r="I465" s="671"/>
      <c r="J465" s="671"/>
      <c r="K465" s="671"/>
      <c r="L465" s="671"/>
      <c r="M465" s="671"/>
      <c r="N465" s="671"/>
      <c r="O465" s="672"/>
    </row>
    <row r="466" spans="1:15" ht="23.25" customHeight="1">
      <c r="A466" s="683">
        <v>1348199</v>
      </c>
      <c r="B466" s="669" t="s">
        <v>3288</v>
      </c>
      <c r="C466" s="669" t="s">
        <v>3278</v>
      </c>
      <c r="D466" s="669" t="s">
        <v>3279</v>
      </c>
      <c r="E466" s="669"/>
      <c r="F466" s="670"/>
      <c r="G466" s="669"/>
      <c r="H466" s="669"/>
      <c r="I466" s="671"/>
      <c r="J466" s="671"/>
      <c r="K466" s="671"/>
      <c r="L466" s="671"/>
      <c r="M466" s="671"/>
      <c r="N466" s="671"/>
      <c r="O466" s="672"/>
    </row>
    <row r="467" spans="1:15" ht="23.25" customHeight="1">
      <c r="A467" s="683">
        <v>1348299</v>
      </c>
      <c r="B467" s="669" t="s">
        <v>3274</v>
      </c>
      <c r="C467" s="669" t="s">
        <v>3266</v>
      </c>
      <c r="D467" s="669" t="s">
        <v>3275</v>
      </c>
      <c r="E467" s="669"/>
      <c r="F467" s="670"/>
      <c r="G467" s="669"/>
      <c r="H467" s="669"/>
      <c r="I467" s="671"/>
      <c r="J467" s="671"/>
      <c r="K467" s="671"/>
      <c r="L467" s="671"/>
      <c r="M467" s="671"/>
      <c r="N467" s="671"/>
      <c r="O467" s="672"/>
    </row>
    <row r="468" spans="1:15" ht="23.25" customHeight="1">
      <c r="A468" s="668">
        <v>13483</v>
      </c>
      <c r="B468" s="669" t="s">
        <v>3290</v>
      </c>
      <c r="C468" s="669" t="s">
        <v>3277</v>
      </c>
      <c r="D468" s="669" t="s">
        <v>3268</v>
      </c>
      <c r="E468" s="669"/>
      <c r="F468" s="670"/>
      <c r="G468" s="669"/>
      <c r="H468" s="669"/>
      <c r="I468" s="671"/>
      <c r="J468" s="671"/>
      <c r="K468" s="671"/>
      <c r="L468" s="671"/>
      <c r="M468" s="671"/>
      <c r="N468" s="671"/>
      <c r="O468" s="672"/>
    </row>
    <row r="469" spans="1:15" ht="23.25" customHeight="1">
      <c r="A469" s="668">
        <v>13484</v>
      </c>
      <c r="B469" s="669" t="s">
        <v>3291</v>
      </c>
      <c r="C469" s="669" t="s">
        <v>3307</v>
      </c>
      <c r="D469" s="669" t="s">
        <v>3270</v>
      </c>
      <c r="E469" s="669"/>
      <c r="F469" s="670"/>
      <c r="G469" s="669"/>
      <c r="H469" s="669"/>
      <c r="I469" s="671"/>
      <c r="J469" s="671"/>
      <c r="K469" s="671"/>
      <c r="L469" s="671"/>
      <c r="M469" s="671"/>
      <c r="N469" s="671"/>
      <c r="O469" s="672"/>
    </row>
    <row r="470" spans="1:15" ht="23.25" customHeight="1">
      <c r="A470" s="668">
        <v>13491</v>
      </c>
      <c r="B470" s="669" t="s">
        <v>3299</v>
      </c>
      <c r="C470" s="669" t="s">
        <v>3276</v>
      </c>
      <c r="D470" s="669" t="s">
        <v>3297</v>
      </c>
      <c r="E470" s="669"/>
      <c r="F470" s="670"/>
      <c r="G470" s="669"/>
      <c r="H470" s="669"/>
      <c r="I470" s="671"/>
      <c r="J470" s="671"/>
      <c r="K470" s="671"/>
      <c r="L470" s="671"/>
      <c r="M470" s="671"/>
      <c r="N470" s="671"/>
      <c r="O470" s="672"/>
    </row>
    <row r="471" spans="1:15" ht="23.25" customHeight="1">
      <c r="A471" s="668">
        <v>13492</v>
      </c>
      <c r="B471" s="669" t="s">
        <v>3284</v>
      </c>
      <c r="C471" s="669" t="s">
        <v>3273</v>
      </c>
      <c r="D471" s="669" t="s">
        <v>3269</v>
      </c>
      <c r="E471" s="669"/>
      <c r="F471" s="670"/>
      <c r="J471" s="671"/>
      <c r="K471" s="671"/>
      <c r="L471" s="671"/>
      <c r="M471" s="671"/>
      <c r="N471" s="671"/>
      <c r="O471" s="672"/>
    </row>
    <row r="472" spans="1:15" ht="23.25" customHeight="1">
      <c r="A472" s="683">
        <v>1349199</v>
      </c>
      <c r="B472" s="669" t="s">
        <v>3287</v>
      </c>
      <c r="C472" s="669" t="s">
        <v>3303</v>
      </c>
      <c r="D472" s="669" t="s">
        <v>3296</v>
      </c>
      <c r="E472" s="669"/>
      <c r="F472" s="670"/>
      <c r="G472" s="669"/>
      <c r="H472" s="669"/>
      <c r="I472" s="671"/>
      <c r="J472" s="671"/>
      <c r="K472" s="671"/>
      <c r="L472" s="671"/>
      <c r="M472" s="671"/>
      <c r="N472" s="671"/>
      <c r="O472" s="672"/>
    </row>
    <row r="473" spans="1:15" ht="23.25" customHeight="1">
      <c r="A473" s="683">
        <v>1349299</v>
      </c>
      <c r="B473" s="669" t="s">
        <v>3281</v>
      </c>
      <c r="C473" s="669" t="s">
        <v>3282</v>
      </c>
      <c r="D473" s="669" t="s">
        <v>3283</v>
      </c>
      <c r="E473" s="669"/>
      <c r="F473" s="670"/>
      <c r="G473" s="669"/>
      <c r="H473" s="669"/>
      <c r="I473" s="671"/>
      <c r="J473" s="671"/>
      <c r="K473" s="671"/>
      <c r="L473" s="671"/>
      <c r="M473" s="671"/>
      <c r="N473" s="671"/>
      <c r="O473" s="672"/>
    </row>
    <row r="474" spans="1:15" ht="23.25" customHeight="1">
      <c r="A474" s="668">
        <v>13493</v>
      </c>
      <c r="B474" s="669" t="s">
        <v>3288</v>
      </c>
      <c r="C474" s="669" t="s">
        <v>3278</v>
      </c>
      <c r="D474" s="669" t="s">
        <v>3279</v>
      </c>
      <c r="E474" s="669"/>
      <c r="F474" s="670"/>
      <c r="G474" s="669"/>
      <c r="H474" s="669"/>
      <c r="I474" s="671"/>
      <c r="J474" s="671"/>
      <c r="K474" s="671"/>
      <c r="L474" s="671"/>
      <c r="M474" s="671"/>
      <c r="N474" s="671"/>
      <c r="O474" s="672"/>
    </row>
    <row r="475" spans="1:15" ht="23.25" customHeight="1">
      <c r="A475" s="668">
        <v>13494</v>
      </c>
      <c r="B475" s="669" t="s">
        <v>3291</v>
      </c>
      <c r="C475" s="669" t="s">
        <v>3307</v>
      </c>
      <c r="D475" s="669" t="s">
        <v>3270</v>
      </c>
      <c r="E475" s="669"/>
      <c r="F475" s="670"/>
      <c r="G475" s="669"/>
      <c r="H475" s="669"/>
      <c r="I475" s="671"/>
      <c r="J475" s="671"/>
      <c r="K475" s="671"/>
      <c r="L475" s="671"/>
      <c r="M475" s="671"/>
      <c r="N475" s="671"/>
      <c r="O475" s="672"/>
    </row>
    <row r="476" spans="1:15" ht="23.25" customHeight="1">
      <c r="A476" s="668">
        <v>13495</v>
      </c>
      <c r="B476" s="669" t="s">
        <v>3293</v>
      </c>
      <c r="C476" s="669" t="s">
        <v>3308</v>
      </c>
      <c r="D476" s="669" t="s">
        <v>3294</v>
      </c>
      <c r="E476" s="669"/>
      <c r="F476" s="670"/>
      <c r="G476" s="669"/>
      <c r="H476" s="669"/>
      <c r="I476" s="671"/>
      <c r="J476" s="671"/>
      <c r="K476" s="671"/>
      <c r="L476" s="671"/>
      <c r="M476" s="671"/>
      <c r="N476" s="671"/>
      <c r="O476" s="672"/>
    </row>
    <row r="477" spans="1:15" ht="23.25" customHeight="1">
      <c r="A477" s="668">
        <v>13501</v>
      </c>
      <c r="B477" s="669" t="s">
        <v>3286</v>
      </c>
      <c r="C477" s="669" t="s">
        <v>3289</v>
      </c>
      <c r="D477" s="669" t="s">
        <v>3292</v>
      </c>
      <c r="E477" s="669"/>
      <c r="F477" s="670"/>
      <c r="G477" s="669"/>
      <c r="H477" s="669"/>
      <c r="I477" s="671"/>
      <c r="J477" s="671"/>
      <c r="K477" s="671"/>
      <c r="L477" s="671"/>
      <c r="M477" s="671"/>
      <c r="N477" s="671"/>
      <c r="O477" s="672"/>
    </row>
    <row r="478" spans="1:15" ht="23.25" customHeight="1">
      <c r="A478" s="675">
        <v>1350157</v>
      </c>
      <c r="B478" s="669" t="s">
        <v>3280</v>
      </c>
      <c r="C478" s="669"/>
      <c r="D478" s="669"/>
      <c r="E478" s="669"/>
      <c r="F478" s="670"/>
      <c r="G478" s="669"/>
      <c r="H478" s="669"/>
      <c r="I478" s="671"/>
      <c r="J478" s="671"/>
      <c r="K478" s="671"/>
      <c r="L478" s="671"/>
      <c r="M478" s="671"/>
      <c r="N478" s="671"/>
      <c r="O478" s="672"/>
    </row>
    <row r="479" spans="1:15" ht="23.25" customHeight="1">
      <c r="A479" s="668">
        <v>17341</v>
      </c>
      <c r="B479" s="669"/>
      <c r="C479" s="669"/>
      <c r="D479" s="669"/>
      <c r="E479" s="669"/>
      <c r="F479" s="670"/>
      <c r="G479" s="669"/>
      <c r="H479" s="669"/>
      <c r="I479" s="671"/>
      <c r="J479" s="671"/>
      <c r="K479" s="671"/>
      <c r="L479" s="671"/>
      <c r="M479" s="671"/>
      <c r="N479" s="671"/>
      <c r="O479" s="672"/>
    </row>
    <row r="480" spans="1:15" ht="23.25" customHeight="1">
      <c r="A480" s="668">
        <v>17451</v>
      </c>
      <c r="B480" s="669"/>
      <c r="C480" s="669"/>
      <c r="D480" s="669"/>
      <c r="E480" s="669"/>
      <c r="F480" s="670"/>
      <c r="G480" s="669"/>
      <c r="H480" s="669"/>
      <c r="I480" s="671"/>
      <c r="J480" s="671"/>
      <c r="K480" s="671"/>
      <c r="L480" s="671"/>
      <c r="M480" s="671"/>
      <c r="N480" s="671"/>
      <c r="O480" s="672"/>
    </row>
    <row r="481" spans="1:15" ht="23.25" customHeight="1">
      <c r="A481" s="668">
        <v>16941</v>
      </c>
      <c r="B481" s="669"/>
      <c r="C481" s="669"/>
      <c r="D481" s="669"/>
      <c r="E481" s="669"/>
      <c r="F481" s="670"/>
      <c r="G481" s="669"/>
      <c r="H481" s="669"/>
      <c r="I481" s="671"/>
      <c r="J481" s="671"/>
      <c r="K481" s="671"/>
      <c r="L481" s="671"/>
      <c r="M481" s="671"/>
      <c r="N481" s="671"/>
      <c r="O481" s="672"/>
    </row>
    <row r="482" spans="1:15" ht="23.25" customHeight="1">
      <c r="A482" s="668">
        <v>17611</v>
      </c>
      <c r="B482" s="669"/>
      <c r="C482" s="669"/>
      <c r="D482" s="669"/>
      <c r="E482" s="669"/>
      <c r="F482" s="670"/>
      <c r="G482" s="669"/>
      <c r="H482" s="669"/>
      <c r="I482" s="671"/>
      <c r="J482" s="671"/>
      <c r="K482" s="671"/>
      <c r="L482" s="671"/>
      <c r="M482" s="671"/>
      <c r="N482" s="671"/>
      <c r="O482" s="672"/>
    </row>
    <row r="483" spans="1:15" ht="23.25" customHeight="1">
      <c r="A483" s="668">
        <v>18561</v>
      </c>
      <c r="B483" s="714" t="s">
        <v>3303</v>
      </c>
      <c r="C483" s="714" t="s">
        <v>3266</v>
      </c>
      <c r="D483" s="714" t="s">
        <v>3267</v>
      </c>
      <c r="E483" s="669"/>
      <c r="F483" s="670"/>
      <c r="G483" s="669"/>
      <c r="H483" s="669"/>
      <c r="I483" s="671"/>
      <c r="J483" s="671"/>
      <c r="K483" s="671"/>
      <c r="L483" s="671"/>
      <c r="M483" s="671"/>
      <c r="N483" s="671"/>
      <c r="O483" s="672"/>
    </row>
    <row r="484" spans="1:15" ht="23.25" customHeight="1">
      <c r="A484" s="684">
        <v>17191</v>
      </c>
      <c r="B484" s="685"/>
      <c r="C484" s="685"/>
      <c r="D484" s="685"/>
      <c r="E484" s="685"/>
      <c r="F484" s="686"/>
      <c r="G484" s="685"/>
      <c r="H484" s="685"/>
      <c r="I484" s="687"/>
      <c r="J484" s="687"/>
      <c r="K484" s="687"/>
      <c r="L484" s="687"/>
      <c r="M484" s="687"/>
      <c r="N484" s="687"/>
      <c r="O484" s="672"/>
    </row>
    <row r="485" spans="1:15" ht="23.25" customHeight="1">
      <c r="A485" s="668">
        <v>15291</v>
      </c>
      <c r="B485" s="693" t="s">
        <v>3300</v>
      </c>
      <c r="C485" s="693" t="s">
        <v>3309</v>
      </c>
      <c r="D485" s="693" t="s">
        <v>3298</v>
      </c>
      <c r="E485" s="693"/>
      <c r="F485" s="694"/>
      <c r="G485" s="693"/>
      <c r="H485" s="693"/>
      <c r="I485" s="671"/>
      <c r="J485" s="671"/>
      <c r="K485" s="671"/>
      <c r="L485" s="671"/>
      <c r="M485" s="671"/>
      <c r="N485" s="671"/>
      <c r="O485" s="672"/>
    </row>
    <row r="486" spans="1:15" ht="23.25" customHeight="1">
      <c r="A486" s="668">
        <v>10111</v>
      </c>
      <c r="B486" s="669" t="s">
        <v>3304</v>
      </c>
      <c r="C486" s="669" t="s">
        <v>3265</v>
      </c>
      <c r="D486" s="669" t="s">
        <v>3264</v>
      </c>
      <c r="E486" s="669"/>
      <c r="F486" s="670"/>
      <c r="G486" s="669"/>
      <c r="H486" s="669"/>
      <c r="I486" s="671"/>
      <c r="J486" s="671"/>
      <c r="K486" s="671"/>
      <c r="L486" s="671"/>
      <c r="M486" s="671"/>
      <c r="N486" s="671"/>
      <c r="O486" s="672"/>
    </row>
    <row r="487" spans="1:15" ht="23.25" customHeight="1">
      <c r="A487" s="698">
        <v>1011157</v>
      </c>
      <c r="B487" s="669" t="s">
        <v>3301</v>
      </c>
      <c r="C487" s="669"/>
      <c r="D487" s="669"/>
      <c r="E487" s="669"/>
      <c r="F487" s="670"/>
      <c r="G487" s="669"/>
      <c r="H487" s="669"/>
      <c r="I487" s="671"/>
      <c r="J487" s="671"/>
      <c r="K487" s="671"/>
      <c r="L487" s="671"/>
      <c r="M487" s="671"/>
      <c r="N487" s="671"/>
      <c r="O487" s="672"/>
    </row>
    <row r="488" spans="1:15" ht="23.25" customHeight="1">
      <c r="A488" s="668">
        <v>10112</v>
      </c>
      <c r="B488" s="669" t="s">
        <v>3304</v>
      </c>
      <c r="C488" s="669" t="s">
        <v>3265</v>
      </c>
      <c r="D488" s="669" t="s">
        <v>3264</v>
      </c>
      <c r="E488" s="669"/>
      <c r="F488" s="670"/>
      <c r="G488" s="669"/>
      <c r="H488" s="669"/>
      <c r="I488" s="671"/>
      <c r="J488" s="671"/>
      <c r="K488" s="671"/>
      <c r="L488" s="671"/>
      <c r="M488" s="671"/>
      <c r="N488" s="671"/>
      <c r="O488" s="672"/>
    </row>
    <row r="489" spans="1:15" ht="23.25" customHeight="1">
      <c r="A489" s="698">
        <v>1011257</v>
      </c>
      <c r="B489" s="669" t="s">
        <v>3301</v>
      </c>
      <c r="C489" s="669"/>
      <c r="D489" s="669"/>
      <c r="E489" s="669"/>
      <c r="F489" s="670"/>
      <c r="G489" s="669"/>
      <c r="H489" s="669"/>
      <c r="I489" s="671"/>
      <c r="J489" s="671"/>
      <c r="K489" s="671"/>
      <c r="L489" s="671"/>
      <c r="M489" s="671"/>
      <c r="N489" s="671"/>
      <c r="O489" s="695"/>
    </row>
    <row r="490" spans="1:15" ht="23.25" customHeight="1">
      <c r="A490" s="668">
        <v>10113</v>
      </c>
      <c r="B490" s="669" t="s">
        <v>3304</v>
      </c>
      <c r="C490" s="669" t="s">
        <v>3265</v>
      </c>
      <c r="D490" s="669" t="s">
        <v>3264</v>
      </c>
      <c r="E490" s="669"/>
      <c r="F490" s="670"/>
      <c r="G490" s="669"/>
      <c r="H490" s="669"/>
      <c r="I490" s="671"/>
      <c r="J490" s="671"/>
      <c r="K490" s="671"/>
      <c r="L490" s="671"/>
      <c r="M490" s="671"/>
      <c r="N490" s="671"/>
      <c r="O490" s="729"/>
    </row>
    <row r="491" spans="1:15" ht="23.25" customHeight="1">
      <c r="A491" s="698">
        <v>1011357</v>
      </c>
      <c r="B491" s="669" t="s">
        <v>3301</v>
      </c>
      <c r="C491" s="669"/>
      <c r="D491" s="669"/>
      <c r="E491" s="669"/>
      <c r="F491" s="670"/>
      <c r="G491" s="669"/>
      <c r="H491" s="669"/>
      <c r="I491" s="671"/>
      <c r="J491" s="671"/>
      <c r="K491" s="671"/>
      <c r="L491" s="671"/>
      <c r="M491" s="671"/>
      <c r="N491" s="671"/>
      <c r="O491" s="672"/>
    </row>
    <row r="492" spans="1:15" ht="23.25" customHeight="1">
      <c r="A492" s="668">
        <v>10114</v>
      </c>
      <c r="B492" s="669" t="s">
        <v>3303</v>
      </c>
      <c r="C492" s="669" t="s">
        <v>3266</v>
      </c>
      <c r="D492" s="669" t="s">
        <v>3267</v>
      </c>
      <c r="E492" s="669"/>
      <c r="F492" s="670"/>
      <c r="G492" s="669"/>
      <c r="H492" s="669"/>
      <c r="I492" s="671"/>
      <c r="J492" s="671"/>
      <c r="K492" s="671"/>
      <c r="L492" s="671"/>
      <c r="M492" s="671"/>
      <c r="N492" s="671"/>
      <c r="O492" s="672"/>
    </row>
    <row r="493" spans="1:15" ht="23.25" customHeight="1">
      <c r="A493" s="698">
        <v>1011457</v>
      </c>
      <c r="B493" s="669" t="s">
        <v>3305</v>
      </c>
      <c r="C493" s="669"/>
      <c r="D493" s="669"/>
      <c r="E493" s="669"/>
      <c r="F493" s="670"/>
      <c r="G493" s="669"/>
      <c r="H493" s="669"/>
      <c r="I493" s="671"/>
      <c r="J493" s="671"/>
      <c r="K493" s="671"/>
      <c r="L493" s="671"/>
      <c r="M493" s="671"/>
      <c r="N493" s="671"/>
      <c r="O493" s="672"/>
    </row>
    <row r="494" spans="1:15" ht="23.25" customHeight="1">
      <c r="A494" s="668">
        <v>10115</v>
      </c>
      <c r="B494" s="669" t="s">
        <v>3303</v>
      </c>
      <c r="C494" s="669" t="s">
        <v>3266</v>
      </c>
      <c r="D494" s="669" t="s">
        <v>3267</v>
      </c>
      <c r="E494" s="669"/>
      <c r="F494" s="670"/>
      <c r="G494" s="669"/>
      <c r="H494" s="669"/>
      <c r="I494" s="671"/>
      <c r="J494" s="671"/>
      <c r="K494" s="671"/>
      <c r="L494" s="671"/>
      <c r="M494" s="671"/>
      <c r="N494" s="671"/>
      <c r="O494" s="672"/>
    </row>
    <row r="495" spans="1:15" ht="23.25" customHeight="1">
      <c r="A495" s="698">
        <v>1011557</v>
      </c>
      <c r="B495" s="669" t="s">
        <v>3301</v>
      </c>
      <c r="C495" s="669"/>
      <c r="D495" s="669"/>
      <c r="E495" s="669"/>
      <c r="F495" s="670"/>
      <c r="G495" s="669"/>
      <c r="H495" s="669"/>
      <c r="I495" s="671"/>
      <c r="J495" s="671"/>
      <c r="K495" s="671"/>
      <c r="L495" s="671"/>
      <c r="M495" s="671"/>
      <c r="N495" s="671"/>
      <c r="O495" s="672"/>
    </row>
    <row r="496" spans="1:15" ht="23.25" customHeight="1">
      <c r="A496" s="668">
        <v>10116</v>
      </c>
      <c r="B496" s="669" t="s">
        <v>3303</v>
      </c>
      <c r="C496" s="669" t="s">
        <v>3266</v>
      </c>
      <c r="D496" s="669" t="s">
        <v>3267</v>
      </c>
      <c r="E496" s="669"/>
      <c r="F496" s="670"/>
      <c r="G496" s="669"/>
      <c r="H496" s="669"/>
      <c r="I496" s="671"/>
      <c r="J496" s="671"/>
      <c r="K496" s="671"/>
      <c r="L496" s="671"/>
      <c r="M496" s="671"/>
      <c r="N496" s="671"/>
      <c r="O496" s="672"/>
    </row>
    <row r="497" spans="1:15" ht="23.25" customHeight="1">
      <c r="A497" s="698">
        <v>1011657</v>
      </c>
      <c r="B497" s="669" t="s">
        <v>3288</v>
      </c>
      <c r="C497" s="669"/>
      <c r="D497" s="669"/>
      <c r="E497" s="669"/>
      <c r="F497" s="670"/>
      <c r="G497" s="669"/>
      <c r="H497" s="669"/>
      <c r="I497" s="671"/>
      <c r="J497" s="671"/>
      <c r="K497" s="671"/>
      <c r="L497" s="671"/>
      <c r="M497" s="671"/>
      <c r="N497" s="671"/>
      <c r="O497" s="672"/>
    </row>
    <row r="498" spans="1:15" ht="23.25" customHeight="1">
      <c r="A498" s="668">
        <v>10117</v>
      </c>
      <c r="B498" s="669" t="s">
        <v>3282</v>
      </c>
      <c r="C498" s="669" t="s">
        <v>3277</v>
      </c>
      <c r="D498" s="669" t="s">
        <v>3308</v>
      </c>
      <c r="E498" s="669"/>
      <c r="F498" s="670"/>
      <c r="G498" s="669"/>
      <c r="H498" s="669"/>
      <c r="I498" s="671"/>
      <c r="J498" s="671"/>
      <c r="K498" s="671"/>
      <c r="L498" s="671"/>
      <c r="M498" s="671"/>
      <c r="N498" s="671"/>
      <c r="O498" s="672"/>
    </row>
    <row r="499" spans="1:15" ht="23.25" customHeight="1">
      <c r="A499" s="698">
        <v>1011757</v>
      </c>
      <c r="B499" s="669" t="s">
        <v>3301</v>
      </c>
      <c r="C499" s="669"/>
      <c r="D499" s="669"/>
      <c r="E499" s="669"/>
      <c r="F499" s="670"/>
      <c r="G499" s="669"/>
      <c r="H499" s="669"/>
      <c r="I499" s="671"/>
      <c r="J499" s="671"/>
      <c r="K499" s="671"/>
      <c r="L499" s="671"/>
      <c r="M499" s="671"/>
      <c r="N499" s="671"/>
      <c r="O499" s="672"/>
    </row>
    <row r="500" spans="1:15" ht="23.25" customHeight="1">
      <c r="A500" s="668">
        <v>10118</v>
      </c>
      <c r="B500" s="669" t="s">
        <v>3282</v>
      </c>
      <c r="C500" s="669" t="s">
        <v>3277</v>
      </c>
      <c r="D500" s="669" t="s">
        <v>3308</v>
      </c>
      <c r="E500" s="669"/>
      <c r="F500" s="670"/>
      <c r="G500" s="669"/>
      <c r="H500" s="669"/>
      <c r="I500" s="671"/>
      <c r="J500" s="671"/>
      <c r="K500" s="671"/>
      <c r="L500" s="671"/>
      <c r="M500" s="671"/>
      <c r="N500" s="671"/>
      <c r="O500" s="672"/>
    </row>
    <row r="501" spans="1:15" ht="23.25" customHeight="1">
      <c r="A501" s="698">
        <v>1011857</v>
      </c>
      <c r="B501" s="669" t="s">
        <v>3301</v>
      </c>
      <c r="C501" s="669"/>
      <c r="D501" s="669"/>
      <c r="E501" s="669"/>
      <c r="F501" s="670"/>
      <c r="G501" s="669"/>
      <c r="H501" s="669"/>
      <c r="I501" s="671"/>
      <c r="J501" s="671"/>
      <c r="K501" s="671"/>
      <c r="L501" s="671"/>
      <c r="M501" s="671"/>
      <c r="N501" s="671"/>
      <c r="O501" s="672"/>
    </row>
    <row r="502" spans="1:15" ht="23.25" customHeight="1">
      <c r="A502" s="668">
        <v>10119</v>
      </c>
      <c r="B502" s="669" t="s">
        <v>3282</v>
      </c>
      <c r="C502" s="669" t="s">
        <v>3277</v>
      </c>
      <c r="D502" s="669" t="s">
        <v>3308</v>
      </c>
      <c r="E502" s="669"/>
      <c r="F502" s="670"/>
      <c r="G502" s="669"/>
      <c r="H502" s="669"/>
      <c r="I502" s="671"/>
      <c r="J502" s="671"/>
      <c r="K502" s="671"/>
      <c r="L502" s="671"/>
      <c r="M502" s="671"/>
      <c r="N502" s="671"/>
      <c r="O502" s="672"/>
    </row>
    <row r="503" spans="1:15" ht="23.25" customHeight="1">
      <c r="A503" s="698">
        <v>1011957</v>
      </c>
      <c r="B503" s="669" t="s">
        <v>3305</v>
      </c>
      <c r="C503" s="669"/>
      <c r="D503" s="669"/>
      <c r="E503" s="669"/>
      <c r="F503" s="670"/>
      <c r="G503" s="669"/>
      <c r="H503" s="669"/>
      <c r="I503" s="671"/>
      <c r="J503" s="671"/>
      <c r="K503" s="671"/>
      <c r="L503" s="671"/>
      <c r="M503" s="671"/>
      <c r="N503" s="671"/>
      <c r="O503" s="672"/>
    </row>
    <row r="504" spans="1:15" ht="23.25" customHeight="1">
      <c r="A504" s="668">
        <v>101110</v>
      </c>
      <c r="B504" s="669" t="s">
        <v>3283</v>
      </c>
      <c r="C504" s="669" t="s">
        <v>3268</v>
      </c>
      <c r="D504" s="669" t="s">
        <v>3294</v>
      </c>
      <c r="E504" s="669"/>
      <c r="F504" s="670"/>
      <c r="G504" s="669"/>
      <c r="H504" s="669"/>
      <c r="I504" s="671"/>
      <c r="J504" s="671"/>
      <c r="K504" s="671"/>
      <c r="L504" s="671"/>
      <c r="M504" s="671"/>
      <c r="N504" s="671"/>
      <c r="O504" s="672"/>
    </row>
    <row r="505" spans="1:15" ht="23.25" customHeight="1">
      <c r="A505" s="698">
        <v>10111057</v>
      </c>
      <c r="B505" s="669" t="s">
        <v>3301</v>
      </c>
      <c r="C505" s="669"/>
      <c r="D505" s="669"/>
      <c r="E505" s="669"/>
      <c r="F505" s="670"/>
      <c r="G505" s="669"/>
      <c r="H505" s="669"/>
      <c r="I505" s="671"/>
      <c r="J505" s="671"/>
      <c r="K505" s="671"/>
      <c r="L505" s="671"/>
      <c r="M505" s="671"/>
      <c r="N505" s="671"/>
      <c r="O505" s="672"/>
    </row>
    <row r="506" spans="1:15" ht="23.25" customHeight="1">
      <c r="A506" s="668">
        <v>101111</v>
      </c>
      <c r="B506" s="669" t="s">
        <v>3283</v>
      </c>
      <c r="C506" s="669" t="s">
        <v>3268</v>
      </c>
      <c r="D506" s="669" t="s">
        <v>3294</v>
      </c>
      <c r="E506" s="669"/>
      <c r="F506" s="670"/>
      <c r="G506" s="669"/>
      <c r="H506" s="669"/>
      <c r="I506" s="671"/>
      <c r="J506" s="671"/>
      <c r="K506" s="671"/>
      <c r="L506" s="671"/>
      <c r="M506" s="671"/>
      <c r="N506" s="671"/>
      <c r="O506" s="672"/>
    </row>
    <row r="507" spans="1:15" ht="23.25" customHeight="1">
      <c r="A507" s="698">
        <v>10111157</v>
      </c>
      <c r="B507" s="669" t="s">
        <v>3305</v>
      </c>
      <c r="C507" s="669"/>
      <c r="D507" s="669"/>
      <c r="E507" s="669"/>
      <c r="F507" s="670"/>
      <c r="G507" s="669"/>
      <c r="H507" s="669"/>
      <c r="I507" s="671"/>
      <c r="J507" s="671"/>
      <c r="K507" s="671"/>
      <c r="L507" s="671"/>
      <c r="M507" s="671"/>
      <c r="N507" s="671"/>
      <c r="O507" s="672"/>
    </row>
    <row r="508" spans="1:15" ht="23.25" customHeight="1">
      <c r="A508" s="668">
        <v>101112</v>
      </c>
      <c r="B508" s="669" t="s">
        <v>3283</v>
      </c>
      <c r="C508" s="669" t="s">
        <v>3268</v>
      </c>
      <c r="D508" s="669" t="s">
        <v>3294</v>
      </c>
      <c r="E508" s="669"/>
      <c r="F508" s="670"/>
      <c r="G508" s="669"/>
      <c r="H508" s="669"/>
      <c r="I508" s="671"/>
      <c r="J508" s="671"/>
      <c r="K508" s="671"/>
      <c r="L508" s="671"/>
      <c r="M508" s="671"/>
      <c r="N508" s="671"/>
      <c r="O508" s="672"/>
    </row>
    <row r="509" spans="1:15" ht="23.25" customHeight="1">
      <c r="A509" s="698">
        <v>10111257</v>
      </c>
      <c r="B509" s="669" t="s">
        <v>3305</v>
      </c>
      <c r="C509" s="669"/>
      <c r="D509" s="669"/>
      <c r="E509" s="669"/>
      <c r="F509" s="670"/>
      <c r="G509" s="669"/>
      <c r="H509" s="669"/>
      <c r="I509" s="671"/>
      <c r="J509" s="671"/>
      <c r="K509" s="671"/>
      <c r="L509" s="671"/>
      <c r="M509" s="671"/>
      <c r="N509" s="671"/>
      <c r="O509" s="672"/>
    </row>
    <row r="510" spans="1:15" ht="23.25" customHeight="1">
      <c r="A510" s="668">
        <v>101113</v>
      </c>
      <c r="B510" s="669" t="s">
        <v>3283</v>
      </c>
      <c r="C510" s="669" t="s">
        <v>3268</v>
      </c>
      <c r="D510" s="669" t="s">
        <v>3294</v>
      </c>
      <c r="E510" s="669"/>
      <c r="F510" s="670"/>
      <c r="G510" s="669"/>
      <c r="H510" s="669"/>
      <c r="I510" s="671"/>
      <c r="J510" s="671"/>
      <c r="K510" s="671"/>
      <c r="L510" s="671"/>
      <c r="M510" s="671"/>
      <c r="N510" s="671"/>
      <c r="O510" s="672"/>
    </row>
    <row r="511" spans="1:15" ht="23.25" customHeight="1">
      <c r="A511" s="698">
        <v>10111357</v>
      </c>
      <c r="B511" s="669" t="s">
        <v>3305</v>
      </c>
      <c r="C511" s="669"/>
      <c r="D511" s="669"/>
      <c r="E511" s="669"/>
      <c r="F511" s="670"/>
      <c r="G511" s="669"/>
      <c r="H511" s="669"/>
      <c r="I511" s="671"/>
      <c r="J511" s="671"/>
      <c r="K511" s="671"/>
      <c r="L511" s="671"/>
      <c r="M511" s="671"/>
      <c r="N511" s="671"/>
      <c r="O511" s="672"/>
    </row>
    <row r="512" spans="1:15" ht="23.25" customHeight="1">
      <c r="A512" s="668">
        <v>10121</v>
      </c>
      <c r="B512" s="669" t="s">
        <v>3279</v>
      </c>
      <c r="C512" s="669" t="s">
        <v>3270</v>
      </c>
      <c r="D512" s="669" t="s">
        <v>3271</v>
      </c>
      <c r="E512" s="669"/>
      <c r="F512" s="670"/>
      <c r="G512" s="669"/>
      <c r="H512" s="669"/>
      <c r="I512" s="671"/>
      <c r="J512" s="671"/>
      <c r="K512" s="671"/>
      <c r="L512" s="671"/>
      <c r="M512" s="671"/>
      <c r="N512" s="671"/>
      <c r="O512" s="672"/>
    </row>
    <row r="513" spans="1:15" ht="23.25" customHeight="1">
      <c r="A513" s="698">
        <v>1012157</v>
      </c>
      <c r="B513" s="669" t="s">
        <v>3349</v>
      </c>
      <c r="C513" s="669"/>
      <c r="D513" s="669"/>
      <c r="E513" s="669"/>
      <c r="F513" s="670"/>
      <c r="G513" s="669"/>
      <c r="H513" s="669"/>
      <c r="I513" s="671"/>
      <c r="J513" s="671"/>
      <c r="K513" s="671"/>
      <c r="L513" s="671"/>
      <c r="M513" s="671"/>
      <c r="N513" s="671"/>
      <c r="O513" s="672"/>
    </row>
    <row r="514" spans="1:15" ht="23.25" customHeight="1">
      <c r="A514" s="668">
        <v>10122</v>
      </c>
      <c r="B514" s="669" t="s">
        <v>3279</v>
      </c>
      <c r="C514" s="669" t="s">
        <v>3270</v>
      </c>
      <c r="D514" s="669" t="s">
        <v>3271</v>
      </c>
      <c r="E514" s="669"/>
      <c r="F514" s="670"/>
      <c r="G514" s="669"/>
      <c r="H514" s="669"/>
      <c r="I514" s="671"/>
      <c r="J514" s="671"/>
      <c r="K514" s="671"/>
      <c r="L514" s="671"/>
      <c r="M514" s="671"/>
      <c r="N514" s="671"/>
      <c r="O514" s="672"/>
    </row>
    <row r="515" spans="1:15" ht="23.25" customHeight="1">
      <c r="A515" s="698">
        <v>1012257</v>
      </c>
      <c r="B515" s="669" t="s">
        <v>3306</v>
      </c>
      <c r="C515" s="669"/>
      <c r="D515" s="669"/>
      <c r="E515" s="669"/>
      <c r="F515" s="670"/>
      <c r="G515" s="669"/>
      <c r="H515" s="669"/>
      <c r="I515" s="671"/>
      <c r="J515" s="671"/>
      <c r="K515" s="671"/>
      <c r="L515" s="671"/>
      <c r="M515" s="671"/>
      <c r="N515" s="671"/>
      <c r="O515" s="672"/>
    </row>
    <row r="516" spans="1:15" ht="23.25" customHeight="1">
      <c r="A516" s="668">
        <v>10123</v>
      </c>
      <c r="B516" s="669" t="s">
        <v>3279</v>
      </c>
      <c r="C516" s="669" t="s">
        <v>3270</v>
      </c>
      <c r="D516" s="669" t="s">
        <v>3271</v>
      </c>
      <c r="E516" s="669"/>
      <c r="F516" s="670"/>
      <c r="G516" s="669"/>
      <c r="H516" s="669"/>
      <c r="I516" s="671"/>
      <c r="J516" s="671"/>
      <c r="K516" s="671"/>
      <c r="L516" s="671"/>
      <c r="M516" s="671"/>
      <c r="N516" s="671"/>
      <c r="O516" s="672"/>
    </row>
    <row r="517" spans="1:15" ht="23.25" customHeight="1">
      <c r="A517" s="698">
        <v>1012357</v>
      </c>
      <c r="B517" s="669" t="s">
        <v>3349</v>
      </c>
      <c r="C517" s="669"/>
      <c r="D517" s="669"/>
      <c r="E517" s="669"/>
      <c r="F517" s="670"/>
      <c r="G517" s="669"/>
      <c r="H517" s="669"/>
      <c r="I517" s="671"/>
      <c r="J517" s="671"/>
      <c r="K517" s="671"/>
      <c r="L517" s="671"/>
      <c r="M517" s="671"/>
      <c r="N517" s="671"/>
      <c r="O517" s="672"/>
    </row>
    <row r="518" spans="1:15" ht="23.25" customHeight="1">
      <c r="A518" s="668">
        <v>10124</v>
      </c>
      <c r="B518" s="669" t="s">
        <v>3279</v>
      </c>
      <c r="C518" s="669" t="s">
        <v>3270</v>
      </c>
      <c r="D518" s="669" t="s">
        <v>3271</v>
      </c>
      <c r="E518" s="669"/>
      <c r="F518" s="670"/>
      <c r="G518" s="669"/>
      <c r="H518" s="669"/>
      <c r="I518" s="671"/>
      <c r="J518" s="671"/>
      <c r="K518" s="671"/>
      <c r="L518" s="671"/>
      <c r="M518" s="671"/>
      <c r="N518" s="671"/>
      <c r="O518" s="672"/>
    </row>
    <row r="519" spans="1:15" ht="23.25" customHeight="1">
      <c r="A519" s="698">
        <v>1012457</v>
      </c>
      <c r="B519" s="669" t="s">
        <v>3306</v>
      </c>
      <c r="C519" s="669"/>
      <c r="D519" s="669"/>
      <c r="E519" s="669"/>
      <c r="F519" s="670"/>
      <c r="G519" s="669"/>
      <c r="H519" s="669"/>
      <c r="I519" s="671"/>
      <c r="J519" s="671"/>
      <c r="K519" s="671"/>
      <c r="L519" s="671"/>
      <c r="M519" s="671"/>
      <c r="N519" s="671"/>
      <c r="O519" s="672"/>
    </row>
    <row r="520" spans="1:15" ht="23.25" customHeight="1">
      <c r="A520" s="668">
        <v>10125</v>
      </c>
      <c r="B520" s="669" t="s">
        <v>3279</v>
      </c>
      <c r="C520" s="669" t="s">
        <v>3270</v>
      </c>
      <c r="D520" s="669" t="s">
        <v>3271</v>
      </c>
      <c r="E520" s="669"/>
      <c r="F520" s="670"/>
      <c r="G520" s="669"/>
      <c r="H520" s="669"/>
      <c r="I520" s="671"/>
      <c r="J520" s="671"/>
      <c r="K520" s="671"/>
      <c r="L520" s="671"/>
      <c r="M520" s="671"/>
      <c r="N520" s="671"/>
      <c r="O520" s="672"/>
    </row>
    <row r="521" spans="1:15" ht="23.25" customHeight="1">
      <c r="A521" s="698">
        <v>1012557</v>
      </c>
      <c r="B521" s="669" t="s">
        <v>3349</v>
      </c>
      <c r="C521" s="669"/>
      <c r="D521" s="669"/>
      <c r="E521" s="669"/>
      <c r="F521" s="670"/>
      <c r="G521" s="669"/>
      <c r="H521" s="669"/>
      <c r="I521" s="671"/>
      <c r="J521" s="671"/>
      <c r="K521" s="671"/>
      <c r="L521" s="671"/>
      <c r="M521" s="671"/>
      <c r="N521" s="671"/>
      <c r="O521" s="672"/>
    </row>
    <row r="522" spans="1:15" ht="23.25" customHeight="1">
      <c r="A522" s="668">
        <v>10126</v>
      </c>
      <c r="B522" s="669" t="s">
        <v>3279</v>
      </c>
      <c r="C522" s="669" t="s">
        <v>3270</v>
      </c>
      <c r="D522" s="669" t="s">
        <v>3271</v>
      </c>
      <c r="E522" s="669"/>
      <c r="F522" s="670"/>
      <c r="G522" s="669"/>
      <c r="H522" s="669"/>
      <c r="I522" s="671"/>
      <c r="J522" s="671"/>
      <c r="K522" s="671"/>
      <c r="L522" s="671"/>
      <c r="M522" s="671"/>
      <c r="N522" s="671"/>
      <c r="O522" s="672"/>
    </row>
    <row r="523" spans="1:15" ht="23.25" customHeight="1">
      <c r="A523" s="698">
        <v>1012657</v>
      </c>
      <c r="B523" s="669" t="s">
        <v>3306</v>
      </c>
      <c r="C523" s="669"/>
      <c r="D523" s="669"/>
      <c r="E523" s="669"/>
      <c r="F523" s="670"/>
      <c r="G523" s="669"/>
      <c r="H523" s="669"/>
      <c r="I523" s="671"/>
      <c r="J523" s="671"/>
      <c r="K523" s="671"/>
      <c r="L523" s="671"/>
      <c r="M523" s="671"/>
      <c r="N523" s="671"/>
      <c r="O523" s="672"/>
    </row>
    <row r="524" spans="1:15" ht="23.25" customHeight="1">
      <c r="A524" s="668">
        <v>10127</v>
      </c>
      <c r="B524" s="669" t="s">
        <v>3279</v>
      </c>
      <c r="C524" s="669" t="s">
        <v>3270</v>
      </c>
      <c r="D524" s="669" t="s">
        <v>3271</v>
      </c>
      <c r="E524" s="669"/>
      <c r="F524" s="670"/>
      <c r="G524" s="669"/>
      <c r="H524" s="669"/>
      <c r="I524" s="671"/>
      <c r="J524" s="671"/>
      <c r="K524" s="671"/>
      <c r="L524" s="671"/>
      <c r="M524" s="671"/>
      <c r="N524" s="671"/>
      <c r="O524" s="672"/>
    </row>
    <row r="525" spans="1:15" ht="23.25" customHeight="1">
      <c r="A525" s="698">
        <v>1012757</v>
      </c>
      <c r="B525" s="669" t="s">
        <v>3349</v>
      </c>
      <c r="C525" s="669"/>
      <c r="D525" s="669"/>
      <c r="E525" s="669"/>
      <c r="F525" s="670"/>
      <c r="G525" s="669"/>
      <c r="H525" s="669"/>
      <c r="I525" s="671"/>
      <c r="J525" s="671"/>
      <c r="K525" s="671"/>
      <c r="L525" s="671"/>
      <c r="M525" s="671"/>
      <c r="N525" s="671"/>
      <c r="O525" s="672"/>
    </row>
    <row r="526" spans="1:15" ht="23.25" customHeight="1">
      <c r="A526" s="668">
        <v>10221</v>
      </c>
      <c r="B526" s="693" t="s">
        <v>3300</v>
      </c>
      <c r="C526" s="693" t="s">
        <v>3309</v>
      </c>
      <c r="D526" s="693" t="s">
        <v>3298</v>
      </c>
      <c r="E526" s="693"/>
      <c r="F526" s="694"/>
      <c r="G526" s="693"/>
      <c r="H526" s="693"/>
      <c r="I526" s="671"/>
      <c r="J526" s="671"/>
      <c r="K526" s="671"/>
      <c r="L526" s="671"/>
      <c r="M526" s="671"/>
      <c r="N526" s="671"/>
      <c r="O526" s="672"/>
    </row>
    <row r="527" spans="1:15" ht="23.25" customHeight="1">
      <c r="A527" s="698">
        <v>1022157</v>
      </c>
      <c r="B527" s="693" t="s">
        <v>3288</v>
      </c>
      <c r="C527" s="693"/>
      <c r="D527" s="693"/>
      <c r="E527" s="693"/>
      <c r="F527" s="694"/>
      <c r="G527" s="693"/>
      <c r="H527" s="693"/>
      <c r="I527" s="671"/>
      <c r="J527" s="671"/>
      <c r="K527" s="671"/>
      <c r="L527" s="671"/>
      <c r="M527" s="671"/>
      <c r="N527" s="671"/>
      <c r="O527" s="672"/>
    </row>
    <row r="528" spans="1:15" ht="23.25" customHeight="1">
      <c r="A528" s="668">
        <v>13401</v>
      </c>
      <c r="B528" s="693" t="s">
        <v>3304</v>
      </c>
      <c r="C528" s="693" t="s">
        <v>3265</v>
      </c>
      <c r="D528" s="693" t="s">
        <v>3264</v>
      </c>
      <c r="E528" s="693"/>
      <c r="F528" s="694"/>
      <c r="G528" s="693"/>
      <c r="H528" s="693"/>
      <c r="I528" s="671"/>
      <c r="J528" s="671"/>
      <c r="K528" s="671"/>
      <c r="L528" s="671"/>
      <c r="M528" s="671"/>
      <c r="N528" s="671"/>
      <c r="O528" s="672"/>
    </row>
    <row r="529" spans="1:15" ht="23.25" customHeight="1">
      <c r="A529" s="668">
        <v>14651</v>
      </c>
      <c r="B529" s="669" t="s">
        <v>3303</v>
      </c>
      <c r="C529" s="669" t="s">
        <v>3266</v>
      </c>
      <c r="D529" s="669" t="s">
        <v>3267</v>
      </c>
      <c r="E529" s="669"/>
      <c r="F529" s="670"/>
      <c r="G529" s="669"/>
      <c r="H529" s="669"/>
      <c r="I529" s="671"/>
      <c r="J529" s="671"/>
      <c r="K529" s="671"/>
      <c r="L529" s="671"/>
      <c r="M529" s="671"/>
      <c r="N529" s="671"/>
      <c r="O529" s="672"/>
    </row>
    <row r="530" spans="1:15" ht="23.25" customHeight="1">
      <c r="A530" s="675">
        <v>1465157</v>
      </c>
      <c r="B530" s="720" t="s">
        <v>1550</v>
      </c>
      <c r="C530" s="669"/>
      <c r="D530" s="669"/>
      <c r="E530" s="669"/>
      <c r="F530" s="670"/>
      <c r="G530" s="669"/>
      <c r="H530" s="669"/>
      <c r="I530" s="671"/>
      <c r="J530" s="671"/>
      <c r="K530" s="671"/>
      <c r="L530" s="671"/>
      <c r="M530" s="671"/>
      <c r="N530" s="671"/>
      <c r="O530" s="672"/>
    </row>
    <row r="531" spans="1:15" ht="23.25" customHeight="1">
      <c r="A531" s="668">
        <v>14661</v>
      </c>
      <c r="B531" s="669" t="s">
        <v>3282</v>
      </c>
      <c r="C531" s="669" t="s">
        <v>3277</v>
      </c>
      <c r="D531" s="669" t="s">
        <v>3308</v>
      </c>
      <c r="E531" s="669"/>
      <c r="F531" s="670"/>
      <c r="G531" s="669"/>
      <c r="H531" s="669"/>
      <c r="I531" s="671"/>
      <c r="J531" s="671"/>
      <c r="K531" s="671"/>
      <c r="L531" s="671"/>
      <c r="M531" s="671"/>
      <c r="N531" s="671"/>
      <c r="O531" s="695"/>
    </row>
    <row r="532" spans="1:15" ht="23.25" customHeight="1">
      <c r="A532" s="675">
        <v>1466157</v>
      </c>
      <c r="B532" s="669" t="s">
        <v>3288</v>
      </c>
      <c r="C532" s="669"/>
      <c r="D532" s="669"/>
      <c r="E532" s="669"/>
      <c r="F532" s="670"/>
      <c r="G532" s="669"/>
      <c r="H532" s="669"/>
      <c r="I532" s="671"/>
      <c r="J532" s="671"/>
      <c r="K532" s="671"/>
      <c r="L532" s="671"/>
      <c r="M532" s="671"/>
      <c r="N532" s="671"/>
      <c r="O532" s="695"/>
    </row>
    <row r="533" spans="1:15" ht="23.25" customHeight="1">
      <c r="A533" s="668">
        <v>14671</v>
      </c>
      <c r="B533" s="669" t="s">
        <v>3281</v>
      </c>
      <c r="C533" s="669" t="s">
        <v>3290</v>
      </c>
      <c r="D533" s="669" t="s">
        <v>3293</v>
      </c>
      <c r="E533" s="669"/>
      <c r="F533" s="670"/>
      <c r="G533" s="669"/>
      <c r="H533" s="669"/>
      <c r="I533" s="671"/>
      <c r="J533" s="671"/>
      <c r="K533" s="671"/>
      <c r="L533" s="671"/>
      <c r="M533" s="671"/>
      <c r="N533" s="671"/>
      <c r="O533" s="695"/>
    </row>
    <row r="534" spans="1:15" ht="23.25" customHeight="1">
      <c r="A534" s="675">
        <v>1467157</v>
      </c>
      <c r="B534" s="669" t="s">
        <v>3301</v>
      </c>
      <c r="C534" s="669"/>
      <c r="D534" s="669"/>
      <c r="E534" s="669"/>
      <c r="F534" s="670"/>
      <c r="G534" s="669"/>
      <c r="H534" s="669"/>
      <c r="I534" s="671"/>
      <c r="J534" s="671"/>
      <c r="K534" s="671"/>
      <c r="L534" s="671"/>
      <c r="M534" s="671"/>
      <c r="N534" s="671"/>
      <c r="O534" s="672"/>
    </row>
    <row r="535" spans="1:15" ht="23.25" customHeight="1">
      <c r="A535" s="668">
        <v>14681</v>
      </c>
      <c r="B535" s="669" t="s">
        <v>3284</v>
      </c>
      <c r="C535" s="669" t="s">
        <v>3273</v>
      </c>
      <c r="D535" s="669" t="s">
        <v>3269</v>
      </c>
      <c r="E535" s="669"/>
      <c r="F535" s="670"/>
      <c r="G535" s="669"/>
      <c r="H535" s="669"/>
      <c r="I535" s="671"/>
      <c r="J535" s="671"/>
      <c r="K535" s="671"/>
      <c r="L535" s="671"/>
      <c r="M535" s="671"/>
      <c r="N535" s="671"/>
      <c r="O535" s="672"/>
    </row>
    <row r="536" spans="1:15" ht="23.25" customHeight="1">
      <c r="A536" s="675">
        <v>1468157</v>
      </c>
      <c r="B536" s="669" t="s">
        <v>3305</v>
      </c>
      <c r="C536" s="669"/>
      <c r="D536" s="669"/>
      <c r="E536" s="669"/>
      <c r="F536" s="670"/>
      <c r="G536" s="669"/>
      <c r="H536" s="669"/>
      <c r="I536" s="671"/>
      <c r="J536" s="671"/>
      <c r="K536" s="671"/>
      <c r="L536" s="671"/>
      <c r="M536" s="671"/>
      <c r="N536" s="671"/>
      <c r="O536" s="672"/>
    </row>
    <row r="537" spans="1:15" ht="23.25" customHeight="1">
      <c r="A537" s="668">
        <v>16621</v>
      </c>
      <c r="B537" s="669"/>
      <c r="C537" s="669"/>
      <c r="D537" s="669"/>
      <c r="E537" s="669"/>
      <c r="F537" s="670"/>
      <c r="G537" s="669"/>
      <c r="H537" s="669"/>
      <c r="I537" s="671"/>
      <c r="J537" s="671"/>
      <c r="K537" s="671"/>
      <c r="L537" s="671"/>
      <c r="M537" s="671"/>
      <c r="N537" s="671"/>
      <c r="O537" s="672"/>
    </row>
    <row r="538" spans="1:15" ht="23.25" customHeight="1">
      <c r="A538" s="668">
        <v>14711</v>
      </c>
      <c r="B538" s="679" t="s">
        <v>3287</v>
      </c>
      <c r="C538" s="679" t="s">
        <v>3274</v>
      </c>
      <c r="D538" s="679" t="s">
        <v>3271</v>
      </c>
      <c r="E538" s="679"/>
      <c r="F538" s="680"/>
      <c r="G538" s="679"/>
      <c r="H538" s="679"/>
      <c r="I538" s="671"/>
      <c r="J538" s="671"/>
      <c r="K538" s="671"/>
      <c r="L538" s="671"/>
      <c r="M538" s="671"/>
      <c r="N538" s="671"/>
      <c r="O538" s="672"/>
    </row>
    <row r="539" spans="1:15" ht="23.25" customHeight="1">
      <c r="A539" s="668">
        <v>14751</v>
      </c>
      <c r="B539" s="688" t="s">
        <v>3302</v>
      </c>
      <c r="C539" s="688" t="s">
        <v>3272</v>
      </c>
      <c r="D539" s="688" t="s">
        <v>3311</v>
      </c>
      <c r="E539" s="688"/>
      <c r="F539" s="689"/>
      <c r="G539" s="688"/>
      <c r="H539" s="688"/>
      <c r="I539" s="671"/>
      <c r="J539" s="671"/>
      <c r="K539" s="671"/>
      <c r="L539" s="671"/>
      <c r="M539" s="671"/>
      <c r="N539" s="671"/>
      <c r="O539" s="672"/>
    </row>
    <row r="540" spans="1:15" ht="23.25" customHeight="1">
      <c r="A540" s="668">
        <v>14721</v>
      </c>
      <c r="B540" s="669" t="s">
        <v>3281</v>
      </c>
      <c r="C540" s="669" t="s">
        <v>3290</v>
      </c>
      <c r="D540" s="669" t="s">
        <v>3293</v>
      </c>
      <c r="E540" s="669"/>
      <c r="F540" s="670"/>
      <c r="G540" s="669"/>
      <c r="H540" s="669"/>
      <c r="I540" s="671"/>
      <c r="J540" s="671"/>
      <c r="K540" s="671"/>
      <c r="L540" s="671"/>
      <c r="M540" s="671"/>
      <c r="N540" s="671"/>
      <c r="O540" s="672"/>
    </row>
    <row r="541" spans="1:15" ht="23.25" customHeight="1">
      <c r="A541" s="675">
        <v>1472157</v>
      </c>
      <c r="B541" s="669" t="s">
        <v>3307</v>
      </c>
      <c r="C541" s="669"/>
      <c r="D541" s="669"/>
      <c r="E541" s="669"/>
      <c r="F541" s="670"/>
      <c r="G541" s="669"/>
      <c r="H541" s="669"/>
      <c r="I541" s="671"/>
      <c r="J541" s="671"/>
      <c r="K541" s="671"/>
      <c r="L541" s="671"/>
      <c r="M541" s="671"/>
      <c r="N541" s="671"/>
      <c r="O541" s="672"/>
    </row>
    <row r="542" spans="1:15" ht="23.25" customHeight="1">
      <c r="A542" s="668">
        <v>14731</v>
      </c>
      <c r="B542" s="669" t="s">
        <v>3286</v>
      </c>
      <c r="C542" s="669" t="s">
        <v>3289</v>
      </c>
      <c r="D542" s="669" t="s">
        <v>3292</v>
      </c>
      <c r="E542" s="669"/>
      <c r="F542" s="670"/>
      <c r="G542" s="669"/>
      <c r="H542" s="669"/>
      <c r="I542" s="671"/>
      <c r="J542" s="671"/>
      <c r="K542" s="671"/>
      <c r="L542" s="671"/>
      <c r="M542" s="671"/>
      <c r="N542" s="671"/>
      <c r="O542" s="672"/>
    </row>
    <row r="543" spans="1:15" ht="23.25" customHeight="1">
      <c r="A543" s="675">
        <v>1473157</v>
      </c>
      <c r="B543" s="669" t="s">
        <v>3295</v>
      </c>
      <c r="C543" s="669"/>
      <c r="D543" s="669"/>
      <c r="E543" s="669"/>
      <c r="F543" s="670"/>
      <c r="G543" s="669"/>
      <c r="H543" s="669"/>
      <c r="I543" s="671"/>
      <c r="J543" s="671"/>
      <c r="K543" s="671"/>
      <c r="L543" s="671"/>
      <c r="M543" s="671"/>
      <c r="N543" s="671"/>
      <c r="O543" s="699"/>
    </row>
    <row r="544" spans="1:15" ht="23.25" customHeight="1">
      <c r="A544" s="668">
        <v>14741</v>
      </c>
      <c r="B544" s="669" t="s">
        <v>3300</v>
      </c>
      <c r="C544" s="669" t="s">
        <v>3309</v>
      </c>
      <c r="D544" s="669" t="s">
        <v>3298</v>
      </c>
      <c r="E544" s="669"/>
      <c r="F544" s="670"/>
      <c r="G544" s="669"/>
      <c r="H544" s="669"/>
      <c r="I544" s="671"/>
      <c r="J544" s="671"/>
      <c r="K544" s="671"/>
      <c r="L544" s="671"/>
      <c r="M544" s="671"/>
      <c r="N544" s="671"/>
      <c r="O544" s="690"/>
    </row>
    <row r="545" spans="1:15" ht="23.25" customHeight="1">
      <c r="A545" s="675">
        <v>1474157</v>
      </c>
      <c r="B545" s="669" t="s">
        <v>3270</v>
      </c>
      <c r="C545" s="669"/>
      <c r="D545" s="669"/>
      <c r="E545" s="669"/>
      <c r="F545" s="670"/>
      <c r="G545" s="669"/>
      <c r="H545" s="669"/>
      <c r="I545" s="671"/>
      <c r="J545" s="671"/>
      <c r="K545" s="671"/>
      <c r="L545" s="671"/>
      <c r="M545" s="671"/>
      <c r="N545" s="671"/>
      <c r="O545" s="672"/>
    </row>
    <row r="546" spans="1:15" ht="23.25" customHeight="1">
      <c r="A546" s="668">
        <v>14791</v>
      </c>
      <c r="B546" s="669" t="s">
        <v>3296</v>
      </c>
      <c r="C546" s="669" t="s">
        <v>3275</v>
      </c>
      <c r="D546" s="669" t="s">
        <v>3310</v>
      </c>
      <c r="E546" s="669"/>
      <c r="F546" s="670"/>
      <c r="G546" s="669"/>
      <c r="H546" s="669"/>
      <c r="I546" s="671"/>
      <c r="J546" s="671"/>
      <c r="K546" s="671"/>
      <c r="L546" s="671"/>
      <c r="M546" s="671"/>
      <c r="N546" s="671"/>
      <c r="O546" s="672"/>
    </row>
    <row r="547" spans="1:15" ht="23.25" customHeight="1">
      <c r="A547" s="668">
        <v>16791</v>
      </c>
      <c r="B547" s="669"/>
      <c r="C547" s="669"/>
      <c r="D547" s="669"/>
      <c r="E547" s="669"/>
      <c r="F547" s="670"/>
      <c r="G547" s="669"/>
      <c r="H547" s="669"/>
      <c r="I547" s="671"/>
      <c r="J547" s="671"/>
      <c r="K547" s="671"/>
      <c r="L547" s="671"/>
      <c r="M547" s="671"/>
      <c r="N547" s="671"/>
      <c r="O547" s="672"/>
    </row>
    <row r="548" spans="1:15" ht="23.25" customHeight="1">
      <c r="A548" s="668">
        <v>17471</v>
      </c>
      <c r="B548" s="669"/>
      <c r="C548" s="669"/>
      <c r="D548" s="669"/>
      <c r="E548" s="669"/>
      <c r="F548" s="670"/>
      <c r="G548" s="669"/>
      <c r="H548" s="669"/>
      <c r="I548" s="671"/>
      <c r="J548" s="671"/>
      <c r="K548" s="671"/>
      <c r="L548" s="671"/>
      <c r="M548" s="671"/>
      <c r="N548" s="671"/>
      <c r="O548" s="672"/>
    </row>
    <row r="549" spans="1:15" ht="23.25" customHeight="1">
      <c r="A549" s="668">
        <v>16961</v>
      </c>
      <c r="B549" s="669"/>
      <c r="C549" s="669"/>
      <c r="D549" s="669"/>
      <c r="E549" s="669"/>
      <c r="F549" s="670"/>
      <c r="G549" s="669"/>
      <c r="H549" s="669"/>
      <c r="I549" s="671"/>
      <c r="J549" s="671"/>
      <c r="K549" s="671"/>
      <c r="L549" s="671"/>
      <c r="M549" s="671"/>
      <c r="N549" s="671"/>
      <c r="O549" s="672"/>
    </row>
    <row r="550" spans="1:15" ht="23.25" customHeight="1">
      <c r="A550" s="668">
        <v>17631</v>
      </c>
      <c r="B550" s="669"/>
      <c r="C550" s="669"/>
      <c r="D550" s="669"/>
      <c r="E550" s="669"/>
      <c r="F550" s="670"/>
      <c r="G550" s="669"/>
      <c r="H550" s="669"/>
      <c r="I550" s="671"/>
      <c r="J550" s="671"/>
      <c r="K550" s="671"/>
      <c r="L550" s="671"/>
      <c r="M550" s="671"/>
      <c r="N550" s="671"/>
      <c r="O550" s="672"/>
    </row>
    <row r="551" spans="1:15" ht="23.25" customHeight="1">
      <c r="A551" s="668">
        <v>18821</v>
      </c>
      <c r="B551" s="679" t="s">
        <v>3283</v>
      </c>
      <c r="C551" s="679" t="s">
        <v>3268</v>
      </c>
      <c r="D551" s="679" t="s">
        <v>3294</v>
      </c>
      <c r="E551" s="679"/>
      <c r="F551" s="680"/>
      <c r="G551" s="679"/>
      <c r="H551" s="679"/>
      <c r="I551" s="671"/>
      <c r="J551" s="671"/>
      <c r="K551" s="671"/>
      <c r="L551" s="671"/>
      <c r="M551" s="671"/>
      <c r="N551" s="671"/>
      <c r="O551" s="672"/>
    </row>
    <row r="552" spans="1:15" ht="23.25" customHeight="1">
      <c r="A552" s="684">
        <v>17211</v>
      </c>
      <c r="B552" s="696"/>
      <c r="C552" s="696"/>
      <c r="D552" s="696"/>
      <c r="E552" s="696"/>
      <c r="F552" s="697"/>
      <c r="G552" s="696"/>
      <c r="H552" s="696"/>
      <c r="I552" s="687"/>
      <c r="J552" s="687"/>
      <c r="K552" s="687"/>
      <c r="L552" s="687"/>
      <c r="M552" s="687"/>
      <c r="N552" s="687"/>
      <c r="O552" s="672"/>
    </row>
    <row r="553" spans="1:15" ht="23.25" customHeight="1">
      <c r="A553" s="668">
        <v>10131</v>
      </c>
      <c r="B553" s="669" t="s">
        <v>3286</v>
      </c>
      <c r="C553" s="669" t="s">
        <v>3299</v>
      </c>
      <c r="D553" s="669" t="s">
        <v>3289</v>
      </c>
      <c r="E553" s="669" t="s">
        <v>3276</v>
      </c>
      <c r="F553" s="670"/>
      <c r="G553" s="669"/>
      <c r="H553" s="669"/>
      <c r="I553" s="671"/>
      <c r="J553" s="671"/>
      <c r="K553" s="671"/>
      <c r="L553" s="671"/>
      <c r="M553" s="671"/>
      <c r="N553" s="671"/>
      <c r="O553" s="672"/>
    </row>
    <row r="554" spans="1:15" ht="23.25" customHeight="1">
      <c r="A554" s="668">
        <v>10132</v>
      </c>
      <c r="B554" s="669" t="s">
        <v>3287</v>
      </c>
      <c r="C554" s="669" t="s">
        <v>3303</v>
      </c>
      <c r="D554" s="669" t="s">
        <v>3292</v>
      </c>
      <c r="E554" s="669" t="s">
        <v>3297</v>
      </c>
      <c r="F554" s="670"/>
      <c r="G554" s="669"/>
      <c r="H554" s="669"/>
      <c r="I554" s="671"/>
      <c r="J554" s="671"/>
      <c r="K554" s="671"/>
      <c r="L554" s="671"/>
      <c r="M554" s="671"/>
      <c r="N554" s="671"/>
      <c r="O554" s="672"/>
    </row>
    <row r="555" spans="1:15" ht="23.25" customHeight="1">
      <c r="A555" s="668">
        <v>10133</v>
      </c>
      <c r="B555" s="669" t="s">
        <v>3281</v>
      </c>
      <c r="C555" s="669" t="s">
        <v>3282</v>
      </c>
      <c r="D555" s="669" t="s">
        <v>3290</v>
      </c>
      <c r="E555" s="669" t="s">
        <v>3277</v>
      </c>
      <c r="F555" s="670"/>
      <c r="G555" s="669"/>
      <c r="H555" s="669"/>
      <c r="I555" s="671"/>
      <c r="J555" s="671"/>
      <c r="K555" s="671"/>
      <c r="L555" s="671"/>
      <c r="M555" s="671"/>
      <c r="N555" s="671"/>
      <c r="O555" s="672"/>
    </row>
    <row r="556" spans="1:15" ht="23.25" customHeight="1">
      <c r="A556" s="668">
        <v>10134</v>
      </c>
      <c r="B556" s="669" t="s">
        <v>3283</v>
      </c>
      <c r="C556" s="669" t="s">
        <v>3284</v>
      </c>
      <c r="D556" s="669" t="s">
        <v>3268</v>
      </c>
      <c r="E556" s="669" t="s">
        <v>3273</v>
      </c>
      <c r="F556" s="670"/>
      <c r="G556" s="669"/>
      <c r="H556" s="669"/>
      <c r="I556" s="671"/>
      <c r="J556" s="671"/>
      <c r="K556" s="671"/>
      <c r="L556" s="671"/>
      <c r="M556" s="671"/>
      <c r="N556" s="671"/>
      <c r="O556" s="699"/>
    </row>
    <row r="557" spans="1:15" ht="23.25" customHeight="1">
      <c r="A557" s="668">
        <v>10135</v>
      </c>
      <c r="B557" s="669" t="s">
        <v>3288</v>
      </c>
      <c r="C557" s="669" t="s">
        <v>3278</v>
      </c>
      <c r="D557" s="669" t="s">
        <v>3293</v>
      </c>
      <c r="E557" s="669" t="s">
        <v>3308</v>
      </c>
      <c r="F557" s="670"/>
      <c r="G557" s="669"/>
      <c r="H557" s="669"/>
      <c r="I557" s="671"/>
      <c r="J557" s="671"/>
      <c r="K557" s="671"/>
      <c r="L557" s="671"/>
      <c r="M557" s="671"/>
      <c r="N557" s="671"/>
      <c r="O557" s="690"/>
    </row>
    <row r="558" spans="1:15" ht="23.25" customHeight="1">
      <c r="A558" s="668">
        <v>10136</v>
      </c>
      <c r="B558" s="669" t="s">
        <v>3291</v>
      </c>
      <c r="C558" s="669" t="s">
        <v>3307</v>
      </c>
      <c r="D558" s="669" t="s">
        <v>3294</v>
      </c>
      <c r="E558" s="669" t="s">
        <v>3269</v>
      </c>
      <c r="F558" s="670"/>
      <c r="G558" s="669"/>
      <c r="H558" s="669"/>
      <c r="I558" s="671"/>
      <c r="J558" s="671"/>
      <c r="K558" s="671"/>
      <c r="L558" s="671"/>
      <c r="M558" s="671"/>
      <c r="N558" s="671"/>
      <c r="O558" s="672"/>
    </row>
    <row r="559" spans="1:15" ht="23.25" customHeight="1">
      <c r="A559" s="668">
        <v>10851</v>
      </c>
      <c r="B559" s="669" t="s">
        <v>3304</v>
      </c>
      <c r="C559" s="669" t="s">
        <v>3300</v>
      </c>
      <c r="D559" s="669" t="s">
        <v>3264</v>
      </c>
      <c r="E559" s="669" t="s">
        <v>3298</v>
      </c>
      <c r="F559" s="670"/>
      <c r="G559" s="669"/>
      <c r="H559" s="669"/>
      <c r="I559" s="671"/>
      <c r="J559" s="671"/>
      <c r="K559" s="671"/>
      <c r="L559" s="671"/>
      <c r="M559" s="671"/>
      <c r="N559" s="671"/>
      <c r="O559" s="672"/>
    </row>
    <row r="560" spans="1:15" ht="23.25" customHeight="1">
      <c r="A560" s="668">
        <v>10852</v>
      </c>
      <c r="B560" s="669" t="s">
        <v>3274</v>
      </c>
      <c r="C560" s="669" t="s">
        <v>3266</v>
      </c>
      <c r="D560" s="669" t="s">
        <v>3271</v>
      </c>
      <c r="E560" s="669" t="s">
        <v>3267</v>
      </c>
      <c r="F560" s="670"/>
      <c r="G560" s="669"/>
      <c r="H560" s="669"/>
      <c r="I560" s="671"/>
      <c r="J560" s="671"/>
      <c r="K560" s="671"/>
      <c r="L560" s="671"/>
      <c r="M560" s="671"/>
      <c r="N560" s="671"/>
      <c r="O560" s="672"/>
    </row>
    <row r="561" spans="1:15" ht="23.25" customHeight="1">
      <c r="A561" s="668">
        <v>12631</v>
      </c>
      <c r="B561" s="669" t="s">
        <v>3299</v>
      </c>
      <c r="C561" s="669" t="s">
        <v>3276</v>
      </c>
      <c r="D561" s="669" t="s">
        <v>3297</v>
      </c>
      <c r="E561" s="669"/>
      <c r="F561" s="670"/>
      <c r="G561" s="669"/>
      <c r="H561" s="669"/>
      <c r="I561" s="671"/>
      <c r="J561" s="671"/>
      <c r="K561" s="671"/>
      <c r="L561" s="671"/>
      <c r="M561" s="671"/>
      <c r="N561" s="671"/>
      <c r="O561" s="672"/>
    </row>
    <row r="562" spans="1:15" ht="23.25" customHeight="1">
      <c r="A562" s="675">
        <v>1263157</v>
      </c>
      <c r="B562" s="669" t="s">
        <v>3306</v>
      </c>
      <c r="C562" s="669"/>
      <c r="D562" s="669"/>
      <c r="E562" s="669"/>
      <c r="F562" s="670"/>
      <c r="G562" s="669"/>
      <c r="H562" s="669"/>
      <c r="I562" s="671"/>
      <c r="J562" s="671"/>
      <c r="K562" s="671"/>
      <c r="L562" s="671"/>
      <c r="M562" s="671"/>
      <c r="N562" s="671"/>
      <c r="O562" s="672"/>
    </row>
    <row r="563" spans="1:15" ht="23.25" customHeight="1">
      <c r="A563" s="683">
        <v>1263199</v>
      </c>
      <c r="B563" s="669" t="s">
        <v>3287</v>
      </c>
      <c r="C563" s="669" t="s">
        <v>3303</v>
      </c>
      <c r="D563" s="669"/>
      <c r="E563" s="669"/>
      <c r="F563" s="670"/>
      <c r="G563" s="669"/>
      <c r="H563" s="669"/>
      <c r="I563" s="671"/>
      <c r="J563" s="671"/>
      <c r="K563" s="671"/>
      <c r="L563" s="671"/>
      <c r="M563" s="671"/>
      <c r="N563" s="671"/>
      <c r="O563" s="672"/>
    </row>
    <row r="564" spans="1:15" ht="23.25" customHeight="1">
      <c r="A564" s="668">
        <v>12632</v>
      </c>
      <c r="B564" s="669" t="s">
        <v>3265</v>
      </c>
      <c r="C564" s="669" t="s">
        <v>3309</v>
      </c>
      <c r="D564" s="669"/>
      <c r="E564" s="669"/>
      <c r="F564" s="670"/>
      <c r="G564" s="669"/>
      <c r="H564" s="669"/>
      <c r="I564" s="671"/>
      <c r="J564" s="671"/>
      <c r="K564" s="671"/>
      <c r="L564" s="671"/>
      <c r="M564" s="671"/>
      <c r="N564" s="671"/>
      <c r="O564" s="672"/>
    </row>
    <row r="565" spans="1:15" ht="23.25" customHeight="1">
      <c r="A565" s="668">
        <v>12641</v>
      </c>
      <c r="B565" s="669" t="s">
        <v>3284</v>
      </c>
      <c r="C565" s="669" t="s">
        <v>3273</v>
      </c>
      <c r="D565" s="669"/>
      <c r="E565" s="669"/>
      <c r="F565" s="670"/>
      <c r="G565" s="669"/>
      <c r="H565" s="669"/>
      <c r="I565" s="671"/>
      <c r="J565" s="671"/>
      <c r="K565" s="671"/>
      <c r="L565" s="671"/>
      <c r="M565" s="671"/>
      <c r="N565" s="671"/>
      <c r="O565" s="672"/>
    </row>
    <row r="566" spans="1:15" ht="23.25" customHeight="1">
      <c r="A566" s="675">
        <v>1264157</v>
      </c>
      <c r="B566" s="669" t="s">
        <v>3269</v>
      </c>
      <c r="C566" s="669"/>
      <c r="D566" s="669"/>
      <c r="E566" s="669"/>
      <c r="F566" s="670"/>
      <c r="G566" s="669"/>
      <c r="H566" s="669"/>
      <c r="I566" s="671"/>
      <c r="J566" s="671"/>
      <c r="K566" s="671"/>
      <c r="L566" s="671"/>
      <c r="M566" s="671"/>
      <c r="N566" s="671"/>
      <c r="O566" s="672"/>
    </row>
    <row r="567" spans="1:15" ht="23.25" customHeight="1">
      <c r="A567" s="668">
        <v>12661</v>
      </c>
      <c r="B567" s="669" t="s">
        <v>3282</v>
      </c>
      <c r="C567" s="669" t="s">
        <v>3277</v>
      </c>
      <c r="D567" s="669" t="s">
        <v>3308</v>
      </c>
      <c r="E567" s="669"/>
      <c r="F567" s="670"/>
      <c r="G567" s="669"/>
      <c r="H567" s="669"/>
      <c r="I567" s="671"/>
      <c r="J567" s="671"/>
      <c r="K567" s="671"/>
      <c r="L567" s="671"/>
      <c r="M567" s="671"/>
      <c r="N567" s="671"/>
      <c r="O567" s="672"/>
    </row>
    <row r="568" spans="1:15" ht="23.25" customHeight="1">
      <c r="A568" s="675">
        <v>1266157</v>
      </c>
      <c r="B568" s="669" t="s">
        <v>3280</v>
      </c>
      <c r="C568" s="669"/>
      <c r="D568" s="669"/>
      <c r="E568" s="669"/>
      <c r="F568" s="670"/>
      <c r="G568" s="669"/>
      <c r="H568" s="669"/>
      <c r="I568" s="671"/>
      <c r="J568" s="671"/>
      <c r="K568" s="671"/>
      <c r="L568" s="671"/>
      <c r="M568" s="671"/>
      <c r="N568" s="671"/>
      <c r="O568" s="672"/>
    </row>
    <row r="569" spans="1:15" ht="23.25" customHeight="1">
      <c r="A569" s="668">
        <v>16631</v>
      </c>
      <c r="B569" s="669"/>
      <c r="C569" s="669"/>
      <c r="D569" s="669"/>
      <c r="E569" s="669"/>
      <c r="F569" s="670"/>
      <c r="G569" s="669"/>
      <c r="H569" s="669"/>
      <c r="I569" s="671"/>
      <c r="J569" s="671"/>
      <c r="K569" s="671"/>
      <c r="L569" s="671"/>
      <c r="M569" s="671"/>
      <c r="N569" s="671"/>
      <c r="O569" s="672"/>
    </row>
    <row r="570" spans="1:15" ht="23.25" customHeight="1">
      <c r="A570" s="668">
        <v>12691</v>
      </c>
      <c r="B570" s="669" t="s">
        <v>3286</v>
      </c>
      <c r="C570" s="669" t="s">
        <v>3289</v>
      </c>
      <c r="D570" s="669" t="s">
        <v>3292</v>
      </c>
      <c r="E570" s="669"/>
      <c r="F570" s="670"/>
      <c r="G570" s="669"/>
      <c r="H570" s="669"/>
      <c r="I570" s="671"/>
      <c r="J570" s="671"/>
      <c r="K570" s="671"/>
      <c r="L570" s="671"/>
      <c r="M570" s="671"/>
      <c r="N570" s="671"/>
      <c r="O570" s="672"/>
    </row>
    <row r="571" spans="1:15" ht="23.25" customHeight="1">
      <c r="A571" s="683">
        <v>1269199</v>
      </c>
      <c r="B571" s="669" t="s">
        <v>3296</v>
      </c>
      <c r="C571" s="669" t="s">
        <v>3302</v>
      </c>
      <c r="D571" s="669"/>
      <c r="E571" s="669"/>
      <c r="F571" s="670"/>
      <c r="G571" s="669"/>
      <c r="H571" s="669"/>
      <c r="I571" s="671"/>
      <c r="J571" s="671"/>
      <c r="K571" s="671"/>
      <c r="L571" s="671"/>
      <c r="M571" s="671"/>
      <c r="N571" s="671"/>
      <c r="O571" s="672"/>
    </row>
    <row r="572" spans="1:15" ht="23.25" customHeight="1">
      <c r="A572" s="668">
        <v>12692</v>
      </c>
      <c r="B572" s="669" t="s">
        <v>3270</v>
      </c>
      <c r="C572" s="669" t="s">
        <v>3350</v>
      </c>
      <c r="D572" s="669"/>
      <c r="E572" s="669"/>
      <c r="F572" s="670"/>
      <c r="G572" s="669"/>
      <c r="H572" s="669"/>
      <c r="I572" s="671"/>
      <c r="J572" s="671"/>
      <c r="K572" s="671"/>
      <c r="L572" s="671"/>
      <c r="M572" s="671"/>
      <c r="N572" s="671"/>
      <c r="O572" s="672"/>
    </row>
    <row r="573" spans="1:15" ht="23.25" customHeight="1">
      <c r="A573" s="668">
        <v>12701</v>
      </c>
      <c r="B573" s="669" t="s">
        <v>3284</v>
      </c>
      <c r="C573" s="669" t="s">
        <v>3273</v>
      </c>
      <c r="D573" s="669" t="s">
        <v>3269</v>
      </c>
      <c r="E573" s="669"/>
      <c r="F573" s="670"/>
      <c r="G573" s="669"/>
      <c r="H573" s="669"/>
      <c r="I573" s="671"/>
      <c r="J573" s="671"/>
      <c r="K573" s="671"/>
      <c r="L573" s="671"/>
      <c r="M573" s="671"/>
      <c r="N573" s="671"/>
      <c r="O573" s="672"/>
    </row>
    <row r="574" spans="1:15" ht="23.25" customHeight="1">
      <c r="A574" s="683">
        <v>1270199</v>
      </c>
      <c r="B574" s="669" t="s">
        <v>3279</v>
      </c>
      <c r="C574" s="669" t="s">
        <v>3351</v>
      </c>
      <c r="D574" s="669"/>
      <c r="E574" s="669"/>
      <c r="F574" s="670"/>
      <c r="G574" s="669"/>
      <c r="H574" s="669"/>
      <c r="I574" s="671"/>
      <c r="J574" s="671"/>
      <c r="K574" s="671"/>
      <c r="L574" s="671"/>
      <c r="M574" s="671"/>
      <c r="N574" s="671"/>
      <c r="O574" s="672"/>
    </row>
    <row r="575" spans="1:15" ht="23.25" customHeight="1">
      <c r="A575" s="668">
        <v>12702</v>
      </c>
      <c r="B575" s="669" t="s">
        <v>3275</v>
      </c>
      <c r="C575" s="669" t="s">
        <v>3272</v>
      </c>
      <c r="D575" s="669"/>
      <c r="E575" s="669"/>
      <c r="F575" s="670"/>
      <c r="G575" s="669"/>
      <c r="H575" s="669"/>
      <c r="I575" s="671"/>
      <c r="J575" s="671"/>
      <c r="K575" s="671"/>
      <c r="L575" s="671"/>
      <c r="M575" s="671"/>
      <c r="N575" s="671"/>
      <c r="O575" s="672"/>
    </row>
    <row r="576" spans="1:15" ht="23.25" customHeight="1">
      <c r="A576" s="668">
        <v>12711</v>
      </c>
      <c r="B576" s="669" t="s">
        <v>3278</v>
      </c>
      <c r="C576" s="669" t="s">
        <v>3266</v>
      </c>
      <c r="D576" s="669" t="s">
        <v>3267</v>
      </c>
      <c r="E576" s="669"/>
      <c r="F576" s="670"/>
      <c r="G576" s="669"/>
      <c r="H576" s="669"/>
      <c r="I576" s="671"/>
      <c r="J576" s="671"/>
      <c r="K576" s="671"/>
      <c r="L576" s="671"/>
      <c r="M576" s="671"/>
      <c r="N576" s="671"/>
      <c r="O576" s="672"/>
    </row>
    <row r="577" spans="1:15" ht="23.25" customHeight="1">
      <c r="A577" s="675">
        <v>1271157</v>
      </c>
      <c r="B577" s="669" t="s">
        <v>3305</v>
      </c>
      <c r="C577" s="669"/>
      <c r="D577" s="669"/>
      <c r="E577" s="669"/>
      <c r="F577" s="670"/>
      <c r="G577" s="669"/>
      <c r="H577" s="669"/>
      <c r="I577" s="671"/>
      <c r="J577" s="671"/>
      <c r="K577" s="671"/>
      <c r="L577" s="671"/>
      <c r="M577" s="671"/>
      <c r="N577" s="671"/>
      <c r="O577" s="672"/>
    </row>
    <row r="578" spans="1:15" ht="23.25" customHeight="1">
      <c r="A578" s="668">
        <v>12731</v>
      </c>
      <c r="B578" s="669" t="s">
        <v>3299</v>
      </c>
      <c r="C578" s="669" t="s">
        <v>3276</v>
      </c>
      <c r="D578" s="669"/>
      <c r="E578" s="669"/>
      <c r="F578" s="670"/>
      <c r="G578" s="669"/>
      <c r="H578" s="669"/>
      <c r="I578" s="671"/>
      <c r="J578" s="671"/>
      <c r="K578" s="671"/>
      <c r="L578" s="671"/>
      <c r="M578" s="671"/>
      <c r="N578" s="671"/>
      <c r="O578" s="672"/>
    </row>
    <row r="579" spans="1:15" ht="23.25" customHeight="1">
      <c r="A579" s="675">
        <v>1273157</v>
      </c>
      <c r="B579" s="669" t="s">
        <v>3297</v>
      </c>
      <c r="C579" s="669"/>
      <c r="D579" s="669"/>
      <c r="E579" s="669"/>
      <c r="F579" s="670"/>
      <c r="G579" s="669"/>
      <c r="H579" s="669"/>
      <c r="I579" s="671"/>
      <c r="J579" s="671"/>
      <c r="K579" s="671"/>
      <c r="L579" s="671"/>
      <c r="M579" s="671"/>
      <c r="N579" s="671"/>
      <c r="O579" s="672"/>
    </row>
    <row r="580" spans="1:15" ht="23.25" customHeight="1">
      <c r="A580" s="668">
        <v>16801</v>
      </c>
      <c r="B580" s="669"/>
      <c r="C580" s="669"/>
      <c r="D580" s="669"/>
      <c r="E580" s="669"/>
      <c r="F580" s="670"/>
      <c r="G580" s="669"/>
      <c r="H580" s="669"/>
      <c r="I580" s="671"/>
      <c r="J580" s="671"/>
      <c r="K580" s="671"/>
      <c r="L580" s="671"/>
      <c r="M580" s="671"/>
      <c r="N580" s="671"/>
      <c r="O580" s="672"/>
    </row>
    <row r="581" spans="1:15" ht="23.25" customHeight="1">
      <c r="A581" s="668">
        <v>17481</v>
      </c>
      <c r="B581" s="669"/>
      <c r="C581" s="669"/>
      <c r="D581" s="669"/>
      <c r="E581" s="669"/>
      <c r="F581" s="670"/>
      <c r="G581" s="669"/>
      <c r="H581" s="669"/>
      <c r="I581" s="671"/>
      <c r="J581" s="671"/>
      <c r="K581" s="671"/>
      <c r="L581" s="671"/>
      <c r="M581" s="671"/>
      <c r="N581" s="671"/>
      <c r="O581" s="672"/>
    </row>
    <row r="582" spans="1:15" ht="23.25" customHeight="1">
      <c r="A582" s="668">
        <v>16971</v>
      </c>
      <c r="B582" s="669"/>
      <c r="C582" s="669"/>
      <c r="D582" s="669"/>
      <c r="E582" s="669"/>
      <c r="F582" s="670"/>
      <c r="G582" s="669"/>
      <c r="H582" s="669"/>
      <c r="I582" s="671"/>
      <c r="J582" s="671"/>
      <c r="K582" s="671"/>
      <c r="L582" s="671"/>
      <c r="M582" s="671"/>
      <c r="N582" s="671"/>
      <c r="O582" s="672"/>
    </row>
    <row r="583" spans="1:15" ht="23.25" customHeight="1">
      <c r="A583" s="668">
        <v>17641</v>
      </c>
      <c r="B583" s="669"/>
      <c r="C583" s="669"/>
      <c r="D583" s="669"/>
      <c r="E583" s="669"/>
      <c r="F583" s="670"/>
      <c r="G583" s="669"/>
      <c r="H583" s="669"/>
      <c r="I583" s="671"/>
      <c r="J583" s="671"/>
      <c r="K583" s="671"/>
      <c r="L583" s="671"/>
      <c r="M583" s="671"/>
      <c r="N583" s="671"/>
      <c r="O583" s="672"/>
    </row>
    <row r="584" spans="1:15" ht="23.25" customHeight="1">
      <c r="A584" s="668">
        <v>16201</v>
      </c>
      <c r="B584" s="688" t="s">
        <v>3304</v>
      </c>
      <c r="C584" s="688" t="s">
        <v>3265</v>
      </c>
      <c r="D584" s="688" t="s">
        <v>3264</v>
      </c>
      <c r="E584" s="688"/>
      <c r="F584" s="689"/>
      <c r="G584" s="688"/>
      <c r="H584" s="688"/>
      <c r="I584" s="671"/>
      <c r="J584" s="671"/>
      <c r="K584" s="671"/>
      <c r="L584" s="671"/>
      <c r="M584" s="671"/>
      <c r="N584" s="671"/>
      <c r="O584" s="672"/>
    </row>
    <row r="585" spans="1:15" ht="23.25" customHeight="1">
      <c r="A585" s="668">
        <v>12871</v>
      </c>
      <c r="B585" s="693" t="s">
        <v>3300</v>
      </c>
      <c r="C585" s="693" t="s">
        <v>3298</v>
      </c>
      <c r="D585" s="693" t="s">
        <v>3307</v>
      </c>
      <c r="E585" s="693"/>
      <c r="F585" s="694"/>
      <c r="G585" s="693"/>
      <c r="H585" s="693"/>
      <c r="I585" s="671"/>
      <c r="J585" s="671"/>
      <c r="K585" s="671"/>
      <c r="L585" s="671"/>
      <c r="M585" s="671"/>
      <c r="N585" s="671"/>
      <c r="O585" s="672"/>
    </row>
    <row r="586" spans="1:15" ht="23.25" customHeight="1">
      <c r="A586" s="668">
        <v>18691</v>
      </c>
      <c r="B586" s="730" t="s">
        <v>3281</v>
      </c>
      <c r="C586" s="730" t="s">
        <v>3290</v>
      </c>
      <c r="D586" s="730" t="s">
        <v>3293</v>
      </c>
      <c r="E586" s="730"/>
      <c r="F586" s="731"/>
      <c r="G586" s="730"/>
      <c r="H586" s="730"/>
      <c r="I586" s="671"/>
      <c r="J586" s="671"/>
      <c r="K586" s="671"/>
      <c r="L586" s="671"/>
      <c r="M586" s="671"/>
      <c r="N586" s="671"/>
      <c r="O586" s="672"/>
    </row>
    <row r="587" spans="1:15" ht="23.25" customHeight="1">
      <c r="A587" s="684">
        <v>12901</v>
      </c>
      <c r="B587" s="685"/>
      <c r="C587" s="685"/>
      <c r="D587" s="685"/>
      <c r="E587" s="685"/>
      <c r="F587" s="686"/>
      <c r="G587" s="685"/>
      <c r="H587" s="685"/>
      <c r="I587" s="687"/>
      <c r="J587" s="687"/>
      <c r="K587" s="687"/>
      <c r="L587" s="687"/>
      <c r="M587" s="687"/>
      <c r="N587" s="687"/>
      <c r="O587" s="672"/>
    </row>
    <row r="588" spans="1:15" ht="23.25" customHeight="1">
      <c r="A588" s="668">
        <v>2661</v>
      </c>
      <c r="B588" s="669" t="s">
        <v>3276</v>
      </c>
      <c r="C588" s="669" t="s">
        <v>3297</v>
      </c>
      <c r="D588" s="669" t="s">
        <v>3308</v>
      </c>
      <c r="E588" s="669"/>
      <c r="F588" s="670"/>
      <c r="G588" s="669"/>
      <c r="H588" s="669"/>
      <c r="I588" s="671"/>
      <c r="J588" s="671"/>
      <c r="K588" s="671"/>
      <c r="L588" s="671"/>
      <c r="M588" s="671"/>
      <c r="N588" s="671"/>
      <c r="O588" s="672"/>
    </row>
    <row r="589" spans="1:15" ht="23.25" customHeight="1">
      <c r="A589" s="668">
        <v>7401</v>
      </c>
      <c r="B589" s="669" t="s">
        <v>3289</v>
      </c>
      <c r="C589" s="669" t="s">
        <v>3292</v>
      </c>
      <c r="D589" s="669" t="s">
        <v>3293</v>
      </c>
      <c r="E589" s="669"/>
      <c r="F589" s="670"/>
      <c r="G589" s="669"/>
      <c r="H589" s="669"/>
      <c r="I589" s="671"/>
      <c r="J589" s="671"/>
      <c r="K589" s="671"/>
      <c r="L589" s="671"/>
      <c r="M589" s="671"/>
      <c r="N589" s="671"/>
      <c r="O589" s="690"/>
    </row>
    <row r="590" spans="1:15" ht="23.25" customHeight="1">
      <c r="A590" s="668">
        <v>2241</v>
      </c>
      <c r="B590" s="669" t="s">
        <v>1752</v>
      </c>
      <c r="C590" s="669" t="s">
        <v>1682</v>
      </c>
      <c r="D590" s="669"/>
      <c r="E590" s="669"/>
      <c r="F590" s="670"/>
      <c r="G590" s="669"/>
      <c r="H590" s="669"/>
      <c r="I590" s="671"/>
      <c r="J590" s="671"/>
      <c r="K590" s="671"/>
      <c r="L590" s="671"/>
      <c r="M590" s="671"/>
      <c r="N590" s="671"/>
      <c r="O590" s="695"/>
    </row>
    <row r="591" spans="1:15" ht="23.25" customHeight="1">
      <c r="A591" s="668">
        <v>4841</v>
      </c>
      <c r="B591" s="669" t="s">
        <v>3299</v>
      </c>
      <c r="C591" s="669" t="s">
        <v>3276</v>
      </c>
      <c r="D591" s="669" t="s">
        <v>3297</v>
      </c>
      <c r="E591" s="669"/>
      <c r="F591" s="670"/>
      <c r="G591" s="669"/>
      <c r="H591" s="669"/>
      <c r="I591" s="671"/>
      <c r="J591" s="671"/>
      <c r="K591" s="671"/>
      <c r="L591" s="671"/>
      <c r="M591" s="671"/>
      <c r="N591" s="671"/>
      <c r="O591" s="732"/>
    </row>
    <row r="592" spans="1:15" ht="23.25" customHeight="1">
      <c r="A592" s="668">
        <v>8171</v>
      </c>
      <c r="B592" s="669" t="s">
        <v>3284</v>
      </c>
      <c r="C592" s="669" t="s">
        <v>3273</v>
      </c>
      <c r="D592" s="669" t="s">
        <v>3269</v>
      </c>
      <c r="E592" s="669"/>
      <c r="F592" s="670"/>
      <c r="G592" s="669"/>
      <c r="H592" s="669"/>
      <c r="I592" s="671"/>
      <c r="J592" s="671"/>
      <c r="K592" s="671"/>
      <c r="L592" s="671"/>
      <c r="M592" s="671"/>
      <c r="N592" s="671"/>
      <c r="O592" s="672"/>
    </row>
    <row r="593" spans="1:15" ht="23.25" customHeight="1">
      <c r="A593" s="683">
        <v>817199</v>
      </c>
      <c r="B593" s="669" t="s">
        <v>3302</v>
      </c>
      <c r="C593" s="669" t="s">
        <v>3352</v>
      </c>
      <c r="D593" s="669"/>
      <c r="E593" s="669"/>
      <c r="F593" s="670"/>
      <c r="G593" s="669"/>
      <c r="H593" s="669"/>
      <c r="I593" s="671"/>
      <c r="J593" s="671"/>
      <c r="K593" s="671"/>
      <c r="L593" s="671"/>
      <c r="M593" s="671"/>
      <c r="N593" s="671"/>
      <c r="O593" s="672"/>
    </row>
    <row r="594" spans="1:15" ht="23.25" customHeight="1">
      <c r="A594" s="668">
        <v>10241</v>
      </c>
      <c r="B594" s="669" t="s">
        <v>3286</v>
      </c>
      <c r="C594" s="669" t="s">
        <v>3289</v>
      </c>
      <c r="D594" s="669" t="s">
        <v>3292</v>
      </c>
      <c r="E594" s="669"/>
      <c r="F594" s="670"/>
      <c r="G594" s="669"/>
      <c r="H594" s="669"/>
      <c r="I594" s="671"/>
      <c r="J594" s="671"/>
      <c r="K594" s="671"/>
      <c r="L594" s="671"/>
      <c r="M594" s="671"/>
      <c r="N594" s="671"/>
      <c r="O594" s="672"/>
    </row>
    <row r="595" spans="1:15" ht="23.25" customHeight="1">
      <c r="A595" s="675">
        <v>1024157</v>
      </c>
      <c r="B595" s="669" t="s">
        <v>3349</v>
      </c>
      <c r="C595" s="669"/>
      <c r="D595" s="669"/>
      <c r="E595" s="669"/>
      <c r="F595" s="670"/>
      <c r="G595" s="669"/>
      <c r="H595" s="669"/>
      <c r="I595" s="671"/>
      <c r="J595" s="671"/>
      <c r="K595" s="671"/>
      <c r="L595" s="671"/>
      <c r="M595" s="671"/>
      <c r="N595" s="671"/>
      <c r="O595" s="672"/>
    </row>
    <row r="596" spans="1:15" ht="23.25" customHeight="1">
      <c r="A596" s="668">
        <v>10242</v>
      </c>
      <c r="B596" s="669" t="s">
        <v>3279</v>
      </c>
      <c r="C596" s="669"/>
      <c r="D596" s="669"/>
      <c r="E596" s="669"/>
      <c r="F596" s="670"/>
      <c r="G596" s="669"/>
      <c r="H596" s="669"/>
      <c r="I596" s="671"/>
      <c r="J596" s="671"/>
      <c r="K596" s="671"/>
      <c r="L596" s="671"/>
      <c r="M596" s="671"/>
      <c r="N596" s="671"/>
      <c r="O596" s="672"/>
    </row>
    <row r="597" spans="1:15" ht="23.25" customHeight="1">
      <c r="A597" s="668">
        <v>10141</v>
      </c>
      <c r="B597" s="669" t="s">
        <v>3286</v>
      </c>
      <c r="C597" s="669" t="s">
        <v>3299</v>
      </c>
      <c r="D597" s="669"/>
      <c r="E597" s="669"/>
      <c r="F597" s="670"/>
      <c r="G597" s="669"/>
      <c r="H597" s="669"/>
      <c r="I597" s="671"/>
      <c r="J597" s="671"/>
      <c r="K597" s="671"/>
      <c r="L597" s="671"/>
      <c r="M597" s="671"/>
      <c r="N597" s="671"/>
      <c r="O597" s="672"/>
    </row>
    <row r="598" spans="1:15" ht="23.25" customHeight="1">
      <c r="A598" s="668">
        <v>10142</v>
      </c>
      <c r="B598" s="669" t="s">
        <v>3304</v>
      </c>
      <c r="C598" s="669" t="s">
        <v>3300</v>
      </c>
      <c r="D598" s="669"/>
      <c r="E598" s="669"/>
      <c r="F598" s="670"/>
      <c r="G598" s="669"/>
      <c r="H598" s="669"/>
      <c r="I598" s="671"/>
      <c r="J598" s="671"/>
      <c r="K598" s="671"/>
      <c r="L598" s="671"/>
      <c r="M598" s="671"/>
      <c r="N598" s="671"/>
      <c r="O598" s="672"/>
    </row>
    <row r="599" spans="1:15" ht="23.25" customHeight="1">
      <c r="A599" s="668">
        <v>10143</v>
      </c>
      <c r="B599" s="669" t="s">
        <v>3281</v>
      </c>
      <c r="C599" s="669" t="s">
        <v>3282</v>
      </c>
      <c r="D599" s="669"/>
      <c r="E599" s="669"/>
      <c r="F599" s="670"/>
      <c r="G599" s="669"/>
      <c r="H599" s="669"/>
      <c r="I599" s="671"/>
      <c r="J599" s="671"/>
      <c r="K599" s="671"/>
      <c r="L599" s="671"/>
      <c r="M599" s="671"/>
      <c r="N599" s="671"/>
      <c r="O599" s="672"/>
    </row>
    <row r="600" spans="1:15" ht="23.25" customHeight="1">
      <c r="A600" s="668">
        <v>10144</v>
      </c>
      <c r="B600" s="669" t="s">
        <v>3283</v>
      </c>
      <c r="C600" s="669" t="s">
        <v>3284</v>
      </c>
      <c r="D600" s="669"/>
      <c r="E600" s="669"/>
      <c r="F600" s="670"/>
      <c r="G600" s="669"/>
      <c r="H600" s="669"/>
      <c r="I600" s="671"/>
      <c r="J600" s="671"/>
      <c r="K600" s="671"/>
      <c r="L600" s="671"/>
      <c r="M600" s="671"/>
      <c r="N600" s="671"/>
      <c r="O600" s="672"/>
    </row>
    <row r="601" spans="1:15" ht="23.25" customHeight="1">
      <c r="A601" s="668">
        <v>10145</v>
      </c>
      <c r="B601" s="669" t="s">
        <v>3289</v>
      </c>
      <c r="C601" s="669" t="s">
        <v>3276</v>
      </c>
      <c r="D601" s="669"/>
      <c r="E601" s="669"/>
      <c r="F601" s="670"/>
      <c r="G601" s="669"/>
      <c r="H601" s="669"/>
      <c r="I601" s="671"/>
      <c r="J601" s="671"/>
      <c r="K601" s="671"/>
      <c r="L601" s="671"/>
      <c r="M601" s="671"/>
      <c r="N601" s="671"/>
      <c r="O601" s="672"/>
    </row>
    <row r="602" spans="1:15" ht="23.25" customHeight="1">
      <c r="A602" s="668">
        <v>10146</v>
      </c>
      <c r="B602" s="669" t="s">
        <v>3265</v>
      </c>
      <c r="C602" s="669" t="s">
        <v>3309</v>
      </c>
      <c r="D602" s="669"/>
      <c r="E602" s="669"/>
      <c r="F602" s="670"/>
      <c r="G602" s="669"/>
      <c r="H602" s="669"/>
      <c r="I602" s="671"/>
      <c r="J602" s="671"/>
      <c r="K602" s="671"/>
      <c r="L602" s="671"/>
      <c r="M602" s="671"/>
      <c r="N602" s="671"/>
      <c r="O602" s="672"/>
    </row>
    <row r="603" spans="1:15" ht="23.25" customHeight="1">
      <c r="A603" s="668">
        <v>10147</v>
      </c>
      <c r="B603" s="669" t="s">
        <v>3290</v>
      </c>
      <c r="C603" s="669" t="s">
        <v>3277</v>
      </c>
      <c r="D603" s="669"/>
      <c r="E603" s="669"/>
      <c r="F603" s="670"/>
      <c r="G603" s="669"/>
      <c r="H603" s="669"/>
      <c r="I603" s="671"/>
      <c r="J603" s="671"/>
      <c r="K603" s="671"/>
      <c r="L603" s="671"/>
      <c r="M603" s="671"/>
      <c r="N603" s="671"/>
      <c r="O603" s="672"/>
    </row>
    <row r="604" spans="1:15" ht="23.25" customHeight="1">
      <c r="A604" s="668">
        <v>10148</v>
      </c>
      <c r="B604" s="669" t="s">
        <v>3268</v>
      </c>
      <c r="C604" s="669" t="s">
        <v>3273</v>
      </c>
      <c r="D604" s="669"/>
      <c r="E604" s="669"/>
      <c r="F604" s="670"/>
      <c r="G604" s="669"/>
      <c r="H604" s="669"/>
      <c r="I604" s="671"/>
      <c r="J604" s="671"/>
      <c r="K604" s="671"/>
      <c r="L604" s="671"/>
      <c r="M604" s="671"/>
      <c r="N604" s="671"/>
      <c r="O604" s="672"/>
    </row>
    <row r="605" spans="1:15" ht="23.25" customHeight="1">
      <c r="A605" s="668">
        <v>10149</v>
      </c>
      <c r="B605" s="669" t="s">
        <v>3292</v>
      </c>
      <c r="C605" s="669" t="s">
        <v>3297</v>
      </c>
      <c r="D605" s="669"/>
      <c r="E605" s="669"/>
      <c r="F605" s="670"/>
      <c r="G605" s="669"/>
      <c r="H605" s="669"/>
      <c r="I605" s="671"/>
      <c r="J605" s="671"/>
      <c r="K605" s="671"/>
      <c r="L605" s="671"/>
      <c r="M605" s="671"/>
      <c r="N605" s="671"/>
      <c r="O605" s="672"/>
    </row>
    <row r="606" spans="1:15" ht="23.25" customHeight="1">
      <c r="A606" s="668">
        <v>101410</v>
      </c>
      <c r="B606" s="669" t="s">
        <v>3264</v>
      </c>
      <c r="C606" s="669" t="s">
        <v>3298</v>
      </c>
      <c r="D606" s="669"/>
      <c r="E606" s="669"/>
      <c r="F606" s="670"/>
      <c r="G606" s="669"/>
      <c r="H606" s="669"/>
      <c r="I606" s="671"/>
      <c r="J606" s="671"/>
      <c r="K606" s="671"/>
      <c r="L606" s="671"/>
      <c r="M606" s="671"/>
      <c r="N606" s="671"/>
      <c r="O606" s="672"/>
    </row>
    <row r="607" spans="1:15" ht="23.25" customHeight="1">
      <c r="A607" s="668">
        <v>101411</v>
      </c>
      <c r="B607" s="672" t="s">
        <v>3267</v>
      </c>
      <c r="C607" s="672" t="s">
        <v>3310</v>
      </c>
      <c r="D607" s="672"/>
      <c r="E607" s="672"/>
      <c r="F607" s="672"/>
      <c r="G607" s="669"/>
      <c r="H607" s="669"/>
      <c r="I607" s="671"/>
      <c r="J607" s="671"/>
      <c r="K607" s="671"/>
      <c r="L607" s="671"/>
      <c r="M607" s="671"/>
      <c r="N607" s="671"/>
      <c r="O607" s="672"/>
    </row>
    <row r="608" spans="1:15" ht="23.25" customHeight="1">
      <c r="A608" s="668">
        <v>101412</v>
      </c>
      <c r="B608" s="669" t="s">
        <v>3293</v>
      </c>
      <c r="C608" s="669" t="s">
        <v>3308</v>
      </c>
      <c r="D608" s="669"/>
      <c r="E608" s="669"/>
      <c r="F608" s="670"/>
      <c r="G608" s="669"/>
      <c r="H608" s="669"/>
      <c r="I608" s="671"/>
      <c r="J608" s="671"/>
      <c r="K608" s="671"/>
      <c r="L608" s="671"/>
      <c r="M608" s="671"/>
      <c r="N608" s="671"/>
      <c r="O608" s="672"/>
    </row>
    <row r="609" spans="1:15" ht="23.25" customHeight="1">
      <c r="A609" s="668">
        <v>101413</v>
      </c>
      <c r="B609" s="669" t="s">
        <v>3294</v>
      </c>
      <c r="C609" s="669" t="s">
        <v>3269</v>
      </c>
      <c r="D609" s="669"/>
      <c r="E609" s="669"/>
      <c r="F609" s="670"/>
      <c r="G609" s="669"/>
      <c r="H609" s="669"/>
      <c r="I609" s="671"/>
      <c r="J609" s="671"/>
      <c r="K609" s="671"/>
      <c r="L609" s="671"/>
      <c r="M609" s="671"/>
      <c r="N609" s="671"/>
      <c r="O609" s="672"/>
    </row>
    <row r="610" spans="1:15" ht="23.25" customHeight="1">
      <c r="A610" s="668">
        <v>10151</v>
      </c>
      <c r="B610" s="669" t="s">
        <v>3299</v>
      </c>
      <c r="C610" s="669" t="s">
        <v>3276</v>
      </c>
      <c r="D610" s="669"/>
      <c r="E610" s="669"/>
      <c r="F610" s="670"/>
      <c r="G610" s="669"/>
      <c r="H610" s="669"/>
      <c r="I610" s="671"/>
      <c r="J610" s="671"/>
      <c r="K610" s="671"/>
      <c r="L610" s="671"/>
      <c r="M610" s="671"/>
      <c r="N610" s="671"/>
      <c r="O610" s="672"/>
    </row>
    <row r="611" spans="1:15" ht="23.25" customHeight="1">
      <c r="A611" s="698">
        <v>1015157</v>
      </c>
      <c r="B611" s="669" t="s">
        <v>3349</v>
      </c>
      <c r="C611" s="669" t="s">
        <v>3297</v>
      </c>
      <c r="D611" s="669"/>
      <c r="E611" s="669"/>
      <c r="F611" s="670"/>
      <c r="G611" s="669"/>
      <c r="H611" s="669"/>
      <c r="I611" s="671"/>
      <c r="J611" s="671"/>
      <c r="K611" s="671"/>
      <c r="L611" s="671"/>
      <c r="M611" s="671"/>
      <c r="N611" s="671"/>
      <c r="O611" s="672"/>
    </row>
    <row r="612" spans="1:15" ht="23.25" customHeight="1">
      <c r="A612" s="668">
        <v>10152</v>
      </c>
      <c r="B612" s="669" t="s">
        <v>3299</v>
      </c>
      <c r="C612" s="669" t="s">
        <v>3276</v>
      </c>
      <c r="D612" s="669"/>
      <c r="E612" s="669"/>
      <c r="F612" s="670"/>
      <c r="G612" s="669"/>
      <c r="H612" s="669"/>
      <c r="I612" s="671"/>
      <c r="J612" s="671"/>
      <c r="K612" s="671"/>
      <c r="L612" s="671"/>
      <c r="M612" s="671"/>
      <c r="N612" s="671"/>
      <c r="O612" s="672"/>
    </row>
    <row r="613" spans="1:15" ht="23.25" customHeight="1">
      <c r="A613" s="698">
        <v>1015257</v>
      </c>
      <c r="B613" s="669" t="s">
        <v>3349</v>
      </c>
      <c r="C613" s="669" t="s">
        <v>3297</v>
      </c>
      <c r="D613" s="669"/>
      <c r="E613" s="669"/>
      <c r="F613" s="670"/>
      <c r="G613" s="669"/>
      <c r="H613" s="669"/>
      <c r="I613" s="671"/>
      <c r="J613" s="671"/>
      <c r="K613" s="671"/>
      <c r="L613" s="671"/>
      <c r="M613" s="671"/>
      <c r="N613" s="671"/>
      <c r="O613" s="672"/>
    </row>
    <row r="614" spans="1:15" ht="23.25" customHeight="1">
      <c r="A614" s="668">
        <v>10153</v>
      </c>
      <c r="B614" s="669" t="s">
        <v>3299</v>
      </c>
      <c r="C614" s="669" t="s">
        <v>3276</v>
      </c>
      <c r="D614" s="669"/>
      <c r="E614" s="669"/>
      <c r="F614" s="670"/>
      <c r="G614" s="669"/>
      <c r="H614" s="669"/>
      <c r="I614" s="671"/>
      <c r="J614" s="671"/>
      <c r="K614" s="671"/>
      <c r="L614" s="671"/>
      <c r="M614" s="671"/>
      <c r="N614" s="671"/>
      <c r="O614" s="672"/>
    </row>
    <row r="615" spans="1:15" ht="23.25" customHeight="1">
      <c r="A615" s="698">
        <v>1015357</v>
      </c>
      <c r="B615" s="669" t="s">
        <v>3349</v>
      </c>
      <c r="C615" s="669" t="s">
        <v>3297</v>
      </c>
      <c r="D615" s="669"/>
      <c r="E615" s="669"/>
      <c r="F615" s="670"/>
      <c r="G615" s="669"/>
      <c r="H615" s="669"/>
      <c r="I615" s="671"/>
      <c r="J615" s="671"/>
      <c r="K615" s="671"/>
      <c r="L615" s="671"/>
      <c r="M615" s="671"/>
      <c r="N615" s="671"/>
      <c r="O615" s="672"/>
    </row>
    <row r="616" spans="1:15" ht="23.25" customHeight="1">
      <c r="A616" s="668">
        <v>10154</v>
      </c>
      <c r="B616" s="669" t="s">
        <v>3299</v>
      </c>
      <c r="C616" s="669" t="s">
        <v>3276</v>
      </c>
      <c r="D616" s="669"/>
      <c r="E616" s="669"/>
      <c r="F616" s="670"/>
      <c r="G616" s="669"/>
      <c r="H616" s="669"/>
      <c r="I616" s="671"/>
      <c r="J616" s="671"/>
      <c r="K616" s="671"/>
      <c r="L616" s="671"/>
      <c r="M616" s="671"/>
      <c r="N616" s="671"/>
      <c r="O616" s="672"/>
    </row>
    <row r="617" spans="1:15" ht="23.25" customHeight="1">
      <c r="A617" s="698">
        <v>1015457</v>
      </c>
      <c r="B617" s="669" t="s">
        <v>3349</v>
      </c>
      <c r="C617" s="669" t="s">
        <v>3297</v>
      </c>
      <c r="D617" s="669"/>
      <c r="E617" s="669"/>
      <c r="F617" s="670"/>
      <c r="G617" s="669"/>
      <c r="H617" s="669"/>
      <c r="I617" s="671"/>
      <c r="J617" s="671"/>
      <c r="K617" s="671"/>
      <c r="L617" s="671"/>
      <c r="M617" s="671"/>
      <c r="N617" s="671"/>
      <c r="O617" s="672"/>
    </row>
    <row r="618" spans="1:15" ht="23.25" customHeight="1">
      <c r="A618" s="668">
        <v>10155</v>
      </c>
      <c r="B618" s="669" t="s">
        <v>3281</v>
      </c>
      <c r="C618" s="669" t="s">
        <v>3290</v>
      </c>
      <c r="D618" s="669"/>
      <c r="E618" s="669"/>
      <c r="F618" s="670"/>
      <c r="G618" s="669"/>
      <c r="H618" s="669"/>
      <c r="I618" s="671"/>
      <c r="J618" s="671"/>
      <c r="K618" s="671"/>
      <c r="L618" s="671"/>
      <c r="M618" s="671"/>
      <c r="N618" s="671"/>
      <c r="O618" s="672"/>
    </row>
    <row r="619" spans="1:15" ht="23.25" customHeight="1">
      <c r="A619" s="698">
        <v>1015557</v>
      </c>
      <c r="B619" s="669" t="s">
        <v>3307</v>
      </c>
      <c r="C619" s="669" t="s">
        <v>3293</v>
      </c>
      <c r="D619" s="669"/>
      <c r="E619" s="669"/>
      <c r="F619" s="670"/>
      <c r="G619" s="669"/>
      <c r="H619" s="669"/>
      <c r="I619" s="671"/>
      <c r="J619" s="671"/>
      <c r="K619" s="671"/>
      <c r="L619" s="671"/>
      <c r="M619" s="671"/>
      <c r="N619" s="671"/>
      <c r="O619" s="672"/>
    </row>
    <row r="620" spans="1:15" ht="23.25" customHeight="1">
      <c r="A620" s="668">
        <v>10156</v>
      </c>
      <c r="B620" s="669" t="s">
        <v>3281</v>
      </c>
      <c r="C620" s="669" t="s">
        <v>3290</v>
      </c>
      <c r="D620" s="669"/>
      <c r="E620" s="669"/>
      <c r="F620" s="670"/>
      <c r="G620" s="669"/>
      <c r="H620" s="669"/>
      <c r="I620" s="671"/>
      <c r="J620" s="671"/>
      <c r="K620" s="671"/>
      <c r="L620" s="671"/>
      <c r="M620" s="671"/>
      <c r="N620" s="671"/>
      <c r="O620" s="672"/>
    </row>
    <row r="621" spans="1:15" ht="23.25" customHeight="1">
      <c r="A621" s="698">
        <v>1015657</v>
      </c>
      <c r="B621" s="669" t="s">
        <v>3306</v>
      </c>
      <c r="C621" s="669" t="s">
        <v>3293</v>
      </c>
      <c r="D621" s="669"/>
      <c r="E621" s="669"/>
      <c r="F621" s="670"/>
      <c r="G621" s="669"/>
      <c r="H621" s="669"/>
      <c r="I621" s="671"/>
      <c r="J621" s="671"/>
      <c r="K621" s="671"/>
      <c r="L621" s="671"/>
      <c r="M621" s="671"/>
      <c r="N621" s="671"/>
      <c r="O621" s="672"/>
    </row>
    <row r="622" spans="1:15" ht="23.25" customHeight="1">
      <c r="A622" s="668">
        <v>10157</v>
      </c>
      <c r="B622" s="669" t="s">
        <v>3281</v>
      </c>
      <c r="C622" s="669" t="s">
        <v>3290</v>
      </c>
      <c r="D622" s="669"/>
      <c r="E622" s="669"/>
      <c r="F622" s="670"/>
      <c r="G622" s="669"/>
      <c r="H622" s="669"/>
      <c r="I622" s="671"/>
      <c r="J622" s="671"/>
      <c r="K622" s="671"/>
      <c r="L622" s="671"/>
      <c r="M622" s="671"/>
      <c r="N622" s="671"/>
      <c r="O622" s="672"/>
    </row>
    <row r="623" spans="1:15" ht="23.25" customHeight="1">
      <c r="A623" s="698">
        <v>1015757</v>
      </c>
      <c r="B623" s="669" t="s">
        <v>3306</v>
      </c>
      <c r="C623" s="669" t="s">
        <v>3293</v>
      </c>
      <c r="D623" s="669"/>
      <c r="E623" s="669"/>
      <c r="F623" s="670"/>
      <c r="G623" s="669"/>
      <c r="H623" s="669"/>
      <c r="I623" s="671"/>
      <c r="J623" s="671"/>
      <c r="K623" s="671"/>
      <c r="L623" s="671"/>
      <c r="M623" s="671"/>
      <c r="N623" s="671"/>
      <c r="O623" s="672"/>
    </row>
    <row r="624" spans="1:15" ht="23.25" customHeight="1">
      <c r="A624" s="668">
        <v>10158</v>
      </c>
      <c r="B624" s="669" t="s">
        <v>3281</v>
      </c>
      <c r="C624" s="669" t="s">
        <v>3290</v>
      </c>
      <c r="D624" s="669"/>
      <c r="E624" s="669"/>
      <c r="F624" s="670"/>
      <c r="G624" s="669"/>
      <c r="H624" s="669"/>
      <c r="I624" s="671"/>
      <c r="J624" s="671"/>
      <c r="K624" s="671"/>
      <c r="L624" s="671"/>
      <c r="M624" s="671"/>
      <c r="N624" s="671"/>
      <c r="O624" s="672"/>
    </row>
    <row r="625" spans="1:15" ht="23.25" customHeight="1">
      <c r="A625" s="698">
        <v>1015857</v>
      </c>
      <c r="B625" s="669" t="s">
        <v>3306</v>
      </c>
      <c r="C625" s="669" t="s">
        <v>3293</v>
      </c>
      <c r="D625" s="669"/>
      <c r="E625" s="669"/>
      <c r="F625" s="670"/>
      <c r="G625" s="669"/>
      <c r="H625" s="669"/>
      <c r="I625" s="671"/>
      <c r="J625" s="671"/>
      <c r="K625" s="671"/>
      <c r="L625" s="671"/>
      <c r="M625" s="671"/>
      <c r="N625" s="671"/>
      <c r="O625" s="672"/>
    </row>
    <row r="626" spans="1:15" ht="23.25" customHeight="1">
      <c r="A626" s="668">
        <v>14931</v>
      </c>
      <c r="B626" s="693" t="s">
        <v>3283</v>
      </c>
      <c r="C626" s="693" t="s">
        <v>3268</v>
      </c>
      <c r="D626" s="693" t="s">
        <v>3294</v>
      </c>
      <c r="E626" s="693"/>
      <c r="F626" s="694"/>
      <c r="G626" s="693"/>
      <c r="H626" s="693"/>
      <c r="I626" s="671"/>
      <c r="J626" s="671"/>
      <c r="K626" s="671"/>
      <c r="L626" s="671"/>
      <c r="M626" s="671"/>
      <c r="N626" s="671"/>
      <c r="O626" s="672"/>
    </row>
    <row r="627" spans="1:15" ht="23.25" customHeight="1">
      <c r="A627" s="668">
        <v>14821</v>
      </c>
      <c r="B627" s="669" t="s">
        <v>3282</v>
      </c>
      <c r="C627" s="669" t="s">
        <v>3277</v>
      </c>
      <c r="D627" s="669" t="s">
        <v>3308</v>
      </c>
      <c r="E627" s="669"/>
      <c r="F627" s="670"/>
      <c r="G627" s="669"/>
      <c r="H627" s="669"/>
      <c r="I627" s="671"/>
      <c r="J627" s="671"/>
      <c r="K627" s="671"/>
      <c r="L627" s="671"/>
      <c r="M627" s="671"/>
      <c r="N627" s="671"/>
      <c r="O627" s="672"/>
    </row>
    <row r="628" spans="1:15" ht="23.25" customHeight="1">
      <c r="A628" s="675">
        <v>1482157</v>
      </c>
      <c r="B628" s="669" t="s">
        <v>3306</v>
      </c>
      <c r="C628" s="669"/>
      <c r="D628" s="669"/>
      <c r="E628" s="669"/>
      <c r="F628" s="670"/>
      <c r="G628" s="669"/>
      <c r="H628" s="669"/>
      <c r="I628" s="671"/>
      <c r="J628" s="671"/>
      <c r="K628" s="671"/>
      <c r="L628" s="671"/>
      <c r="M628" s="671"/>
      <c r="N628" s="671"/>
      <c r="O628" s="672"/>
    </row>
    <row r="629" spans="1:15" ht="23.25" customHeight="1">
      <c r="A629" s="668">
        <v>14831</v>
      </c>
      <c r="B629" s="669" t="s">
        <v>3300</v>
      </c>
      <c r="C629" s="669" t="s">
        <v>3309</v>
      </c>
      <c r="D629" s="669" t="s">
        <v>3298</v>
      </c>
      <c r="E629" s="669"/>
      <c r="F629" s="670"/>
      <c r="G629" s="669"/>
      <c r="H629" s="669"/>
      <c r="I629" s="671"/>
      <c r="J629" s="671"/>
      <c r="K629" s="671"/>
      <c r="L629" s="671"/>
      <c r="M629" s="671"/>
      <c r="N629" s="671"/>
      <c r="O629" s="672"/>
    </row>
    <row r="630" spans="1:15" ht="23.25" customHeight="1">
      <c r="A630" s="675">
        <v>1483157</v>
      </c>
      <c r="B630" s="669" t="s">
        <v>3351</v>
      </c>
      <c r="C630" s="669"/>
      <c r="D630" s="669"/>
      <c r="E630" s="669"/>
      <c r="F630" s="670"/>
      <c r="G630" s="669"/>
      <c r="H630" s="669"/>
      <c r="I630" s="671"/>
      <c r="J630" s="671"/>
      <c r="K630" s="671"/>
      <c r="L630" s="671"/>
      <c r="M630" s="671"/>
      <c r="N630" s="671"/>
      <c r="O630" s="672"/>
    </row>
    <row r="631" spans="1:15" ht="23.25" customHeight="1">
      <c r="A631" s="668">
        <v>14841</v>
      </c>
      <c r="B631" s="669" t="s">
        <v>3299</v>
      </c>
      <c r="C631" s="669" t="s">
        <v>3276</v>
      </c>
      <c r="D631" s="669" t="s">
        <v>3297</v>
      </c>
      <c r="E631" s="669"/>
      <c r="F631" s="670"/>
      <c r="G631" s="669"/>
      <c r="H631" s="669"/>
      <c r="I631" s="671"/>
      <c r="J631" s="671"/>
      <c r="K631" s="671"/>
      <c r="L631" s="671"/>
      <c r="M631" s="671"/>
      <c r="N631" s="671"/>
      <c r="O631" s="695"/>
    </row>
    <row r="632" spans="1:15" ht="23.25" customHeight="1">
      <c r="A632" s="675">
        <v>1484157</v>
      </c>
      <c r="B632" s="669" t="s">
        <v>3350</v>
      </c>
      <c r="C632" s="669"/>
      <c r="D632" s="669"/>
      <c r="E632" s="669"/>
      <c r="F632" s="670"/>
      <c r="G632" s="669"/>
      <c r="H632" s="669"/>
      <c r="I632" s="671"/>
      <c r="J632" s="671"/>
      <c r="K632" s="671"/>
      <c r="L632" s="671"/>
      <c r="M632" s="671"/>
      <c r="N632" s="671"/>
      <c r="O632" s="672"/>
    </row>
    <row r="633" spans="1:15" ht="23.25" customHeight="1">
      <c r="A633" s="668">
        <v>14851</v>
      </c>
      <c r="B633" s="669" t="s">
        <v>3288</v>
      </c>
      <c r="C633" s="669" t="s">
        <v>3278</v>
      </c>
      <c r="D633" s="669" t="s">
        <v>3279</v>
      </c>
      <c r="E633" s="669"/>
      <c r="F633" s="670"/>
      <c r="G633" s="669"/>
      <c r="H633" s="669"/>
      <c r="I633" s="671"/>
      <c r="J633" s="671"/>
      <c r="K633" s="671"/>
      <c r="L633" s="671"/>
      <c r="M633" s="671"/>
      <c r="N633" s="671"/>
      <c r="O633" s="672"/>
    </row>
    <row r="634" spans="1:15" ht="23.25" customHeight="1">
      <c r="A634" s="668">
        <v>14852</v>
      </c>
      <c r="B634" s="669" t="s">
        <v>3291</v>
      </c>
      <c r="C634" s="669" t="s">
        <v>3307</v>
      </c>
      <c r="D634" s="669" t="s">
        <v>3270</v>
      </c>
      <c r="E634" s="669"/>
      <c r="F634" s="670"/>
      <c r="G634" s="669"/>
      <c r="H634" s="669"/>
      <c r="I634" s="671"/>
      <c r="J634" s="671"/>
      <c r="K634" s="671"/>
      <c r="L634" s="671"/>
      <c r="M634" s="671"/>
      <c r="N634" s="671"/>
      <c r="O634" s="672"/>
    </row>
    <row r="635" spans="1:15" ht="23.25" customHeight="1">
      <c r="A635" s="668">
        <v>16661</v>
      </c>
      <c r="B635" s="669"/>
      <c r="C635" s="669"/>
      <c r="D635" s="669"/>
      <c r="E635" s="669"/>
      <c r="F635" s="670"/>
      <c r="G635" s="669"/>
      <c r="H635" s="669"/>
      <c r="I635" s="671"/>
      <c r="J635" s="671"/>
      <c r="K635" s="671"/>
      <c r="L635" s="671"/>
      <c r="M635" s="671"/>
      <c r="N635" s="671"/>
      <c r="O635" s="672"/>
    </row>
    <row r="636" spans="1:15" ht="23.25" customHeight="1">
      <c r="A636" s="668">
        <v>14891</v>
      </c>
      <c r="B636" s="669" t="s">
        <v>3286</v>
      </c>
      <c r="C636" s="669" t="s">
        <v>3289</v>
      </c>
      <c r="D636" s="669" t="s">
        <v>3292</v>
      </c>
      <c r="E636" s="669"/>
      <c r="F636" s="670"/>
      <c r="G636" s="669"/>
      <c r="H636" s="669"/>
      <c r="I636" s="671"/>
      <c r="J636" s="671"/>
      <c r="K636" s="671"/>
      <c r="L636" s="671"/>
      <c r="M636" s="671"/>
      <c r="N636" s="671"/>
      <c r="O636" s="672"/>
    </row>
    <row r="637" spans="1:15" ht="23.25" customHeight="1">
      <c r="A637" s="675">
        <v>1489157</v>
      </c>
      <c r="B637" s="669" t="s">
        <v>3349</v>
      </c>
      <c r="C637" s="669"/>
      <c r="D637" s="669"/>
      <c r="E637" s="669"/>
      <c r="F637" s="670"/>
      <c r="G637" s="669"/>
      <c r="H637" s="669"/>
      <c r="I637" s="671"/>
      <c r="J637" s="671"/>
      <c r="K637" s="671"/>
      <c r="L637" s="671"/>
      <c r="M637" s="671"/>
      <c r="N637" s="671"/>
      <c r="O637" s="672"/>
    </row>
    <row r="638" spans="1:15" ht="23.25" customHeight="1">
      <c r="A638" s="668">
        <v>14901</v>
      </c>
      <c r="B638" s="669" t="s">
        <v>3281</v>
      </c>
      <c r="C638" s="669" t="s">
        <v>3290</v>
      </c>
      <c r="D638" s="669" t="s">
        <v>3293</v>
      </c>
      <c r="E638" s="669"/>
      <c r="F638" s="670"/>
      <c r="G638" s="669"/>
      <c r="H638" s="669"/>
      <c r="I638" s="671"/>
      <c r="J638" s="671"/>
      <c r="K638" s="671"/>
      <c r="L638" s="671"/>
      <c r="M638" s="671"/>
      <c r="N638" s="671"/>
      <c r="O638" s="672"/>
    </row>
    <row r="639" spans="1:15" ht="23.25" customHeight="1">
      <c r="A639" s="675">
        <v>1490157</v>
      </c>
      <c r="B639" s="669" t="s">
        <v>3291</v>
      </c>
      <c r="C639" s="669"/>
      <c r="D639" s="669"/>
      <c r="E639" s="669"/>
      <c r="F639" s="670"/>
      <c r="G639" s="669"/>
      <c r="H639" s="669"/>
      <c r="I639" s="671"/>
      <c r="J639" s="671"/>
      <c r="K639" s="671"/>
      <c r="L639" s="671"/>
      <c r="M639" s="671"/>
      <c r="N639" s="671"/>
      <c r="O639" s="672"/>
    </row>
    <row r="640" spans="1:15" ht="23.25" customHeight="1">
      <c r="A640" s="668">
        <v>14911</v>
      </c>
      <c r="B640" s="669" t="s">
        <v>3351</v>
      </c>
      <c r="C640" s="669" t="s">
        <v>3270</v>
      </c>
      <c r="D640" s="669" t="s">
        <v>3310</v>
      </c>
      <c r="E640" s="669"/>
      <c r="F640" s="670"/>
      <c r="G640" s="669"/>
      <c r="H640" s="669"/>
      <c r="I640" s="671"/>
      <c r="J640" s="671"/>
      <c r="K640" s="671"/>
      <c r="L640" s="671"/>
      <c r="M640" s="671"/>
      <c r="N640" s="671"/>
      <c r="O640" s="672"/>
    </row>
    <row r="641" spans="1:15" ht="23.25" customHeight="1">
      <c r="A641" s="675">
        <v>1491157</v>
      </c>
      <c r="B641" s="669" t="s">
        <v>3295</v>
      </c>
      <c r="C641" s="669"/>
      <c r="D641" s="669"/>
      <c r="E641" s="669"/>
      <c r="F641" s="670"/>
      <c r="G641" s="669"/>
      <c r="H641" s="669"/>
      <c r="I641" s="671"/>
      <c r="J641" s="671"/>
      <c r="K641" s="671"/>
      <c r="L641" s="671"/>
      <c r="M641" s="671"/>
      <c r="N641" s="671"/>
      <c r="O641" s="672"/>
    </row>
    <row r="642" spans="1:15" ht="23.25" customHeight="1">
      <c r="A642" s="668">
        <v>14921</v>
      </c>
      <c r="B642" s="669" t="s">
        <v>3287</v>
      </c>
      <c r="C642" s="669" t="s">
        <v>3303</v>
      </c>
      <c r="D642" s="669" t="s">
        <v>3296</v>
      </c>
      <c r="E642" s="669" t="s">
        <v>3274</v>
      </c>
      <c r="F642" s="670" t="s">
        <v>3266</v>
      </c>
      <c r="G642" s="669" t="s">
        <v>3275</v>
      </c>
      <c r="H642" s="669"/>
      <c r="I642" s="671"/>
      <c r="J642" s="671"/>
      <c r="K642" s="671"/>
      <c r="L642" s="671"/>
      <c r="M642" s="671"/>
      <c r="N642" s="671"/>
      <c r="O642" s="672"/>
    </row>
    <row r="643" spans="1:15" ht="23.25" customHeight="1">
      <c r="A643" s="668">
        <v>16831</v>
      </c>
      <c r="B643" s="669"/>
      <c r="C643" s="669"/>
      <c r="D643" s="669"/>
      <c r="E643" s="669"/>
      <c r="F643" s="670"/>
      <c r="G643" s="669"/>
      <c r="H643" s="669"/>
      <c r="I643" s="671"/>
      <c r="J643" s="671"/>
      <c r="K643" s="671"/>
      <c r="L643" s="671"/>
      <c r="M643" s="671"/>
      <c r="N643" s="671"/>
      <c r="O643" s="672"/>
    </row>
    <row r="644" spans="1:15" ht="23.25" customHeight="1">
      <c r="A644" s="684">
        <v>17511</v>
      </c>
      <c r="B644" s="685"/>
      <c r="C644" s="685"/>
      <c r="D644" s="685"/>
      <c r="E644" s="685"/>
      <c r="F644" s="686"/>
      <c r="G644" s="685"/>
      <c r="H644" s="685"/>
      <c r="I644" s="687"/>
      <c r="J644" s="687"/>
      <c r="K644" s="687"/>
      <c r="L644" s="687"/>
      <c r="M644" s="687"/>
      <c r="N644" s="687"/>
      <c r="O644" s="672"/>
    </row>
    <row r="645" spans="1:15" ht="23.25" customHeight="1">
      <c r="A645" s="668">
        <v>17001</v>
      </c>
      <c r="B645" s="669"/>
      <c r="C645" s="669"/>
      <c r="D645" s="669"/>
      <c r="E645" s="669"/>
      <c r="F645" s="670"/>
      <c r="G645" s="669"/>
      <c r="H645" s="669"/>
      <c r="I645" s="671"/>
      <c r="J645" s="671"/>
      <c r="K645" s="671"/>
      <c r="L645" s="671"/>
      <c r="M645" s="671"/>
      <c r="N645" s="671"/>
      <c r="O645" s="672"/>
    </row>
    <row r="646" spans="1:15" ht="23.25" customHeight="1">
      <c r="A646" s="684">
        <v>17671</v>
      </c>
      <c r="B646" s="685"/>
      <c r="C646" s="685"/>
      <c r="D646" s="685"/>
      <c r="E646" s="685"/>
      <c r="F646" s="686"/>
      <c r="G646" s="685"/>
      <c r="H646" s="685"/>
      <c r="I646" s="687"/>
      <c r="J646" s="687"/>
      <c r="K646" s="687"/>
      <c r="L646" s="687"/>
      <c r="M646" s="687"/>
      <c r="N646" s="687"/>
      <c r="O646" s="672"/>
    </row>
    <row r="647" spans="1:15" ht="23.25" customHeight="1">
      <c r="A647" s="668">
        <v>15051</v>
      </c>
      <c r="B647" s="693" t="s">
        <v>3302</v>
      </c>
      <c r="C647" s="693" t="s">
        <v>3272</v>
      </c>
      <c r="D647" s="693" t="s">
        <v>3311</v>
      </c>
      <c r="E647" s="693"/>
      <c r="F647" s="694"/>
      <c r="G647" s="693"/>
      <c r="H647" s="693"/>
      <c r="I647" s="671"/>
      <c r="J647" s="671"/>
      <c r="K647" s="678"/>
      <c r="L647" s="678"/>
      <c r="M647" s="678"/>
      <c r="N647" s="678"/>
      <c r="O647" s="672"/>
    </row>
    <row r="648" spans="1:15" ht="23.25" customHeight="1">
      <c r="A648" s="673">
        <v>15061</v>
      </c>
      <c r="B648" s="712" t="s">
        <v>3300</v>
      </c>
      <c r="C648" s="712" t="s">
        <v>3309</v>
      </c>
      <c r="D648" s="712" t="s">
        <v>3298</v>
      </c>
      <c r="E648" s="712"/>
      <c r="F648" s="713"/>
      <c r="G648" s="712"/>
      <c r="H648" s="712"/>
      <c r="I648" s="678"/>
      <c r="J648" s="678"/>
      <c r="K648" s="671"/>
      <c r="L648" s="671"/>
      <c r="M648" s="671"/>
      <c r="N648" s="671"/>
      <c r="O648" s="672"/>
    </row>
    <row r="649" spans="1:15" ht="23.25" customHeight="1">
      <c r="A649" s="684">
        <v>17251</v>
      </c>
      <c r="B649" s="696"/>
      <c r="C649" s="696"/>
      <c r="D649" s="696"/>
      <c r="E649" s="696"/>
      <c r="F649" s="697"/>
      <c r="G649" s="696"/>
      <c r="H649" s="696"/>
      <c r="I649" s="687"/>
      <c r="J649" s="687"/>
      <c r="K649" s="687"/>
      <c r="L649" s="687"/>
      <c r="M649" s="687"/>
      <c r="N649" s="687"/>
      <c r="O649" s="672"/>
    </row>
    <row r="650" spans="1:15" ht="23.25" customHeight="1">
      <c r="A650" s="733"/>
      <c r="B650" s="669"/>
      <c r="C650" s="669"/>
      <c r="D650" s="669"/>
      <c r="E650" s="669"/>
      <c r="F650" s="669"/>
      <c r="G650" s="670"/>
      <c r="H650" s="669"/>
      <c r="I650" s="669"/>
      <c r="J650" s="669"/>
      <c r="K650" s="669"/>
      <c r="L650" s="669"/>
      <c r="M650" s="669"/>
      <c r="N650" s="669"/>
      <c r="O650" s="672"/>
    </row>
    <row r="651" spans="1:15" ht="23.25" customHeight="1">
      <c r="A651" s="733"/>
      <c r="B651" s="669"/>
      <c r="C651" s="669"/>
      <c r="D651" s="669"/>
      <c r="E651" s="669"/>
      <c r="F651" s="669"/>
      <c r="G651" s="670"/>
      <c r="H651" s="669"/>
      <c r="I651" s="669"/>
      <c r="J651" s="669"/>
      <c r="K651" s="669"/>
      <c r="L651" s="669"/>
      <c r="M651" s="669"/>
      <c r="N651" s="669"/>
      <c r="O651" s="672"/>
    </row>
    <row r="652" spans="1:15" ht="23.25" customHeight="1">
      <c r="A652" s="733"/>
      <c r="B652" s="693"/>
      <c r="C652" s="693"/>
      <c r="D652" s="693"/>
      <c r="E652" s="693"/>
      <c r="F652" s="693"/>
      <c r="G652" s="694"/>
      <c r="H652" s="693"/>
      <c r="I652" s="693"/>
      <c r="J652" s="693"/>
      <c r="K652" s="693"/>
      <c r="L652" s="693"/>
      <c r="M652" s="693"/>
      <c r="N652" s="693"/>
      <c r="O652" s="695"/>
    </row>
    <row r="653" spans="1:15" ht="23.25" customHeight="1">
      <c r="A653" s="733"/>
      <c r="B653" s="693"/>
      <c r="C653" s="693"/>
      <c r="D653" s="693"/>
      <c r="E653" s="693"/>
      <c r="F653" s="693"/>
      <c r="G653" s="694"/>
      <c r="H653" s="693"/>
      <c r="I653" s="693"/>
      <c r="J653" s="693"/>
      <c r="K653" s="693"/>
      <c r="L653" s="693"/>
      <c r="M653" s="693"/>
      <c r="N653" s="693"/>
      <c r="O653" s="695"/>
    </row>
    <row r="654" spans="1:15" ht="23.25" customHeight="1">
      <c r="A654" s="733"/>
      <c r="B654" s="688"/>
      <c r="C654" s="688"/>
      <c r="D654" s="688"/>
      <c r="E654" s="688"/>
      <c r="F654" s="688"/>
      <c r="G654" s="689"/>
      <c r="H654" s="688"/>
      <c r="I654" s="688"/>
      <c r="J654" s="688"/>
      <c r="K654" s="688"/>
      <c r="L654" s="688"/>
      <c r="M654" s="688"/>
      <c r="N654" s="688"/>
      <c r="O654" s="690"/>
    </row>
    <row r="655" spans="1:15" ht="23.25" customHeight="1">
      <c r="A655" s="734"/>
      <c r="B655" s="669"/>
      <c r="C655" s="669"/>
      <c r="D655" s="669"/>
      <c r="E655" s="669"/>
      <c r="F655" s="669"/>
      <c r="G655" s="670"/>
      <c r="H655" s="669"/>
      <c r="I655" s="669"/>
      <c r="J655" s="669"/>
      <c r="K655" s="669"/>
      <c r="L655" s="669"/>
      <c r="M655" s="669"/>
      <c r="N655" s="669"/>
      <c r="O655" s="672"/>
    </row>
    <row r="656" spans="1:15" ht="23.25" customHeight="1">
      <c r="A656" s="734"/>
      <c r="B656" s="664"/>
      <c r="C656" s="664"/>
      <c r="D656" s="664"/>
      <c r="E656" s="664"/>
      <c r="F656" s="664"/>
      <c r="G656" s="665"/>
      <c r="H656" s="664"/>
      <c r="I656" s="664"/>
      <c r="J656" s="664"/>
      <c r="K656" s="664"/>
      <c r="L656" s="664"/>
      <c r="M656" s="664"/>
      <c r="N656" s="664"/>
      <c r="O656" s="666"/>
    </row>
    <row r="657" spans="1:15" ht="23.25" customHeight="1">
      <c r="A657" s="734"/>
      <c r="B657" s="669"/>
      <c r="C657" s="669"/>
      <c r="D657" s="669"/>
      <c r="E657" s="669"/>
      <c r="F657" s="669"/>
      <c r="G657" s="670"/>
      <c r="H657" s="669"/>
      <c r="I657" s="669"/>
      <c r="J657" s="669"/>
      <c r="K657" s="669"/>
      <c r="L657" s="669"/>
      <c r="M657" s="669"/>
      <c r="N657" s="669"/>
      <c r="O657" s="672"/>
    </row>
    <row r="658" spans="1:15" ht="23.25" customHeight="1">
      <c r="A658" s="734"/>
      <c r="B658" s="669"/>
      <c r="C658" s="669"/>
      <c r="D658" s="669"/>
      <c r="E658" s="669"/>
      <c r="F658" s="669"/>
      <c r="G658" s="670"/>
      <c r="H658" s="669"/>
      <c r="I658" s="669"/>
      <c r="J658" s="669"/>
      <c r="K658" s="669"/>
      <c r="L658" s="669"/>
      <c r="M658" s="669"/>
      <c r="N658" s="669"/>
      <c r="O658" s="672"/>
    </row>
    <row r="659" spans="1:15" ht="23.25" customHeight="1">
      <c r="A659" s="734"/>
      <c r="B659" s="669"/>
      <c r="C659" s="669"/>
      <c r="D659" s="669"/>
      <c r="E659" s="669"/>
      <c r="F659" s="669"/>
      <c r="G659" s="670"/>
      <c r="H659" s="669"/>
      <c r="I659" s="669"/>
      <c r="J659" s="669"/>
      <c r="K659" s="669"/>
      <c r="L659" s="669"/>
      <c r="M659" s="669"/>
      <c r="N659" s="669"/>
      <c r="O659" s="672"/>
    </row>
    <row r="660" spans="1:15" ht="23.25" customHeight="1">
      <c r="A660" s="735"/>
      <c r="B660" s="669"/>
      <c r="C660" s="669"/>
      <c r="D660" s="669"/>
      <c r="E660" s="669"/>
      <c r="F660" s="669"/>
      <c r="G660" s="670"/>
      <c r="H660" s="669"/>
      <c r="I660" s="669"/>
      <c r="J660" s="669"/>
      <c r="K660" s="669"/>
      <c r="L660" s="669"/>
      <c r="M660" s="669"/>
      <c r="N660" s="669"/>
      <c r="O660" s="672"/>
    </row>
    <row r="661" spans="1:15" ht="23.25" customHeight="1">
      <c r="A661" s="734"/>
      <c r="B661" s="669"/>
      <c r="C661" s="669"/>
      <c r="D661" s="669"/>
      <c r="E661" s="669"/>
      <c r="F661" s="669"/>
      <c r="G661" s="670"/>
      <c r="H661" s="669"/>
      <c r="I661" s="669"/>
      <c r="J661" s="669"/>
      <c r="K661" s="669"/>
      <c r="L661" s="669"/>
      <c r="M661" s="669"/>
      <c r="N661" s="669"/>
      <c r="O661" s="672"/>
    </row>
    <row r="662" spans="1:15" ht="23.25" customHeight="1">
      <c r="A662" s="734"/>
      <c r="B662" s="669"/>
      <c r="C662" s="669"/>
      <c r="D662" s="669"/>
      <c r="E662" s="669"/>
      <c r="F662" s="669"/>
      <c r="G662" s="670"/>
      <c r="H662" s="669"/>
      <c r="I662" s="669"/>
      <c r="J662" s="669"/>
      <c r="K662" s="669"/>
      <c r="L662" s="669"/>
      <c r="M662" s="669"/>
      <c r="N662" s="669"/>
      <c r="O662" s="672"/>
    </row>
    <row r="663" spans="1:15" ht="23.25" customHeight="1">
      <c r="A663" s="734"/>
      <c r="B663" s="669"/>
      <c r="C663" s="669"/>
      <c r="D663" s="669"/>
      <c r="E663" s="669"/>
      <c r="F663" s="669"/>
      <c r="G663" s="670"/>
      <c r="H663" s="669"/>
      <c r="I663" s="669"/>
      <c r="J663" s="669"/>
      <c r="K663" s="669"/>
      <c r="L663" s="669"/>
      <c r="M663" s="669"/>
      <c r="N663" s="669"/>
      <c r="O663" s="672"/>
    </row>
    <row r="664" spans="1:15" ht="23.25" customHeight="1">
      <c r="A664" s="734"/>
      <c r="B664" s="669"/>
      <c r="C664" s="669"/>
      <c r="D664" s="669"/>
      <c r="E664" s="669"/>
      <c r="F664" s="669"/>
      <c r="G664" s="670"/>
      <c r="H664" s="669"/>
      <c r="I664" s="669"/>
      <c r="J664" s="669"/>
      <c r="K664" s="669"/>
      <c r="L664" s="669"/>
      <c r="M664" s="669"/>
      <c r="N664" s="669"/>
      <c r="O664" s="672"/>
    </row>
    <row r="665" spans="1:15" ht="23.25" customHeight="1">
      <c r="A665" s="734"/>
      <c r="B665" s="669"/>
      <c r="C665" s="669"/>
      <c r="D665" s="669"/>
      <c r="E665" s="669"/>
      <c r="F665" s="669"/>
      <c r="G665" s="670"/>
      <c r="H665" s="669"/>
      <c r="I665" s="669"/>
      <c r="J665" s="669"/>
      <c r="K665" s="669"/>
      <c r="L665" s="669"/>
      <c r="M665" s="669"/>
      <c r="N665" s="669"/>
      <c r="O665" s="672"/>
    </row>
    <row r="666" spans="1:15" ht="23.25" customHeight="1">
      <c r="A666" s="734"/>
      <c r="B666" s="669"/>
      <c r="C666" s="669"/>
      <c r="D666" s="669"/>
      <c r="E666" s="669"/>
      <c r="F666" s="669"/>
      <c r="G666" s="670"/>
      <c r="H666" s="669"/>
      <c r="I666" s="669"/>
      <c r="J666" s="669"/>
      <c r="K666" s="669"/>
      <c r="L666" s="669"/>
      <c r="M666" s="669"/>
      <c r="N666" s="669"/>
      <c r="O666" s="672"/>
    </row>
    <row r="667" spans="1:15" ht="23.25" customHeight="1">
      <c r="A667" s="734"/>
      <c r="B667" s="669"/>
      <c r="C667" s="669"/>
      <c r="D667" s="669"/>
      <c r="E667" s="669"/>
      <c r="F667" s="669"/>
      <c r="G667" s="670"/>
      <c r="H667" s="669"/>
      <c r="I667" s="669"/>
      <c r="J667" s="669"/>
      <c r="K667" s="669"/>
      <c r="L667" s="669"/>
      <c r="M667" s="669"/>
      <c r="N667" s="669"/>
      <c r="O667" s="672"/>
    </row>
    <row r="668" spans="1:15" ht="23.25" customHeight="1">
      <c r="A668" s="734"/>
      <c r="B668" s="669"/>
      <c r="C668" s="669"/>
      <c r="D668" s="669"/>
      <c r="E668" s="669"/>
      <c r="F668" s="669"/>
      <c r="G668" s="670"/>
      <c r="H668" s="669"/>
      <c r="I668" s="669"/>
      <c r="J668" s="669"/>
      <c r="K668" s="669"/>
      <c r="L668" s="669"/>
      <c r="M668" s="669"/>
      <c r="N668" s="669"/>
      <c r="O668" s="672"/>
    </row>
    <row r="669" spans="1:15" ht="23.25" customHeight="1">
      <c r="A669" s="734"/>
      <c r="B669" s="669"/>
      <c r="C669" s="669"/>
      <c r="D669" s="669"/>
      <c r="E669" s="669"/>
      <c r="F669" s="669"/>
      <c r="G669" s="670"/>
      <c r="H669" s="669"/>
      <c r="I669" s="669"/>
      <c r="J669" s="669"/>
      <c r="K669" s="669"/>
      <c r="L669" s="669"/>
      <c r="M669" s="669"/>
      <c r="N669" s="669"/>
      <c r="O669" s="672"/>
    </row>
    <row r="670" spans="1:15" ht="23.25" customHeight="1">
      <c r="A670" s="734"/>
      <c r="B670" s="669"/>
      <c r="C670" s="669"/>
      <c r="D670" s="669"/>
      <c r="E670" s="669"/>
      <c r="F670" s="669"/>
      <c r="G670" s="670"/>
      <c r="H670" s="669"/>
      <c r="I670" s="669"/>
      <c r="J670" s="669"/>
      <c r="K670" s="669"/>
      <c r="L670" s="669"/>
      <c r="M670" s="669"/>
      <c r="N670" s="669"/>
      <c r="O670" s="672"/>
    </row>
    <row r="671" spans="1:15" ht="23.25" customHeight="1">
      <c r="A671" s="734"/>
      <c r="B671" s="669"/>
      <c r="C671" s="669"/>
      <c r="D671" s="669"/>
      <c r="E671" s="669"/>
      <c r="F671" s="669"/>
      <c r="G671" s="670"/>
      <c r="H671" s="669"/>
      <c r="I671" s="669"/>
      <c r="J671" s="669"/>
      <c r="K671" s="669"/>
      <c r="L671" s="669"/>
      <c r="M671" s="669"/>
      <c r="N671" s="669"/>
      <c r="O671" s="672"/>
    </row>
    <row r="672" spans="1:15" ht="23.25" customHeight="1">
      <c r="A672" s="734"/>
      <c r="B672" s="669"/>
      <c r="C672" s="669"/>
      <c r="D672" s="669"/>
      <c r="E672" s="669"/>
      <c r="F672" s="669"/>
      <c r="G672" s="670"/>
      <c r="H672" s="669"/>
      <c r="I672" s="669"/>
      <c r="J672" s="669"/>
      <c r="K672" s="669"/>
      <c r="L672" s="669"/>
      <c r="M672" s="669"/>
      <c r="N672" s="669"/>
      <c r="O672" s="672"/>
    </row>
    <row r="673" spans="1:15" ht="23.25" customHeight="1">
      <c r="A673" s="734"/>
      <c r="B673" s="669"/>
      <c r="C673" s="669"/>
      <c r="D673" s="669"/>
      <c r="E673" s="669"/>
      <c r="F673" s="669"/>
      <c r="G673" s="670"/>
      <c r="H673" s="669"/>
      <c r="I673" s="669"/>
      <c r="J673" s="669"/>
      <c r="K673" s="669"/>
      <c r="L673" s="669"/>
      <c r="M673" s="669"/>
      <c r="N673" s="669"/>
      <c r="O673" s="672"/>
    </row>
    <row r="674" spans="1:15" ht="23.25" customHeight="1">
      <c r="A674" s="734"/>
      <c r="B674" s="669"/>
      <c r="C674" s="669"/>
      <c r="D674" s="669"/>
      <c r="E674" s="669"/>
      <c r="F674" s="669"/>
      <c r="G674" s="670"/>
      <c r="H674" s="669"/>
      <c r="I674" s="669"/>
      <c r="J674" s="669"/>
      <c r="K674" s="669"/>
      <c r="L674" s="669"/>
      <c r="M674" s="669"/>
      <c r="N674" s="669"/>
      <c r="O674" s="672"/>
    </row>
    <row r="675" spans="1:15" ht="23.25" customHeight="1">
      <c r="A675" s="734"/>
      <c r="B675" s="669"/>
      <c r="C675" s="669"/>
      <c r="D675" s="669"/>
      <c r="E675" s="669"/>
      <c r="F675" s="669"/>
      <c r="G675" s="670"/>
      <c r="H675" s="669"/>
      <c r="I675" s="669"/>
      <c r="J675" s="669"/>
      <c r="K675" s="669"/>
      <c r="L675" s="669"/>
      <c r="M675" s="669"/>
      <c r="N675" s="669"/>
      <c r="O675" s="672"/>
    </row>
    <row r="676" spans="1:15" ht="23.25" customHeight="1">
      <c r="A676" s="734"/>
      <c r="B676" s="669"/>
      <c r="C676" s="669"/>
      <c r="D676" s="669"/>
      <c r="E676" s="669"/>
      <c r="F676" s="669"/>
      <c r="G676" s="670"/>
      <c r="H676" s="669"/>
      <c r="I676" s="669"/>
      <c r="J676" s="669"/>
      <c r="K676" s="669"/>
      <c r="L676" s="669"/>
      <c r="M676" s="669"/>
      <c r="N676" s="669"/>
      <c r="O676" s="672"/>
    </row>
    <row r="677" spans="1:15" ht="23.25" customHeight="1">
      <c r="A677" s="734"/>
      <c r="B677" s="669"/>
      <c r="C677" s="669"/>
      <c r="D677" s="669"/>
      <c r="E677" s="669"/>
      <c r="F677" s="669"/>
      <c r="G677" s="670"/>
      <c r="H677" s="669"/>
      <c r="I677" s="669"/>
      <c r="J677" s="669"/>
      <c r="K677" s="669"/>
      <c r="L677" s="669"/>
      <c r="M677" s="669"/>
      <c r="N677" s="669"/>
      <c r="O677" s="672"/>
    </row>
    <row r="678" spans="1:15" ht="23.25" customHeight="1">
      <c r="A678" s="734"/>
      <c r="B678" s="669"/>
      <c r="C678" s="669"/>
      <c r="D678" s="669"/>
      <c r="E678" s="669"/>
      <c r="F678" s="669"/>
      <c r="G678" s="670"/>
      <c r="H678" s="669"/>
      <c r="I678" s="669"/>
      <c r="J678" s="669"/>
      <c r="K678" s="669"/>
      <c r="L678" s="669"/>
      <c r="M678" s="669"/>
      <c r="N678" s="669"/>
      <c r="O678" s="672"/>
    </row>
    <row r="679" spans="1:15" ht="23.25" customHeight="1">
      <c r="A679" s="734"/>
      <c r="B679" s="669"/>
      <c r="C679" s="669"/>
      <c r="D679" s="669"/>
      <c r="E679" s="669"/>
      <c r="F679" s="669"/>
      <c r="G679" s="670"/>
      <c r="H679" s="669"/>
      <c r="I679" s="669"/>
      <c r="J679" s="669"/>
      <c r="K679" s="669"/>
      <c r="L679" s="669"/>
      <c r="M679" s="669"/>
      <c r="N679" s="669"/>
      <c r="O679" s="672"/>
    </row>
    <row r="680" spans="1:15" ht="23.25" customHeight="1">
      <c r="A680" s="734"/>
      <c r="B680" s="669"/>
      <c r="C680" s="669"/>
      <c r="D680" s="669"/>
      <c r="E680" s="669"/>
      <c r="F680" s="669"/>
      <c r="G680" s="670"/>
      <c r="H680" s="669"/>
      <c r="I680" s="669"/>
      <c r="J680" s="669"/>
      <c r="K680" s="669"/>
      <c r="L680" s="669"/>
      <c r="M680" s="669"/>
      <c r="N680" s="669"/>
      <c r="O680" s="672"/>
    </row>
    <row r="681" spans="1:15" ht="23.25" customHeight="1">
      <c r="A681" s="734"/>
      <c r="B681" s="669"/>
      <c r="C681" s="669"/>
      <c r="D681" s="669"/>
      <c r="E681" s="669"/>
      <c r="F681" s="669"/>
      <c r="G681" s="670"/>
      <c r="H681" s="669"/>
      <c r="I681" s="669"/>
      <c r="J681" s="669"/>
      <c r="K681" s="669"/>
      <c r="L681" s="669"/>
      <c r="M681" s="669"/>
      <c r="N681" s="669"/>
      <c r="O681" s="672"/>
    </row>
    <row r="682" spans="1:15" ht="23.25" customHeight="1">
      <c r="A682" s="734"/>
      <c r="B682" s="669"/>
      <c r="C682" s="669"/>
      <c r="D682" s="669"/>
      <c r="E682" s="669"/>
      <c r="F682" s="669"/>
      <c r="G682" s="670"/>
      <c r="H682" s="669"/>
      <c r="I682" s="669"/>
      <c r="J682" s="669"/>
      <c r="K682" s="669"/>
      <c r="L682" s="669"/>
      <c r="M682" s="669"/>
      <c r="N682" s="669"/>
      <c r="O682" s="672"/>
    </row>
    <row r="683" spans="1:15" ht="23.25" customHeight="1">
      <c r="A683" s="734"/>
      <c r="B683" s="669"/>
      <c r="C683" s="669"/>
      <c r="D683" s="669"/>
      <c r="E683" s="669"/>
      <c r="F683" s="669"/>
      <c r="G683" s="670"/>
      <c r="H683" s="669"/>
      <c r="I683" s="669"/>
      <c r="J683" s="669"/>
      <c r="K683" s="669"/>
      <c r="L683" s="669"/>
      <c r="M683" s="669"/>
      <c r="N683" s="669"/>
      <c r="O683" s="672"/>
    </row>
    <row r="684" spans="1:15" ht="23.25" customHeight="1">
      <c r="A684" s="734"/>
      <c r="B684" s="669"/>
      <c r="C684" s="669"/>
      <c r="D684" s="669"/>
      <c r="E684" s="669"/>
      <c r="F684" s="669"/>
      <c r="G684" s="670"/>
      <c r="H684" s="669"/>
      <c r="I684" s="669"/>
      <c r="J684" s="669"/>
      <c r="K684" s="669"/>
      <c r="L684" s="669"/>
      <c r="M684" s="669"/>
      <c r="N684" s="669"/>
      <c r="O684" s="672"/>
    </row>
    <row r="685" spans="1:15" ht="23.25" customHeight="1">
      <c r="A685" s="734"/>
      <c r="B685" s="669"/>
      <c r="C685" s="669"/>
      <c r="D685" s="669"/>
      <c r="E685" s="669"/>
      <c r="F685" s="669"/>
      <c r="G685" s="670"/>
      <c r="H685" s="669"/>
      <c r="I685" s="669"/>
      <c r="J685" s="669"/>
      <c r="K685" s="669"/>
      <c r="L685" s="669"/>
      <c r="M685" s="669"/>
      <c r="N685" s="669"/>
      <c r="O685" s="672"/>
    </row>
    <row r="686" spans="1:15" ht="23.25" customHeight="1">
      <c r="A686" s="734"/>
      <c r="B686" s="669"/>
      <c r="C686" s="669"/>
      <c r="D686" s="669"/>
      <c r="E686" s="669"/>
      <c r="F686" s="669"/>
      <c r="G686" s="670"/>
      <c r="H686" s="669"/>
      <c r="I686" s="669"/>
      <c r="J686" s="669"/>
      <c r="K686" s="669"/>
      <c r="L686" s="669"/>
      <c r="M686" s="669"/>
      <c r="N686" s="669"/>
      <c r="O686" s="672"/>
    </row>
    <row r="687" spans="1:15" ht="23.25" customHeight="1">
      <c r="A687" s="734"/>
      <c r="B687" s="669"/>
      <c r="C687" s="669"/>
      <c r="D687" s="669"/>
      <c r="E687" s="669"/>
      <c r="F687" s="669"/>
      <c r="G687" s="670"/>
      <c r="H687" s="669"/>
      <c r="I687" s="669"/>
      <c r="J687" s="669"/>
      <c r="K687" s="669"/>
      <c r="L687" s="669"/>
      <c r="M687" s="669"/>
      <c r="N687" s="669"/>
      <c r="O687" s="672"/>
    </row>
    <row r="688" spans="1:15" ht="23.25" customHeight="1">
      <c r="A688" s="734"/>
      <c r="B688" s="669"/>
      <c r="C688" s="669"/>
      <c r="D688" s="669"/>
      <c r="E688" s="669"/>
      <c r="F688" s="669"/>
      <c r="G688" s="670"/>
      <c r="H688" s="669"/>
      <c r="I688" s="669"/>
      <c r="J688" s="669"/>
      <c r="K688" s="669"/>
      <c r="L688" s="669"/>
      <c r="M688" s="669"/>
      <c r="N688" s="669"/>
      <c r="O688" s="672"/>
    </row>
    <row r="689" spans="1:15" ht="23.25" customHeight="1">
      <c r="A689" s="734"/>
      <c r="B689" s="669"/>
      <c r="C689" s="669"/>
      <c r="D689" s="669"/>
      <c r="E689" s="669"/>
      <c r="F689" s="669"/>
      <c r="G689" s="670"/>
      <c r="H689" s="669"/>
      <c r="I689" s="669"/>
      <c r="J689" s="669"/>
      <c r="K689" s="669"/>
      <c r="L689" s="669"/>
      <c r="M689" s="669"/>
      <c r="N689" s="669"/>
      <c r="O689" s="672"/>
    </row>
    <row r="690" spans="1:15" ht="23.25" customHeight="1">
      <c r="A690" s="734"/>
      <c r="B690" s="669"/>
      <c r="C690" s="669"/>
      <c r="D690" s="669"/>
      <c r="E690" s="669"/>
      <c r="F690" s="669"/>
      <c r="G690" s="670"/>
      <c r="H690" s="669"/>
      <c r="I690" s="669"/>
      <c r="J690" s="669"/>
      <c r="K690" s="669"/>
      <c r="L690" s="669"/>
      <c r="M690" s="669"/>
      <c r="N690" s="669"/>
      <c r="O690" s="672"/>
    </row>
    <row r="691" spans="1:15" ht="23.25" customHeight="1">
      <c r="A691" s="734"/>
      <c r="B691" s="669"/>
      <c r="C691" s="669"/>
      <c r="D691" s="669"/>
      <c r="E691" s="669"/>
      <c r="F691" s="669"/>
      <c r="G691" s="670"/>
      <c r="H691" s="669"/>
      <c r="I691" s="669"/>
      <c r="J691" s="669"/>
      <c r="K691" s="669"/>
      <c r="L691" s="669"/>
      <c r="M691" s="669"/>
      <c r="N691" s="669"/>
      <c r="O691" s="672"/>
    </row>
    <row r="692" spans="1:15" ht="23.25" customHeight="1">
      <c r="A692" s="734"/>
      <c r="B692" s="669"/>
      <c r="C692" s="669"/>
      <c r="D692" s="669"/>
      <c r="E692" s="669"/>
      <c r="F692" s="669"/>
      <c r="G692" s="670"/>
      <c r="H692" s="669"/>
      <c r="I692" s="669"/>
      <c r="J692" s="669"/>
      <c r="K692" s="669"/>
      <c r="L692" s="669"/>
      <c r="M692" s="669"/>
      <c r="N692" s="669"/>
      <c r="O692" s="672"/>
    </row>
    <row r="693" spans="1:15" ht="23.25" customHeight="1">
      <c r="A693" s="734"/>
      <c r="B693" s="669"/>
      <c r="C693" s="669"/>
      <c r="D693" s="669"/>
      <c r="E693" s="669"/>
      <c r="F693" s="669"/>
      <c r="G693" s="670"/>
      <c r="H693" s="669"/>
      <c r="I693" s="669"/>
      <c r="J693" s="669"/>
      <c r="K693" s="669"/>
      <c r="L693" s="669"/>
      <c r="M693" s="669"/>
      <c r="N693" s="669"/>
      <c r="O693" s="672"/>
    </row>
    <row r="694" spans="1:15" ht="23.25" customHeight="1">
      <c r="A694" s="734"/>
      <c r="B694" s="669"/>
      <c r="C694" s="669"/>
      <c r="D694" s="669"/>
      <c r="E694" s="669"/>
      <c r="F694" s="669"/>
      <c r="G694" s="670"/>
      <c r="H694" s="669"/>
      <c r="I694" s="669"/>
      <c r="J694" s="669"/>
      <c r="K694" s="669"/>
      <c r="L694" s="669"/>
      <c r="M694" s="669"/>
      <c r="N694" s="669"/>
      <c r="O694" s="672"/>
    </row>
    <row r="695" spans="1:15" ht="23.25" customHeight="1">
      <c r="A695" s="734"/>
      <c r="B695" s="669"/>
      <c r="C695" s="669"/>
      <c r="D695" s="669"/>
      <c r="E695" s="669"/>
      <c r="F695" s="669"/>
      <c r="G695" s="670"/>
      <c r="H695" s="669"/>
      <c r="I695" s="669"/>
      <c r="J695" s="669"/>
      <c r="K695" s="669"/>
      <c r="L695" s="669"/>
      <c r="M695" s="669"/>
      <c r="N695" s="669"/>
      <c r="O695" s="672"/>
    </row>
    <row r="696" spans="1:15" ht="23.25" customHeight="1">
      <c r="A696" s="734"/>
      <c r="B696" s="669"/>
      <c r="C696" s="669"/>
      <c r="D696" s="669"/>
      <c r="E696" s="669"/>
      <c r="F696" s="669"/>
      <c r="G696" s="670"/>
      <c r="H696" s="669"/>
      <c r="I696" s="669"/>
      <c r="J696" s="669"/>
      <c r="K696" s="669"/>
      <c r="L696" s="669"/>
      <c r="M696" s="669"/>
      <c r="N696" s="669"/>
      <c r="O696" s="672"/>
    </row>
    <row r="697" spans="1:15" ht="23.25" customHeight="1">
      <c r="A697" s="734"/>
      <c r="B697" s="669"/>
      <c r="C697" s="669"/>
      <c r="D697" s="669"/>
      <c r="E697" s="669"/>
      <c r="F697" s="669"/>
      <c r="G697" s="670"/>
      <c r="H697" s="669"/>
      <c r="I697" s="669"/>
      <c r="J697" s="669"/>
      <c r="K697" s="669"/>
      <c r="L697" s="669"/>
      <c r="M697" s="669"/>
      <c r="N697" s="669"/>
      <c r="O697" s="672"/>
    </row>
    <row r="698" spans="1:15" ht="23.25" customHeight="1">
      <c r="A698" s="734"/>
      <c r="B698" s="669"/>
      <c r="C698" s="669"/>
      <c r="D698" s="669"/>
      <c r="E698" s="669"/>
      <c r="F698" s="669"/>
      <c r="G698" s="670"/>
      <c r="H698" s="669"/>
      <c r="I698" s="669"/>
      <c r="J698" s="669"/>
      <c r="K698" s="669"/>
      <c r="L698" s="669"/>
      <c r="M698" s="669"/>
      <c r="N698" s="669"/>
      <c r="O698" s="672"/>
    </row>
    <row r="699" spans="1:15" ht="23.25" customHeight="1">
      <c r="A699" s="734"/>
      <c r="B699" s="669"/>
      <c r="C699" s="669"/>
      <c r="D699" s="669"/>
      <c r="E699" s="669"/>
      <c r="F699" s="669"/>
      <c r="G699" s="670"/>
      <c r="H699" s="669"/>
      <c r="I699" s="669"/>
      <c r="J699" s="669"/>
      <c r="K699" s="669"/>
      <c r="L699" s="669"/>
      <c r="M699" s="669"/>
      <c r="N699" s="669"/>
      <c r="O699" s="672"/>
    </row>
    <row r="700" spans="1:15" ht="23.25" customHeight="1">
      <c r="A700" s="734"/>
      <c r="B700" s="669"/>
      <c r="C700" s="669"/>
      <c r="D700" s="669"/>
      <c r="E700" s="669"/>
      <c r="F700" s="669"/>
      <c r="G700" s="670"/>
      <c r="H700" s="669"/>
      <c r="I700" s="669"/>
      <c r="J700" s="669"/>
      <c r="K700" s="669"/>
      <c r="L700" s="669"/>
      <c r="M700" s="669"/>
      <c r="N700" s="669"/>
      <c r="O700" s="672"/>
    </row>
    <row r="701" spans="1:15" ht="23.25" customHeight="1">
      <c r="A701" s="736"/>
      <c r="B701" s="669"/>
      <c r="C701" s="669"/>
      <c r="D701" s="669"/>
      <c r="E701" s="669"/>
      <c r="F701" s="669"/>
      <c r="G701" s="670"/>
      <c r="H701" s="669"/>
      <c r="I701" s="669"/>
      <c r="J701" s="669"/>
      <c r="K701" s="669"/>
      <c r="L701" s="669"/>
      <c r="M701" s="669"/>
      <c r="N701" s="669"/>
      <c r="O701" s="672"/>
    </row>
    <row r="702" spans="1:15" ht="23.25" customHeight="1">
      <c r="A702" s="736"/>
      <c r="B702" s="669"/>
      <c r="C702" s="669"/>
      <c r="D702" s="669"/>
      <c r="E702" s="669"/>
      <c r="F702" s="669"/>
      <c r="G702" s="670"/>
      <c r="H702" s="669"/>
      <c r="I702" s="669"/>
      <c r="J702" s="669"/>
      <c r="K702" s="669"/>
      <c r="L702" s="669"/>
      <c r="M702" s="669"/>
      <c r="N702" s="669"/>
      <c r="O702" s="672"/>
    </row>
    <row r="703" spans="1:15" ht="23.25" customHeight="1">
      <c r="A703" s="736"/>
      <c r="B703" s="669"/>
      <c r="C703" s="669"/>
      <c r="D703" s="669"/>
      <c r="E703" s="669"/>
      <c r="F703" s="669"/>
      <c r="G703" s="670"/>
      <c r="H703" s="669"/>
      <c r="I703" s="669"/>
      <c r="J703" s="669"/>
      <c r="K703" s="669"/>
      <c r="L703" s="669"/>
      <c r="M703" s="669"/>
      <c r="N703" s="669"/>
      <c r="O703" s="672"/>
    </row>
    <row r="704" spans="1:15" ht="23.25" customHeight="1">
      <c r="A704" s="736"/>
      <c r="B704" s="669"/>
      <c r="C704" s="669"/>
      <c r="D704" s="669"/>
      <c r="E704" s="669"/>
      <c r="F704" s="669"/>
      <c r="G704" s="670"/>
      <c r="H704" s="669"/>
      <c r="I704" s="669"/>
      <c r="J704" s="669"/>
      <c r="K704" s="669"/>
      <c r="L704" s="669"/>
      <c r="M704" s="669"/>
      <c r="N704" s="669"/>
      <c r="O704" s="672"/>
    </row>
    <row r="705" spans="1:15" ht="23.25" customHeight="1">
      <c r="A705" s="736"/>
      <c r="B705" s="669"/>
      <c r="C705" s="669"/>
      <c r="D705" s="669"/>
      <c r="E705" s="669"/>
      <c r="F705" s="669"/>
      <c r="G705" s="670"/>
      <c r="H705" s="669"/>
      <c r="I705" s="669"/>
      <c r="J705" s="669"/>
      <c r="K705" s="669"/>
      <c r="L705" s="669"/>
      <c r="M705" s="669"/>
      <c r="N705" s="669"/>
      <c r="O705" s="672"/>
    </row>
    <row r="706" spans="1:15" ht="23.25" customHeight="1">
      <c r="A706" s="736"/>
      <c r="B706" s="669"/>
      <c r="C706" s="669"/>
      <c r="D706" s="669"/>
      <c r="E706" s="669"/>
      <c r="F706" s="669"/>
      <c r="G706" s="670"/>
      <c r="H706" s="669"/>
      <c r="I706" s="669"/>
      <c r="J706" s="669"/>
      <c r="K706" s="669"/>
      <c r="L706" s="669"/>
      <c r="M706" s="669"/>
      <c r="N706" s="669"/>
      <c r="O706" s="672"/>
    </row>
    <row r="707" spans="1:15" ht="23.25" customHeight="1">
      <c r="A707" s="736"/>
      <c r="B707" s="669"/>
      <c r="C707" s="669"/>
      <c r="D707" s="669"/>
      <c r="E707" s="669"/>
      <c r="F707" s="669"/>
      <c r="G707" s="670"/>
      <c r="H707" s="669"/>
      <c r="I707" s="669"/>
      <c r="J707" s="669"/>
      <c r="K707" s="669"/>
      <c r="L707" s="669"/>
      <c r="M707" s="669"/>
      <c r="N707" s="669"/>
      <c r="O707" s="672"/>
    </row>
    <row r="708" spans="1:15" ht="23.25" customHeight="1">
      <c r="A708" s="736"/>
      <c r="B708" s="669"/>
      <c r="C708" s="669"/>
      <c r="D708" s="669"/>
      <c r="E708" s="669"/>
      <c r="F708" s="669"/>
      <c r="G708" s="670"/>
      <c r="H708" s="669"/>
      <c r="I708" s="669"/>
      <c r="J708" s="669"/>
      <c r="K708" s="669"/>
      <c r="L708" s="669"/>
      <c r="M708" s="669"/>
      <c r="N708" s="669"/>
      <c r="O708" s="672"/>
    </row>
    <row r="709" spans="1:15" ht="23.25" customHeight="1">
      <c r="A709" s="736"/>
      <c r="B709" s="669"/>
      <c r="C709" s="669"/>
      <c r="D709" s="669"/>
      <c r="E709" s="669"/>
      <c r="F709" s="669"/>
      <c r="G709" s="670"/>
      <c r="H709" s="669"/>
      <c r="I709" s="669"/>
      <c r="J709" s="669"/>
      <c r="K709" s="669"/>
      <c r="L709" s="669"/>
      <c r="M709" s="669"/>
      <c r="N709" s="669"/>
      <c r="O709" s="672"/>
    </row>
    <row r="710" spans="1:15" ht="23.25" customHeight="1">
      <c r="A710" s="736"/>
      <c r="B710" s="669"/>
      <c r="C710" s="669"/>
      <c r="D710" s="669"/>
      <c r="E710" s="669"/>
      <c r="F710" s="669"/>
      <c r="G710" s="670"/>
      <c r="H710" s="669"/>
      <c r="I710" s="669"/>
      <c r="J710" s="669"/>
      <c r="K710" s="669"/>
      <c r="L710" s="669"/>
      <c r="M710" s="669"/>
      <c r="N710" s="669"/>
      <c r="O710" s="672"/>
    </row>
    <row r="711" spans="1:15" ht="23.25" customHeight="1">
      <c r="A711" s="736"/>
      <c r="B711" s="669"/>
      <c r="C711" s="669"/>
      <c r="D711" s="669"/>
      <c r="E711" s="669"/>
      <c r="F711" s="669"/>
      <c r="G711" s="670"/>
      <c r="H711" s="669"/>
      <c r="I711" s="669"/>
      <c r="J711" s="669"/>
      <c r="K711" s="669"/>
      <c r="L711" s="669"/>
      <c r="M711" s="669"/>
      <c r="N711" s="669"/>
      <c r="O711" s="672"/>
    </row>
    <row r="712" spans="1:15" ht="23.25" customHeight="1">
      <c r="A712" s="736"/>
      <c r="B712" s="669"/>
      <c r="C712" s="669"/>
      <c r="D712" s="669"/>
      <c r="E712" s="669"/>
      <c r="F712" s="669"/>
      <c r="G712" s="670"/>
      <c r="H712" s="669"/>
      <c r="I712" s="669"/>
      <c r="J712" s="669"/>
      <c r="K712" s="669"/>
      <c r="L712" s="669"/>
      <c r="M712" s="669"/>
      <c r="N712" s="669"/>
      <c r="O712" s="672"/>
    </row>
    <row r="713" spans="1:15" ht="23.25" customHeight="1">
      <c r="A713" s="736"/>
      <c r="B713" s="669"/>
      <c r="C713" s="669"/>
      <c r="D713" s="669"/>
      <c r="E713" s="669"/>
      <c r="F713" s="669"/>
      <c r="G713" s="670"/>
      <c r="H713" s="669"/>
      <c r="I713" s="669"/>
      <c r="J713" s="669"/>
      <c r="K713" s="669"/>
      <c r="L713" s="669"/>
      <c r="M713" s="669"/>
      <c r="N713" s="669"/>
      <c r="O713" s="672"/>
    </row>
    <row r="714" spans="1:15" ht="23.25" customHeight="1">
      <c r="A714" s="736"/>
      <c r="B714" s="669"/>
      <c r="C714" s="669"/>
      <c r="D714" s="669"/>
      <c r="E714" s="669"/>
      <c r="F714" s="669"/>
      <c r="G714" s="670"/>
      <c r="H714" s="669"/>
      <c r="I714" s="669"/>
      <c r="J714" s="669"/>
      <c r="K714" s="669"/>
      <c r="L714" s="669"/>
      <c r="M714" s="669"/>
      <c r="N714" s="669"/>
      <c r="O714" s="672"/>
    </row>
    <row r="715" spans="1:15" ht="23.25" customHeight="1">
      <c r="A715" s="734"/>
      <c r="B715" s="669"/>
      <c r="C715" s="669"/>
      <c r="D715" s="669"/>
      <c r="E715" s="669"/>
      <c r="F715" s="669"/>
      <c r="G715" s="670"/>
      <c r="H715" s="669"/>
      <c r="I715" s="669"/>
      <c r="J715" s="669"/>
      <c r="K715" s="669"/>
      <c r="L715" s="669"/>
      <c r="M715" s="669"/>
      <c r="N715" s="669"/>
      <c r="O715" s="672"/>
    </row>
    <row r="716" spans="1:15" ht="23.25" customHeight="1">
      <c r="A716" s="734"/>
      <c r="B716" s="669"/>
      <c r="C716" s="669"/>
      <c r="D716" s="669"/>
      <c r="E716" s="669"/>
      <c r="F716" s="669"/>
      <c r="G716" s="670"/>
      <c r="H716" s="669"/>
      <c r="I716" s="669"/>
      <c r="J716" s="669"/>
      <c r="K716" s="669"/>
      <c r="L716" s="669"/>
      <c r="M716" s="669"/>
      <c r="N716" s="669"/>
      <c r="O716" s="672"/>
    </row>
    <row r="717" spans="1:15" ht="23.25" customHeight="1">
      <c r="A717" s="734"/>
      <c r="B717" s="669"/>
      <c r="C717" s="669"/>
      <c r="D717" s="669"/>
      <c r="E717" s="669"/>
      <c r="F717" s="669"/>
      <c r="G717" s="670"/>
      <c r="H717" s="669"/>
      <c r="I717" s="669"/>
      <c r="J717" s="669"/>
      <c r="K717" s="669"/>
      <c r="L717" s="669"/>
      <c r="M717" s="669"/>
      <c r="N717" s="669"/>
      <c r="O717" s="672"/>
    </row>
    <row r="718" spans="1:15" ht="23.25" customHeight="1">
      <c r="A718" s="734"/>
      <c r="B718" s="669"/>
      <c r="C718" s="669"/>
      <c r="D718" s="669"/>
      <c r="E718" s="669"/>
      <c r="F718" s="669"/>
      <c r="G718" s="670"/>
      <c r="H718" s="669"/>
      <c r="I718" s="669"/>
      <c r="J718" s="669"/>
      <c r="K718" s="669"/>
      <c r="L718" s="669"/>
      <c r="M718" s="669"/>
      <c r="N718" s="669"/>
      <c r="O718" s="672"/>
    </row>
    <row r="719" spans="1:15" ht="23.25" customHeight="1">
      <c r="A719" s="734"/>
      <c r="B719" s="669"/>
      <c r="C719" s="669"/>
      <c r="D719" s="669"/>
      <c r="E719" s="669"/>
      <c r="F719" s="669"/>
      <c r="G719" s="670"/>
      <c r="H719" s="669"/>
      <c r="I719" s="669"/>
      <c r="J719" s="669"/>
      <c r="K719" s="669"/>
      <c r="L719" s="669"/>
      <c r="M719" s="669"/>
      <c r="N719" s="669"/>
      <c r="O719" s="672"/>
    </row>
    <row r="720" spans="1:15" ht="23.25" customHeight="1">
      <c r="A720" s="734"/>
      <c r="B720" s="669"/>
      <c r="C720" s="669"/>
      <c r="D720" s="669"/>
      <c r="E720" s="669"/>
      <c r="F720" s="669"/>
      <c r="G720" s="670"/>
      <c r="H720" s="669"/>
      <c r="I720" s="669"/>
      <c r="J720" s="669"/>
      <c r="K720" s="669"/>
      <c r="L720" s="669"/>
      <c r="M720" s="669"/>
      <c r="N720" s="669"/>
      <c r="O720" s="672"/>
    </row>
    <row r="721" spans="1:15" ht="23.25" customHeight="1">
      <c r="A721" s="734"/>
      <c r="B721" s="669"/>
      <c r="C721" s="669"/>
      <c r="D721" s="669"/>
      <c r="E721" s="669"/>
      <c r="F721" s="669"/>
      <c r="G721" s="670"/>
      <c r="H721" s="669"/>
      <c r="I721" s="669"/>
      <c r="J721" s="669"/>
      <c r="K721" s="669"/>
      <c r="L721" s="669"/>
      <c r="M721" s="669"/>
      <c r="N721" s="669"/>
      <c r="O721" s="672"/>
    </row>
    <row r="722" spans="1:15" ht="23.25" customHeight="1">
      <c r="A722" s="734"/>
      <c r="B722" s="669"/>
      <c r="C722" s="669"/>
      <c r="D722" s="669"/>
      <c r="E722" s="669"/>
      <c r="F722" s="669"/>
      <c r="G722" s="670"/>
      <c r="H722" s="669"/>
      <c r="I722" s="669"/>
      <c r="J722" s="669"/>
      <c r="K722" s="669"/>
      <c r="L722" s="669"/>
      <c r="M722" s="669"/>
      <c r="N722" s="669"/>
      <c r="O722" s="672"/>
    </row>
    <row r="723" spans="1:15" ht="23.25" customHeight="1">
      <c r="A723" s="734"/>
      <c r="B723" s="669"/>
      <c r="C723" s="669"/>
      <c r="D723" s="669"/>
      <c r="E723" s="669"/>
      <c r="F723" s="669"/>
      <c r="G723" s="670"/>
      <c r="H723" s="669"/>
      <c r="I723" s="669"/>
      <c r="J723" s="669"/>
      <c r="K723" s="669"/>
      <c r="L723" s="669"/>
      <c r="M723" s="669"/>
      <c r="N723" s="669"/>
      <c r="O723" s="672"/>
    </row>
    <row r="724" spans="1:15" ht="23.25" customHeight="1">
      <c r="A724" s="734"/>
      <c r="B724" s="669"/>
      <c r="C724" s="669"/>
      <c r="D724" s="669"/>
      <c r="E724" s="669"/>
      <c r="F724" s="669"/>
      <c r="G724" s="670"/>
      <c r="H724" s="669"/>
      <c r="I724" s="669"/>
      <c r="J724" s="669"/>
      <c r="K724" s="669"/>
      <c r="L724" s="669"/>
      <c r="M724" s="669"/>
      <c r="N724" s="669"/>
      <c r="O724" s="672"/>
    </row>
    <row r="725" spans="1:15" ht="23.25" customHeight="1">
      <c r="A725" s="734"/>
      <c r="B725" s="669"/>
      <c r="C725" s="669"/>
      <c r="D725" s="669"/>
      <c r="E725" s="669"/>
      <c r="F725" s="669"/>
      <c r="G725" s="670"/>
      <c r="H725" s="669"/>
      <c r="I725" s="669"/>
      <c r="J725" s="669"/>
      <c r="K725" s="669"/>
      <c r="L725" s="669"/>
      <c r="M725" s="669"/>
      <c r="N725" s="669"/>
      <c r="O725" s="672"/>
    </row>
    <row r="726" spans="1:15" ht="23.25" customHeight="1">
      <c r="A726" s="734"/>
      <c r="B726" s="669"/>
      <c r="C726" s="669"/>
      <c r="D726" s="669"/>
      <c r="E726" s="669"/>
      <c r="F726" s="669"/>
      <c r="G726" s="670"/>
      <c r="H726" s="669"/>
      <c r="I726" s="669"/>
      <c r="J726" s="669"/>
      <c r="K726" s="669"/>
      <c r="L726" s="669"/>
      <c r="M726" s="669"/>
      <c r="N726" s="669"/>
      <c r="O726" s="672"/>
    </row>
    <row r="727" spans="1:15" ht="23.25" customHeight="1">
      <c r="A727" s="734"/>
      <c r="B727" s="669"/>
      <c r="C727" s="669"/>
      <c r="D727" s="669"/>
      <c r="E727" s="669"/>
      <c r="F727" s="669"/>
      <c r="G727" s="670"/>
      <c r="H727" s="669"/>
      <c r="I727" s="669"/>
      <c r="J727" s="669"/>
      <c r="K727" s="669"/>
      <c r="L727" s="669"/>
      <c r="M727" s="669"/>
      <c r="N727" s="669"/>
      <c r="O727" s="672"/>
    </row>
    <row r="728" spans="1:15" ht="23.25" customHeight="1">
      <c r="A728" s="734"/>
      <c r="B728" s="669"/>
      <c r="C728" s="669"/>
      <c r="D728" s="669"/>
      <c r="E728" s="669"/>
      <c r="F728" s="669"/>
      <c r="G728" s="670"/>
      <c r="H728" s="669"/>
      <c r="I728" s="669"/>
      <c r="J728" s="669"/>
      <c r="K728" s="669"/>
      <c r="L728" s="669"/>
      <c r="M728" s="669"/>
      <c r="N728" s="669"/>
      <c r="O728" s="672"/>
    </row>
    <row r="729" spans="1:15" ht="23.25" customHeight="1">
      <c r="A729" s="734"/>
      <c r="B729" s="669"/>
      <c r="C729" s="669"/>
      <c r="D729" s="669"/>
      <c r="E729" s="669"/>
      <c r="F729" s="669"/>
      <c r="G729" s="670"/>
      <c r="H729" s="669"/>
      <c r="I729" s="669"/>
      <c r="J729" s="669"/>
      <c r="K729" s="669"/>
      <c r="L729" s="669"/>
      <c r="M729" s="669"/>
      <c r="N729" s="669"/>
      <c r="O729" s="672"/>
    </row>
    <row r="730" spans="1:15" ht="23.25" customHeight="1">
      <c r="A730" s="734"/>
      <c r="B730" s="669"/>
      <c r="C730" s="669"/>
      <c r="D730" s="669"/>
      <c r="E730" s="669"/>
      <c r="F730" s="669"/>
      <c r="G730" s="670"/>
      <c r="H730" s="669"/>
      <c r="I730" s="669"/>
      <c r="J730" s="669"/>
      <c r="K730" s="669"/>
      <c r="L730" s="669"/>
      <c r="M730" s="669"/>
      <c r="N730" s="669"/>
      <c r="O730" s="672"/>
    </row>
    <row r="731" spans="1:15" ht="23.25" customHeight="1">
      <c r="A731" s="734"/>
      <c r="B731" s="669"/>
      <c r="C731" s="669"/>
      <c r="D731" s="669"/>
      <c r="E731" s="669"/>
      <c r="F731" s="669"/>
      <c r="G731" s="670"/>
      <c r="H731" s="669"/>
      <c r="I731" s="669"/>
      <c r="J731" s="669"/>
      <c r="K731" s="669"/>
      <c r="L731" s="669"/>
      <c r="M731" s="669"/>
      <c r="N731" s="669"/>
      <c r="O731" s="672"/>
    </row>
    <row r="732" spans="1:15" ht="23.25" customHeight="1">
      <c r="A732" s="734"/>
      <c r="B732" s="669"/>
      <c r="C732" s="669"/>
      <c r="D732" s="669"/>
      <c r="E732" s="669"/>
      <c r="F732" s="669"/>
      <c r="G732" s="670"/>
      <c r="H732" s="669"/>
      <c r="I732" s="669"/>
      <c r="J732" s="669"/>
      <c r="K732" s="669"/>
      <c r="L732" s="669"/>
      <c r="M732" s="669"/>
      <c r="N732" s="669"/>
      <c r="O732" s="672"/>
    </row>
    <row r="733" spans="1:15" ht="23.25" customHeight="1">
      <c r="A733" s="734"/>
      <c r="B733" s="669"/>
      <c r="C733" s="669"/>
      <c r="D733" s="669"/>
      <c r="E733" s="669"/>
      <c r="F733" s="669"/>
      <c r="G733" s="670"/>
      <c r="H733" s="669"/>
      <c r="I733" s="669"/>
      <c r="J733" s="669"/>
      <c r="K733" s="669"/>
      <c r="L733" s="669"/>
      <c r="M733" s="669"/>
      <c r="N733" s="669"/>
      <c r="O733" s="672"/>
    </row>
    <row r="734" spans="1:15" ht="23.25" customHeight="1">
      <c r="A734" s="734"/>
      <c r="B734" s="669"/>
      <c r="C734" s="669"/>
      <c r="D734" s="669"/>
      <c r="E734" s="669"/>
      <c r="F734" s="669"/>
      <c r="G734" s="670"/>
      <c r="H734" s="669"/>
      <c r="I734" s="669"/>
      <c r="J734" s="669"/>
      <c r="K734" s="669"/>
      <c r="L734" s="669"/>
      <c r="M734" s="669"/>
      <c r="N734" s="669"/>
      <c r="O734" s="672"/>
    </row>
    <row r="735" spans="1:15" ht="23.25" customHeight="1">
      <c r="A735" s="734"/>
      <c r="B735" s="669"/>
      <c r="C735" s="669"/>
      <c r="D735" s="669"/>
      <c r="E735" s="669"/>
      <c r="F735" s="669"/>
      <c r="G735" s="670"/>
      <c r="H735" s="669"/>
      <c r="I735" s="669"/>
      <c r="J735" s="669"/>
      <c r="K735" s="669"/>
      <c r="L735" s="669"/>
      <c r="M735" s="669"/>
      <c r="N735" s="669"/>
      <c r="O735" s="672"/>
    </row>
    <row r="736" spans="1:15" ht="23.25" customHeight="1">
      <c r="A736" s="734"/>
      <c r="B736" s="669"/>
      <c r="C736" s="669"/>
      <c r="D736" s="669"/>
      <c r="E736" s="669"/>
      <c r="F736" s="669"/>
      <c r="G736" s="670"/>
      <c r="H736" s="669"/>
      <c r="I736" s="669"/>
      <c r="J736" s="669"/>
      <c r="K736" s="669"/>
      <c r="L736" s="669"/>
      <c r="M736" s="669"/>
      <c r="N736" s="669"/>
      <c r="O736" s="672"/>
    </row>
    <row r="737" spans="1:15" ht="23.25" customHeight="1">
      <c r="A737" s="734"/>
      <c r="B737" s="669"/>
      <c r="C737" s="669"/>
      <c r="D737" s="669"/>
      <c r="E737" s="669"/>
      <c r="F737" s="669"/>
      <c r="G737" s="670"/>
      <c r="H737" s="669"/>
      <c r="I737" s="669"/>
      <c r="J737" s="669"/>
      <c r="K737" s="669"/>
      <c r="L737" s="669"/>
      <c r="M737" s="669"/>
      <c r="N737" s="669"/>
      <c r="O737" s="672"/>
    </row>
    <row r="738" spans="1:15" ht="23.25" customHeight="1">
      <c r="A738" s="734"/>
      <c r="B738" s="669"/>
      <c r="C738" s="669"/>
      <c r="D738" s="669"/>
      <c r="E738" s="669"/>
      <c r="F738" s="669"/>
      <c r="G738" s="670"/>
      <c r="H738" s="669"/>
      <c r="I738" s="669"/>
      <c r="J738" s="669"/>
      <c r="K738" s="669"/>
      <c r="L738" s="669"/>
      <c r="M738" s="669"/>
      <c r="N738" s="669"/>
      <c r="O738" s="672"/>
    </row>
    <row r="739" spans="1:15" ht="23.25" customHeight="1">
      <c r="A739" s="734"/>
      <c r="B739" s="669"/>
      <c r="C739" s="669"/>
      <c r="D739" s="669"/>
      <c r="E739" s="669"/>
      <c r="F739" s="669"/>
      <c r="G739" s="670"/>
      <c r="H739" s="669"/>
      <c r="I739" s="669"/>
      <c r="J739" s="669"/>
      <c r="K739" s="669"/>
      <c r="L739" s="669"/>
      <c r="M739" s="669"/>
      <c r="N739" s="669"/>
      <c r="O739" s="672"/>
    </row>
    <row r="740" spans="1:15" ht="23.25" customHeight="1">
      <c r="A740" s="734"/>
      <c r="B740" s="669"/>
      <c r="C740" s="669"/>
      <c r="D740" s="669"/>
      <c r="E740" s="669"/>
      <c r="F740" s="669"/>
      <c r="G740" s="670"/>
      <c r="H740" s="669"/>
      <c r="I740" s="669"/>
      <c r="J740" s="669"/>
      <c r="K740" s="669"/>
      <c r="L740" s="669"/>
      <c r="M740" s="669"/>
      <c r="N740" s="669"/>
      <c r="O740" s="672"/>
    </row>
    <row r="741" spans="1:15" ht="23.25" customHeight="1">
      <c r="A741" s="734"/>
      <c r="B741" s="669"/>
      <c r="C741" s="669"/>
      <c r="D741" s="669"/>
      <c r="E741" s="669"/>
      <c r="F741" s="669"/>
      <c r="G741" s="670"/>
      <c r="H741" s="669"/>
      <c r="I741" s="669"/>
      <c r="J741" s="669"/>
      <c r="K741" s="669"/>
      <c r="L741" s="669"/>
      <c r="M741" s="669"/>
      <c r="N741" s="669"/>
      <c r="O741" s="672"/>
    </row>
    <row r="742" spans="1:15" ht="23.25" customHeight="1">
      <c r="A742" s="734"/>
      <c r="B742" s="669"/>
      <c r="C742" s="669"/>
      <c r="D742" s="669"/>
      <c r="E742" s="669"/>
      <c r="F742" s="669"/>
      <c r="G742" s="670"/>
      <c r="H742" s="669"/>
      <c r="I742" s="669"/>
      <c r="J742" s="669"/>
      <c r="K742" s="669"/>
      <c r="L742" s="669"/>
      <c r="M742" s="669"/>
      <c r="N742" s="669"/>
      <c r="O742" s="672"/>
    </row>
    <row r="743" spans="1:15" ht="23.25" customHeight="1">
      <c r="A743" s="734"/>
      <c r="B743" s="669"/>
      <c r="C743" s="669"/>
      <c r="D743" s="669"/>
      <c r="E743" s="669"/>
      <c r="F743" s="669"/>
      <c r="G743" s="670"/>
      <c r="H743" s="669"/>
      <c r="I743" s="669"/>
      <c r="J743" s="669"/>
      <c r="K743" s="669"/>
      <c r="L743" s="669"/>
      <c r="M743" s="669"/>
      <c r="N743" s="669"/>
      <c r="O743" s="672"/>
    </row>
    <row r="744" spans="1:15" ht="23.25" customHeight="1">
      <c r="A744" s="734"/>
      <c r="B744" s="669"/>
      <c r="C744" s="669"/>
      <c r="D744" s="669"/>
      <c r="E744" s="669"/>
      <c r="F744" s="669"/>
      <c r="G744" s="670"/>
      <c r="H744" s="669"/>
      <c r="I744" s="669"/>
      <c r="J744" s="669"/>
      <c r="K744" s="669"/>
      <c r="L744" s="669"/>
      <c r="M744" s="669"/>
      <c r="N744" s="669"/>
      <c r="O744" s="672"/>
    </row>
    <row r="745" spans="1:15" ht="23.25" customHeight="1">
      <c r="A745" s="734"/>
      <c r="B745" s="669"/>
      <c r="C745" s="669"/>
      <c r="D745" s="669"/>
      <c r="E745" s="669"/>
      <c r="F745" s="669"/>
      <c r="G745" s="670"/>
      <c r="H745" s="669"/>
      <c r="I745" s="669"/>
      <c r="J745" s="669"/>
      <c r="K745" s="669"/>
      <c r="L745" s="669"/>
      <c r="M745" s="669"/>
      <c r="N745" s="669"/>
      <c r="O745" s="672"/>
    </row>
  </sheetData>
  <sheetProtection password="CFCF" sheet="1" objects="1" scenarios="1" formatCells="0" formatColumns="0" formatRows="0" sort="0" autoFilter="0"/>
  <mergeCells count="4">
    <mergeCell ref="A2:G2"/>
    <mergeCell ref="R26:X26"/>
    <mergeCell ref="AD26:AI26"/>
    <mergeCell ref="P26:P27"/>
  </mergeCells>
  <conditionalFormatting sqref="I151:O151">
    <cfRule type="duplicateValues" dxfId="233" priority="167"/>
  </conditionalFormatting>
  <conditionalFormatting sqref="I556:O556">
    <cfRule type="duplicateValues" dxfId="232" priority="168"/>
  </conditionalFormatting>
  <conditionalFormatting sqref="B150:H150">
    <cfRule type="duplicateValues" dxfId="231" priority="46"/>
  </conditionalFormatting>
  <conditionalFormatting sqref="B538:H538">
    <cfRule type="duplicateValues" dxfId="230" priority="47"/>
  </conditionalFormatting>
  <conditionalFormatting sqref="B551:H551">
    <cfRule type="duplicateValues" dxfId="229" priority="44"/>
  </conditionalFormatting>
  <conditionalFormatting sqref="A29:A256 A258:A400 A402:A426 A428:A434 A436:A649">
    <cfRule type="duplicateValues" dxfId="228" priority="41"/>
  </conditionalFormatting>
  <conditionalFormatting sqref="P40">
    <cfRule type="duplicateValues" dxfId="226" priority="39"/>
  </conditionalFormatting>
  <conditionalFormatting sqref="P44">
    <cfRule type="duplicateValues" dxfId="225" priority="38"/>
  </conditionalFormatting>
  <conditionalFormatting sqref="P42">
    <cfRule type="duplicateValues" dxfId="224" priority="37"/>
  </conditionalFormatting>
  <conditionalFormatting sqref="P47">
    <cfRule type="duplicateValues" dxfId="223" priority="36"/>
  </conditionalFormatting>
  <conditionalFormatting sqref="P41">
    <cfRule type="duplicateValues" dxfId="222" priority="35"/>
  </conditionalFormatting>
  <conditionalFormatting sqref="P46">
    <cfRule type="duplicateValues" dxfId="221" priority="34"/>
  </conditionalFormatting>
  <conditionalFormatting sqref="P46">
    <cfRule type="duplicateValues" dxfId="220" priority="33"/>
  </conditionalFormatting>
  <conditionalFormatting sqref="P45">
    <cfRule type="duplicateValues" dxfId="219" priority="32"/>
  </conditionalFormatting>
  <conditionalFormatting sqref="P34">
    <cfRule type="duplicateValues" dxfId="218" priority="31"/>
  </conditionalFormatting>
  <conditionalFormatting sqref="R51:R290">
    <cfRule type="duplicateValues" dxfId="217" priority="30"/>
  </conditionalFormatting>
  <conditionalFormatting sqref="Q15:AC21">
    <cfRule type="cellIs" dxfId="216" priority="29" operator="notEqual">
      <formula>"#NA"</formula>
    </cfRule>
  </conditionalFormatting>
  <conditionalFormatting sqref="P29">
    <cfRule type="duplicateValues" dxfId="215" priority="28"/>
  </conditionalFormatting>
  <conditionalFormatting sqref="P30">
    <cfRule type="duplicateValues" dxfId="214" priority="27"/>
  </conditionalFormatting>
  <conditionalFormatting sqref="P31">
    <cfRule type="duplicateValues" dxfId="213" priority="26"/>
  </conditionalFormatting>
  <conditionalFormatting sqref="P33">
    <cfRule type="duplicateValues" dxfId="212" priority="25"/>
  </conditionalFormatting>
  <conditionalFormatting sqref="P35">
    <cfRule type="duplicateValues" dxfId="211" priority="24"/>
  </conditionalFormatting>
  <conditionalFormatting sqref="P38">
    <cfRule type="duplicateValues" dxfId="210" priority="23"/>
  </conditionalFormatting>
  <conditionalFormatting sqref="P41">
    <cfRule type="duplicateValues" dxfId="209" priority="22"/>
  </conditionalFormatting>
  <conditionalFormatting sqref="P44">
    <cfRule type="duplicateValues" dxfId="208" priority="21"/>
  </conditionalFormatting>
  <conditionalFormatting sqref="P47">
    <cfRule type="duplicateValues" dxfId="207" priority="20"/>
  </conditionalFormatting>
  <conditionalFormatting sqref="P48">
    <cfRule type="duplicateValues" dxfId="206" priority="19"/>
  </conditionalFormatting>
  <conditionalFormatting sqref="P29">
    <cfRule type="duplicateValues" dxfId="205" priority="18"/>
  </conditionalFormatting>
  <conditionalFormatting sqref="P45">
    <cfRule type="duplicateValues" dxfId="204" priority="17"/>
  </conditionalFormatting>
  <conditionalFormatting sqref="P34">
    <cfRule type="duplicateValues" dxfId="203" priority="16"/>
  </conditionalFormatting>
  <conditionalFormatting sqref="P43">
    <cfRule type="duplicateValues" dxfId="202" priority="15"/>
  </conditionalFormatting>
  <conditionalFormatting sqref="P29">
    <cfRule type="duplicateValues" dxfId="201" priority="14"/>
  </conditionalFormatting>
  <conditionalFormatting sqref="P48">
    <cfRule type="duplicateValues" dxfId="200" priority="13"/>
  </conditionalFormatting>
  <conditionalFormatting sqref="P48">
    <cfRule type="duplicateValues" dxfId="199" priority="12"/>
  </conditionalFormatting>
  <conditionalFormatting sqref="P48">
    <cfRule type="duplicateValues" dxfId="198" priority="11"/>
  </conditionalFormatting>
  <conditionalFormatting sqref="P33">
    <cfRule type="duplicateValues" dxfId="197" priority="10"/>
  </conditionalFormatting>
  <conditionalFormatting sqref="R29:AC48">
    <cfRule type="duplicateValues" dxfId="196" priority="9"/>
  </conditionalFormatting>
  <conditionalFormatting sqref="P30">
    <cfRule type="duplicateValues" dxfId="195" priority="8"/>
  </conditionalFormatting>
  <conditionalFormatting sqref="P31">
    <cfRule type="duplicateValues" dxfId="194" priority="7"/>
  </conditionalFormatting>
  <conditionalFormatting sqref="P32">
    <cfRule type="duplicateValues" dxfId="193" priority="6"/>
  </conditionalFormatting>
  <conditionalFormatting sqref="P32">
    <cfRule type="duplicateValues" dxfId="192" priority="5"/>
  </conditionalFormatting>
  <conditionalFormatting sqref="P33">
    <cfRule type="duplicateValues" dxfId="191" priority="4"/>
  </conditionalFormatting>
  <conditionalFormatting sqref="P34">
    <cfRule type="duplicateValues" dxfId="190" priority="3"/>
  </conditionalFormatting>
  <conditionalFormatting sqref="P35">
    <cfRule type="duplicateValues" dxfId="189" priority="2"/>
  </conditionalFormatting>
  <conditionalFormatting sqref="P36">
    <cfRule type="duplicateValues" dxfId="0" priority="1"/>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716"/>
  <sheetViews>
    <sheetView tabSelected="1" topLeftCell="A13" workbookViewId="0">
      <selection activeCell="AI29" sqref="AI29"/>
    </sheetView>
  </sheetViews>
  <sheetFormatPr defaultRowHeight="12.75"/>
  <cols>
    <col min="1" max="1" width="4" style="434" customWidth="1"/>
    <col min="2" max="2" width="9.140625" style="434" customWidth="1"/>
    <col min="3" max="3" width="16.5703125" style="434" customWidth="1"/>
    <col min="4" max="7" width="9.140625" style="434" customWidth="1"/>
    <col min="8" max="8" width="11.5703125" style="434" customWidth="1"/>
    <col min="9" max="9" width="0" style="434" hidden="1" customWidth="1"/>
    <col min="10" max="11" width="9.5703125" style="434" hidden="1" customWidth="1"/>
    <col min="12" max="22" width="6.5703125" style="434" hidden="1" customWidth="1"/>
    <col min="23" max="23" width="7.42578125" style="434" hidden="1" customWidth="1"/>
    <col min="24" max="24" width="8.42578125" style="434" customWidth="1"/>
    <col min="25" max="26" width="6.28515625" style="434" customWidth="1"/>
    <col min="27" max="27" width="21.42578125" style="434" customWidth="1"/>
    <col min="28" max="28" width="9.7109375" style="434" customWidth="1"/>
    <col min="29" max="29" width="11.7109375" style="213" hidden="1" customWidth="1"/>
    <col min="30" max="30" width="12.42578125" style="626" customWidth="1"/>
    <col min="31" max="31" width="9.140625" style="626"/>
    <col min="32" max="32" width="19.85546875" style="434" customWidth="1"/>
    <col min="33" max="16384" width="9.140625" style="434"/>
  </cols>
  <sheetData>
    <row r="1" spans="1:32" ht="27.75" customHeight="1">
      <c r="A1" s="417"/>
      <c r="B1" s="417"/>
      <c r="C1" s="420" t="s">
        <v>3342</v>
      </c>
      <c r="D1" s="418"/>
      <c r="E1" s="419"/>
      <c r="F1" s="418"/>
      <c r="G1" s="418"/>
      <c r="H1" s="418"/>
      <c r="I1" s="791" t="s">
        <v>3343</v>
      </c>
      <c r="J1" s="791"/>
      <c r="K1" s="791"/>
      <c r="L1" s="791"/>
      <c r="M1" s="791"/>
      <c r="N1" s="791"/>
      <c r="O1" s="432"/>
      <c r="P1" s="252"/>
      <c r="Q1" s="252"/>
      <c r="R1" s="252"/>
      <c r="S1" s="252"/>
      <c r="T1" s="252"/>
      <c r="U1" s="252"/>
    </row>
    <row r="2" spans="1:32" ht="12.75" customHeight="1">
      <c r="D2" s="792" t="s">
        <v>1472</v>
      </c>
      <c r="E2" s="792"/>
      <c r="F2" s="792"/>
      <c r="G2" s="792"/>
      <c r="H2" s="792"/>
      <c r="I2" s="793"/>
      <c r="J2" s="793"/>
      <c r="K2" s="793"/>
      <c r="L2" s="793"/>
      <c r="M2" s="793"/>
      <c r="N2" s="793"/>
      <c r="O2" s="433"/>
      <c r="P2" s="268"/>
      <c r="Q2" s="268"/>
    </row>
    <row r="3" spans="1:32" ht="12.75" customHeight="1">
      <c r="B3" s="797" t="s">
        <v>3341</v>
      </c>
      <c r="C3" s="798"/>
      <c r="D3" s="798"/>
      <c r="E3" s="798"/>
      <c r="F3" s="798"/>
      <c r="G3" s="798"/>
      <c r="H3" s="798"/>
      <c r="I3" s="798"/>
      <c r="J3" s="798"/>
      <c r="K3" s="798"/>
      <c r="L3" s="798"/>
      <c r="M3" s="798"/>
      <c r="N3" s="798"/>
      <c r="O3" s="798"/>
      <c r="P3" s="798"/>
      <c r="Q3" s="798"/>
      <c r="R3" s="798"/>
      <c r="S3" s="798"/>
    </row>
    <row r="4" spans="1:32" ht="153">
      <c r="C4" s="415" t="s">
        <v>3340</v>
      </c>
      <c r="D4" s="795" t="s">
        <v>3339</v>
      </c>
      <c r="E4" s="795"/>
      <c r="F4" s="795"/>
      <c r="G4" s="795"/>
      <c r="H4" s="796"/>
      <c r="I4" s="794" t="s">
        <v>3337</v>
      </c>
      <c r="J4" s="794"/>
      <c r="K4" s="794"/>
      <c r="L4" s="794"/>
      <c r="M4" s="794"/>
      <c r="N4" s="794"/>
      <c r="O4" s="794"/>
      <c r="P4" s="414" t="s">
        <v>3338</v>
      </c>
      <c r="Q4" s="412"/>
      <c r="R4" s="413"/>
      <c r="S4" s="413"/>
      <c r="T4" s="413"/>
      <c r="U4" s="413"/>
    </row>
    <row r="5" spans="1:32" ht="25.5">
      <c r="B5" s="31" t="s">
        <v>1481</v>
      </c>
      <c r="C5" s="32" t="s">
        <v>1482</v>
      </c>
      <c r="D5" s="27" t="s">
        <v>1474</v>
      </c>
      <c r="E5" s="28" t="s">
        <v>1475</v>
      </c>
      <c r="F5" s="29" t="s">
        <v>1476</v>
      </c>
      <c r="G5" s="27" t="s">
        <v>1478</v>
      </c>
      <c r="H5" s="628" t="s">
        <v>3263</v>
      </c>
      <c r="I5" s="29" t="s">
        <v>3280</v>
      </c>
      <c r="J5" s="29" t="s">
        <v>3281</v>
      </c>
      <c r="K5" s="29" t="s">
        <v>3282</v>
      </c>
      <c r="L5" s="29" t="s">
        <v>3283</v>
      </c>
      <c r="M5" s="400" t="s">
        <v>3284</v>
      </c>
      <c r="N5" s="29" t="s">
        <v>3285</v>
      </c>
      <c r="O5" s="29" t="s">
        <v>3288</v>
      </c>
      <c r="P5" s="29" t="s">
        <v>3314</v>
      </c>
      <c r="Q5" s="29" t="s">
        <v>3315</v>
      </c>
      <c r="R5" s="29" t="s">
        <v>3316</v>
      </c>
      <c r="S5" s="29" t="s">
        <v>3317</v>
      </c>
      <c r="T5" s="29" t="s">
        <v>3318</v>
      </c>
      <c r="U5" s="29" t="s">
        <v>3319</v>
      </c>
      <c r="X5" s="28" t="s">
        <v>1475</v>
      </c>
      <c r="Y5" s="27" t="s">
        <v>1478</v>
      </c>
      <c r="Z5" s="27" t="s">
        <v>1479</v>
      </c>
      <c r="AA5" s="436" t="s">
        <v>1480</v>
      </c>
      <c r="AB5" s="31" t="s">
        <v>1481</v>
      </c>
      <c r="AC5" s="630" t="s">
        <v>4551</v>
      </c>
      <c r="AD5" s="627" t="s">
        <v>4631</v>
      </c>
      <c r="AE5" s="627" t="s">
        <v>4550</v>
      </c>
      <c r="AF5" s="29" t="s">
        <v>1476</v>
      </c>
    </row>
    <row r="6" spans="1:32" ht="14.25" customHeight="1">
      <c r="B6" s="40" t="s">
        <v>1491</v>
      </c>
      <c r="C6" s="41"/>
      <c r="D6" s="398">
        <v>1001</v>
      </c>
      <c r="E6" s="35" t="s">
        <v>11</v>
      </c>
      <c r="F6" s="36" t="s">
        <v>1488</v>
      </c>
      <c r="G6" s="38">
        <v>1</v>
      </c>
      <c r="H6" s="629">
        <v>10011</v>
      </c>
      <c r="I6" s="36" t="s">
        <v>3286</v>
      </c>
      <c r="J6" s="36" t="s">
        <v>3299</v>
      </c>
      <c r="K6" s="36"/>
      <c r="L6" s="36"/>
      <c r="M6" s="402"/>
      <c r="N6" s="36"/>
      <c r="O6" s="36"/>
      <c r="P6" s="392"/>
      <c r="Q6" s="392"/>
      <c r="R6" s="392"/>
      <c r="S6" s="392"/>
      <c r="T6" s="392"/>
      <c r="U6" s="392"/>
      <c r="V6" s="434" t="b">
        <f>EXACT(X6,E6)</f>
        <v>1</v>
      </c>
      <c r="W6" s="434" t="b">
        <f t="shared" ref="W6:W69" si="0">EXACT(G6,Y6)</f>
        <v>1</v>
      </c>
      <c r="X6" s="35" t="s">
        <v>11</v>
      </c>
      <c r="Y6" s="38">
        <v>1</v>
      </c>
      <c r="Z6" s="38" t="s">
        <v>8</v>
      </c>
      <c r="AA6" s="53" t="s">
        <v>1490</v>
      </c>
      <c r="AB6" s="437" t="s">
        <v>1491</v>
      </c>
      <c r="AC6" s="213" t="s">
        <v>4028</v>
      </c>
      <c r="AD6" s="626" t="str">
        <f>X6&amp;Z6&amp;Y6</f>
        <v>BIO F110P1</v>
      </c>
      <c r="AE6" s="626">
        <v>1003</v>
      </c>
      <c r="AF6" s="36" t="s">
        <v>1488</v>
      </c>
    </row>
    <row r="7" spans="1:32" ht="14.25" customHeight="1">
      <c r="B7" s="40" t="s">
        <v>1493</v>
      </c>
      <c r="C7" s="41"/>
      <c r="D7" s="35" t="s">
        <v>10</v>
      </c>
      <c r="E7" s="35" t="s">
        <v>11</v>
      </c>
      <c r="F7" s="36" t="s">
        <v>1488</v>
      </c>
      <c r="G7" s="38">
        <v>2</v>
      </c>
      <c r="H7" s="629">
        <v>10012</v>
      </c>
      <c r="I7" s="36" t="s">
        <v>3287</v>
      </c>
      <c r="J7" s="36" t="s">
        <v>3303</v>
      </c>
      <c r="K7" s="36"/>
      <c r="L7" s="36"/>
      <c r="M7" s="402"/>
      <c r="N7" s="36"/>
      <c r="O7" s="36"/>
      <c r="P7" s="392"/>
      <c r="Q7" s="392"/>
      <c r="R7" s="392"/>
      <c r="S7" s="392"/>
      <c r="T7" s="392"/>
      <c r="U7" s="392"/>
      <c r="V7" s="434" t="b">
        <f t="shared" ref="V7:V70" si="1">EXACT(X7,E7)</f>
        <v>1</v>
      </c>
      <c r="W7" s="434" t="b">
        <f t="shared" si="0"/>
        <v>1</v>
      </c>
      <c r="X7" s="35" t="s">
        <v>11</v>
      </c>
      <c r="Y7" s="38">
        <v>2</v>
      </c>
      <c r="Z7" s="38" t="s">
        <v>8</v>
      </c>
      <c r="AA7" s="96" t="s">
        <v>1492</v>
      </c>
      <c r="AB7" s="437" t="s">
        <v>1493</v>
      </c>
      <c r="AC7" s="213" t="s">
        <v>4029</v>
      </c>
      <c r="AD7" s="626" t="str">
        <f t="shared" ref="AD7:AD70" si="2">X7&amp;Z7&amp;Y7</f>
        <v>BIO F110P2</v>
      </c>
      <c r="AE7" s="626">
        <v>1004</v>
      </c>
      <c r="AF7" s="36" t="s">
        <v>1488</v>
      </c>
    </row>
    <row r="8" spans="1:32" ht="14.25" customHeight="1">
      <c r="B8" s="40" t="s">
        <v>1495</v>
      </c>
      <c r="C8" s="41"/>
      <c r="D8" s="35" t="s">
        <v>10</v>
      </c>
      <c r="E8" s="35" t="s">
        <v>11</v>
      </c>
      <c r="F8" s="36" t="s">
        <v>1488</v>
      </c>
      <c r="G8" s="38">
        <v>3</v>
      </c>
      <c r="H8" s="629">
        <v>10013</v>
      </c>
      <c r="I8" s="36" t="s">
        <v>3281</v>
      </c>
      <c r="J8" s="36" t="s">
        <v>3282</v>
      </c>
      <c r="K8" s="36"/>
      <c r="L8" s="36"/>
      <c r="M8" s="402"/>
      <c r="N8" s="36"/>
      <c r="O8" s="36"/>
      <c r="P8" s="392"/>
      <c r="Q8" s="392"/>
      <c r="R8" s="392"/>
      <c r="S8" s="392"/>
      <c r="T8" s="392"/>
      <c r="U8" s="392"/>
      <c r="V8" s="434" t="b">
        <f t="shared" si="1"/>
        <v>1</v>
      </c>
      <c r="W8" s="434" t="b">
        <f t="shared" si="0"/>
        <v>1</v>
      </c>
      <c r="X8" s="35" t="s">
        <v>11</v>
      </c>
      <c r="Y8" s="38">
        <v>3</v>
      </c>
      <c r="Z8" s="38" t="s">
        <v>8</v>
      </c>
      <c r="AA8" s="438" t="s">
        <v>3378</v>
      </c>
      <c r="AB8" s="437" t="s">
        <v>1495</v>
      </c>
      <c r="AC8" s="213" t="s">
        <v>4030</v>
      </c>
      <c r="AD8" s="626" t="str">
        <f t="shared" si="2"/>
        <v>BIO F110P3</v>
      </c>
      <c r="AE8" s="626">
        <v>1005</v>
      </c>
      <c r="AF8" s="36" t="s">
        <v>1488</v>
      </c>
    </row>
    <row r="9" spans="1:32" ht="14.25" customHeight="1">
      <c r="B9" s="40" t="s">
        <v>1497</v>
      </c>
      <c r="C9" s="41"/>
      <c r="D9" s="35" t="s">
        <v>10</v>
      </c>
      <c r="E9" s="35" t="s">
        <v>11</v>
      </c>
      <c r="F9" s="36" t="s">
        <v>1488</v>
      </c>
      <c r="G9" s="38">
        <v>4</v>
      </c>
      <c r="H9" s="629">
        <v>10014</v>
      </c>
      <c r="I9" s="36" t="s">
        <v>3283</v>
      </c>
      <c r="J9" s="36" t="s">
        <v>3284</v>
      </c>
      <c r="K9" s="36"/>
      <c r="L9" s="36"/>
      <c r="M9" s="402"/>
      <c r="N9" s="36"/>
      <c r="O9" s="36"/>
      <c r="P9" s="392"/>
      <c r="Q9" s="392"/>
      <c r="R9" s="392"/>
      <c r="S9" s="392"/>
      <c r="T9" s="392"/>
      <c r="U9" s="392"/>
      <c r="V9" s="434" t="b">
        <f t="shared" si="1"/>
        <v>1</v>
      </c>
      <c r="W9" s="434" t="b">
        <f t="shared" si="0"/>
        <v>1</v>
      </c>
      <c r="X9" s="35" t="s">
        <v>11</v>
      </c>
      <c r="Y9" s="38">
        <v>4</v>
      </c>
      <c r="Z9" s="38" t="s">
        <v>8</v>
      </c>
      <c r="AA9" s="96" t="s">
        <v>3379</v>
      </c>
      <c r="AB9" s="437" t="s">
        <v>1497</v>
      </c>
      <c r="AC9" s="213" t="s">
        <v>4031</v>
      </c>
      <c r="AD9" s="626" t="str">
        <f t="shared" si="2"/>
        <v>BIO F110P4</v>
      </c>
      <c r="AE9" s="626">
        <v>1006</v>
      </c>
      <c r="AF9" s="36" t="s">
        <v>1488</v>
      </c>
    </row>
    <row r="10" spans="1:32" ht="14.25" customHeight="1">
      <c r="B10" s="40" t="s">
        <v>1499</v>
      </c>
      <c r="C10" s="41"/>
      <c r="D10" s="35" t="s">
        <v>10</v>
      </c>
      <c r="E10" s="35" t="s">
        <v>11</v>
      </c>
      <c r="F10" s="36" t="s">
        <v>1488</v>
      </c>
      <c r="G10" s="38">
        <v>5</v>
      </c>
      <c r="H10" s="629">
        <v>10015</v>
      </c>
      <c r="I10" s="36" t="s">
        <v>3288</v>
      </c>
      <c r="J10" s="36" t="s">
        <v>3278</v>
      </c>
      <c r="K10" s="36"/>
      <c r="L10" s="36"/>
      <c r="M10" s="402"/>
      <c r="N10" s="36"/>
      <c r="O10" s="36"/>
      <c r="P10" s="392"/>
      <c r="Q10" s="392"/>
      <c r="R10" s="392"/>
      <c r="S10" s="392"/>
      <c r="T10" s="392"/>
      <c r="U10" s="392"/>
      <c r="V10" s="434" t="b">
        <f t="shared" si="1"/>
        <v>1</v>
      </c>
      <c r="W10" s="434" t="b">
        <f t="shared" si="0"/>
        <v>1</v>
      </c>
      <c r="X10" s="35" t="s">
        <v>11</v>
      </c>
      <c r="Y10" s="38">
        <v>5</v>
      </c>
      <c r="Z10" s="38" t="s">
        <v>8</v>
      </c>
      <c r="AA10" s="96" t="s">
        <v>3380</v>
      </c>
      <c r="AB10" s="437" t="s">
        <v>1499</v>
      </c>
      <c r="AC10" s="213" t="s">
        <v>4032</v>
      </c>
      <c r="AD10" s="626" t="str">
        <f t="shared" si="2"/>
        <v>BIO F110P5</v>
      </c>
      <c r="AE10" s="626">
        <v>1007</v>
      </c>
      <c r="AF10" s="36" t="s">
        <v>1488</v>
      </c>
    </row>
    <row r="11" spans="1:32" ht="14.25" customHeight="1">
      <c r="B11" s="40" t="s">
        <v>1501</v>
      </c>
      <c r="C11" s="41"/>
      <c r="D11" s="35" t="s">
        <v>10</v>
      </c>
      <c r="E11" s="35" t="s">
        <v>11</v>
      </c>
      <c r="F11" s="36" t="s">
        <v>1488</v>
      </c>
      <c r="G11" s="38">
        <v>6</v>
      </c>
      <c r="H11" s="629">
        <v>10016</v>
      </c>
      <c r="I11" s="36" t="s">
        <v>3289</v>
      </c>
      <c r="J11" s="36" t="s">
        <v>3276</v>
      </c>
      <c r="K11" s="36"/>
      <c r="L11" s="36"/>
      <c r="M11" s="402"/>
      <c r="N11" s="36"/>
      <c r="O11" s="36"/>
      <c r="P11" s="392"/>
      <c r="Q11" s="392"/>
      <c r="R11" s="392"/>
      <c r="S11" s="392"/>
      <c r="T11" s="392"/>
      <c r="U11" s="392"/>
      <c r="V11" s="434" t="b">
        <f t="shared" si="1"/>
        <v>1</v>
      </c>
      <c r="W11" s="434" t="b">
        <f t="shared" si="0"/>
        <v>1</v>
      </c>
      <c r="X11" s="35" t="s">
        <v>11</v>
      </c>
      <c r="Y11" s="38">
        <v>6</v>
      </c>
      <c r="Z11" s="38" t="s">
        <v>8</v>
      </c>
      <c r="AA11" s="96" t="s">
        <v>1500</v>
      </c>
      <c r="AB11" s="437" t="s">
        <v>1501</v>
      </c>
      <c r="AC11" s="213" t="s">
        <v>4033</v>
      </c>
      <c r="AD11" s="626" t="str">
        <f t="shared" si="2"/>
        <v>BIO F110P6</v>
      </c>
      <c r="AE11" s="626">
        <v>1008</v>
      </c>
      <c r="AF11" s="36" t="s">
        <v>1488</v>
      </c>
    </row>
    <row r="12" spans="1:32" ht="14.25" customHeight="1">
      <c r="B12" s="40" t="s">
        <v>1503</v>
      </c>
      <c r="C12" s="41"/>
      <c r="D12" s="35" t="s">
        <v>10</v>
      </c>
      <c r="E12" s="35" t="s">
        <v>11</v>
      </c>
      <c r="F12" s="36" t="s">
        <v>1488</v>
      </c>
      <c r="G12" s="38">
        <v>7</v>
      </c>
      <c r="H12" s="629">
        <v>10017</v>
      </c>
      <c r="I12" s="36" t="s">
        <v>3274</v>
      </c>
      <c r="J12" s="36" t="s">
        <v>3266</v>
      </c>
      <c r="K12" s="36"/>
      <c r="L12" s="36"/>
      <c r="M12" s="402"/>
      <c r="N12" s="36"/>
      <c r="O12" s="36"/>
      <c r="P12" s="392"/>
      <c r="Q12" s="392"/>
      <c r="R12" s="392"/>
      <c r="S12" s="392"/>
      <c r="T12" s="392"/>
      <c r="U12" s="392"/>
      <c r="V12" s="434" t="b">
        <f t="shared" si="1"/>
        <v>1</v>
      </c>
      <c r="W12" s="434" t="b">
        <f t="shared" si="0"/>
        <v>1</v>
      </c>
      <c r="X12" s="35" t="s">
        <v>11</v>
      </c>
      <c r="Y12" s="38">
        <v>7</v>
      </c>
      <c r="Z12" s="38" t="s">
        <v>8</v>
      </c>
      <c r="AA12" s="53" t="s">
        <v>1502</v>
      </c>
      <c r="AB12" s="437" t="s">
        <v>1503</v>
      </c>
      <c r="AC12" s="213" t="s">
        <v>4034</v>
      </c>
      <c r="AD12" s="626" t="str">
        <f t="shared" si="2"/>
        <v>BIO F110P7</v>
      </c>
      <c r="AE12" s="626">
        <v>1009</v>
      </c>
      <c r="AF12" s="36" t="s">
        <v>1488</v>
      </c>
    </row>
    <row r="13" spans="1:32" ht="14.25" customHeight="1">
      <c r="B13" s="40" t="s">
        <v>1505</v>
      </c>
      <c r="C13" s="41"/>
      <c r="D13" s="35" t="s">
        <v>10</v>
      </c>
      <c r="E13" s="35" t="s">
        <v>11</v>
      </c>
      <c r="F13" s="36" t="s">
        <v>1488</v>
      </c>
      <c r="G13" s="38">
        <v>8</v>
      </c>
      <c r="H13" s="629">
        <v>10018</v>
      </c>
      <c r="I13" s="36" t="s">
        <v>3290</v>
      </c>
      <c r="J13" s="36" t="s">
        <v>3277</v>
      </c>
      <c r="K13" s="36"/>
      <c r="L13" s="36"/>
      <c r="M13" s="402"/>
      <c r="N13" s="36"/>
      <c r="O13" s="36"/>
      <c r="P13" s="392"/>
      <c r="Q13" s="392"/>
      <c r="R13" s="392"/>
      <c r="S13" s="392"/>
      <c r="T13" s="392"/>
      <c r="U13" s="392"/>
      <c r="V13" s="434" t="b">
        <f t="shared" si="1"/>
        <v>1</v>
      </c>
      <c r="W13" s="434" t="b">
        <f t="shared" si="0"/>
        <v>1</v>
      </c>
      <c r="X13" s="35" t="s">
        <v>11</v>
      </c>
      <c r="Y13" s="38">
        <v>8</v>
      </c>
      <c r="Z13" s="38" t="s">
        <v>8</v>
      </c>
      <c r="AA13" s="96" t="s">
        <v>1504</v>
      </c>
      <c r="AB13" s="437" t="s">
        <v>1505</v>
      </c>
      <c r="AC13" s="213" t="s">
        <v>4035</v>
      </c>
      <c r="AD13" s="626" t="str">
        <f t="shared" si="2"/>
        <v>BIO F110P8</v>
      </c>
      <c r="AE13" s="626">
        <v>1010</v>
      </c>
      <c r="AF13" s="36" t="s">
        <v>1488</v>
      </c>
    </row>
    <row r="14" spans="1:32" ht="14.25" customHeight="1">
      <c r="B14" s="40" t="s">
        <v>1507</v>
      </c>
      <c r="C14" s="41"/>
      <c r="D14" s="35" t="s">
        <v>10</v>
      </c>
      <c r="E14" s="35" t="s">
        <v>11</v>
      </c>
      <c r="F14" s="36" t="s">
        <v>1488</v>
      </c>
      <c r="G14" s="38">
        <v>9</v>
      </c>
      <c r="H14" s="629">
        <v>10019</v>
      </c>
      <c r="I14" s="36" t="s">
        <v>3268</v>
      </c>
      <c r="J14" s="36" t="s">
        <v>3273</v>
      </c>
      <c r="K14" s="36"/>
      <c r="L14" s="36"/>
      <c r="M14" s="402"/>
      <c r="N14" s="36"/>
      <c r="O14" s="36"/>
      <c r="P14" s="392"/>
      <c r="Q14" s="392"/>
      <c r="R14" s="392"/>
      <c r="S14" s="392"/>
      <c r="T14" s="392"/>
      <c r="U14" s="392"/>
      <c r="V14" s="434" t="b">
        <f t="shared" si="1"/>
        <v>1</v>
      </c>
      <c r="W14" s="434" t="b">
        <f t="shared" si="0"/>
        <v>1</v>
      </c>
      <c r="X14" s="35" t="s">
        <v>11</v>
      </c>
      <c r="Y14" s="38">
        <v>9</v>
      </c>
      <c r="Z14" s="38" t="s">
        <v>8</v>
      </c>
      <c r="AA14" s="53" t="s">
        <v>3381</v>
      </c>
      <c r="AB14" s="437" t="s">
        <v>1507</v>
      </c>
      <c r="AC14" s="213" t="s">
        <v>4036</v>
      </c>
      <c r="AD14" s="626" t="str">
        <f t="shared" si="2"/>
        <v>BIO F110P9</v>
      </c>
      <c r="AE14" s="626">
        <v>1011</v>
      </c>
      <c r="AF14" s="36" t="s">
        <v>1488</v>
      </c>
    </row>
    <row r="15" spans="1:32" ht="14.25" customHeight="1">
      <c r="B15" s="40" t="s">
        <v>1509</v>
      </c>
      <c r="C15" s="41"/>
      <c r="D15" s="35" t="s">
        <v>10</v>
      </c>
      <c r="E15" s="35" t="s">
        <v>11</v>
      </c>
      <c r="F15" s="36" t="s">
        <v>1488</v>
      </c>
      <c r="G15" s="38">
        <v>10</v>
      </c>
      <c r="H15" s="629">
        <v>100110</v>
      </c>
      <c r="I15" s="36" t="s">
        <v>3291</v>
      </c>
      <c r="J15" s="36" t="s">
        <v>3307</v>
      </c>
      <c r="K15" s="36"/>
      <c r="L15" s="36"/>
      <c r="M15" s="402"/>
      <c r="N15" s="36"/>
      <c r="O15" s="36"/>
      <c r="P15" s="392"/>
      <c r="Q15" s="392"/>
      <c r="R15" s="392"/>
      <c r="S15" s="392"/>
      <c r="T15" s="392"/>
      <c r="U15" s="392"/>
      <c r="V15" s="434" t="b">
        <f t="shared" si="1"/>
        <v>1</v>
      </c>
      <c r="W15" s="434" t="b">
        <f t="shared" si="0"/>
        <v>1</v>
      </c>
      <c r="X15" s="35" t="s">
        <v>11</v>
      </c>
      <c r="Y15" s="38">
        <v>10</v>
      </c>
      <c r="Z15" s="38" t="s">
        <v>8</v>
      </c>
      <c r="AA15" s="96" t="s">
        <v>3382</v>
      </c>
      <c r="AB15" s="437" t="s">
        <v>1509</v>
      </c>
      <c r="AC15" s="213" t="s">
        <v>4037</v>
      </c>
      <c r="AD15" s="626" t="str">
        <f t="shared" si="2"/>
        <v>BIO F110P10</v>
      </c>
      <c r="AE15" s="626">
        <v>1012</v>
      </c>
      <c r="AF15" s="36" t="s">
        <v>1488</v>
      </c>
    </row>
    <row r="16" spans="1:32" ht="14.25" customHeight="1">
      <c r="B16" s="48" t="s">
        <v>1511</v>
      </c>
      <c r="C16" s="41"/>
      <c r="D16" s="35" t="s">
        <v>10</v>
      </c>
      <c r="E16" s="35" t="s">
        <v>11</v>
      </c>
      <c r="F16" s="36" t="s">
        <v>1488</v>
      </c>
      <c r="G16" s="38">
        <v>11</v>
      </c>
      <c r="H16" s="629">
        <v>100111</v>
      </c>
      <c r="I16" s="36" t="s">
        <v>3292</v>
      </c>
      <c r="J16" s="36" t="s">
        <v>3297</v>
      </c>
      <c r="K16" s="36"/>
      <c r="L16" s="36"/>
      <c r="M16" s="402"/>
      <c r="N16" s="36"/>
      <c r="O16" s="36"/>
      <c r="P16" s="392"/>
      <c r="Q16" s="392"/>
      <c r="R16" s="392"/>
      <c r="S16" s="392"/>
      <c r="T16" s="392"/>
      <c r="U16" s="392"/>
      <c r="V16" s="434" t="b">
        <f t="shared" si="1"/>
        <v>1</v>
      </c>
      <c r="W16" s="434" t="b">
        <f t="shared" si="0"/>
        <v>1</v>
      </c>
      <c r="X16" s="35" t="s">
        <v>11</v>
      </c>
      <c r="Y16" s="38">
        <v>11</v>
      </c>
      <c r="Z16" s="38" t="s">
        <v>8</v>
      </c>
      <c r="AA16" s="96" t="s">
        <v>3383</v>
      </c>
      <c r="AB16" s="437" t="s">
        <v>1511</v>
      </c>
      <c r="AC16" s="213" t="s">
        <v>4038</v>
      </c>
      <c r="AD16" s="626" t="str">
        <f t="shared" si="2"/>
        <v>BIO F110P11</v>
      </c>
      <c r="AE16" s="626">
        <v>1013</v>
      </c>
      <c r="AF16" s="36" t="s">
        <v>1488</v>
      </c>
    </row>
    <row r="17" spans="2:32" ht="14.25" customHeight="1">
      <c r="B17" s="48" t="s">
        <v>1605</v>
      </c>
      <c r="C17" s="41"/>
      <c r="D17" s="35" t="s">
        <v>10</v>
      </c>
      <c r="E17" s="35" t="s">
        <v>11</v>
      </c>
      <c r="F17" s="36" t="s">
        <v>1488</v>
      </c>
      <c r="G17" s="38">
        <v>12</v>
      </c>
      <c r="H17" s="629">
        <v>100112</v>
      </c>
      <c r="I17" s="36" t="s">
        <v>3264</v>
      </c>
      <c r="J17" s="36" t="s">
        <v>3298</v>
      </c>
      <c r="K17" s="36"/>
      <c r="L17" s="36"/>
      <c r="M17" s="402"/>
      <c r="N17" s="36"/>
      <c r="O17" s="36"/>
      <c r="P17" s="392"/>
      <c r="Q17" s="392"/>
      <c r="R17" s="392"/>
      <c r="S17" s="392"/>
      <c r="T17" s="392"/>
      <c r="U17" s="392"/>
      <c r="V17" s="434" t="b">
        <f t="shared" si="1"/>
        <v>1</v>
      </c>
      <c r="W17" s="434" t="b">
        <f t="shared" si="0"/>
        <v>1</v>
      </c>
      <c r="X17" s="35" t="s">
        <v>11</v>
      </c>
      <c r="Y17" s="38">
        <v>12</v>
      </c>
      <c r="Z17" s="38" t="s">
        <v>8</v>
      </c>
      <c r="AA17" s="96" t="s">
        <v>1512</v>
      </c>
      <c r="AB17" s="437" t="s">
        <v>1605</v>
      </c>
      <c r="AC17" s="213" t="s">
        <v>4039</v>
      </c>
      <c r="AD17" s="626" t="str">
        <f t="shared" si="2"/>
        <v>BIO F110P12</v>
      </c>
      <c r="AE17" s="626">
        <v>1014</v>
      </c>
      <c r="AF17" s="36" t="s">
        <v>1488</v>
      </c>
    </row>
    <row r="18" spans="2:32" ht="14.25" customHeight="1">
      <c r="B18" s="48" t="s">
        <v>1515</v>
      </c>
      <c r="C18" s="41"/>
      <c r="D18" s="35" t="s">
        <v>10</v>
      </c>
      <c r="E18" s="35" t="s">
        <v>11</v>
      </c>
      <c r="F18" s="36" t="s">
        <v>1488</v>
      </c>
      <c r="G18" s="38">
        <v>13</v>
      </c>
      <c r="H18" s="629">
        <v>100113</v>
      </c>
      <c r="I18" s="36" t="s">
        <v>3271</v>
      </c>
      <c r="J18" s="36" t="s">
        <v>3267</v>
      </c>
      <c r="K18" s="36"/>
      <c r="L18" s="36"/>
      <c r="M18" s="402"/>
      <c r="N18" s="36"/>
      <c r="O18" s="36"/>
      <c r="P18" s="392"/>
      <c r="Q18" s="392"/>
      <c r="R18" s="392"/>
      <c r="S18" s="392"/>
      <c r="T18" s="392"/>
      <c r="U18" s="392"/>
      <c r="V18" s="434" t="b">
        <f t="shared" si="1"/>
        <v>1</v>
      </c>
      <c r="W18" s="434" t="b">
        <f t="shared" si="0"/>
        <v>1</v>
      </c>
      <c r="X18" s="35" t="s">
        <v>11</v>
      </c>
      <c r="Y18" s="38">
        <v>13</v>
      </c>
      <c r="Z18" s="38" t="s">
        <v>8</v>
      </c>
      <c r="AA18" s="96" t="s">
        <v>3384</v>
      </c>
      <c r="AB18" s="437" t="s">
        <v>1515</v>
      </c>
      <c r="AC18" s="213" t="s">
        <v>4040</v>
      </c>
      <c r="AD18" s="626" t="str">
        <f t="shared" si="2"/>
        <v>BIO F110P13</v>
      </c>
      <c r="AE18" s="626">
        <v>1015</v>
      </c>
      <c r="AF18" s="36" t="s">
        <v>1488</v>
      </c>
    </row>
    <row r="19" spans="2:32" ht="14.25" customHeight="1">
      <c r="B19" s="48" t="s">
        <v>1517</v>
      </c>
      <c r="C19" s="41"/>
      <c r="D19" s="35" t="s">
        <v>10</v>
      </c>
      <c r="E19" s="35" t="s">
        <v>11</v>
      </c>
      <c r="F19" s="36" t="s">
        <v>1488</v>
      </c>
      <c r="G19" s="38">
        <v>14</v>
      </c>
      <c r="H19" s="629">
        <v>100114</v>
      </c>
      <c r="I19" s="36" t="s">
        <v>3293</v>
      </c>
      <c r="J19" s="36" t="s">
        <v>3308</v>
      </c>
      <c r="K19" s="36"/>
      <c r="L19" s="36"/>
      <c r="M19" s="402"/>
      <c r="N19" s="36"/>
      <c r="O19" s="36"/>
      <c r="P19" s="392"/>
      <c r="Q19" s="392"/>
      <c r="R19" s="392"/>
      <c r="S19" s="392"/>
      <c r="T19" s="392"/>
      <c r="U19" s="392"/>
      <c r="V19" s="434" t="b">
        <f t="shared" si="1"/>
        <v>1</v>
      </c>
      <c r="W19" s="434" t="b">
        <f t="shared" si="0"/>
        <v>1</v>
      </c>
      <c r="X19" s="35" t="s">
        <v>11</v>
      </c>
      <c r="Y19" s="38">
        <v>14</v>
      </c>
      <c r="Z19" s="38" t="s">
        <v>8</v>
      </c>
      <c r="AA19" s="96" t="s">
        <v>3385</v>
      </c>
      <c r="AB19" s="437" t="s">
        <v>1517</v>
      </c>
      <c r="AC19" s="213" t="s">
        <v>4041</v>
      </c>
      <c r="AD19" s="626" t="str">
        <f t="shared" si="2"/>
        <v>BIO F110P14</v>
      </c>
      <c r="AE19" s="626">
        <v>1016</v>
      </c>
      <c r="AF19" s="36" t="s">
        <v>1488</v>
      </c>
    </row>
    <row r="20" spans="2:32" ht="14.25" customHeight="1">
      <c r="B20" s="48" t="s">
        <v>1519</v>
      </c>
      <c r="C20" s="41"/>
      <c r="D20" s="35" t="s">
        <v>10</v>
      </c>
      <c r="E20" s="35" t="s">
        <v>11</v>
      </c>
      <c r="F20" s="36" t="s">
        <v>1488</v>
      </c>
      <c r="G20" s="38">
        <v>15</v>
      </c>
      <c r="H20" s="629">
        <v>100115</v>
      </c>
      <c r="I20" s="36" t="s">
        <v>3294</v>
      </c>
      <c r="J20" s="36" t="s">
        <v>3269</v>
      </c>
      <c r="K20" s="36"/>
      <c r="L20" s="36"/>
      <c r="M20" s="402"/>
      <c r="N20" s="36"/>
      <c r="O20" s="36"/>
      <c r="P20" s="392"/>
      <c r="Q20" s="392"/>
      <c r="R20" s="392"/>
      <c r="S20" s="392"/>
      <c r="T20" s="392"/>
      <c r="U20" s="392"/>
      <c r="V20" s="434" t="b">
        <f t="shared" si="1"/>
        <v>1</v>
      </c>
      <c r="W20" s="434" t="b">
        <f t="shared" si="0"/>
        <v>1</v>
      </c>
      <c r="X20" s="35" t="s">
        <v>11</v>
      </c>
      <c r="Y20" s="38">
        <v>15</v>
      </c>
      <c r="Z20" s="38" t="s">
        <v>8</v>
      </c>
      <c r="AA20" s="96" t="s">
        <v>3386</v>
      </c>
      <c r="AB20" s="437" t="s">
        <v>1519</v>
      </c>
      <c r="AC20" s="213" t="s">
        <v>4042</v>
      </c>
      <c r="AD20" s="626" t="str">
        <f t="shared" si="2"/>
        <v>BIO F110P15</v>
      </c>
      <c r="AE20" s="626">
        <v>1017</v>
      </c>
      <c r="AF20" s="36" t="s">
        <v>1488</v>
      </c>
    </row>
    <row r="21" spans="2:32" ht="14.25" customHeight="1">
      <c r="B21" s="33" t="s">
        <v>1522</v>
      </c>
      <c r="C21" s="41" t="s">
        <v>1523</v>
      </c>
      <c r="D21" s="35" t="s">
        <v>133</v>
      </c>
      <c r="E21" s="35" t="s">
        <v>134</v>
      </c>
      <c r="F21" s="36" t="s">
        <v>135</v>
      </c>
      <c r="G21" s="38">
        <v>1</v>
      </c>
      <c r="H21" s="629">
        <v>14231</v>
      </c>
      <c r="I21" s="36" t="s">
        <v>3286</v>
      </c>
      <c r="J21" s="36" t="s">
        <v>3289</v>
      </c>
      <c r="K21" s="36" t="s">
        <v>3292</v>
      </c>
      <c r="L21" s="36"/>
      <c r="M21" s="402"/>
      <c r="N21" s="36"/>
      <c r="O21" s="36"/>
      <c r="P21" s="392"/>
      <c r="Q21" s="392"/>
      <c r="R21" s="392"/>
      <c r="S21" s="392"/>
      <c r="T21" s="392"/>
      <c r="U21" s="392"/>
      <c r="V21" s="434" t="b">
        <f t="shared" si="1"/>
        <v>1</v>
      </c>
      <c r="W21" s="434" t="b">
        <f t="shared" si="0"/>
        <v>1</v>
      </c>
      <c r="X21" s="35" t="s">
        <v>134</v>
      </c>
      <c r="Y21" s="38">
        <v>1</v>
      </c>
      <c r="Z21" s="38" t="s">
        <v>6</v>
      </c>
      <c r="AA21" s="96" t="s">
        <v>1521</v>
      </c>
      <c r="AB21" s="33" t="s">
        <v>1522</v>
      </c>
      <c r="AC21" s="213" t="s">
        <v>4043</v>
      </c>
      <c r="AD21" s="626" t="str">
        <f t="shared" si="2"/>
        <v>BIO F215L1</v>
      </c>
      <c r="AE21" s="626">
        <v>1362</v>
      </c>
      <c r="AF21" s="36" t="s">
        <v>135</v>
      </c>
    </row>
    <row r="22" spans="2:32" s="252" customFormat="1" ht="14.25" customHeight="1">
      <c r="B22" s="426" t="s">
        <v>1554</v>
      </c>
      <c r="C22" s="254" t="s">
        <v>1523</v>
      </c>
      <c r="D22" s="253" t="s">
        <v>133</v>
      </c>
      <c r="E22" s="253" t="s">
        <v>134</v>
      </c>
      <c r="F22" s="431" t="s">
        <v>135</v>
      </c>
      <c r="G22" s="260">
        <v>1</v>
      </c>
      <c r="H22" s="629">
        <v>1423157</v>
      </c>
      <c r="I22" s="431" t="s">
        <v>3349</v>
      </c>
      <c r="J22" s="431"/>
      <c r="K22" s="431"/>
      <c r="L22" s="431"/>
      <c r="M22" s="638"/>
      <c r="N22" s="431"/>
      <c r="O22" s="431"/>
      <c r="P22" s="421"/>
      <c r="Q22" s="421"/>
      <c r="R22" s="421"/>
      <c r="S22" s="421"/>
      <c r="T22" s="421"/>
      <c r="U22" s="421"/>
      <c r="V22" s="252" t="b">
        <f t="shared" si="1"/>
        <v>1</v>
      </c>
      <c r="W22" s="252" t="b">
        <f t="shared" si="0"/>
        <v>1</v>
      </c>
      <c r="X22" s="253" t="s">
        <v>134</v>
      </c>
      <c r="Y22" s="260">
        <v>1</v>
      </c>
      <c r="Z22" s="260" t="s">
        <v>7</v>
      </c>
      <c r="AA22" s="639" t="s">
        <v>1524</v>
      </c>
      <c r="AB22" s="426" t="s">
        <v>1554</v>
      </c>
      <c r="AC22" s="252" t="s">
        <v>4044</v>
      </c>
      <c r="AD22" s="252" t="str">
        <f t="shared" si="2"/>
        <v>BIO F215T1</v>
      </c>
      <c r="AE22" s="252">
        <v>1363</v>
      </c>
      <c r="AF22" s="431" t="s">
        <v>135</v>
      </c>
    </row>
    <row r="23" spans="2:32" ht="14.25" customHeight="1">
      <c r="B23" s="33"/>
      <c r="C23" s="41"/>
      <c r="D23" s="35">
        <v>1941</v>
      </c>
      <c r="E23" s="35" t="s">
        <v>141</v>
      </c>
      <c r="F23" s="53" t="s">
        <v>1526</v>
      </c>
      <c r="G23" s="38">
        <v>1</v>
      </c>
      <c r="H23" s="629">
        <v>19411</v>
      </c>
      <c r="I23" s="53"/>
      <c r="J23" s="53"/>
      <c r="K23" s="53"/>
      <c r="L23" s="53"/>
      <c r="M23" s="403"/>
      <c r="N23" s="53"/>
      <c r="O23" s="53"/>
      <c r="P23" s="392"/>
      <c r="Q23" s="392"/>
      <c r="R23" s="392"/>
      <c r="S23" s="392"/>
      <c r="T23" s="392"/>
      <c r="U23" s="392"/>
      <c r="V23" s="434" t="b">
        <f t="shared" si="1"/>
        <v>1</v>
      </c>
      <c r="W23" s="434" t="b">
        <f t="shared" si="0"/>
        <v>1</v>
      </c>
      <c r="X23" s="35" t="s">
        <v>141</v>
      </c>
      <c r="Y23" s="38">
        <v>1</v>
      </c>
      <c r="Z23" s="38" t="s">
        <v>6</v>
      </c>
      <c r="AA23" s="439" t="s">
        <v>143</v>
      </c>
      <c r="AB23" s="33"/>
      <c r="AC23" s="213" t="s">
        <v>4045</v>
      </c>
      <c r="AD23" s="626" t="str">
        <f t="shared" si="2"/>
        <v>BIO F216L1</v>
      </c>
      <c r="AE23" s="626">
        <v>1546</v>
      </c>
      <c r="AF23" s="53" t="s">
        <v>1526</v>
      </c>
    </row>
    <row r="24" spans="2:32" s="252" customFormat="1" ht="14.25" customHeight="1">
      <c r="B24" s="635"/>
      <c r="C24" s="254"/>
      <c r="D24" s="253">
        <v>2264</v>
      </c>
      <c r="E24" s="426" t="s">
        <v>146</v>
      </c>
      <c r="F24" s="430" t="s">
        <v>147</v>
      </c>
      <c r="G24" s="260">
        <v>1</v>
      </c>
      <c r="H24" s="629">
        <v>22641</v>
      </c>
      <c r="I24" s="430"/>
      <c r="J24" s="430"/>
      <c r="K24" s="430"/>
      <c r="L24" s="430"/>
      <c r="M24" s="636"/>
      <c r="N24" s="430"/>
      <c r="O24" s="430"/>
      <c r="P24" s="421"/>
      <c r="Q24" s="421"/>
      <c r="R24" s="421"/>
      <c r="S24" s="421"/>
      <c r="T24" s="421"/>
      <c r="U24" s="421"/>
      <c r="V24" s="252" t="b">
        <f t="shared" si="1"/>
        <v>1</v>
      </c>
      <c r="W24" s="252" t="b">
        <f t="shared" si="0"/>
        <v>1</v>
      </c>
      <c r="X24" s="426" t="s">
        <v>146</v>
      </c>
      <c r="Y24" s="260">
        <v>1</v>
      </c>
      <c r="Z24" s="260" t="s">
        <v>6</v>
      </c>
      <c r="AA24" s="637" t="s">
        <v>143</v>
      </c>
      <c r="AB24" s="635"/>
      <c r="AC24" s="252" t="s">
        <v>4046</v>
      </c>
      <c r="AD24" s="252" t="str">
        <f t="shared" si="2"/>
        <v>BIO F217L1</v>
      </c>
      <c r="AE24" s="252">
        <v>3449</v>
      </c>
      <c r="AF24" s="430" t="s">
        <v>147</v>
      </c>
    </row>
    <row r="25" spans="2:32" ht="14.25" customHeight="1">
      <c r="B25" s="33" t="s">
        <v>1499</v>
      </c>
      <c r="C25" s="41"/>
      <c r="D25" s="35">
        <v>2264</v>
      </c>
      <c r="E25" s="33" t="s">
        <v>146</v>
      </c>
      <c r="F25" s="53" t="s">
        <v>147</v>
      </c>
      <c r="G25" s="38">
        <v>1</v>
      </c>
      <c r="H25" s="629">
        <v>2264199</v>
      </c>
      <c r="I25" s="53" t="s">
        <v>3288</v>
      </c>
      <c r="J25" s="53" t="s">
        <v>3278</v>
      </c>
      <c r="K25" s="53"/>
      <c r="L25" s="53"/>
      <c r="M25" s="403"/>
      <c r="N25" s="53"/>
      <c r="O25" s="53"/>
      <c r="P25" s="392"/>
      <c r="Q25" s="392"/>
      <c r="R25" s="392"/>
      <c r="S25" s="392"/>
      <c r="T25" s="392"/>
      <c r="U25" s="392"/>
      <c r="V25" s="434" t="b">
        <f t="shared" si="1"/>
        <v>1</v>
      </c>
      <c r="W25" s="434" t="b">
        <f t="shared" si="0"/>
        <v>1</v>
      </c>
      <c r="X25" s="33" t="s">
        <v>146</v>
      </c>
      <c r="Y25" s="38">
        <v>1</v>
      </c>
      <c r="Z25" s="38" t="s">
        <v>8</v>
      </c>
      <c r="AA25" s="439" t="s">
        <v>3387</v>
      </c>
      <c r="AB25" s="33" t="s">
        <v>1499</v>
      </c>
      <c r="AC25" s="213" t="s">
        <v>4047</v>
      </c>
      <c r="AD25" s="626" t="str">
        <f t="shared" si="2"/>
        <v>BIO F217P1</v>
      </c>
      <c r="AE25" s="626">
        <v>3450</v>
      </c>
      <c r="AF25" s="53" t="s">
        <v>147</v>
      </c>
    </row>
    <row r="26" spans="2:32" ht="14.25" customHeight="1">
      <c r="B26" s="33" t="s">
        <v>1530</v>
      </c>
      <c r="C26" s="41"/>
      <c r="D26" s="35" t="s">
        <v>160</v>
      </c>
      <c r="E26" s="35" t="s">
        <v>161</v>
      </c>
      <c r="F26" s="36" t="s">
        <v>162</v>
      </c>
      <c r="G26" s="38">
        <v>1</v>
      </c>
      <c r="H26" s="629">
        <v>14241</v>
      </c>
      <c r="I26" s="36" t="s">
        <v>3296</v>
      </c>
      <c r="J26" s="36" t="s">
        <v>3275</v>
      </c>
      <c r="K26" s="36" t="s">
        <v>3310</v>
      </c>
      <c r="L26" s="36"/>
      <c r="M26" s="402"/>
      <c r="N26" s="36"/>
      <c r="O26" s="36"/>
      <c r="P26" s="392"/>
      <c r="Q26" s="392"/>
      <c r="R26" s="392"/>
      <c r="S26" s="392"/>
      <c r="T26" s="392"/>
      <c r="U26" s="392"/>
      <c r="V26" s="434" t="b">
        <f t="shared" si="1"/>
        <v>1</v>
      </c>
      <c r="W26" s="434" t="b">
        <f t="shared" si="0"/>
        <v>1</v>
      </c>
      <c r="X26" s="35" t="s">
        <v>161</v>
      </c>
      <c r="Y26" s="38">
        <v>1</v>
      </c>
      <c r="Z26" s="38" t="s">
        <v>6</v>
      </c>
      <c r="AA26" s="96" t="s">
        <v>1529</v>
      </c>
      <c r="AB26" s="33" t="s">
        <v>1530</v>
      </c>
      <c r="AC26" s="213" t="s">
        <v>4048</v>
      </c>
      <c r="AD26" s="626" t="str">
        <f t="shared" si="2"/>
        <v>BIO F241L1</v>
      </c>
      <c r="AE26" s="626">
        <v>1364</v>
      </c>
      <c r="AF26" s="36" t="s">
        <v>162</v>
      </c>
    </row>
    <row r="27" spans="2:32" ht="14.25" customHeight="1">
      <c r="B27" s="33" t="s">
        <v>1532</v>
      </c>
      <c r="C27" s="41"/>
      <c r="D27" s="35" t="s">
        <v>160</v>
      </c>
      <c r="E27" s="35" t="s">
        <v>161</v>
      </c>
      <c r="F27" s="36" t="s">
        <v>162</v>
      </c>
      <c r="G27" s="38">
        <v>1</v>
      </c>
      <c r="H27" s="629">
        <v>1424157</v>
      </c>
      <c r="I27" s="36" t="s">
        <v>3297</v>
      </c>
      <c r="J27" s="36"/>
      <c r="K27" s="36"/>
      <c r="L27" s="36"/>
      <c r="M27" s="402"/>
      <c r="N27" s="36"/>
      <c r="O27" s="36"/>
      <c r="P27" s="392"/>
      <c r="Q27" s="392"/>
      <c r="R27" s="392"/>
      <c r="S27" s="392"/>
      <c r="T27" s="392"/>
      <c r="U27" s="392"/>
      <c r="V27" s="434" t="b">
        <f t="shared" si="1"/>
        <v>1</v>
      </c>
      <c r="W27" s="434" t="b">
        <f t="shared" si="0"/>
        <v>1</v>
      </c>
      <c r="X27" s="35" t="s">
        <v>161</v>
      </c>
      <c r="Y27" s="38">
        <v>1</v>
      </c>
      <c r="Z27" s="38" t="s">
        <v>7</v>
      </c>
      <c r="AA27" s="96" t="s">
        <v>1531</v>
      </c>
      <c r="AB27" s="33" t="s">
        <v>1532</v>
      </c>
      <c r="AC27" s="213" t="s">
        <v>4049</v>
      </c>
      <c r="AD27" s="626" t="str">
        <f t="shared" si="2"/>
        <v>BIO F241T1</v>
      </c>
      <c r="AE27" s="626">
        <v>1365</v>
      </c>
      <c r="AF27" s="36" t="s">
        <v>162</v>
      </c>
    </row>
    <row r="28" spans="2:32" s="252" customFormat="1" ht="14.25" customHeight="1">
      <c r="B28" s="426" t="s">
        <v>1534</v>
      </c>
      <c r="C28" s="254"/>
      <c r="D28" s="253" t="s">
        <v>167</v>
      </c>
      <c r="E28" s="253" t="s">
        <v>168</v>
      </c>
      <c r="F28" s="431" t="s">
        <v>169</v>
      </c>
      <c r="G28" s="260">
        <v>1</v>
      </c>
      <c r="H28" s="629">
        <v>14301</v>
      </c>
      <c r="I28" s="431" t="s">
        <v>3284</v>
      </c>
      <c r="J28" s="431" t="s">
        <v>3273</v>
      </c>
      <c r="K28" s="431" t="s">
        <v>3269</v>
      </c>
      <c r="L28" s="431"/>
      <c r="M28" s="638"/>
      <c r="N28" s="431"/>
      <c r="O28" s="431"/>
      <c r="P28" s="421"/>
      <c r="Q28" s="421"/>
      <c r="R28" s="421"/>
      <c r="S28" s="421"/>
      <c r="T28" s="421"/>
      <c r="U28" s="421"/>
      <c r="V28" s="252" t="b">
        <f t="shared" si="1"/>
        <v>1</v>
      </c>
      <c r="W28" s="252" t="b">
        <f t="shared" si="0"/>
        <v>1</v>
      </c>
      <c r="X28" s="253" t="s">
        <v>168</v>
      </c>
      <c r="Y28" s="260">
        <v>1</v>
      </c>
      <c r="Z28" s="260" t="s">
        <v>6</v>
      </c>
      <c r="AA28" s="639" t="s">
        <v>1533</v>
      </c>
      <c r="AB28" s="426" t="s">
        <v>1534</v>
      </c>
      <c r="AC28" s="252" t="s">
        <v>4050</v>
      </c>
      <c r="AD28" s="252" t="str">
        <f t="shared" si="2"/>
        <v>BIO F242L1</v>
      </c>
      <c r="AE28" s="252">
        <v>1370</v>
      </c>
      <c r="AF28" s="431" t="s">
        <v>169</v>
      </c>
    </row>
    <row r="29" spans="2:32" ht="14.25" customHeight="1">
      <c r="B29" s="33" t="s">
        <v>1536</v>
      </c>
      <c r="C29" s="41"/>
      <c r="D29" s="35" t="s">
        <v>167</v>
      </c>
      <c r="E29" s="35" t="s">
        <v>168</v>
      </c>
      <c r="F29" s="36" t="s">
        <v>169</v>
      </c>
      <c r="G29" s="38">
        <v>1</v>
      </c>
      <c r="H29" s="629">
        <v>1430157</v>
      </c>
      <c r="I29" s="36" t="s">
        <v>3280</v>
      </c>
      <c r="J29" s="36"/>
      <c r="K29" s="36"/>
      <c r="L29" s="36"/>
      <c r="M29" s="402"/>
      <c r="N29" s="36"/>
      <c r="O29" s="36"/>
      <c r="P29" s="392"/>
      <c r="Q29" s="392"/>
      <c r="R29" s="392"/>
      <c r="S29" s="392"/>
      <c r="T29" s="392"/>
      <c r="U29" s="392"/>
      <c r="V29" s="434" t="b">
        <f t="shared" si="1"/>
        <v>1</v>
      </c>
      <c r="W29" s="434" t="b">
        <f t="shared" si="0"/>
        <v>1</v>
      </c>
      <c r="X29" s="35" t="s">
        <v>168</v>
      </c>
      <c r="Y29" s="38">
        <v>1</v>
      </c>
      <c r="Z29" s="38" t="s">
        <v>7</v>
      </c>
      <c r="AA29" s="96" t="s">
        <v>1535</v>
      </c>
      <c r="AB29" s="33" t="s">
        <v>1536</v>
      </c>
      <c r="AC29" s="213" t="s">
        <v>4051</v>
      </c>
      <c r="AD29" s="626" t="str">
        <f t="shared" si="2"/>
        <v>BIO F242T1</v>
      </c>
      <c r="AE29" s="626">
        <v>1371</v>
      </c>
      <c r="AF29" s="36" t="s">
        <v>169</v>
      </c>
    </row>
    <row r="30" spans="2:32" ht="14.25" customHeight="1">
      <c r="B30" s="33" t="s">
        <v>1538</v>
      </c>
      <c r="C30" s="41"/>
      <c r="D30" s="35" t="s">
        <v>174</v>
      </c>
      <c r="E30" s="35" t="s">
        <v>175</v>
      </c>
      <c r="F30" s="36" t="s">
        <v>176</v>
      </c>
      <c r="G30" s="38">
        <v>1</v>
      </c>
      <c r="H30" s="629">
        <v>14251</v>
      </c>
      <c r="I30" s="36" t="s">
        <v>3282</v>
      </c>
      <c r="J30" s="36" t="s">
        <v>3277</v>
      </c>
      <c r="K30" s="36" t="s">
        <v>3308</v>
      </c>
      <c r="L30" s="36"/>
      <c r="M30" s="402"/>
      <c r="N30" s="36"/>
      <c r="O30" s="36"/>
      <c r="P30" s="392"/>
      <c r="Q30" s="392"/>
      <c r="R30" s="392"/>
      <c r="S30" s="392"/>
      <c r="T30" s="392"/>
      <c r="U30" s="392"/>
      <c r="V30" s="434" t="b">
        <f t="shared" si="1"/>
        <v>1</v>
      </c>
      <c r="W30" s="434" t="b">
        <f t="shared" si="0"/>
        <v>1</v>
      </c>
      <c r="X30" s="35" t="s">
        <v>175</v>
      </c>
      <c r="Y30" s="38">
        <v>1</v>
      </c>
      <c r="Z30" s="38" t="s">
        <v>6</v>
      </c>
      <c r="AA30" s="96" t="s">
        <v>1537</v>
      </c>
      <c r="AB30" s="33" t="s">
        <v>1538</v>
      </c>
      <c r="AC30" s="213" t="s">
        <v>4052</v>
      </c>
      <c r="AD30" s="626" t="str">
        <f t="shared" si="2"/>
        <v>BIO F243L1</v>
      </c>
      <c r="AE30" s="626">
        <v>1366</v>
      </c>
      <c r="AF30" s="36" t="s">
        <v>176</v>
      </c>
    </row>
    <row r="31" spans="2:32" ht="14.25" customHeight="1">
      <c r="B31" s="33" t="s">
        <v>1746</v>
      </c>
      <c r="C31" s="41"/>
      <c r="D31" s="35" t="s">
        <v>174</v>
      </c>
      <c r="E31" s="35" t="s">
        <v>175</v>
      </c>
      <c r="F31" s="36" t="s">
        <v>176</v>
      </c>
      <c r="G31" s="38">
        <v>1</v>
      </c>
      <c r="H31" s="629">
        <v>1425157</v>
      </c>
      <c r="I31" s="36" t="s">
        <v>3278</v>
      </c>
      <c r="J31" s="36"/>
      <c r="K31" s="36"/>
      <c r="L31" s="36"/>
      <c r="M31" s="402"/>
      <c r="N31" s="36"/>
      <c r="O31" s="36"/>
      <c r="P31" s="392"/>
      <c r="Q31" s="392"/>
      <c r="R31" s="392"/>
      <c r="S31" s="392"/>
      <c r="T31" s="392"/>
      <c r="U31" s="392"/>
      <c r="V31" s="434" t="b">
        <f t="shared" si="1"/>
        <v>1</v>
      </c>
      <c r="W31" s="434" t="b">
        <f t="shared" si="0"/>
        <v>1</v>
      </c>
      <c r="X31" s="35" t="s">
        <v>175</v>
      </c>
      <c r="Y31" s="38">
        <v>1</v>
      </c>
      <c r="Z31" s="38" t="s">
        <v>7</v>
      </c>
      <c r="AA31" s="96" t="s">
        <v>1539</v>
      </c>
      <c r="AB31" s="33" t="s">
        <v>1746</v>
      </c>
      <c r="AC31" s="213" t="s">
        <v>4053</v>
      </c>
      <c r="AD31" s="626" t="str">
        <f t="shared" si="2"/>
        <v>BIO F243T1</v>
      </c>
      <c r="AE31" s="626">
        <v>1367</v>
      </c>
      <c r="AF31" s="36" t="s">
        <v>176</v>
      </c>
    </row>
    <row r="32" spans="2:32" s="252" customFormat="1" ht="14.25" customHeight="1">
      <c r="B32" s="635" t="s">
        <v>1543</v>
      </c>
      <c r="C32" s="254"/>
      <c r="D32" s="253" t="s">
        <v>177</v>
      </c>
      <c r="E32" s="253" t="s">
        <v>178</v>
      </c>
      <c r="F32" s="431" t="s">
        <v>179</v>
      </c>
      <c r="G32" s="260">
        <v>1</v>
      </c>
      <c r="H32" s="629">
        <v>14261</v>
      </c>
      <c r="I32" s="431" t="s">
        <v>3298</v>
      </c>
      <c r="J32" s="431"/>
      <c r="K32" s="431"/>
      <c r="L32" s="431"/>
      <c r="M32" s="638"/>
      <c r="N32" s="431"/>
      <c r="O32" s="431"/>
      <c r="P32" s="421"/>
      <c r="Q32" s="421"/>
      <c r="R32" s="421"/>
      <c r="S32" s="421"/>
      <c r="T32" s="421"/>
      <c r="U32" s="421"/>
      <c r="V32" s="252" t="b">
        <f t="shared" si="1"/>
        <v>1</v>
      </c>
      <c r="W32" s="252" t="b">
        <f t="shared" si="0"/>
        <v>1</v>
      </c>
      <c r="X32" s="253" t="s">
        <v>178</v>
      </c>
      <c r="Y32" s="260">
        <v>1</v>
      </c>
      <c r="Z32" s="260" t="s">
        <v>6</v>
      </c>
      <c r="AA32" s="639" t="s">
        <v>3388</v>
      </c>
      <c r="AB32" s="640" t="s">
        <v>1543</v>
      </c>
      <c r="AC32" s="252" t="s">
        <v>4054</v>
      </c>
      <c r="AD32" s="252" t="str">
        <f t="shared" si="2"/>
        <v>BIO F244L1</v>
      </c>
      <c r="AE32" s="252">
        <v>1368</v>
      </c>
      <c r="AF32" s="431" t="s">
        <v>179</v>
      </c>
    </row>
    <row r="33" spans="2:32" ht="14.25" customHeight="1">
      <c r="B33" s="33" t="s">
        <v>1545</v>
      </c>
      <c r="C33" s="41"/>
      <c r="D33" s="35" t="s">
        <v>177</v>
      </c>
      <c r="E33" s="35" t="s">
        <v>178</v>
      </c>
      <c r="F33" s="36" t="s">
        <v>179</v>
      </c>
      <c r="G33" s="38">
        <v>1</v>
      </c>
      <c r="H33" s="629">
        <v>1426199</v>
      </c>
      <c r="I33" s="36" t="s">
        <v>3299</v>
      </c>
      <c r="J33" s="36" t="s">
        <v>3304</v>
      </c>
      <c r="K33" s="36" t="s">
        <v>3300</v>
      </c>
      <c r="L33" s="36" t="s">
        <v>3276</v>
      </c>
      <c r="M33" s="402" t="s">
        <v>3265</v>
      </c>
      <c r="N33" s="36" t="s">
        <v>3309</v>
      </c>
      <c r="O33" s="36"/>
      <c r="P33" s="392"/>
      <c r="Q33" s="392"/>
      <c r="R33" s="392"/>
      <c r="S33" s="392"/>
      <c r="T33" s="392"/>
      <c r="U33" s="392"/>
      <c r="V33" s="434" t="b">
        <f t="shared" si="1"/>
        <v>1</v>
      </c>
      <c r="W33" s="434" t="b">
        <f t="shared" si="0"/>
        <v>1</v>
      </c>
      <c r="X33" s="35" t="s">
        <v>178</v>
      </c>
      <c r="Y33" s="38">
        <v>1</v>
      </c>
      <c r="Z33" s="38" t="s">
        <v>8</v>
      </c>
      <c r="AA33" s="438" t="s">
        <v>3389</v>
      </c>
      <c r="AB33" s="33" t="s">
        <v>1545</v>
      </c>
      <c r="AC33" s="213" t="s">
        <v>4055</v>
      </c>
      <c r="AD33" s="626" t="str">
        <f t="shared" si="2"/>
        <v>BIO F244P1</v>
      </c>
      <c r="AE33" s="626">
        <v>1369</v>
      </c>
      <c r="AF33" s="36" t="s">
        <v>179</v>
      </c>
    </row>
    <row r="34" spans="2:32" s="477" customFormat="1" ht="14.25" customHeight="1">
      <c r="B34" s="470"/>
      <c r="C34" s="471"/>
      <c r="D34" s="472" t="s">
        <v>182</v>
      </c>
      <c r="E34" s="472" t="s">
        <v>183</v>
      </c>
      <c r="F34" s="466" t="s">
        <v>184</v>
      </c>
      <c r="G34" s="473">
        <v>1</v>
      </c>
      <c r="H34" s="629">
        <v>16511</v>
      </c>
      <c r="I34" s="466" t="s">
        <v>15</v>
      </c>
      <c r="J34" s="466"/>
      <c r="K34" s="466"/>
      <c r="L34" s="466"/>
      <c r="M34" s="475"/>
      <c r="N34" s="466"/>
      <c r="O34" s="466"/>
      <c r="P34" s="476"/>
      <c r="Q34" s="476"/>
      <c r="R34" s="476"/>
      <c r="S34" s="476"/>
      <c r="T34" s="476"/>
      <c r="U34" s="476"/>
      <c r="V34" s="477" t="b">
        <f t="shared" si="1"/>
        <v>1</v>
      </c>
      <c r="W34" s="477" t="b">
        <f t="shared" si="0"/>
        <v>1</v>
      </c>
      <c r="X34" s="472" t="s">
        <v>183</v>
      </c>
      <c r="Y34" s="473">
        <v>1</v>
      </c>
      <c r="Z34" s="473" t="s">
        <v>4552</v>
      </c>
      <c r="AA34" s="478" t="s">
        <v>143</v>
      </c>
      <c r="AB34" s="470"/>
      <c r="AC34" s="213" t="s">
        <v>4056</v>
      </c>
      <c r="AD34" s="626" t="str">
        <f t="shared" si="2"/>
        <v>BIO F266R1</v>
      </c>
      <c r="AE34" s="626" t="e">
        <v>#N/A</v>
      </c>
      <c r="AF34" s="466" t="s">
        <v>184</v>
      </c>
    </row>
    <row r="35" spans="2:32" ht="14.25" customHeight="1">
      <c r="B35" s="33" t="s">
        <v>1548</v>
      </c>
      <c r="C35" s="41" t="s">
        <v>1523</v>
      </c>
      <c r="D35" s="35" t="s">
        <v>185</v>
      </c>
      <c r="E35" s="35" t="s">
        <v>186</v>
      </c>
      <c r="F35" s="36" t="s">
        <v>187</v>
      </c>
      <c r="G35" s="38">
        <v>1</v>
      </c>
      <c r="H35" s="629">
        <v>14311</v>
      </c>
      <c r="I35" s="36" t="s">
        <v>3281</v>
      </c>
      <c r="J35" s="36" t="s">
        <v>3290</v>
      </c>
      <c r="K35" s="36" t="s">
        <v>3293</v>
      </c>
      <c r="L35" s="36"/>
      <c r="M35" s="402"/>
      <c r="N35" s="36"/>
      <c r="O35" s="36"/>
      <c r="P35" s="392"/>
      <c r="Q35" s="392"/>
      <c r="R35" s="392"/>
      <c r="S35" s="392"/>
      <c r="T35" s="392"/>
      <c r="U35" s="392"/>
      <c r="V35" s="434" t="b">
        <f t="shared" si="1"/>
        <v>1</v>
      </c>
      <c r="W35" s="434" t="b">
        <f t="shared" si="0"/>
        <v>1</v>
      </c>
      <c r="X35" s="35" t="s">
        <v>186</v>
      </c>
      <c r="Y35" s="38">
        <v>1</v>
      </c>
      <c r="Z35" s="38" t="s">
        <v>6</v>
      </c>
      <c r="AA35" s="53" t="s">
        <v>1547</v>
      </c>
      <c r="AB35" s="33" t="s">
        <v>1548</v>
      </c>
      <c r="AC35" s="213" t="s">
        <v>4057</v>
      </c>
      <c r="AD35" s="626" t="str">
        <f t="shared" si="2"/>
        <v>BIO F341L1</v>
      </c>
      <c r="AE35" s="626">
        <v>1372</v>
      </c>
      <c r="AF35" s="36" t="s">
        <v>187</v>
      </c>
    </row>
    <row r="36" spans="2:32" ht="14.25" customHeight="1">
      <c r="B36" s="33" t="s">
        <v>1550</v>
      </c>
      <c r="C36" s="41" t="s">
        <v>1523</v>
      </c>
      <c r="D36" s="35" t="s">
        <v>185</v>
      </c>
      <c r="E36" s="35" t="s">
        <v>186</v>
      </c>
      <c r="F36" s="36" t="s">
        <v>187</v>
      </c>
      <c r="G36" s="38">
        <v>1</v>
      </c>
      <c r="H36" s="629">
        <v>1431157</v>
      </c>
      <c r="I36" s="36" t="s">
        <v>3288</v>
      </c>
      <c r="J36" s="36"/>
      <c r="K36" s="36"/>
      <c r="L36" s="36"/>
      <c r="M36" s="402"/>
      <c r="N36" s="36"/>
      <c r="O36" s="36"/>
      <c r="P36" s="392"/>
      <c r="Q36" s="392"/>
      <c r="R36" s="392"/>
      <c r="S36" s="392"/>
      <c r="T36" s="392"/>
      <c r="U36" s="392"/>
      <c r="V36" s="434" t="b">
        <f t="shared" si="1"/>
        <v>1</v>
      </c>
      <c r="W36" s="434" t="b">
        <f t="shared" si="0"/>
        <v>1</v>
      </c>
      <c r="X36" s="35" t="s">
        <v>186</v>
      </c>
      <c r="Y36" s="38">
        <v>1</v>
      </c>
      <c r="Z36" s="38" t="s">
        <v>7</v>
      </c>
      <c r="AA36" s="53" t="s">
        <v>1549</v>
      </c>
      <c r="AB36" s="33" t="s">
        <v>1550</v>
      </c>
      <c r="AC36" s="213" t="s">
        <v>4058</v>
      </c>
      <c r="AD36" s="626" t="str">
        <f t="shared" si="2"/>
        <v>BIO F341T1</v>
      </c>
      <c r="AE36" s="626">
        <v>1373</v>
      </c>
      <c r="AF36" s="36" t="s">
        <v>187</v>
      </c>
    </row>
    <row r="37" spans="2:32" ht="14.25" customHeight="1">
      <c r="B37" s="33" t="s">
        <v>1552</v>
      </c>
      <c r="C37" s="41" t="s">
        <v>1523</v>
      </c>
      <c r="D37" s="35" t="s">
        <v>190</v>
      </c>
      <c r="E37" s="35" t="s">
        <v>191</v>
      </c>
      <c r="F37" s="36" t="s">
        <v>192</v>
      </c>
      <c r="G37" s="38">
        <v>1</v>
      </c>
      <c r="H37" s="629">
        <v>14321</v>
      </c>
      <c r="I37" s="36" t="s">
        <v>3300</v>
      </c>
      <c r="J37" s="36" t="s">
        <v>3309</v>
      </c>
      <c r="K37" s="36" t="s">
        <v>3298</v>
      </c>
      <c r="L37" s="36"/>
      <c r="M37" s="402"/>
      <c r="N37" s="36"/>
      <c r="O37" s="36"/>
      <c r="P37" s="392"/>
      <c r="Q37" s="392"/>
      <c r="R37" s="392"/>
      <c r="S37" s="392"/>
      <c r="T37" s="392"/>
      <c r="U37" s="392"/>
      <c r="V37" s="434" t="b">
        <f t="shared" si="1"/>
        <v>1</v>
      </c>
      <c r="W37" s="434" t="b">
        <f t="shared" si="0"/>
        <v>1</v>
      </c>
      <c r="X37" s="35" t="s">
        <v>191</v>
      </c>
      <c r="Y37" s="38">
        <v>1</v>
      </c>
      <c r="Z37" s="38" t="s">
        <v>6</v>
      </c>
      <c r="AA37" s="53" t="s">
        <v>1551</v>
      </c>
      <c r="AB37" s="33" t="s">
        <v>1552</v>
      </c>
      <c r="AC37" s="213" t="s">
        <v>4059</v>
      </c>
      <c r="AD37" s="626" t="str">
        <f t="shared" si="2"/>
        <v>BIO F342L1</v>
      </c>
      <c r="AE37" s="626">
        <v>1374</v>
      </c>
      <c r="AF37" s="36" t="s">
        <v>192</v>
      </c>
    </row>
    <row r="38" spans="2:32" ht="14.25" customHeight="1">
      <c r="B38" s="33" t="s">
        <v>1525</v>
      </c>
      <c r="C38" s="41" t="s">
        <v>1523</v>
      </c>
      <c r="D38" s="35" t="s">
        <v>190</v>
      </c>
      <c r="E38" s="35" t="s">
        <v>191</v>
      </c>
      <c r="F38" s="36" t="s">
        <v>192</v>
      </c>
      <c r="G38" s="38">
        <v>1</v>
      </c>
      <c r="H38" s="629">
        <v>1432157</v>
      </c>
      <c r="I38" s="36" t="s">
        <v>3295</v>
      </c>
      <c r="J38" s="36"/>
      <c r="K38" s="36"/>
      <c r="L38" s="36"/>
      <c r="M38" s="402"/>
      <c r="N38" s="36"/>
      <c r="O38" s="36"/>
      <c r="P38" s="392"/>
      <c r="Q38" s="392"/>
      <c r="R38" s="392"/>
      <c r="S38" s="392"/>
      <c r="T38" s="392"/>
      <c r="U38" s="392"/>
      <c r="V38" s="434" t="b">
        <f t="shared" si="1"/>
        <v>1</v>
      </c>
      <c r="W38" s="434" t="b">
        <f t="shared" si="0"/>
        <v>1</v>
      </c>
      <c r="X38" s="35" t="s">
        <v>191</v>
      </c>
      <c r="Y38" s="38">
        <v>1</v>
      </c>
      <c r="Z38" s="38" t="s">
        <v>7</v>
      </c>
      <c r="AA38" s="53" t="s">
        <v>1553</v>
      </c>
      <c r="AB38" s="33" t="s">
        <v>1525</v>
      </c>
      <c r="AC38" s="213" t="s">
        <v>4060</v>
      </c>
      <c r="AD38" s="626" t="str">
        <f t="shared" si="2"/>
        <v>BIO F342T1</v>
      </c>
      <c r="AE38" s="626">
        <v>1375</v>
      </c>
      <c r="AF38" s="36" t="s">
        <v>192</v>
      </c>
    </row>
    <row r="39" spans="2:32" s="477" customFormat="1" ht="14.25" customHeight="1">
      <c r="B39" s="470"/>
      <c r="C39" s="471"/>
      <c r="D39" s="472" t="s">
        <v>1555</v>
      </c>
      <c r="E39" s="472" t="s">
        <v>1556</v>
      </c>
      <c r="F39" s="466" t="s">
        <v>197</v>
      </c>
      <c r="G39" s="473">
        <v>1</v>
      </c>
      <c r="H39" s="629">
        <v>16501</v>
      </c>
      <c r="I39" s="466" t="s">
        <v>15</v>
      </c>
      <c r="J39" s="466"/>
      <c r="K39" s="466"/>
      <c r="L39" s="466"/>
      <c r="M39" s="475"/>
      <c r="N39" s="466"/>
      <c r="O39" s="466"/>
      <c r="P39" s="476"/>
      <c r="Q39" s="476"/>
      <c r="R39" s="476"/>
      <c r="S39" s="476"/>
      <c r="T39" s="476"/>
      <c r="U39" s="476"/>
      <c r="V39" s="477" t="b">
        <f t="shared" si="1"/>
        <v>1</v>
      </c>
      <c r="W39" s="477" t="b">
        <f t="shared" si="0"/>
        <v>1</v>
      </c>
      <c r="X39" s="472" t="s">
        <v>1556</v>
      </c>
      <c r="Y39" s="473">
        <v>1</v>
      </c>
      <c r="Z39" s="473" t="s">
        <v>19</v>
      </c>
      <c r="AA39" s="478" t="s">
        <v>143</v>
      </c>
      <c r="AB39" s="470"/>
      <c r="AC39" s="213" t="s">
        <v>4061</v>
      </c>
      <c r="AD39" s="626" t="str">
        <f t="shared" si="2"/>
        <v>BIO F366I1</v>
      </c>
      <c r="AE39" s="626" t="e">
        <v>#N/A</v>
      </c>
      <c r="AF39" s="466" t="s">
        <v>197</v>
      </c>
    </row>
    <row r="40" spans="2:32" s="477" customFormat="1" ht="14.25" customHeight="1">
      <c r="B40" s="470"/>
      <c r="C40" s="471"/>
      <c r="D40" s="472" t="s">
        <v>1557</v>
      </c>
      <c r="E40" s="472" t="s">
        <v>1558</v>
      </c>
      <c r="F40" s="466" t="s">
        <v>197</v>
      </c>
      <c r="G40" s="473">
        <v>1</v>
      </c>
      <c r="H40" s="629">
        <v>17361</v>
      </c>
      <c r="I40" s="466" t="s">
        <v>15</v>
      </c>
      <c r="J40" s="466"/>
      <c r="K40" s="466"/>
      <c r="L40" s="466"/>
      <c r="M40" s="475"/>
      <c r="N40" s="466"/>
      <c r="O40" s="466"/>
      <c r="P40" s="476"/>
      <c r="Q40" s="476"/>
      <c r="R40" s="476"/>
      <c r="S40" s="476"/>
      <c r="T40" s="476"/>
      <c r="U40" s="476"/>
      <c r="V40" s="477" t="b">
        <f t="shared" si="1"/>
        <v>1</v>
      </c>
      <c r="W40" s="477" t="b">
        <f t="shared" si="0"/>
        <v>1</v>
      </c>
      <c r="X40" s="472" t="s">
        <v>1558</v>
      </c>
      <c r="Y40" s="473">
        <v>1</v>
      </c>
      <c r="Z40" s="473" t="s">
        <v>19</v>
      </c>
      <c r="AA40" s="478" t="s">
        <v>143</v>
      </c>
      <c r="AB40" s="470"/>
      <c r="AC40" s="213" t="s">
        <v>4062</v>
      </c>
      <c r="AD40" s="626" t="str">
        <f t="shared" si="2"/>
        <v>BIO F367I1</v>
      </c>
      <c r="AE40" s="626" t="e">
        <v>#N/A</v>
      </c>
      <c r="AF40" s="466" t="s">
        <v>197</v>
      </c>
    </row>
    <row r="41" spans="2:32" s="477" customFormat="1" ht="14.25" customHeight="1">
      <c r="B41" s="470"/>
      <c r="C41" s="471"/>
      <c r="D41" s="472" t="s">
        <v>1559</v>
      </c>
      <c r="E41" s="472" t="s">
        <v>1560</v>
      </c>
      <c r="F41" s="466" t="s">
        <v>200</v>
      </c>
      <c r="G41" s="473">
        <v>1</v>
      </c>
      <c r="H41" s="629">
        <v>16851</v>
      </c>
      <c r="I41" s="466" t="s">
        <v>15</v>
      </c>
      <c r="J41" s="466"/>
      <c r="K41" s="466"/>
      <c r="L41" s="466"/>
      <c r="M41" s="475"/>
      <c r="N41" s="466"/>
      <c r="O41" s="466"/>
      <c r="P41" s="476"/>
      <c r="Q41" s="476"/>
      <c r="R41" s="476"/>
      <c r="S41" s="476"/>
      <c r="T41" s="476"/>
      <c r="U41" s="476"/>
      <c r="V41" s="477" t="b">
        <f t="shared" si="1"/>
        <v>1</v>
      </c>
      <c r="W41" s="477" t="b">
        <f t="shared" si="0"/>
        <v>1</v>
      </c>
      <c r="X41" s="472" t="s">
        <v>1560</v>
      </c>
      <c r="Y41" s="473">
        <v>1</v>
      </c>
      <c r="Z41" s="473" t="s">
        <v>19</v>
      </c>
      <c r="AA41" s="478" t="s">
        <v>143</v>
      </c>
      <c r="AB41" s="470"/>
      <c r="AC41" s="213" t="s">
        <v>4063</v>
      </c>
      <c r="AD41" s="626" t="str">
        <f t="shared" si="2"/>
        <v>BIO F376I1</v>
      </c>
      <c r="AE41" s="626" t="e">
        <v>#N/A</v>
      </c>
      <c r="AF41" s="466" t="s">
        <v>200</v>
      </c>
    </row>
    <row r="42" spans="2:32" s="477" customFormat="1" ht="14.25" customHeight="1">
      <c r="B42" s="470"/>
      <c r="C42" s="471"/>
      <c r="D42" s="472" t="s">
        <v>1561</v>
      </c>
      <c r="E42" s="472" t="s">
        <v>1562</v>
      </c>
      <c r="F42" s="466" t="s">
        <v>200</v>
      </c>
      <c r="G42" s="473">
        <v>1</v>
      </c>
      <c r="H42" s="629">
        <v>17521</v>
      </c>
      <c r="I42" s="466" t="s">
        <v>15</v>
      </c>
      <c r="J42" s="466"/>
      <c r="K42" s="466"/>
      <c r="L42" s="466"/>
      <c r="M42" s="475"/>
      <c r="N42" s="466"/>
      <c r="O42" s="466"/>
      <c r="P42" s="476"/>
      <c r="Q42" s="476"/>
      <c r="R42" s="476"/>
      <c r="S42" s="476"/>
      <c r="T42" s="476"/>
      <c r="U42" s="476"/>
      <c r="V42" s="477" t="b">
        <f t="shared" si="1"/>
        <v>1</v>
      </c>
      <c r="W42" s="477" t="b">
        <f t="shared" si="0"/>
        <v>1</v>
      </c>
      <c r="X42" s="472" t="s">
        <v>1562</v>
      </c>
      <c r="Y42" s="473">
        <v>1</v>
      </c>
      <c r="Z42" s="473" t="s">
        <v>19</v>
      </c>
      <c r="AA42" s="478" t="s">
        <v>143</v>
      </c>
      <c r="AB42" s="470"/>
      <c r="AC42" s="213" t="s">
        <v>4064</v>
      </c>
      <c r="AD42" s="626" t="str">
        <f t="shared" si="2"/>
        <v>BIO F377I1</v>
      </c>
      <c r="AE42" s="626" t="e">
        <v>#N/A</v>
      </c>
      <c r="AF42" s="466" t="s">
        <v>200</v>
      </c>
    </row>
    <row r="43" spans="2:32" ht="14.25" customHeight="1">
      <c r="B43" s="33" t="s">
        <v>1564</v>
      </c>
      <c r="C43" s="41"/>
      <c r="D43" s="35" t="s">
        <v>201</v>
      </c>
      <c r="E43" s="35" t="s">
        <v>202</v>
      </c>
      <c r="F43" s="36" t="s">
        <v>1563</v>
      </c>
      <c r="G43" s="38">
        <v>1</v>
      </c>
      <c r="H43" s="629">
        <v>14401</v>
      </c>
      <c r="I43" s="36" t="s">
        <v>3302</v>
      </c>
      <c r="J43" s="36" t="s">
        <v>3272</v>
      </c>
      <c r="K43" s="36" t="s">
        <v>3311</v>
      </c>
      <c r="L43" s="36"/>
      <c r="M43" s="402"/>
      <c r="N43" s="36"/>
      <c r="O43" s="36"/>
      <c r="P43" s="392"/>
      <c r="Q43" s="392"/>
      <c r="R43" s="392"/>
      <c r="S43" s="392"/>
      <c r="T43" s="392"/>
      <c r="U43" s="392"/>
      <c r="V43" s="434" t="b">
        <f t="shared" si="1"/>
        <v>1</v>
      </c>
      <c r="W43" s="434" t="b">
        <f t="shared" si="0"/>
        <v>1</v>
      </c>
      <c r="X43" s="35" t="s">
        <v>202</v>
      </c>
      <c r="Y43" s="38">
        <v>1</v>
      </c>
      <c r="Z43" s="38" t="s">
        <v>6</v>
      </c>
      <c r="AA43" s="441" t="s">
        <v>18</v>
      </c>
      <c r="AB43" s="33" t="s">
        <v>1564</v>
      </c>
      <c r="AC43" s="213" t="s">
        <v>4065</v>
      </c>
      <c r="AD43" s="626" t="str">
        <f t="shared" si="2"/>
        <v>BIO F413L1</v>
      </c>
      <c r="AE43" s="626">
        <v>1378</v>
      </c>
      <c r="AF43" s="36" t="s">
        <v>1563</v>
      </c>
    </row>
    <row r="44" spans="2:32" ht="14.25" customHeight="1">
      <c r="B44" s="33" t="s">
        <v>1567</v>
      </c>
      <c r="C44" s="41" t="s">
        <v>1568</v>
      </c>
      <c r="D44" s="35" t="s">
        <v>204</v>
      </c>
      <c r="E44" s="35" t="s">
        <v>205</v>
      </c>
      <c r="F44" s="36" t="s">
        <v>1565</v>
      </c>
      <c r="G44" s="38">
        <v>1</v>
      </c>
      <c r="H44" s="629">
        <v>14351</v>
      </c>
      <c r="I44" s="36" t="s">
        <v>3287</v>
      </c>
      <c r="J44" s="36" t="s">
        <v>3274</v>
      </c>
      <c r="K44" s="36" t="s">
        <v>3271</v>
      </c>
      <c r="L44" s="36"/>
      <c r="M44" s="402"/>
      <c r="N44" s="36"/>
      <c r="O44" s="36"/>
      <c r="P44" s="392"/>
      <c r="Q44" s="392"/>
      <c r="R44" s="392"/>
      <c r="S44" s="392"/>
      <c r="T44" s="392"/>
      <c r="U44" s="392"/>
      <c r="V44" s="434" t="b">
        <f t="shared" si="1"/>
        <v>1</v>
      </c>
      <c r="W44" s="434" t="b">
        <f t="shared" si="0"/>
        <v>1</v>
      </c>
      <c r="X44" s="35" t="s">
        <v>205</v>
      </c>
      <c r="Y44" s="38">
        <v>1</v>
      </c>
      <c r="Z44" s="38" t="s">
        <v>6</v>
      </c>
      <c r="AA44" s="96" t="s">
        <v>1566</v>
      </c>
      <c r="AB44" s="33" t="s">
        <v>1567</v>
      </c>
      <c r="AC44" s="213" t="s">
        <v>4066</v>
      </c>
      <c r="AD44" s="626" t="str">
        <f t="shared" si="2"/>
        <v>BIO F419L1</v>
      </c>
      <c r="AE44" s="626">
        <v>1376</v>
      </c>
      <c r="AF44" s="36" t="s">
        <v>1565</v>
      </c>
    </row>
    <row r="45" spans="2:32" ht="14.25" customHeight="1">
      <c r="B45" s="33" t="s">
        <v>1569</v>
      </c>
      <c r="C45" s="41"/>
      <c r="D45" s="35" t="s">
        <v>207</v>
      </c>
      <c r="E45" s="35" t="s">
        <v>208</v>
      </c>
      <c r="F45" s="36" t="s">
        <v>209</v>
      </c>
      <c r="G45" s="38">
        <v>1</v>
      </c>
      <c r="H45" s="629">
        <v>14361</v>
      </c>
      <c r="I45" s="36" t="s">
        <v>3283</v>
      </c>
      <c r="J45" s="36" t="s">
        <v>3268</v>
      </c>
      <c r="K45" s="36" t="s">
        <v>3294</v>
      </c>
      <c r="L45" s="36"/>
      <c r="M45" s="402"/>
      <c r="N45" s="36"/>
      <c r="O45" s="36"/>
      <c r="P45" s="392"/>
      <c r="Q45" s="392"/>
      <c r="R45" s="392"/>
      <c r="S45" s="392"/>
      <c r="T45" s="392"/>
      <c r="U45" s="392"/>
      <c r="V45" s="434" t="b">
        <f t="shared" si="1"/>
        <v>1</v>
      </c>
      <c r="W45" s="434" t="b">
        <f t="shared" si="0"/>
        <v>1</v>
      </c>
      <c r="X45" s="35" t="s">
        <v>208</v>
      </c>
      <c r="Y45" s="38">
        <v>1</v>
      </c>
      <c r="Z45" s="38" t="s">
        <v>6</v>
      </c>
      <c r="AA45" s="441" t="s">
        <v>138</v>
      </c>
      <c r="AB45" s="33" t="s">
        <v>1569</v>
      </c>
      <c r="AC45" s="213" t="s">
        <v>4067</v>
      </c>
      <c r="AD45" s="626" t="str">
        <f t="shared" si="2"/>
        <v>BIO F421L1</v>
      </c>
      <c r="AE45" s="626">
        <v>1377</v>
      </c>
      <c r="AF45" s="36" t="s">
        <v>209</v>
      </c>
    </row>
    <row r="46" spans="2:32" s="477" customFormat="1" ht="14.25" customHeight="1">
      <c r="B46" s="470"/>
      <c r="C46" s="471"/>
      <c r="D46" s="472" t="s">
        <v>210</v>
      </c>
      <c r="E46" s="472" t="s">
        <v>211</v>
      </c>
      <c r="F46" s="466" t="s">
        <v>212</v>
      </c>
      <c r="G46" s="473">
        <v>1</v>
      </c>
      <c r="H46" s="629">
        <v>17101</v>
      </c>
      <c r="I46" s="466" t="s">
        <v>15</v>
      </c>
      <c r="J46" s="466"/>
      <c r="K46" s="466"/>
      <c r="L46" s="466"/>
      <c r="M46" s="475"/>
      <c r="N46" s="466"/>
      <c r="O46" s="466"/>
      <c r="P46" s="476"/>
      <c r="Q46" s="476"/>
      <c r="R46" s="476"/>
      <c r="S46" s="476"/>
      <c r="T46" s="476"/>
      <c r="U46" s="476"/>
      <c r="V46" s="477" t="b">
        <f t="shared" si="1"/>
        <v>1</v>
      </c>
      <c r="W46" s="477" t="b">
        <f t="shared" si="0"/>
        <v>1</v>
      </c>
      <c r="X46" s="472" t="s">
        <v>211</v>
      </c>
      <c r="Y46" s="473">
        <v>1</v>
      </c>
      <c r="Z46" s="473" t="s">
        <v>19</v>
      </c>
      <c r="AA46" s="478" t="s">
        <v>143</v>
      </c>
      <c r="AB46" s="470"/>
      <c r="AC46" s="213" t="s">
        <v>4068</v>
      </c>
      <c r="AD46" s="626" t="str">
        <f t="shared" si="2"/>
        <v>BIO F491I1</v>
      </c>
      <c r="AE46" s="626" t="e">
        <v>#N/A</v>
      </c>
      <c r="AF46" s="466" t="s">
        <v>212</v>
      </c>
    </row>
    <row r="47" spans="2:32" ht="14.25" customHeight="1">
      <c r="B47" s="33" t="s">
        <v>1564</v>
      </c>
      <c r="C47" s="41"/>
      <c r="D47" s="35" t="s">
        <v>213</v>
      </c>
      <c r="E47" s="60" t="s">
        <v>214</v>
      </c>
      <c r="F47" s="61" t="s">
        <v>215</v>
      </c>
      <c r="G47" s="38">
        <v>1</v>
      </c>
      <c r="H47" s="629">
        <v>21221</v>
      </c>
      <c r="I47" s="61" t="s">
        <v>3302</v>
      </c>
      <c r="J47" s="61" t="s">
        <v>3272</v>
      </c>
      <c r="K47" s="61" t="s">
        <v>3311</v>
      </c>
      <c r="L47" s="61"/>
      <c r="M47" s="404"/>
      <c r="N47" s="61"/>
      <c r="O47" s="61"/>
      <c r="P47" s="392"/>
      <c r="Q47" s="392"/>
      <c r="R47" s="392"/>
      <c r="S47" s="392"/>
      <c r="T47" s="392"/>
      <c r="U47" s="392"/>
      <c r="V47" s="434" t="b">
        <f t="shared" si="1"/>
        <v>1</v>
      </c>
      <c r="W47" s="434" t="b">
        <f t="shared" si="0"/>
        <v>1</v>
      </c>
      <c r="X47" s="60" t="s">
        <v>214</v>
      </c>
      <c r="Y47" s="38">
        <v>1</v>
      </c>
      <c r="Z47" s="38" t="s">
        <v>6</v>
      </c>
      <c r="AA47" s="441" t="s">
        <v>172</v>
      </c>
      <c r="AB47" s="33" t="s">
        <v>1564</v>
      </c>
      <c r="AC47" s="213" t="s">
        <v>4069</v>
      </c>
      <c r="AD47" s="626" t="str">
        <f t="shared" si="2"/>
        <v>BIO G510L1</v>
      </c>
      <c r="AE47" s="626">
        <v>1558</v>
      </c>
      <c r="AF47" s="61" t="s">
        <v>215</v>
      </c>
    </row>
    <row r="48" spans="2:32" ht="14.25" customHeight="1">
      <c r="B48" s="33" t="s">
        <v>3361</v>
      </c>
      <c r="C48" s="41"/>
      <c r="D48" s="41" t="s">
        <v>216</v>
      </c>
      <c r="E48" s="43" t="s">
        <v>217</v>
      </c>
      <c r="F48" s="62" t="s">
        <v>1571</v>
      </c>
      <c r="G48" s="41">
        <v>1</v>
      </c>
      <c r="H48" s="629">
        <v>1111</v>
      </c>
      <c r="I48" s="53" t="s">
        <v>3288</v>
      </c>
      <c r="J48" s="62" t="s">
        <v>3291</v>
      </c>
      <c r="K48" s="62" t="s">
        <v>3264</v>
      </c>
      <c r="L48" s="62"/>
      <c r="M48" s="405"/>
      <c r="N48" s="62"/>
      <c r="O48" s="62"/>
      <c r="P48" s="392"/>
      <c r="Q48" s="392"/>
      <c r="R48" s="392"/>
      <c r="S48" s="392"/>
      <c r="T48" s="392"/>
      <c r="U48" s="392"/>
      <c r="V48" s="434" t="b">
        <f t="shared" si="1"/>
        <v>1</v>
      </c>
      <c r="W48" s="434" t="b">
        <f t="shared" si="0"/>
        <v>1</v>
      </c>
      <c r="X48" s="43" t="s">
        <v>217</v>
      </c>
      <c r="Y48" s="41">
        <v>1</v>
      </c>
      <c r="Z48" s="64" t="s">
        <v>6</v>
      </c>
      <c r="AA48" s="441" t="s">
        <v>14</v>
      </c>
      <c r="AB48" s="33" t="s">
        <v>3390</v>
      </c>
      <c r="AC48" s="213" t="s">
        <v>4070</v>
      </c>
      <c r="AD48" s="626" t="str">
        <f t="shared" si="2"/>
        <v>BIO G515L1</v>
      </c>
      <c r="AE48" s="626">
        <v>1019</v>
      </c>
      <c r="AF48" s="62" t="s">
        <v>1571</v>
      </c>
    </row>
    <row r="49" spans="2:32" ht="14.25" customHeight="1">
      <c r="B49" s="33" t="s">
        <v>1548</v>
      </c>
      <c r="C49" s="41"/>
      <c r="D49" s="35" t="s">
        <v>219</v>
      </c>
      <c r="E49" s="35" t="s">
        <v>220</v>
      </c>
      <c r="F49" s="36" t="s">
        <v>221</v>
      </c>
      <c r="G49" s="38">
        <v>1</v>
      </c>
      <c r="H49" s="629">
        <v>20081</v>
      </c>
      <c r="I49" s="36" t="s">
        <v>3281</v>
      </c>
      <c r="J49" s="36" t="s">
        <v>3290</v>
      </c>
      <c r="K49" s="36" t="s">
        <v>3293</v>
      </c>
      <c r="L49" s="36"/>
      <c r="M49" s="402"/>
      <c r="N49" s="36"/>
      <c r="O49" s="36"/>
      <c r="P49" s="392"/>
      <c r="Q49" s="392"/>
      <c r="R49" s="392"/>
      <c r="S49" s="392"/>
      <c r="T49" s="392"/>
      <c r="U49" s="392"/>
      <c r="V49" s="434" t="b">
        <f t="shared" si="1"/>
        <v>1</v>
      </c>
      <c r="W49" s="434" t="b">
        <f t="shared" si="0"/>
        <v>1</v>
      </c>
      <c r="X49" s="35" t="s">
        <v>220</v>
      </c>
      <c r="Y49" s="38">
        <v>1</v>
      </c>
      <c r="Z49" s="38" t="s">
        <v>6</v>
      </c>
      <c r="AA49" s="441" t="s">
        <v>222</v>
      </c>
      <c r="AB49" s="33" t="s">
        <v>1548</v>
      </c>
      <c r="AC49" s="213" t="s">
        <v>4071</v>
      </c>
      <c r="AD49" s="626" t="str">
        <f t="shared" si="2"/>
        <v>BIO G524L1</v>
      </c>
      <c r="AE49" s="626">
        <v>1549</v>
      </c>
      <c r="AF49" s="36" t="s">
        <v>221</v>
      </c>
    </row>
    <row r="50" spans="2:32" ht="14.25" customHeight="1">
      <c r="B50" s="33"/>
      <c r="C50" s="41"/>
      <c r="D50" s="35" t="s">
        <v>219</v>
      </c>
      <c r="E50" s="35" t="s">
        <v>220</v>
      </c>
      <c r="F50" s="36" t="s">
        <v>221</v>
      </c>
      <c r="G50" s="38">
        <v>1</v>
      </c>
      <c r="H50" s="629">
        <v>2008199</v>
      </c>
      <c r="I50" s="36" t="s">
        <v>15</v>
      </c>
      <c r="J50" s="36"/>
      <c r="K50" s="36"/>
      <c r="L50" s="36"/>
      <c r="M50" s="402"/>
      <c r="N50" s="36"/>
      <c r="O50" s="36"/>
      <c r="P50" s="392"/>
      <c r="Q50" s="392"/>
      <c r="R50" s="392"/>
      <c r="S50" s="392"/>
      <c r="T50" s="392"/>
      <c r="U50" s="392"/>
      <c r="V50" s="434" t="b">
        <f t="shared" si="1"/>
        <v>1</v>
      </c>
      <c r="W50" s="434" t="b">
        <f t="shared" si="0"/>
        <v>1</v>
      </c>
      <c r="X50" s="35" t="s">
        <v>220</v>
      </c>
      <c r="Y50" s="38">
        <v>1</v>
      </c>
      <c r="Z50" s="38" t="s">
        <v>8</v>
      </c>
      <c r="AA50" s="441" t="s">
        <v>223</v>
      </c>
      <c r="AB50" s="33"/>
      <c r="AC50" s="213" t="s">
        <v>4072</v>
      </c>
      <c r="AD50" s="626" t="str">
        <f t="shared" si="2"/>
        <v>BIO G524P1</v>
      </c>
      <c r="AE50" s="626">
        <v>1566</v>
      </c>
      <c r="AF50" s="36" t="s">
        <v>221</v>
      </c>
    </row>
    <row r="51" spans="2:32" ht="14.25" customHeight="1">
      <c r="B51" s="33" t="s">
        <v>1578</v>
      </c>
      <c r="C51" s="41"/>
      <c r="D51" s="66" t="s">
        <v>224</v>
      </c>
      <c r="E51" s="67" t="s">
        <v>225</v>
      </c>
      <c r="F51" s="67" t="s">
        <v>1575</v>
      </c>
      <c r="G51" s="41">
        <v>1</v>
      </c>
      <c r="H51" s="629">
        <v>20151</v>
      </c>
      <c r="I51" s="67" t="s">
        <v>3299</v>
      </c>
      <c r="J51" s="67" t="s">
        <v>3276</v>
      </c>
      <c r="K51" s="67" t="s">
        <v>3297</v>
      </c>
      <c r="L51" s="67"/>
      <c r="M51" s="406"/>
      <c r="N51" s="67"/>
      <c r="O51" s="67"/>
      <c r="P51" s="392"/>
      <c r="Q51" s="392"/>
      <c r="R51" s="392"/>
      <c r="S51" s="392"/>
      <c r="T51" s="392"/>
      <c r="U51" s="392"/>
      <c r="V51" s="434" t="b">
        <f t="shared" si="1"/>
        <v>1</v>
      </c>
      <c r="W51" s="434" t="b">
        <f t="shared" si="0"/>
        <v>1</v>
      </c>
      <c r="X51" s="67" t="s">
        <v>225</v>
      </c>
      <c r="Y51" s="41">
        <v>1</v>
      </c>
      <c r="Z51" s="41" t="s">
        <v>6</v>
      </c>
      <c r="AA51" s="53" t="s">
        <v>1577</v>
      </c>
      <c r="AB51" s="33" t="s">
        <v>1578</v>
      </c>
      <c r="AC51" s="213" t="s">
        <v>4073</v>
      </c>
      <c r="AD51" s="626" t="str">
        <f t="shared" si="2"/>
        <v>BIO G532L1</v>
      </c>
      <c r="AE51" s="626">
        <v>1551</v>
      </c>
      <c r="AF51" s="67" t="s">
        <v>1575</v>
      </c>
    </row>
    <row r="52" spans="2:32" ht="14.25" customHeight="1">
      <c r="B52" s="33" t="s">
        <v>1580</v>
      </c>
      <c r="C52" s="41"/>
      <c r="D52" s="35" t="s">
        <v>227</v>
      </c>
      <c r="E52" s="35" t="s">
        <v>228</v>
      </c>
      <c r="F52" s="36" t="s">
        <v>229</v>
      </c>
      <c r="G52" s="38">
        <v>1</v>
      </c>
      <c r="H52" s="629">
        <v>2031</v>
      </c>
      <c r="I52" s="36" t="s">
        <v>3287</v>
      </c>
      <c r="J52" s="36" t="s">
        <v>3303</v>
      </c>
      <c r="K52" s="36" t="s">
        <v>3296</v>
      </c>
      <c r="L52" s="36" t="s">
        <v>3274</v>
      </c>
      <c r="M52" s="402" t="s">
        <v>3266</v>
      </c>
      <c r="N52" s="36" t="s">
        <v>3275</v>
      </c>
      <c r="O52" s="36"/>
      <c r="P52" s="392"/>
      <c r="Q52" s="392"/>
      <c r="R52" s="392"/>
      <c r="S52" s="392"/>
      <c r="T52" s="392"/>
      <c r="U52" s="392"/>
      <c r="V52" s="434" t="b">
        <f t="shared" si="1"/>
        <v>1</v>
      </c>
      <c r="W52" s="434" t="b">
        <f t="shared" si="0"/>
        <v>1</v>
      </c>
      <c r="X52" s="35" t="s">
        <v>228</v>
      </c>
      <c r="Y52" s="38">
        <v>1</v>
      </c>
      <c r="Z52" s="38" t="s">
        <v>8</v>
      </c>
      <c r="AA52" s="53" t="s">
        <v>1579</v>
      </c>
      <c r="AB52" s="33" t="s">
        <v>1580</v>
      </c>
      <c r="AC52" s="213" t="s">
        <v>4074</v>
      </c>
      <c r="AD52" s="626" t="str">
        <f t="shared" si="2"/>
        <v>BIO G642P1</v>
      </c>
      <c r="AE52" s="626">
        <v>1020</v>
      </c>
      <c r="AF52" s="36" t="s">
        <v>229</v>
      </c>
    </row>
    <row r="53" spans="2:32" ht="14.25" customHeight="1">
      <c r="B53" s="33" t="s">
        <v>1538</v>
      </c>
      <c r="C53" s="41"/>
      <c r="D53" s="35" t="s">
        <v>230</v>
      </c>
      <c r="E53" s="35" t="s">
        <v>231</v>
      </c>
      <c r="F53" s="36" t="s">
        <v>232</v>
      </c>
      <c r="G53" s="38">
        <v>1</v>
      </c>
      <c r="H53" s="629">
        <v>9561</v>
      </c>
      <c r="I53" s="36" t="s">
        <v>3282</v>
      </c>
      <c r="J53" s="36" t="s">
        <v>3277</v>
      </c>
      <c r="K53" s="36" t="s">
        <v>3308</v>
      </c>
      <c r="L53" s="36"/>
      <c r="M53" s="402"/>
      <c r="N53" s="36"/>
      <c r="O53" s="36"/>
      <c r="P53" s="392"/>
      <c r="Q53" s="392"/>
      <c r="R53" s="392"/>
      <c r="S53" s="392"/>
      <c r="T53" s="392"/>
      <c r="U53" s="392"/>
      <c r="V53" s="434" t="b">
        <f t="shared" si="1"/>
        <v>1</v>
      </c>
      <c r="W53" s="434" t="b">
        <f t="shared" si="0"/>
        <v>1</v>
      </c>
      <c r="X53" s="35" t="s">
        <v>231</v>
      </c>
      <c r="Y53" s="38">
        <v>1</v>
      </c>
      <c r="Z53" s="38" t="s">
        <v>6</v>
      </c>
      <c r="AA53" s="96" t="s">
        <v>1582</v>
      </c>
      <c r="AB53" s="33" t="s">
        <v>1538</v>
      </c>
      <c r="AC53" s="213" t="s">
        <v>4075</v>
      </c>
      <c r="AD53" s="626" t="str">
        <f t="shared" si="2"/>
        <v>BIO G643L1</v>
      </c>
      <c r="AE53" s="626">
        <v>1048</v>
      </c>
      <c r="AF53" s="36" t="s">
        <v>232</v>
      </c>
    </row>
    <row r="54" spans="2:32" ht="14.25" customHeight="1">
      <c r="B54" s="33"/>
      <c r="C54" s="41"/>
      <c r="D54" s="35" t="s">
        <v>230</v>
      </c>
      <c r="E54" s="35" t="s">
        <v>231</v>
      </c>
      <c r="F54" s="36" t="s">
        <v>232</v>
      </c>
      <c r="G54" s="38">
        <v>1</v>
      </c>
      <c r="H54" s="629">
        <v>956199</v>
      </c>
      <c r="I54" s="36" t="s">
        <v>15</v>
      </c>
      <c r="J54" s="36"/>
      <c r="K54" s="36"/>
      <c r="L54" s="36"/>
      <c r="M54" s="402"/>
      <c r="N54" s="36"/>
      <c r="O54" s="36"/>
      <c r="P54" s="392"/>
      <c r="Q54" s="392"/>
      <c r="R54" s="392"/>
      <c r="S54" s="392"/>
      <c r="T54" s="392"/>
      <c r="U54" s="392"/>
      <c r="V54" s="434" t="b">
        <f t="shared" si="1"/>
        <v>1</v>
      </c>
      <c r="W54" s="434" t="b">
        <f t="shared" si="0"/>
        <v>1</v>
      </c>
      <c r="X54" s="35" t="s">
        <v>231</v>
      </c>
      <c r="Y54" s="38">
        <v>1</v>
      </c>
      <c r="Z54" s="38" t="s">
        <v>8</v>
      </c>
      <c r="AA54" s="96" t="s">
        <v>3391</v>
      </c>
      <c r="AB54" s="33"/>
      <c r="AC54" s="213" t="s">
        <v>4076</v>
      </c>
      <c r="AD54" s="626" t="str">
        <f t="shared" si="2"/>
        <v>BIO G643P1</v>
      </c>
      <c r="AE54" s="626">
        <v>1049</v>
      </c>
      <c r="AF54" s="36" t="s">
        <v>232</v>
      </c>
    </row>
    <row r="55" spans="2:32" ht="14.25" customHeight="1">
      <c r="B55" s="33" t="s">
        <v>1617</v>
      </c>
      <c r="C55" s="41"/>
      <c r="D55" s="35" t="s">
        <v>233</v>
      </c>
      <c r="E55" s="35" t="s">
        <v>234</v>
      </c>
      <c r="F55" s="36" t="s">
        <v>1584</v>
      </c>
      <c r="G55" s="38">
        <v>1</v>
      </c>
      <c r="H55" s="629">
        <v>20171</v>
      </c>
      <c r="I55" s="36" t="s">
        <v>3279</v>
      </c>
      <c r="J55" s="36" t="s">
        <v>3270</v>
      </c>
      <c r="K55" s="36"/>
      <c r="L55" s="36"/>
      <c r="M55" s="402"/>
      <c r="N55" s="36"/>
      <c r="O55" s="36"/>
      <c r="P55" s="392"/>
      <c r="Q55" s="392"/>
      <c r="R55" s="392"/>
      <c r="S55" s="392"/>
      <c r="T55" s="392"/>
      <c r="U55" s="392"/>
      <c r="V55" s="434" t="b">
        <f t="shared" si="1"/>
        <v>1</v>
      </c>
      <c r="W55" s="434" t="b">
        <f t="shared" si="0"/>
        <v>1</v>
      </c>
      <c r="X55" s="35" t="s">
        <v>234</v>
      </c>
      <c r="Y55" s="38">
        <v>1</v>
      </c>
      <c r="Z55" s="38" t="s">
        <v>6</v>
      </c>
      <c r="AA55" s="53" t="s">
        <v>1585</v>
      </c>
      <c r="AB55" s="33" t="s">
        <v>1586</v>
      </c>
      <c r="AC55" s="213" t="s">
        <v>4077</v>
      </c>
      <c r="AD55" s="626" t="str">
        <f t="shared" si="2"/>
        <v>BIO G651L1</v>
      </c>
      <c r="AE55" s="626">
        <v>1552</v>
      </c>
      <c r="AF55" s="36" t="s">
        <v>1584</v>
      </c>
    </row>
    <row r="56" spans="2:32" ht="14.25" customHeight="1">
      <c r="B56" s="33"/>
      <c r="C56" s="41"/>
      <c r="D56" s="35" t="s">
        <v>233</v>
      </c>
      <c r="E56" s="35" t="s">
        <v>234</v>
      </c>
      <c r="F56" s="36" t="s">
        <v>1584</v>
      </c>
      <c r="G56" s="38">
        <v>1</v>
      </c>
      <c r="H56" s="629">
        <v>2017199</v>
      </c>
      <c r="I56" s="36" t="s">
        <v>15</v>
      </c>
      <c r="J56" s="36"/>
      <c r="K56" s="36"/>
      <c r="L56" s="36"/>
      <c r="M56" s="402"/>
      <c r="N56" s="36"/>
      <c r="O56" s="36"/>
      <c r="P56" s="392"/>
      <c r="Q56" s="392"/>
      <c r="R56" s="392"/>
      <c r="S56" s="392"/>
      <c r="T56" s="392"/>
      <c r="U56" s="392"/>
      <c r="V56" s="434" t="b">
        <f t="shared" si="1"/>
        <v>1</v>
      </c>
      <c r="W56" s="434" t="b">
        <f t="shared" si="0"/>
        <v>1</v>
      </c>
      <c r="X56" s="35" t="s">
        <v>234</v>
      </c>
      <c r="Y56" s="38">
        <v>1</v>
      </c>
      <c r="Z56" s="38" t="s">
        <v>8</v>
      </c>
      <c r="AA56" s="53" t="s">
        <v>1587</v>
      </c>
      <c r="AB56" s="33"/>
      <c r="AC56" s="213" t="s">
        <v>4078</v>
      </c>
      <c r="AD56" s="626" t="str">
        <f t="shared" si="2"/>
        <v>BIO G651P1</v>
      </c>
      <c r="AE56" s="626">
        <v>1553</v>
      </c>
      <c r="AF56" s="36" t="s">
        <v>1584</v>
      </c>
    </row>
    <row r="57" spans="2:32" ht="14.25" customHeight="1">
      <c r="B57" s="33" t="s">
        <v>1588</v>
      </c>
      <c r="C57" s="41"/>
      <c r="D57" s="66" t="s">
        <v>236</v>
      </c>
      <c r="E57" s="67" t="s">
        <v>237</v>
      </c>
      <c r="F57" s="67" t="s">
        <v>238</v>
      </c>
      <c r="G57" s="41">
        <v>1</v>
      </c>
      <c r="H57" s="629">
        <v>13681</v>
      </c>
      <c r="I57" s="67" t="s">
        <v>3303</v>
      </c>
      <c r="J57" s="67" t="s">
        <v>3266</v>
      </c>
      <c r="K57" s="67" t="s">
        <v>3267</v>
      </c>
      <c r="L57" s="67"/>
      <c r="M57" s="406"/>
      <c r="N57" s="67"/>
      <c r="O57" s="67"/>
      <c r="P57" s="392"/>
      <c r="Q57" s="392"/>
      <c r="R57" s="392"/>
      <c r="S57" s="392"/>
      <c r="T57" s="392"/>
      <c r="U57" s="392"/>
      <c r="V57" s="434" t="b">
        <f t="shared" si="1"/>
        <v>1</v>
      </c>
      <c r="W57" s="434" t="b">
        <f t="shared" si="0"/>
        <v>1</v>
      </c>
      <c r="X57" s="67" t="s">
        <v>237</v>
      </c>
      <c r="Y57" s="41">
        <v>1</v>
      </c>
      <c r="Z57" s="41" t="s">
        <v>6</v>
      </c>
      <c r="AA57" s="53" t="s">
        <v>136</v>
      </c>
      <c r="AB57" s="33" t="s">
        <v>1588</v>
      </c>
      <c r="AC57" s="213" t="s">
        <v>4079</v>
      </c>
      <c r="AD57" s="626" t="str">
        <f t="shared" si="2"/>
        <v>BIOT F345L1</v>
      </c>
      <c r="AE57" s="626">
        <v>1343</v>
      </c>
      <c r="AF57" s="67" t="s">
        <v>238</v>
      </c>
    </row>
    <row r="58" spans="2:32" ht="14.25" customHeight="1">
      <c r="B58" s="33" t="s">
        <v>1569</v>
      </c>
      <c r="C58" s="69"/>
      <c r="D58" s="35" t="s">
        <v>239</v>
      </c>
      <c r="E58" s="60" t="s">
        <v>240</v>
      </c>
      <c r="F58" s="61" t="s">
        <v>241</v>
      </c>
      <c r="G58" s="38">
        <v>1</v>
      </c>
      <c r="H58" s="629">
        <v>13771</v>
      </c>
      <c r="I58" s="61" t="s">
        <v>3283</v>
      </c>
      <c r="J58" s="61" t="s">
        <v>3268</v>
      </c>
      <c r="K58" s="61" t="s">
        <v>3294</v>
      </c>
      <c r="L58" s="61"/>
      <c r="M58" s="404"/>
      <c r="N58" s="61"/>
      <c r="O58" s="61"/>
      <c r="P58" s="392"/>
      <c r="Q58" s="392"/>
      <c r="R58" s="392"/>
      <c r="S58" s="392"/>
      <c r="T58" s="392"/>
      <c r="U58" s="392"/>
      <c r="V58" s="434" t="b">
        <f t="shared" si="1"/>
        <v>1</v>
      </c>
      <c r="W58" s="434" t="b">
        <f t="shared" si="0"/>
        <v>1</v>
      </c>
      <c r="X58" s="60" t="s">
        <v>240</v>
      </c>
      <c r="Y58" s="38">
        <v>1</v>
      </c>
      <c r="Z58" s="38" t="s">
        <v>6</v>
      </c>
      <c r="AA58" s="117" t="s">
        <v>25</v>
      </c>
      <c r="AB58" s="33" t="s">
        <v>1569</v>
      </c>
      <c r="AC58" s="213" t="s">
        <v>4080</v>
      </c>
      <c r="AD58" s="626" t="str">
        <f t="shared" si="2"/>
        <v>BIOT F422L1</v>
      </c>
      <c r="AE58" s="626">
        <v>1345</v>
      </c>
      <c r="AF58" s="61" t="s">
        <v>241</v>
      </c>
    </row>
    <row r="59" spans="2:32" ht="14.25" customHeight="1">
      <c r="B59" s="33" t="s">
        <v>1588</v>
      </c>
      <c r="C59" s="41"/>
      <c r="D59" s="35" t="s">
        <v>242</v>
      </c>
      <c r="E59" s="60" t="s">
        <v>243</v>
      </c>
      <c r="F59" s="61" t="s">
        <v>244</v>
      </c>
      <c r="G59" s="38">
        <v>1</v>
      </c>
      <c r="H59" s="629">
        <v>13751</v>
      </c>
      <c r="I59" s="61" t="s">
        <v>3303</v>
      </c>
      <c r="J59" s="61" t="s">
        <v>3266</v>
      </c>
      <c r="K59" s="61" t="s">
        <v>3267</v>
      </c>
      <c r="L59" s="61"/>
      <c r="M59" s="404"/>
      <c r="N59" s="61"/>
      <c r="O59" s="61"/>
      <c r="P59" s="392"/>
      <c r="Q59" s="392"/>
      <c r="R59" s="392"/>
      <c r="S59" s="392"/>
      <c r="T59" s="392"/>
      <c r="U59" s="392"/>
      <c r="V59" s="434" t="b">
        <f t="shared" si="1"/>
        <v>1</v>
      </c>
      <c r="W59" s="434" t="b">
        <f t="shared" si="0"/>
        <v>1</v>
      </c>
      <c r="X59" s="60" t="s">
        <v>243</v>
      </c>
      <c r="Y59" s="38">
        <v>1</v>
      </c>
      <c r="Z59" s="38" t="s">
        <v>6</v>
      </c>
      <c r="AA59" s="117" t="s">
        <v>1589</v>
      </c>
      <c r="AB59" s="33" t="s">
        <v>1588</v>
      </c>
      <c r="AC59" s="213" t="s">
        <v>4081</v>
      </c>
      <c r="AD59" s="626" t="str">
        <f t="shared" si="2"/>
        <v>BIOT F424L1</v>
      </c>
      <c r="AE59" s="626">
        <v>1344</v>
      </c>
      <c r="AF59" s="61" t="s">
        <v>244</v>
      </c>
    </row>
    <row r="60" spans="2:32" ht="14.25" customHeight="1">
      <c r="B60" s="60"/>
      <c r="C60" s="72"/>
      <c r="D60" s="60" t="s">
        <v>245</v>
      </c>
      <c r="E60" s="60" t="s">
        <v>246</v>
      </c>
      <c r="F60" s="61" t="s">
        <v>247</v>
      </c>
      <c r="G60" s="71">
        <v>1</v>
      </c>
      <c r="H60" s="629">
        <v>5491</v>
      </c>
      <c r="I60" s="61" t="s">
        <v>15</v>
      </c>
      <c r="J60" s="61"/>
      <c r="K60" s="61"/>
      <c r="L60" s="61"/>
      <c r="M60" s="404"/>
      <c r="N60" s="61"/>
      <c r="O60" s="61"/>
      <c r="P60" s="392"/>
      <c r="Q60" s="392"/>
      <c r="R60" s="392"/>
      <c r="S60" s="392"/>
      <c r="T60" s="392"/>
      <c r="U60" s="392"/>
      <c r="V60" s="434" t="b">
        <f t="shared" si="1"/>
        <v>1</v>
      </c>
      <c r="W60" s="434" t="b">
        <f t="shared" si="0"/>
        <v>1</v>
      </c>
      <c r="X60" s="60" t="s">
        <v>246</v>
      </c>
      <c r="Y60" s="71">
        <v>1</v>
      </c>
      <c r="Z60" s="71" t="s">
        <v>19</v>
      </c>
      <c r="AA60" s="61" t="s">
        <v>249</v>
      </c>
      <c r="AB60" s="60"/>
      <c r="AC60" s="213" t="s">
        <v>4082</v>
      </c>
      <c r="AD60" s="626" t="str">
        <f t="shared" si="2"/>
        <v>BITS C790TI1</v>
      </c>
      <c r="AE60" s="626">
        <v>1032</v>
      </c>
      <c r="AF60" s="61" t="s">
        <v>247</v>
      </c>
    </row>
    <row r="61" spans="2:32" ht="14.25" customHeight="1">
      <c r="B61" s="33"/>
      <c r="C61" s="41"/>
      <c r="D61" s="35">
        <v>596</v>
      </c>
      <c r="E61" s="35" t="s">
        <v>252</v>
      </c>
      <c r="F61" s="36" t="s">
        <v>1591</v>
      </c>
      <c r="G61" s="38">
        <v>1</v>
      </c>
      <c r="H61" s="629">
        <v>5961</v>
      </c>
      <c r="I61" s="36" t="s">
        <v>15</v>
      </c>
      <c r="J61" s="36"/>
      <c r="K61" s="36"/>
      <c r="L61" s="36"/>
      <c r="M61" s="402"/>
      <c r="N61" s="36"/>
      <c r="O61" s="36"/>
      <c r="P61" s="392"/>
      <c r="Q61" s="392"/>
      <c r="R61" s="392"/>
      <c r="S61" s="392"/>
      <c r="T61" s="392"/>
      <c r="U61" s="392"/>
      <c r="V61" s="434" t="b">
        <f t="shared" si="1"/>
        <v>1</v>
      </c>
      <c r="W61" s="434" t="b">
        <f t="shared" si="0"/>
        <v>1</v>
      </c>
      <c r="X61" s="35" t="s">
        <v>252</v>
      </c>
      <c r="Y61" s="38">
        <v>1</v>
      </c>
      <c r="Z61" s="38" t="s">
        <v>19</v>
      </c>
      <c r="AA61" s="117" t="s">
        <v>249</v>
      </c>
      <c r="AB61" s="33"/>
      <c r="AC61" s="213" t="s">
        <v>4083</v>
      </c>
      <c r="AD61" s="626" t="str">
        <f t="shared" si="2"/>
        <v>BITS C791TI1</v>
      </c>
      <c r="AE61" s="626">
        <v>1034</v>
      </c>
      <c r="AF61" s="36" t="s">
        <v>1591</v>
      </c>
    </row>
    <row r="62" spans="2:32" s="477" customFormat="1" ht="14.25" customHeight="1">
      <c r="B62" s="470"/>
      <c r="C62" s="471"/>
      <c r="D62" s="472">
        <v>520</v>
      </c>
      <c r="E62" s="472" t="s">
        <v>255</v>
      </c>
      <c r="F62" s="466" t="s">
        <v>1592</v>
      </c>
      <c r="G62" s="473">
        <v>1</v>
      </c>
      <c r="H62" s="629">
        <v>5201</v>
      </c>
      <c r="I62" s="466" t="s">
        <v>15</v>
      </c>
      <c r="J62" s="466"/>
      <c r="K62" s="466"/>
      <c r="L62" s="466"/>
      <c r="M62" s="475"/>
      <c r="N62" s="466"/>
      <c r="O62" s="466"/>
      <c r="P62" s="476"/>
      <c r="Q62" s="476"/>
      <c r="R62" s="476"/>
      <c r="S62" s="476"/>
      <c r="T62" s="476"/>
      <c r="U62" s="476"/>
      <c r="V62" s="477" t="b">
        <f t="shared" si="1"/>
        <v>1</v>
      </c>
      <c r="W62" s="477" t="b">
        <f t="shared" si="0"/>
        <v>1</v>
      </c>
      <c r="X62" s="472" t="s">
        <v>255</v>
      </c>
      <c r="Y62" s="473">
        <v>1</v>
      </c>
      <c r="Z62" s="473" t="s">
        <v>19</v>
      </c>
      <c r="AA62" s="478" t="s">
        <v>249</v>
      </c>
      <c r="AB62" s="470"/>
      <c r="AC62" s="213" t="s">
        <v>4084</v>
      </c>
      <c r="AD62" s="626" t="str">
        <f t="shared" si="2"/>
        <v>BITS C797TI1</v>
      </c>
      <c r="AE62" s="626" t="e">
        <v>#N/A</v>
      </c>
      <c r="AF62" s="466" t="s">
        <v>1592</v>
      </c>
    </row>
    <row r="63" spans="2:32" s="477" customFormat="1" ht="14.25" customHeight="1">
      <c r="B63" s="470"/>
      <c r="C63" s="471"/>
      <c r="D63" s="472">
        <v>553</v>
      </c>
      <c r="E63" s="472" t="s">
        <v>258</v>
      </c>
      <c r="F63" s="466" t="s">
        <v>259</v>
      </c>
      <c r="G63" s="473">
        <v>1</v>
      </c>
      <c r="H63" s="629">
        <v>5531</v>
      </c>
      <c r="I63" s="466" t="s">
        <v>15</v>
      </c>
      <c r="J63" s="466"/>
      <c r="K63" s="466"/>
      <c r="L63" s="466"/>
      <c r="M63" s="475"/>
      <c r="N63" s="466"/>
      <c r="O63" s="466"/>
      <c r="P63" s="476"/>
      <c r="Q63" s="476"/>
      <c r="R63" s="476"/>
      <c r="S63" s="476"/>
      <c r="T63" s="476"/>
      <c r="U63" s="476"/>
      <c r="V63" s="477" t="b">
        <f t="shared" si="1"/>
        <v>1</v>
      </c>
      <c r="W63" s="477" t="b">
        <f t="shared" si="0"/>
        <v>1</v>
      </c>
      <c r="X63" s="472" t="s">
        <v>258</v>
      </c>
      <c r="Y63" s="473">
        <v>1</v>
      </c>
      <c r="Z63" s="473" t="s">
        <v>19</v>
      </c>
      <c r="AA63" s="478" t="s">
        <v>249</v>
      </c>
      <c r="AB63" s="470"/>
      <c r="AC63" s="213" t="s">
        <v>4085</v>
      </c>
      <c r="AD63" s="626" t="str">
        <f t="shared" si="2"/>
        <v>BITS C799TI1</v>
      </c>
      <c r="AE63" s="626" t="e">
        <v>#N/A</v>
      </c>
      <c r="AF63" s="466" t="s">
        <v>259</v>
      </c>
    </row>
    <row r="64" spans="2:32" s="477" customFormat="1" ht="14.25" customHeight="1">
      <c r="B64" s="470"/>
      <c r="C64" s="471"/>
      <c r="D64" s="472">
        <v>2101</v>
      </c>
      <c r="E64" s="472" t="s">
        <v>261</v>
      </c>
      <c r="F64" s="466" t="s">
        <v>1593</v>
      </c>
      <c r="G64" s="473">
        <v>1</v>
      </c>
      <c r="H64" s="629">
        <v>21011</v>
      </c>
      <c r="I64" s="466" t="s">
        <v>15</v>
      </c>
      <c r="J64" s="466"/>
      <c r="K64" s="466"/>
      <c r="L64" s="466"/>
      <c r="M64" s="475"/>
      <c r="N64" s="466"/>
      <c r="O64" s="466"/>
      <c r="P64" s="476"/>
      <c r="Q64" s="476"/>
      <c r="R64" s="476"/>
      <c r="S64" s="476"/>
      <c r="T64" s="476"/>
      <c r="U64" s="476"/>
      <c r="V64" s="477" t="b">
        <f t="shared" si="1"/>
        <v>1</v>
      </c>
      <c r="W64" s="477" t="b">
        <f t="shared" si="0"/>
        <v>1</v>
      </c>
      <c r="X64" s="472" t="s">
        <v>261</v>
      </c>
      <c r="Y64" s="473">
        <v>1</v>
      </c>
      <c r="Z64" s="473" t="s">
        <v>19</v>
      </c>
      <c r="AA64" s="478" t="s">
        <v>249</v>
      </c>
      <c r="AB64" s="470"/>
      <c r="AC64" s="213" t="s">
        <v>4086</v>
      </c>
      <c r="AD64" s="626" t="str">
        <f t="shared" si="2"/>
        <v>BITS E661I1</v>
      </c>
      <c r="AE64" s="626" t="e">
        <v>#N/A</v>
      </c>
      <c r="AF64" s="466" t="s">
        <v>1593</v>
      </c>
    </row>
    <row r="65" spans="2:33" s="477" customFormat="1" ht="14.25" customHeight="1">
      <c r="B65" s="470"/>
      <c r="C65" s="471"/>
      <c r="D65" s="472" t="s">
        <v>263</v>
      </c>
      <c r="E65" s="479" t="s">
        <v>264</v>
      </c>
      <c r="F65" s="480" t="s">
        <v>265</v>
      </c>
      <c r="G65" s="473">
        <v>1</v>
      </c>
      <c r="H65" s="629">
        <v>8571</v>
      </c>
      <c r="I65" s="480" t="s">
        <v>15</v>
      </c>
      <c r="J65" s="480"/>
      <c r="K65" s="480"/>
      <c r="L65" s="480"/>
      <c r="M65" s="481"/>
      <c r="N65" s="480"/>
      <c r="O65" s="480"/>
      <c r="P65" s="476"/>
      <c r="Q65" s="476"/>
      <c r="R65" s="476"/>
      <c r="S65" s="476"/>
      <c r="T65" s="476"/>
      <c r="U65" s="476"/>
      <c r="V65" s="477" t="b">
        <f t="shared" si="1"/>
        <v>1</v>
      </c>
      <c r="W65" s="477" t="b">
        <f t="shared" si="0"/>
        <v>1</v>
      </c>
      <c r="X65" s="479" t="s">
        <v>264</v>
      </c>
      <c r="Y65" s="473">
        <v>1</v>
      </c>
      <c r="Z65" s="473" t="s">
        <v>19</v>
      </c>
      <c r="AA65" s="478" t="s">
        <v>249</v>
      </c>
      <c r="AB65" s="470"/>
      <c r="AC65" s="213" t="s">
        <v>4087</v>
      </c>
      <c r="AD65" s="626" t="str">
        <f t="shared" si="2"/>
        <v>BITS E793TI1</v>
      </c>
      <c r="AE65" s="626" t="e">
        <v>#N/A</v>
      </c>
      <c r="AF65" s="480" t="s">
        <v>265</v>
      </c>
    </row>
    <row r="66" spans="2:33" ht="14.25" customHeight="1">
      <c r="B66" s="43"/>
      <c r="C66" s="41"/>
      <c r="D66" s="35">
        <v>858</v>
      </c>
      <c r="E66" s="75" t="s">
        <v>267</v>
      </c>
      <c r="F66" s="36" t="s">
        <v>268</v>
      </c>
      <c r="G66" s="38">
        <v>1</v>
      </c>
      <c r="H66" s="629">
        <v>8581</v>
      </c>
      <c r="I66" s="36" t="s">
        <v>15</v>
      </c>
      <c r="J66" s="36"/>
      <c r="K66" s="36"/>
      <c r="L66" s="36"/>
      <c r="M66" s="402"/>
      <c r="N66" s="36"/>
      <c r="O66" s="36"/>
      <c r="P66" s="392"/>
      <c r="Q66" s="392"/>
      <c r="R66" s="392"/>
      <c r="S66" s="392"/>
      <c r="T66" s="392"/>
      <c r="U66" s="392"/>
      <c r="V66" s="434" t="b">
        <f t="shared" si="1"/>
        <v>1</v>
      </c>
      <c r="W66" s="434" t="b">
        <f t="shared" si="0"/>
        <v>1</v>
      </c>
      <c r="X66" s="75" t="s">
        <v>267</v>
      </c>
      <c r="Y66" s="38">
        <v>1</v>
      </c>
      <c r="Z66" s="77" t="s">
        <v>19</v>
      </c>
      <c r="AA66" s="117" t="s">
        <v>249</v>
      </c>
      <c r="AB66" s="43"/>
      <c r="AC66" s="213" t="s">
        <v>4088</v>
      </c>
      <c r="AD66" s="626" t="str">
        <f t="shared" si="2"/>
        <v>BITS E794TI1</v>
      </c>
      <c r="AE66" s="626">
        <v>1047</v>
      </c>
      <c r="AF66" s="36" t="s">
        <v>268</v>
      </c>
    </row>
    <row r="67" spans="2:33" ht="14.25" customHeight="1">
      <c r="B67" s="33" t="s">
        <v>1597</v>
      </c>
      <c r="C67" s="41" t="s">
        <v>1598</v>
      </c>
      <c r="D67" s="35" t="s">
        <v>269</v>
      </c>
      <c r="E67" s="35" t="s">
        <v>270</v>
      </c>
      <c r="F67" s="36" t="s">
        <v>271</v>
      </c>
      <c r="G67" s="38">
        <v>1</v>
      </c>
      <c r="H67" s="629">
        <v>10031</v>
      </c>
      <c r="I67" s="36" t="s">
        <v>3287</v>
      </c>
      <c r="J67" s="36"/>
      <c r="K67" s="36"/>
      <c r="L67" s="36"/>
      <c r="M67" s="402"/>
      <c r="N67" s="36"/>
      <c r="O67" s="36"/>
      <c r="P67" s="392"/>
      <c r="Q67" s="392"/>
      <c r="R67" s="392"/>
      <c r="S67" s="392"/>
      <c r="T67" s="392"/>
      <c r="U67" s="392"/>
      <c r="V67" s="434" t="b">
        <f t="shared" si="1"/>
        <v>1</v>
      </c>
      <c r="W67" s="434" t="b">
        <f t="shared" si="0"/>
        <v>1</v>
      </c>
      <c r="X67" s="35" t="s">
        <v>270</v>
      </c>
      <c r="Y67" s="38">
        <v>1</v>
      </c>
      <c r="Z67" s="38" t="s">
        <v>6</v>
      </c>
      <c r="AA67" s="96" t="s">
        <v>1596</v>
      </c>
      <c r="AB67" s="33" t="s">
        <v>1597</v>
      </c>
      <c r="AC67" s="213" t="s">
        <v>4089</v>
      </c>
      <c r="AD67" s="626" t="str">
        <f t="shared" si="2"/>
        <v>BITS F110L1</v>
      </c>
      <c r="AE67" s="626">
        <v>1051</v>
      </c>
      <c r="AF67" s="36" t="s">
        <v>271</v>
      </c>
    </row>
    <row r="68" spans="2:33" ht="14.25" customHeight="1">
      <c r="B68" s="33" t="s">
        <v>1600</v>
      </c>
      <c r="C68" s="41" t="s">
        <v>1598</v>
      </c>
      <c r="D68" s="35" t="s">
        <v>269</v>
      </c>
      <c r="E68" s="35" t="s">
        <v>270</v>
      </c>
      <c r="F68" s="36" t="s">
        <v>271</v>
      </c>
      <c r="G68" s="38">
        <v>2</v>
      </c>
      <c r="H68" s="629">
        <v>10032</v>
      </c>
      <c r="I68" s="36" t="s">
        <v>3274</v>
      </c>
      <c r="J68" s="36"/>
      <c r="K68" s="36"/>
      <c r="L68" s="36"/>
      <c r="M68" s="402"/>
      <c r="N68" s="36"/>
      <c r="O68" s="36"/>
      <c r="P68" s="392"/>
      <c r="Q68" s="392"/>
      <c r="R68" s="392"/>
      <c r="S68" s="392"/>
      <c r="T68" s="392"/>
      <c r="U68" s="392"/>
      <c r="V68" s="434" t="b">
        <f t="shared" si="1"/>
        <v>1</v>
      </c>
      <c r="W68" s="434" t="b">
        <f t="shared" si="0"/>
        <v>1</v>
      </c>
      <c r="X68" s="35" t="s">
        <v>270</v>
      </c>
      <c r="Y68" s="38">
        <v>2</v>
      </c>
      <c r="Z68" s="38" t="s">
        <v>6</v>
      </c>
      <c r="AA68" s="96" t="s">
        <v>1599</v>
      </c>
      <c r="AB68" s="33" t="s">
        <v>1600</v>
      </c>
      <c r="AC68" s="213" t="s">
        <v>4090</v>
      </c>
      <c r="AD68" s="626" t="str">
        <f t="shared" si="2"/>
        <v>BITS F110L2</v>
      </c>
      <c r="AE68" s="626">
        <v>1052</v>
      </c>
      <c r="AF68" s="36" t="s">
        <v>271</v>
      </c>
    </row>
    <row r="69" spans="2:33" ht="14.25" customHeight="1">
      <c r="B69" s="33" t="s">
        <v>1550</v>
      </c>
      <c r="C69" s="41" t="s">
        <v>1601</v>
      </c>
      <c r="D69" s="35" t="s">
        <v>269</v>
      </c>
      <c r="E69" s="35" t="s">
        <v>270</v>
      </c>
      <c r="F69" s="36" t="s">
        <v>271</v>
      </c>
      <c r="G69" s="38">
        <v>1</v>
      </c>
      <c r="H69" s="629">
        <v>1003157</v>
      </c>
      <c r="I69" s="36" t="s">
        <v>3291</v>
      </c>
      <c r="J69" s="36"/>
      <c r="K69" s="36"/>
      <c r="L69" s="36"/>
      <c r="M69" s="402"/>
      <c r="N69" s="36"/>
      <c r="O69" s="36"/>
      <c r="P69" s="392"/>
      <c r="Q69" s="392"/>
      <c r="R69" s="392"/>
      <c r="S69" s="392"/>
      <c r="T69" s="392"/>
      <c r="U69" s="392"/>
      <c r="V69" s="434" t="b">
        <f t="shared" si="1"/>
        <v>1</v>
      </c>
      <c r="W69" s="434" t="b">
        <f t="shared" si="0"/>
        <v>1</v>
      </c>
      <c r="X69" s="35" t="s">
        <v>270</v>
      </c>
      <c r="Y69" s="38">
        <v>1</v>
      </c>
      <c r="Z69" s="38" t="s">
        <v>7</v>
      </c>
      <c r="AA69" s="442" t="s">
        <v>274</v>
      </c>
      <c r="AB69" s="33" t="s">
        <v>1550</v>
      </c>
      <c r="AC69" s="213" t="s">
        <v>4091</v>
      </c>
      <c r="AD69" s="626" t="str">
        <f t="shared" si="2"/>
        <v>BITS F110T1</v>
      </c>
      <c r="AE69" s="626">
        <v>1058</v>
      </c>
      <c r="AF69" s="36" t="s">
        <v>271</v>
      </c>
    </row>
    <row r="70" spans="2:33" ht="14.25" customHeight="1">
      <c r="B70" s="33" t="s">
        <v>1550</v>
      </c>
      <c r="C70" s="41" t="s">
        <v>1598</v>
      </c>
      <c r="D70" s="35" t="s">
        <v>269</v>
      </c>
      <c r="E70" s="35" t="s">
        <v>270</v>
      </c>
      <c r="F70" s="36" t="s">
        <v>271</v>
      </c>
      <c r="G70" s="38">
        <v>2</v>
      </c>
      <c r="H70" s="629">
        <v>1003257</v>
      </c>
      <c r="I70" s="36" t="s">
        <v>3291</v>
      </c>
      <c r="J70" s="36"/>
      <c r="K70" s="36"/>
      <c r="L70" s="36"/>
      <c r="M70" s="402"/>
      <c r="N70" s="36"/>
      <c r="O70" s="36"/>
      <c r="P70" s="392"/>
      <c r="Q70" s="392"/>
      <c r="R70" s="392"/>
      <c r="S70" s="392"/>
      <c r="T70" s="392"/>
      <c r="U70" s="392"/>
      <c r="V70" s="434" t="b">
        <f t="shared" si="1"/>
        <v>1</v>
      </c>
      <c r="W70" s="434" t="b">
        <f t="shared" ref="W70:W133" si="3">EXACT(G70,Y70)</f>
        <v>1</v>
      </c>
      <c r="X70" s="35" t="s">
        <v>270</v>
      </c>
      <c r="Y70" s="38">
        <v>2</v>
      </c>
      <c r="Z70" s="38" t="s">
        <v>7</v>
      </c>
      <c r="AA70" s="442" t="s">
        <v>276</v>
      </c>
      <c r="AB70" s="33" t="s">
        <v>1550</v>
      </c>
      <c r="AC70" s="213" t="s">
        <v>4092</v>
      </c>
      <c r="AD70" s="626" t="str">
        <f t="shared" si="2"/>
        <v>BITS F110T2</v>
      </c>
      <c r="AE70" s="626">
        <v>1059</v>
      </c>
      <c r="AF70" s="36" t="s">
        <v>271</v>
      </c>
    </row>
    <row r="71" spans="2:33" ht="14.25" customHeight="1">
      <c r="B71" s="33" t="s">
        <v>1550</v>
      </c>
      <c r="C71" s="41" t="s">
        <v>1602</v>
      </c>
      <c r="D71" s="35" t="s">
        <v>269</v>
      </c>
      <c r="E71" s="35" t="s">
        <v>270</v>
      </c>
      <c r="F71" s="36" t="s">
        <v>271</v>
      </c>
      <c r="G71" s="38">
        <v>3</v>
      </c>
      <c r="H71" s="629">
        <v>1003357</v>
      </c>
      <c r="I71" s="36" t="s">
        <v>3291</v>
      </c>
      <c r="J71" s="36"/>
      <c r="K71" s="36"/>
      <c r="L71" s="36"/>
      <c r="M71" s="402"/>
      <c r="N71" s="36"/>
      <c r="O71" s="36"/>
      <c r="P71" s="392"/>
      <c r="Q71" s="392"/>
      <c r="R71" s="392"/>
      <c r="S71" s="392"/>
      <c r="T71" s="392"/>
      <c r="U71" s="392"/>
      <c r="V71" s="434" t="b">
        <f t="shared" ref="V71:V134" si="4">EXACT(X71,E71)</f>
        <v>1</v>
      </c>
      <c r="W71" s="434" t="b">
        <f t="shared" si="3"/>
        <v>1</v>
      </c>
      <c r="X71" s="35" t="s">
        <v>270</v>
      </c>
      <c r="Y71" s="38">
        <v>3</v>
      </c>
      <c r="Z71" s="38" t="s">
        <v>7</v>
      </c>
      <c r="AA71" s="442" t="s">
        <v>278</v>
      </c>
      <c r="AB71" s="33" t="s">
        <v>1550</v>
      </c>
      <c r="AC71" s="213" t="s">
        <v>4093</v>
      </c>
      <c r="AD71" s="626" t="str">
        <f t="shared" ref="AD71:AD134" si="5">X71&amp;Z71&amp;Y71</f>
        <v>BITS F110T3</v>
      </c>
      <c r="AE71" s="626">
        <v>1060</v>
      </c>
      <c r="AF71" s="36" t="s">
        <v>271</v>
      </c>
    </row>
    <row r="72" spans="2:33" ht="14.25" customHeight="1">
      <c r="B72" s="33" t="s">
        <v>1550</v>
      </c>
      <c r="C72" s="41" t="s">
        <v>1603</v>
      </c>
      <c r="D72" s="35" t="s">
        <v>269</v>
      </c>
      <c r="E72" s="35" t="s">
        <v>270</v>
      </c>
      <c r="F72" s="36" t="s">
        <v>271</v>
      </c>
      <c r="G72" s="38">
        <v>4</v>
      </c>
      <c r="H72" s="629">
        <v>1003457</v>
      </c>
      <c r="I72" s="36" t="s">
        <v>3291</v>
      </c>
      <c r="J72" s="36"/>
      <c r="K72" s="36"/>
      <c r="L72" s="36"/>
      <c r="M72" s="402"/>
      <c r="N72" s="36"/>
      <c r="O72" s="36"/>
      <c r="P72" s="392"/>
      <c r="Q72" s="392"/>
      <c r="R72" s="392"/>
      <c r="S72" s="392"/>
      <c r="T72" s="392"/>
      <c r="U72" s="392"/>
      <c r="V72" s="434" t="b">
        <f t="shared" si="4"/>
        <v>1</v>
      </c>
      <c r="W72" s="434" t="b">
        <f t="shared" si="3"/>
        <v>1</v>
      </c>
      <c r="X72" s="35" t="s">
        <v>270</v>
      </c>
      <c r="Y72" s="38">
        <v>4</v>
      </c>
      <c r="Z72" s="38" t="s">
        <v>7</v>
      </c>
      <c r="AA72" s="442" t="s">
        <v>282</v>
      </c>
      <c r="AB72" s="33" t="s">
        <v>1550</v>
      </c>
      <c r="AC72" s="213" t="s">
        <v>4094</v>
      </c>
      <c r="AD72" s="626" t="str">
        <f t="shared" si="5"/>
        <v>BITS F110T4</v>
      </c>
      <c r="AE72" s="626">
        <v>1061</v>
      </c>
      <c r="AF72" s="36" t="s">
        <v>271</v>
      </c>
    </row>
    <row r="73" spans="2:33" ht="14.25" customHeight="1">
      <c r="B73" s="33" t="s">
        <v>1550</v>
      </c>
      <c r="C73" s="41" t="s">
        <v>1604</v>
      </c>
      <c r="D73" s="35" t="s">
        <v>269</v>
      </c>
      <c r="E73" s="35" t="s">
        <v>270</v>
      </c>
      <c r="F73" s="36" t="s">
        <v>271</v>
      </c>
      <c r="G73" s="38">
        <v>5</v>
      </c>
      <c r="H73" s="629">
        <v>1003557</v>
      </c>
      <c r="I73" s="36" t="s">
        <v>3291</v>
      </c>
      <c r="J73" s="36"/>
      <c r="K73" s="36"/>
      <c r="L73" s="36"/>
      <c r="M73" s="402"/>
      <c r="N73" s="36"/>
      <c r="O73" s="36"/>
      <c r="P73" s="392"/>
      <c r="Q73" s="392"/>
      <c r="R73" s="392"/>
      <c r="S73" s="392"/>
      <c r="T73" s="392"/>
      <c r="U73" s="392"/>
      <c r="V73" s="434" t="b">
        <f t="shared" si="4"/>
        <v>1</v>
      </c>
      <c r="W73" s="434" t="b">
        <f t="shared" si="3"/>
        <v>1</v>
      </c>
      <c r="X73" s="35" t="s">
        <v>270</v>
      </c>
      <c r="Y73" s="38">
        <v>5</v>
      </c>
      <c r="Z73" s="38" t="s">
        <v>7</v>
      </c>
      <c r="AA73" s="442" t="s">
        <v>3392</v>
      </c>
      <c r="AB73" s="33" t="s">
        <v>1550</v>
      </c>
      <c r="AC73" s="213" t="s">
        <v>4095</v>
      </c>
      <c r="AD73" s="626" t="str">
        <f t="shared" si="5"/>
        <v>BITS F110T5</v>
      </c>
      <c r="AE73" s="626">
        <v>1062</v>
      </c>
      <c r="AF73" s="36" t="s">
        <v>271</v>
      </c>
    </row>
    <row r="74" spans="2:33" ht="14.25" customHeight="1">
      <c r="B74" s="33" t="s">
        <v>1491</v>
      </c>
      <c r="C74" s="41"/>
      <c r="D74" s="35" t="s">
        <v>269</v>
      </c>
      <c r="E74" s="35" t="s">
        <v>270</v>
      </c>
      <c r="F74" s="36" t="s">
        <v>271</v>
      </c>
      <c r="G74" s="38">
        <v>1</v>
      </c>
      <c r="H74" s="629">
        <v>1003199</v>
      </c>
      <c r="I74" s="36" t="s">
        <v>3286</v>
      </c>
      <c r="J74" s="36" t="s">
        <v>3299</v>
      </c>
      <c r="K74" s="36"/>
      <c r="L74" s="36"/>
      <c r="M74" s="402"/>
      <c r="N74" s="36"/>
      <c r="O74" s="36"/>
      <c r="P74" s="392"/>
      <c r="Q74" s="392"/>
      <c r="R74" s="392"/>
      <c r="S74" s="392"/>
      <c r="T74" s="392"/>
      <c r="U74" s="392"/>
      <c r="V74" s="434" t="b">
        <f t="shared" si="4"/>
        <v>1</v>
      </c>
      <c r="W74" s="434" t="b">
        <f t="shared" si="3"/>
        <v>1</v>
      </c>
      <c r="X74" s="35" t="s">
        <v>270</v>
      </c>
      <c r="Y74" s="38">
        <v>1</v>
      </c>
      <c r="Z74" s="38" t="s">
        <v>8</v>
      </c>
      <c r="AA74" s="53" t="s">
        <v>3393</v>
      </c>
      <c r="AB74" s="33" t="s">
        <v>1491</v>
      </c>
      <c r="AC74" s="213" t="s">
        <v>4096</v>
      </c>
      <c r="AD74" s="626" t="str">
        <f t="shared" si="5"/>
        <v>BITS F110P1</v>
      </c>
      <c r="AE74" s="626">
        <v>1053</v>
      </c>
      <c r="AF74" s="36" t="s">
        <v>271</v>
      </c>
    </row>
    <row r="75" spans="2:33" ht="14.25" customHeight="1">
      <c r="B75" s="33" t="s">
        <v>1495</v>
      </c>
      <c r="C75" s="41"/>
      <c r="D75" s="35" t="s">
        <v>269</v>
      </c>
      <c r="E75" s="35" t="s">
        <v>270</v>
      </c>
      <c r="F75" s="36" t="s">
        <v>271</v>
      </c>
      <c r="G75" s="38">
        <v>2</v>
      </c>
      <c r="H75" s="629">
        <v>1003299</v>
      </c>
      <c r="I75" s="36" t="s">
        <v>3281</v>
      </c>
      <c r="J75" s="36" t="s">
        <v>3282</v>
      </c>
      <c r="K75" s="36"/>
      <c r="L75" s="36"/>
      <c r="M75" s="402"/>
      <c r="N75" s="36"/>
      <c r="O75" s="36"/>
      <c r="P75" s="392"/>
      <c r="Q75" s="392"/>
      <c r="R75" s="392"/>
      <c r="S75" s="392"/>
      <c r="T75" s="392"/>
      <c r="U75" s="392"/>
      <c r="V75" s="434" t="b">
        <f t="shared" si="4"/>
        <v>1</v>
      </c>
      <c r="W75" s="434" t="b">
        <f t="shared" si="3"/>
        <v>1</v>
      </c>
      <c r="X75" s="35" t="s">
        <v>270</v>
      </c>
      <c r="Y75" s="38">
        <v>2</v>
      </c>
      <c r="Z75" s="38" t="s">
        <v>8</v>
      </c>
      <c r="AA75" s="53" t="s">
        <v>3394</v>
      </c>
      <c r="AB75" s="33" t="s">
        <v>1495</v>
      </c>
      <c r="AC75" s="213" t="s">
        <v>4097</v>
      </c>
      <c r="AD75" s="626" t="str">
        <f t="shared" si="5"/>
        <v>BITS F110P2</v>
      </c>
      <c r="AE75" s="626">
        <v>1054</v>
      </c>
      <c r="AF75" s="36" t="s">
        <v>271</v>
      </c>
    </row>
    <row r="76" spans="2:33" ht="14.25" customHeight="1">
      <c r="B76" s="33" t="s">
        <v>1505</v>
      </c>
      <c r="C76" s="41"/>
      <c r="D76" s="35" t="s">
        <v>269</v>
      </c>
      <c r="E76" s="35" t="s">
        <v>270</v>
      </c>
      <c r="F76" s="36" t="s">
        <v>271</v>
      </c>
      <c r="G76" s="38">
        <v>3</v>
      </c>
      <c r="H76" s="629">
        <v>10033</v>
      </c>
      <c r="I76" s="36" t="s">
        <v>3290</v>
      </c>
      <c r="J76" s="36" t="s">
        <v>3277</v>
      </c>
      <c r="K76" s="36"/>
      <c r="L76" s="36"/>
      <c r="M76" s="402"/>
      <c r="N76" s="36"/>
      <c r="O76" s="36"/>
      <c r="P76" s="392"/>
      <c r="Q76" s="392"/>
      <c r="R76" s="392"/>
      <c r="S76" s="392"/>
      <c r="T76" s="392"/>
      <c r="U76" s="392"/>
      <c r="V76" s="434" t="b">
        <f t="shared" si="4"/>
        <v>1</v>
      </c>
      <c r="W76" s="434" t="b">
        <f t="shared" si="3"/>
        <v>1</v>
      </c>
      <c r="X76" s="35" t="s">
        <v>270</v>
      </c>
      <c r="Y76" s="38">
        <v>3</v>
      </c>
      <c r="Z76" s="38" t="s">
        <v>8</v>
      </c>
      <c r="AA76" s="53" t="s">
        <v>3395</v>
      </c>
      <c r="AB76" s="33" t="s">
        <v>1505</v>
      </c>
      <c r="AC76" s="213" t="s">
        <v>4098</v>
      </c>
      <c r="AD76" s="626" t="str">
        <f t="shared" si="5"/>
        <v>BITS F110P3</v>
      </c>
      <c r="AE76" s="626">
        <v>1055</v>
      </c>
      <c r="AF76" s="36" t="s">
        <v>271</v>
      </c>
    </row>
    <row r="77" spans="2:33" ht="14.25" customHeight="1">
      <c r="B77" s="33" t="s">
        <v>1605</v>
      </c>
      <c r="C77" s="41"/>
      <c r="D77" s="35" t="s">
        <v>269</v>
      </c>
      <c r="E77" s="35" t="s">
        <v>270</v>
      </c>
      <c r="F77" s="36" t="s">
        <v>271</v>
      </c>
      <c r="G77" s="38">
        <v>4</v>
      </c>
      <c r="H77" s="629">
        <v>10034</v>
      </c>
      <c r="I77" s="36" t="s">
        <v>3264</v>
      </c>
      <c r="J77" s="36" t="s">
        <v>3298</v>
      </c>
      <c r="K77" s="36"/>
      <c r="L77" s="36"/>
      <c r="M77" s="402"/>
      <c r="N77" s="36"/>
      <c r="O77" s="36"/>
      <c r="P77" s="392"/>
      <c r="Q77" s="392"/>
      <c r="R77" s="392"/>
      <c r="S77" s="392"/>
      <c r="T77" s="392"/>
      <c r="U77" s="392"/>
      <c r="V77" s="434" t="b">
        <f t="shared" si="4"/>
        <v>1</v>
      </c>
      <c r="W77" s="434" t="b">
        <f t="shared" si="3"/>
        <v>1</v>
      </c>
      <c r="X77" s="35" t="s">
        <v>270</v>
      </c>
      <c r="Y77" s="38">
        <v>4</v>
      </c>
      <c r="Z77" s="38" t="s">
        <v>8</v>
      </c>
      <c r="AA77" s="53" t="s">
        <v>3396</v>
      </c>
      <c r="AB77" s="33" t="s">
        <v>1605</v>
      </c>
      <c r="AC77" s="213" t="s">
        <v>4099</v>
      </c>
      <c r="AD77" s="626" t="str">
        <f t="shared" si="5"/>
        <v>BITS F110P4</v>
      </c>
      <c r="AE77" s="626">
        <v>1056</v>
      </c>
      <c r="AF77" s="36" t="s">
        <v>271</v>
      </c>
    </row>
    <row r="78" spans="2:33" ht="14.25" customHeight="1">
      <c r="B78" s="33" t="s">
        <v>1519</v>
      </c>
      <c r="C78" s="83"/>
      <c r="D78" s="35" t="s">
        <v>269</v>
      </c>
      <c r="E78" s="35" t="s">
        <v>270</v>
      </c>
      <c r="F78" s="36" t="s">
        <v>271</v>
      </c>
      <c r="G78" s="38">
        <v>5</v>
      </c>
      <c r="H78" s="629">
        <v>10035</v>
      </c>
      <c r="I78" s="36" t="s">
        <v>3294</v>
      </c>
      <c r="J78" s="36" t="s">
        <v>3269</v>
      </c>
      <c r="K78" s="36"/>
      <c r="L78" s="36"/>
      <c r="M78" s="402"/>
      <c r="N78" s="36"/>
      <c r="O78" s="36"/>
      <c r="P78" s="392"/>
      <c r="Q78" s="392"/>
      <c r="R78" s="392"/>
      <c r="S78" s="392"/>
      <c r="T78" s="392"/>
      <c r="U78" s="392"/>
      <c r="V78" s="434" t="b">
        <f t="shared" si="4"/>
        <v>1</v>
      </c>
      <c r="W78" s="434" t="b">
        <f t="shared" si="3"/>
        <v>1</v>
      </c>
      <c r="X78" s="35" t="s">
        <v>270</v>
      </c>
      <c r="Y78" s="38">
        <v>5</v>
      </c>
      <c r="Z78" s="38" t="s">
        <v>8</v>
      </c>
      <c r="AA78" s="53" t="s">
        <v>3397</v>
      </c>
      <c r="AB78" s="33" t="s">
        <v>1519</v>
      </c>
      <c r="AC78" s="213" t="s">
        <v>4100</v>
      </c>
      <c r="AD78" s="626" t="str">
        <f t="shared" si="5"/>
        <v>BITS F110P5</v>
      </c>
      <c r="AE78" s="626">
        <v>1057</v>
      </c>
      <c r="AF78" s="36" t="s">
        <v>271</v>
      </c>
    </row>
    <row r="79" spans="2:33" ht="14.25" customHeight="1">
      <c r="B79" s="33" t="s">
        <v>1607</v>
      </c>
      <c r="C79" s="83" t="s">
        <v>1608</v>
      </c>
      <c r="D79" s="35" t="s">
        <v>301</v>
      </c>
      <c r="E79" s="35" t="s">
        <v>302</v>
      </c>
      <c r="F79" s="36" t="s">
        <v>303</v>
      </c>
      <c r="G79" s="38">
        <v>1</v>
      </c>
      <c r="H79" s="629">
        <v>10041</v>
      </c>
      <c r="I79" s="36" t="s">
        <v>3304</v>
      </c>
      <c r="J79" s="36" t="s">
        <v>3265</v>
      </c>
      <c r="K79" s="36"/>
      <c r="L79" s="36"/>
      <c r="M79" s="402"/>
      <c r="N79" s="36"/>
      <c r="O79" s="36"/>
      <c r="P79" s="392"/>
      <c r="Q79" s="392"/>
      <c r="R79" s="392"/>
      <c r="S79" s="392"/>
      <c r="T79" s="392"/>
      <c r="U79" s="392"/>
      <c r="V79" s="434" t="b">
        <f t="shared" si="4"/>
        <v>1</v>
      </c>
      <c r="W79" s="434" t="b">
        <f t="shared" si="3"/>
        <v>1</v>
      </c>
      <c r="X79" s="35" t="s">
        <v>302</v>
      </c>
      <c r="Y79" s="38">
        <v>1</v>
      </c>
      <c r="Z79" s="38" t="s">
        <v>6</v>
      </c>
      <c r="AA79" s="53" t="s">
        <v>1606</v>
      </c>
      <c r="AB79" s="33" t="s">
        <v>1607</v>
      </c>
      <c r="AC79" s="213" t="s">
        <v>3958</v>
      </c>
      <c r="AD79" s="626" t="str">
        <f t="shared" si="5"/>
        <v>BITS F111L1</v>
      </c>
      <c r="AE79" s="626">
        <v>1064</v>
      </c>
      <c r="AF79" s="36" t="s">
        <v>303</v>
      </c>
    </row>
    <row r="80" spans="2:33" ht="14.25" customHeight="1">
      <c r="B80" s="33" t="s">
        <v>1609</v>
      </c>
      <c r="C80" s="85"/>
      <c r="D80" s="35" t="s">
        <v>301</v>
      </c>
      <c r="E80" s="35" t="s">
        <v>302</v>
      </c>
      <c r="F80" s="36" t="s">
        <v>303</v>
      </c>
      <c r="G80" s="38">
        <v>1</v>
      </c>
      <c r="H80" s="783">
        <v>1004157</v>
      </c>
      <c r="I80" s="36" t="s">
        <v>3280</v>
      </c>
      <c r="J80" s="36" t="s">
        <v>3264</v>
      </c>
      <c r="K80" s="36"/>
      <c r="L80" s="36"/>
      <c r="M80" s="402"/>
      <c r="N80" s="36"/>
      <c r="O80" s="36"/>
      <c r="P80" s="392"/>
      <c r="Q80" s="392"/>
      <c r="R80" s="392"/>
      <c r="S80" s="392"/>
      <c r="T80" s="392"/>
      <c r="U80" s="392"/>
      <c r="V80" s="434" t="b">
        <f t="shared" si="4"/>
        <v>1</v>
      </c>
      <c r="W80" s="434" t="b">
        <f t="shared" si="3"/>
        <v>1</v>
      </c>
      <c r="X80" s="35" t="s">
        <v>302</v>
      </c>
      <c r="Y80" s="38">
        <v>1</v>
      </c>
      <c r="Z80" s="38" t="s">
        <v>7</v>
      </c>
      <c r="AA80" s="53" t="s">
        <v>313</v>
      </c>
      <c r="AB80" s="33" t="s">
        <v>1609</v>
      </c>
      <c r="AC80" s="213" t="s">
        <v>3958</v>
      </c>
      <c r="AD80" s="626" t="str">
        <f t="shared" si="5"/>
        <v>BITS F111T1</v>
      </c>
      <c r="AE80" s="626">
        <v>1064</v>
      </c>
      <c r="AF80" s="36" t="s">
        <v>303</v>
      </c>
      <c r="AG80" s="434" t="s">
        <v>4553</v>
      </c>
    </row>
    <row r="81" spans="2:33" ht="14.25" customHeight="1">
      <c r="B81" s="33" t="s">
        <v>1607</v>
      </c>
      <c r="C81" s="83" t="s">
        <v>1608</v>
      </c>
      <c r="D81" s="35" t="s">
        <v>301</v>
      </c>
      <c r="E81" s="35" t="s">
        <v>302</v>
      </c>
      <c r="F81" s="36" t="s">
        <v>303</v>
      </c>
      <c r="G81" s="38">
        <v>2</v>
      </c>
      <c r="H81" s="629">
        <v>10042</v>
      </c>
      <c r="I81" s="36" t="s">
        <v>3304</v>
      </c>
      <c r="J81" s="36" t="s">
        <v>3265</v>
      </c>
      <c r="K81" s="36"/>
      <c r="L81" s="36"/>
      <c r="M81" s="402"/>
      <c r="N81" s="36"/>
      <c r="O81" s="36"/>
      <c r="P81" s="392"/>
      <c r="Q81" s="392"/>
      <c r="R81" s="392"/>
      <c r="S81" s="392"/>
      <c r="T81" s="392"/>
      <c r="U81" s="392"/>
      <c r="V81" s="434" t="b">
        <f t="shared" si="4"/>
        <v>1</v>
      </c>
      <c r="W81" s="434" t="b">
        <f t="shared" si="3"/>
        <v>1</v>
      </c>
      <c r="X81" s="35" t="s">
        <v>302</v>
      </c>
      <c r="Y81" s="38">
        <v>2</v>
      </c>
      <c r="Z81" s="38" t="s">
        <v>6</v>
      </c>
      <c r="AA81" s="53" t="s">
        <v>1606</v>
      </c>
      <c r="AB81" s="33" t="s">
        <v>1607</v>
      </c>
      <c r="AC81" s="213" t="s">
        <v>3959</v>
      </c>
      <c r="AD81" s="626" t="str">
        <f t="shared" si="5"/>
        <v>BITS F111L2</v>
      </c>
      <c r="AE81" s="626">
        <v>1068</v>
      </c>
      <c r="AF81" s="36" t="s">
        <v>303</v>
      </c>
    </row>
    <row r="82" spans="2:33" ht="14.25" customHeight="1">
      <c r="B82" s="33" t="s">
        <v>1609</v>
      </c>
      <c r="C82" s="83"/>
      <c r="D82" s="35" t="s">
        <v>301</v>
      </c>
      <c r="E82" s="35" t="s">
        <v>302</v>
      </c>
      <c r="F82" s="36" t="s">
        <v>303</v>
      </c>
      <c r="G82" s="38">
        <v>2</v>
      </c>
      <c r="H82" s="783">
        <v>1004257</v>
      </c>
      <c r="I82" s="36" t="s">
        <v>3280</v>
      </c>
      <c r="J82" s="36" t="s">
        <v>3264</v>
      </c>
      <c r="K82" s="36"/>
      <c r="L82" s="36"/>
      <c r="M82" s="402"/>
      <c r="N82" s="36"/>
      <c r="O82" s="36"/>
      <c r="P82" s="392"/>
      <c r="Q82" s="392"/>
      <c r="R82" s="392"/>
      <c r="S82" s="392"/>
      <c r="T82" s="392"/>
      <c r="U82" s="392"/>
      <c r="V82" s="434" t="b">
        <f t="shared" si="4"/>
        <v>1</v>
      </c>
      <c r="W82" s="434" t="b">
        <f t="shared" si="3"/>
        <v>1</v>
      </c>
      <c r="X82" s="35" t="s">
        <v>302</v>
      </c>
      <c r="Y82" s="38">
        <v>2</v>
      </c>
      <c r="Z82" s="38" t="s">
        <v>7</v>
      </c>
      <c r="AA82" s="53" t="s">
        <v>306</v>
      </c>
      <c r="AB82" s="33" t="s">
        <v>1609</v>
      </c>
      <c r="AC82" s="213" t="s">
        <v>3959</v>
      </c>
      <c r="AD82" s="626" t="str">
        <f t="shared" si="5"/>
        <v>BITS F111T2</v>
      </c>
      <c r="AE82" s="626">
        <v>1068</v>
      </c>
      <c r="AF82" s="36" t="s">
        <v>303</v>
      </c>
      <c r="AG82" s="434" t="s">
        <v>4554</v>
      </c>
    </row>
    <row r="83" spans="2:33" ht="14.25" customHeight="1">
      <c r="B83" s="33" t="s">
        <v>1607</v>
      </c>
      <c r="C83" s="83" t="s">
        <v>1608</v>
      </c>
      <c r="D83" s="35" t="s">
        <v>301</v>
      </c>
      <c r="E83" s="35" t="s">
        <v>302</v>
      </c>
      <c r="F83" s="36" t="s">
        <v>303</v>
      </c>
      <c r="G83" s="38">
        <v>3</v>
      </c>
      <c r="H83" s="629">
        <v>10043</v>
      </c>
      <c r="I83" s="36" t="s">
        <v>3304</v>
      </c>
      <c r="J83" s="36" t="s">
        <v>3265</v>
      </c>
      <c r="K83" s="36"/>
      <c r="L83" s="36"/>
      <c r="M83" s="402"/>
      <c r="N83" s="36"/>
      <c r="O83" s="36"/>
      <c r="P83" s="392"/>
      <c r="Q83" s="392"/>
      <c r="R83" s="392"/>
      <c r="S83" s="392"/>
      <c r="T83" s="392"/>
      <c r="U83" s="392"/>
      <c r="V83" s="434" t="b">
        <f t="shared" si="4"/>
        <v>1</v>
      </c>
      <c r="W83" s="434" t="b">
        <f t="shared" si="3"/>
        <v>1</v>
      </c>
      <c r="X83" s="35" t="s">
        <v>302</v>
      </c>
      <c r="Y83" s="38">
        <v>3</v>
      </c>
      <c r="Z83" s="38" t="s">
        <v>6</v>
      </c>
      <c r="AA83" s="53" t="s">
        <v>1606</v>
      </c>
      <c r="AB83" s="33" t="s">
        <v>1607</v>
      </c>
      <c r="AC83" s="213" t="s">
        <v>3960</v>
      </c>
      <c r="AD83" s="626" t="str">
        <f t="shared" si="5"/>
        <v>BITS F111L3</v>
      </c>
      <c r="AE83" s="626">
        <v>1069</v>
      </c>
      <c r="AF83" s="36" t="s">
        <v>303</v>
      </c>
    </row>
    <row r="84" spans="2:33" ht="14.25" customHeight="1">
      <c r="B84" s="33" t="s">
        <v>1609</v>
      </c>
      <c r="C84" s="83"/>
      <c r="D84" s="35" t="s">
        <v>301</v>
      </c>
      <c r="E84" s="35" t="s">
        <v>302</v>
      </c>
      <c r="F84" s="36" t="s">
        <v>303</v>
      </c>
      <c r="G84" s="38">
        <v>3</v>
      </c>
      <c r="H84" s="783">
        <v>1004357</v>
      </c>
      <c r="I84" s="36" t="s">
        <v>3280</v>
      </c>
      <c r="J84" s="36" t="s">
        <v>3264</v>
      </c>
      <c r="K84" s="36"/>
      <c r="L84" s="36"/>
      <c r="M84" s="402"/>
      <c r="N84" s="36"/>
      <c r="O84" s="36"/>
      <c r="P84" s="392"/>
      <c r="Q84" s="392"/>
      <c r="R84" s="392"/>
      <c r="S84" s="392"/>
      <c r="T84" s="392"/>
      <c r="U84" s="392"/>
      <c r="V84" s="434" t="b">
        <f t="shared" si="4"/>
        <v>1</v>
      </c>
      <c r="W84" s="434" t="b">
        <f t="shared" si="3"/>
        <v>1</v>
      </c>
      <c r="X84" s="35" t="s">
        <v>302</v>
      </c>
      <c r="Y84" s="38">
        <v>3</v>
      </c>
      <c r="Z84" s="38" t="s">
        <v>7</v>
      </c>
      <c r="AA84" s="53" t="s">
        <v>322</v>
      </c>
      <c r="AB84" s="33" t="s">
        <v>1609</v>
      </c>
      <c r="AC84" s="213" t="s">
        <v>3960</v>
      </c>
      <c r="AD84" s="626" t="str">
        <f t="shared" si="5"/>
        <v>BITS F111T3</v>
      </c>
      <c r="AE84" s="626">
        <v>1069</v>
      </c>
      <c r="AF84" s="36" t="s">
        <v>303</v>
      </c>
      <c r="AG84" s="434" t="s">
        <v>4555</v>
      </c>
    </row>
    <row r="85" spans="2:33" ht="14.25" customHeight="1">
      <c r="B85" s="33" t="s">
        <v>1607</v>
      </c>
      <c r="C85" s="83" t="s">
        <v>1608</v>
      </c>
      <c r="D85" s="35" t="s">
        <v>301</v>
      </c>
      <c r="E85" s="35" t="s">
        <v>302</v>
      </c>
      <c r="F85" s="36" t="s">
        <v>303</v>
      </c>
      <c r="G85" s="38">
        <v>4</v>
      </c>
      <c r="H85" s="629">
        <v>10044</v>
      </c>
      <c r="I85" s="36" t="s">
        <v>3304</v>
      </c>
      <c r="J85" s="36" t="s">
        <v>3265</v>
      </c>
      <c r="K85" s="36"/>
      <c r="L85" s="36"/>
      <c r="M85" s="402"/>
      <c r="N85" s="36"/>
      <c r="O85" s="36"/>
      <c r="P85" s="392"/>
      <c r="Q85" s="392"/>
      <c r="R85" s="392"/>
      <c r="S85" s="392"/>
      <c r="T85" s="392"/>
      <c r="U85" s="392"/>
      <c r="V85" s="434" t="b">
        <f t="shared" si="4"/>
        <v>1</v>
      </c>
      <c r="W85" s="434" t="b">
        <f t="shared" si="3"/>
        <v>1</v>
      </c>
      <c r="X85" s="35" t="s">
        <v>302</v>
      </c>
      <c r="Y85" s="38">
        <v>4</v>
      </c>
      <c r="Z85" s="38" t="s">
        <v>6</v>
      </c>
      <c r="AA85" s="53" t="s">
        <v>1606</v>
      </c>
      <c r="AB85" s="33" t="s">
        <v>1607</v>
      </c>
      <c r="AC85" s="213" t="s">
        <v>3961</v>
      </c>
      <c r="AD85" s="626" t="str">
        <f t="shared" si="5"/>
        <v>BITS F111L4</v>
      </c>
      <c r="AE85" s="626">
        <v>1070</v>
      </c>
      <c r="AF85" s="36" t="s">
        <v>303</v>
      </c>
    </row>
    <row r="86" spans="2:33" ht="14.25" customHeight="1">
      <c r="B86" s="33" t="s">
        <v>1609</v>
      </c>
      <c r="C86" s="83"/>
      <c r="D86" s="35" t="s">
        <v>301</v>
      </c>
      <c r="E86" s="35" t="s">
        <v>302</v>
      </c>
      <c r="F86" s="36" t="s">
        <v>303</v>
      </c>
      <c r="G86" s="38">
        <v>4</v>
      </c>
      <c r="H86" s="783">
        <v>1004457</v>
      </c>
      <c r="I86" s="36" t="s">
        <v>3280</v>
      </c>
      <c r="J86" s="36" t="s">
        <v>3264</v>
      </c>
      <c r="K86" s="36"/>
      <c r="L86" s="36"/>
      <c r="M86" s="402"/>
      <c r="N86" s="36"/>
      <c r="O86" s="36"/>
      <c r="P86" s="392"/>
      <c r="Q86" s="392"/>
      <c r="R86" s="392"/>
      <c r="S86" s="392"/>
      <c r="T86" s="392"/>
      <c r="U86" s="392"/>
      <c r="V86" s="434" t="b">
        <f t="shared" si="4"/>
        <v>1</v>
      </c>
      <c r="W86" s="434" t="b">
        <f t="shared" si="3"/>
        <v>1</v>
      </c>
      <c r="X86" s="35" t="s">
        <v>302</v>
      </c>
      <c r="Y86" s="38">
        <v>4</v>
      </c>
      <c r="Z86" s="38" t="s">
        <v>7</v>
      </c>
      <c r="AA86" s="53" t="s">
        <v>318</v>
      </c>
      <c r="AB86" s="33" t="s">
        <v>1609</v>
      </c>
      <c r="AC86" s="213" t="s">
        <v>3961</v>
      </c>
      <c r="AD86" s="626" t="str">
        <f t="shared" si="5"/>
        <v>BITS F111T4</v>
      </c>
      <c r="AE86" s="626">
        <v>1070</v>
      </c>
      <c r="AF86" s="36" t="s">
        <v>303</v>
      </c>
      <c r="AG86" s="434" t="s">
        <v>4556</v>
      </c>
    </row>
    <row r="87" spans="2:33" ht="14.25" customHeight="1">
      <c r="B87" s="33" t="s">
        <v>1611</v>
      </c>
      <c r="C87" s="85" t="s">
        <v>1608</v>
      </c>
      <c r="D87" s="35" t="s">
        <v>301</v>
      </c>
      <c r="E87" s="35" t="s">
        <v>302</v>
      </c>
      <c r="F87" s="36" t="s">
        <v>303</v>
      </c>
      <c r="G87" s="38">
        <v>5</v>
      </c>
      <c r="H87" s="629">
        <v>10045</v>
      </c>
      <c r="I87" s="36" t="s">
        <v>3303</v>
      </c>
      <c r="J87" s="36" t="s">
        <v>3266</v>
      </c>
      <c r="K87" s="36"/>
      <c r="L87" s="36"/>
      <c r="M87" s="402"/>
      <c r="N87" s="36"/>
      <c r="O87" s="36"/>
      <c r="P87" s="392"/>
      <c r="Q87" s="392"/>
      <c r="R87" s="392"/>
      <c r="S87" s="392"/>
      <c r="T87" s="392"/>
      <c r="U87" s="392"/>
      <c r="V87" s="434" t="b">
        <f t="shared" si="4"/>
        <v>1</v>
      </c>
      <c r="W87" s="434" t="b">
        <f t="shared" si="3"/>
        <v>1</v>
      </c>
      <c r="X87" s="35" t="s">
        <v>302</v>
      </c>
      <c r="Y87" s="38">
        <v>5</v>
      </c>
      <c r="Z87" s="38" t="s">
        <v>6</v>
      </c>
      <c r="AA87" s="53" t="s">
        <v>1610</v>
      </c>
      <c r="AB87" s="33" t="s">
        <v>1611</v>
      </c>
      <c r="AC87" s="213" t="s">
        <v>3962</v>
      </c>
      <c r="AD87" s="626" t="str">
        <f t="shared" si="5"/>
        <v>BITS F111L5</v>
      </c>
      <c r="AE87" s="626">
        <v>1071</v>
      </c>
      <c r="AF87" s="36" t="s">
        <v>303</v>
      </c>
    </row>
    <row r="88" spans="2:33" ht="14.25" customHeight="1">
      <c r="B88" s="33" t="s">
        <v>1612</v>
      </c>
      <c r="C88" s="83"/>
      <c r="D88" s="35" t="s">
        <v>301</v>
      </c>
      <c r="E88" s="35" t="s">
        <v>302</v>
      </c>
      <c r="F88" s="36" t="s">
        <v>303</v>
      </c>
      <c r="G88" s="38">
        <v>5</v>
      </c>
      <c r="H88" s="783">
        <v>1004557</v>
      </c>
      <c r="I88" s="36" t="s">
        <v>3280</v>
      </c>
      <c r="J88" s="36" t="s">
        <v>3267</v>
      </c>
      <c r="K88" s="36"/>
      <c r="L88" s="36"/>
      <c r="M88" s="402"/>
      <c r="N88" s="36"/>
      <c r="O88" s="36"/>
      <c r="P88" s="392"/>
      <c r="Q88" s="392"/>
      <c r="R88" s="392"/>
      <c r="S88" s="392"/>
      <c r="T88" s="392"/>
      <c r="U88" s="392"/>
      <c r="V88" s="434" t="b">
        <f t="shared" si="4"/>
        <v>1</v>
      </c>
      <c r="W88" s="434" t="b">
        <f t="shared" si="3"/>
        <v>1</v>
      </c>
      <c r="X88" s="35" t="s">
        <v>302</v>
      </c>
      <c r="Y88" s="38">
        <v>5</v>
      </c>
      <c r="Z88" s="38" t="s">
        <v>7</v>
      </c>
      <c r="AA88" s="53" t="s">
        <v>286</v>
      </c>
      <c r="AB88" s="33" t="s">
        <v>1612</v>
      </c>
      <c r="AC88" s="213" t="s">
        <v>3962</v>
      </c>
      <c r="AD88" s="626" t="str">
        <f t="shared" si="5"/>
        <v>BITS F111T5</v>
      </c>
      <c r="AE88" s="626">
        <v>1071</v>
      </c>
      <c r="AF88" s="36" t="s">
        <v>303</v>
      </c>
      <c r="AG88" s="434" t="s">
        <v>4557</v>
      </c>
    </row>
    <row r="89" spans="2:33" ht="14.25" customHeight="1">
      <c r="B89" s="33" t="s">
        <v>1611</v>
      </c>
      <c r="C89" s="85" t="s">
        <v>1608</v>
      </c>
      <c r="D89" s="35" t="s">
        <v>301</v>
      </c>
      <c r="E89" s="35" t="s">
        <v>302</v>
      </c>
      <c r="F89" s="36" t="s">
        <v>303</v>
      </c>
      <c r="G89" s="38">
        <v>6</v>
      </c>
      <c r="H89" s="629">
        <v>10046</v>
      </c>
      <c r="I89" s="36" t="s">
        <v>3303</v>
      </c>
      <c r="J89" s="36" t="s">
        <v>3266</v>
      </c>
      <c r="K89" s="36"/>
      <c r="L89" s="36"/>
      <c r="M89" s="402"/>
      <c r="N89" s="36"/>
      <c r="O89" s="36"/>
      <c r="P89" s="392"/>
      <c r="Q89" s="392"/>
      <c r="R89" s="392"/>
      <c r="S89" s="392"/>
      <c r="T89" s="392"/>
      <c r="U89" s="392"/>
      <c r="V89" s="434" t="b">
        <f t="shared" si="4"/>
        <v>1</v>
      </c>
      <c r="W89" s="434" t="b">
        <f t="shared" si="3"/>
        <v>1</v>
      </c>
      <c r="X89" s="35" t="s">
        <v>302</v>
      </c>
      <c r="Y89" s="38">
        <v>6</v>
      </c>
      <c r="Z89" s="38" t="s">
        <v>6</v>
      </c>
      <c r="AA89" s="53" t="s">
        <v>1610</v>
      </c>
      <c r="AB89" s="33" t="s">
        <v>1611</v>
      </c>
      <c r="AC89" s="213" t="s">
        <v>3963</v>
      </c>
      <c r="AD89" s="626" t="str">
        <f t="shared" si="5"/>
        <v>BITS F111L6</v>
      </c>
      <c r="AE89" s="626">
        <v>1072</v>
      </c>
      <c r="AF89" s="36" t="s">
        <v>303</v>
      </c>
    </row>
    <row r="90" spans="2:33" ht="14.25" customHeight="1">
      <c r="B90" s="33" t="s">
        <v>1612</v>
      </c>
      <c r="C90" s="85"/>
      <c r="D90" s="35" t="s">
        <v>301</v>
      </c>
      <c r="E90" s="35" t="s">
        <v>302</v>
      </c>
      <c r="F90" s="36" t="s">
        <v>303</v>
      </c>
      <c r="G90" s="38">
        <v>6</v>
      </c>
      <c r="H90" s="783">
        <v>1004657</v>
      </c>
      <c r="I90" s="36" t="s">
        <v>3280</v>
      </c>
      <c r="J90" s="36" t="s">
        <v>3267</v>
      </c>
      <c r="K90" s="36"/>
      <c r="L90" s="36"/>
      <c r="M90" s="402"/>
      <c r="N90" s="36"/>
      <c r="O90" s="36"/>
      <c r="P90" s="392"/>
      <c r="Q90" s="392"/>
      <c r="R90" s="392"/>
      <c r="S90" s="392"/>
      <c r="T90" s="392"/>
      <c r="U90" s="392"/>
      <c r="V90" s="434" t="b">
        <f t="shared" si="4"/>
        <v>1</v>
      </c>
      <c r="W90" s="434" t="b">
        <f t="shared" si="3"/>
        <v>1</v>
      </c>
      <c r="X90" s="35" t="s">
        <v>302</v>
      </c>
      <c r="Y90" s="38">
        <v>6</v>
      </c>
      <c r="Z90" s="38" t="s">
        <v>7</v>
      </c>
      <c r="AA90" s="53" t="s">
        <v>311</v>
      </c>
      <c r="AB90" s="33" t="s">
        <v>1612</v>
      </c>
      <c r="AC90" s="213" t="s">
        <v>3963</v>
      </c>
      <c r="AD90" s="626" t="str">
        <f t="shared" si="5"/>
        <v>BITS F111T6</v>
      </c>
      <c r="AE90" s="626">
        <v>1072</v>
      </c>
      <c r="AF90" s="36" t="s">
        <v>303</v>
      </c>
      <c r="AG90" s="434" t="s">
        <v>4558</v>
      </c>
    </row>
    <row r="91" spans="2:33" ht="14.25" customHeight="1">
      <c r="B91" s="33" t="s">
        <v>1611</v>
      </c>
      <c r="C91" s="85" t="s">
        <v>1608</v>
      </c>
      <c r="D91" s="35" t="s">
        <v>301</v>
      </c>
      <c r="E91" s="35" t="s">
        <v>302</v>
      </c>
      <c r="F91" s="36" t="s">
        <v>303</v>
      </c>
      <c r="G91" s="38">
        <v>7</v>
      </c>
      <c r="H91" s="629">
        <v>10047</v>
      </c>
      <c r="I91" s="36" t="s">
        <v>3303</v>
      </c>
      <c r="J91" s="36" t="s">
        <v>3266</v>
      </c>
      <c r="K91" s="36"/>
      <c r="L91" s="36"/>
      <c r="M91" s="402"/>
      <c r="N91" s="36"/>
      <c r="O91" s="36"/>
      <c r="P91" s="392"/>
      <c r="Q91" s="392"/>
      <c r="R91" s="392"/>
      <c r="S91" s="392"/>
      <c r="T91" s="392"/>
      <c r="U91" s="392"/>
      <c r="V91" s="434" t="b">
        <f t="shared" si="4"/>
        <v>1</v>
      </c>
      <c r="W91" s="434" t="b">
        <f t="shared" si="3"/>
        <v>1</v>
      </c>
      <c r="X91" s="35" t="s">
        <v>302</v>
      </c>
      <c r="Y91" s="38">
        <v>7</v>
      </c>
      <c r="Z91" s="38" t="s">
        <v>6</v>
      </c>
      <c r="AA91" s="53" t="s">
        <v>1610</v>
      </c>
      <c r="AB91" s="33" t="s">
        <v>1611</v>
      </c>
      <c r="AC91" s="213" t="s">
        <v>3964</v>
      </c>
      <c r="AD91" s="626" t="str">
        <f t="shared" si="5"/>
        <v>BITS F111L7</v>
      </c>
      <c r="AE91" s="626">
        <v>1073</v>
      </c>
      <c r="AF91" s="36" t="s">
        <v>303</v>
      </c>
    </row>
    <row r="92" spans="2:33" ht="14.25" customHeight="1">
      <c r="B92" s="33" t="s">
        <v>1612</v>
      </c>
      <c r="C92" s="85"/>
      <c r="D92" s="35" t="s">
        <v>301</v>
      </c>
      <c r="E92" s="35" t="s">
        <v>302</v>
      </c>
      <c r="F92" s="36" t="s">
        <v>303</v>
      </c>
      <c r="G92" s="38">
        <v>7</v>
      </c>
      <c r="H92" s="783">
        <v>1004757</v>
      </c>
      <c r="I92" s="36" t="s">
        <v>3280</v>
      </c>
      <c r="J92" s="36" t="s">
        <v>3267</v>
      </c>
      <c r="K92" s="36"/>
      <c r="L92" s="36"/>
      <c r="M92" s="402"/>
      <c r="N92" s="36"/>
      <c r="O92" s="36"/>
      <c r="P92" s="392"/>
      <c r="Q92" s="392"/>
      <c r="R92" s="392"/>
      <c r="S92" s="392"/>
      <c r="T92" s="392"/>
      <c r="U92" s="392"/>
      <c r="V92" s="434" t="b">
        <f t="shared" si="4"/>
        <v>1</v>
      </c>
      <c r="W92" s="434" t="b">
        <f t="shared" si="3"/>
        <v>1</v>
      </c>
      <c r="X92" s="35" t="s">
        <v>302</v>
      </c>
      <c r="Y92" s="38">
        <v>7</v>
      </c>
      <c r="Z92" s="38" t="s">
        <v>7</v>
      </c>
      <c r="AA92" s="53" t="s">
        <v>308</v>
      </c>
      <c r="AB92" s="33" t="s">
        <v>1612</v>
      </c>
      <c r="AC92" s="213" t="s">
        <v>3964</v>
      </c>
      <c r="AD92" s="626" t="str">
        <f t="shared" si="5"/>
        <v>BITS F111T7</v>
      </c>
      <c r="AE92" s="626">
        <v>1073</v>
      </c>
      <c r="AF92" s="36" t="s">
        <v>303</v>
      </c>
      <c r="AG92" s="434" t="s">
        <v>4559</v>
      </c>
    </row>
    <row r="93" spans="2:33" ht="14.25" customHeight="1">
      <c r="B93" s="33" t="s">
        <v>1611</v>
      </c>
      <c r="C93" s="85" t="s">
        <v>1608</v>
      </c>
      <c r="D93" s="35" t="s">
        <v>301</v>
      </c>
      <c r="E93" s="35" t="s">
        <v>302</v>
      </c>
      <c r="F93" s="36" t="s">
        <v>303</v>
      </c>
      <c r="G93" s="38">
        <v>8</v>
      </c>
      <c r="H93" s="629">
        <v>10048</v>
      </c>
      <c r="I93" s="36" t="s">
        <v>3303</v>
      </c>
      <c r="J93" s="36" t="s">
        <v>3266</v>
      </c>
      <c r="K93" s="36"/>
      <c r="L93" s="36"/>
      <c r="M93" s="402"/>
      <c r="N93" s="36"/>
      <c r="O93" s="36"/>
      <c r="P93" s="392"/>
      <c r="Q93" s="392"/>
      <c r="R93" s="392"/>
      <c r="S93" s="392"/>
      <c r="T93" s="392"/>
      <c r="U93" s="392"/>
      <c r="V93" s="434" t="b">
        <f t="shared" si="4"/>
        <v>1</v>
      </c>
      <c r="W93" s="434" t="b">
        <f t="shared" si="3"/>
        <v>1</v>
      </c>
      <c r="X93" s="35" t="s">
        <v>302</v>
      </c>
      <c r="Y93" s="38">
        <v>8</v>
      </c>
      <c r="Z93" s="38" t="s">
        <v>6</v>
      </c>
      <c r="AA93" s="53" t="s">
        <v>1610</v>
      </c>
      <c r="AB93" s="33" t="s">
        <v>1611</v>
      </c>
      <c r="AC93" s="213" t="s">
        <v>3965</v>
      </c>
      <c r="AD93" s="626" t="str">
        <f t="shared" si="5"/>
        <v>BITS F111L8</v>
      </c>
      <c r="AE93" s="626">
        <v>1074</v>
      </c>
      <c r="AF93" s="36" t="s">
        <v>303</v>
      </c>
    </row>
    <row r="94" spans="2:33" ht="14.25" customHeight="1">
      <c r="B94" s="33" t="s">
        <v>1612</v>
      </c>
      <c r="C94" s="85"/>
      <c r="D94" s="35" t="s">
        <v>301</v>
      </c>
      <c r="E94" s="35" t="s">
        <v>302</v>
      </c>
      <c r="F94" s="36" t="s">
        <v>303</v>
      </c>
      <c r="G94" s="38">
        <v>8</v>
      </c>
      <c r="H94" s="783">
        <v>1004857</v>
      </c>
      <c r="I94" s="36" t="s">
        <v>3280</v>
      </c>
      <c r="J94" s="36" t="s">
        <v>3267</v>
      </c>
      <c r="K94" s="36"/>
      <c r="L94" s="36"/>
      <c r="M94" s="402"/>
      <c r="N94" s="36"/>
      <c r="O94" s="36"/>
      <c r="P94" s="392"/>
      <c r="Q94" s="392"/>
      <c r="R94" s="392"/>
      <c r="S94" s="392"/>
      <c r="T94" s="392"/>
      <c r="U94" s="392"/>
      <c r="V94" s="434" t="b">
        <f t="shared" si="4"/>
        <v>1</v>
      </c>
      <c r="W94" s="434" t="b">
        <f t="shared" si="3"/>
        <v>1</v>
      </c>
      <c r="X94" s="35" t="s">
        <v>302</v>
      </c>
      <c r="Y94" s="38">
        <v>8</v>
      </c>
      <c r="Z94" s="38" t="s">
        <v>7</v>
      </c>
      <c r="AA94" s="53" t="s">
        <v>320</v>
      </c>
      <c r="AB94" s="33" t="s">
        <v>1612</v>
      </c>
      <c r="AC94" s="213" t="s">
        <v>3965</v>
      </c>
      <c r="AD94" s="626" t="str">
        <f t="shared" si="5"/>
        <v>BITS F111T8</v>
      </c>
      <c r="AE94" s="626">
        <v>1074</v>
      </c>
      <c r="AF94" s="36" t="s">
        <v>303</v>
      </c>
      <c r="AG94" s="434" t="s">
        <v>4560</v>
      </c>
    </row>
    <row r="95" spans="2:33" ht="14.25" customHeight="1">
      <c r="B95" s="33" t="s">
        <v>1613</v>
      </c>
      <c r="C95" s="83" t="s">
        <v>1608</v>
      </c>
      <c r="D95" s="35" t="s">
        <v>301</v>
      </c>
      <c r="E95" s="35" t="s">
        <v>302</v>
      </c>
      <c r="F95" s="36" t="s">
        <v>303</v>
      </c>
      <c r="G95" s="38">
        <v>9</v>
      </c>
      <c r="H95" s="629">
        <v>10049</v>
      </c>
      <c r="I95" s="36" t="s">
        <v>3283</v>
      </c>
      <c r="J95" s="36" t="s">
        <v>3268</v>
      </c>
      <c r="K95" s="36"/>
      <c r="L95" s="36"/>
      <c r="M95" s="402"/>
      <c r="N95" s="36"/>
      <c r="O95" s="36"/>
      <c r="P95" s="392"/>
      <c r="Q95" s="392"/>
      <c r="R95" s="392"/>
      <c r="S95" s="392"/>
      <c r="T95" s="392"/>
      <c r="U95" s="392"/>
      <c r="V95" s="434" t="b">
        <f t="shared" si="4"/>
        <v>1</v>
      </c>
      <c r="W95" s="434" t="b">
        <f t="shared" si="3"/>
        <v>1</v>
      </c>
      <c r="X95" s="35" t="s">
        <v>302</v>
      </c>
      <c r="Y95" s="38">
        <v>9</v>
      </c>
      <c r="Z95" s="38" t="s">
        <v>6</v>
      </c>
      <c r="AA95" s="442" t="s">
        <v>314</v>
      </c>
      <c r="AB95" s="33" t="s">
        <v>1613</v>
      </c>
      <c r="AC95" s="213" t="s">
        <v>3966</v>
      </c>
      <c r="AD95" s="626" t="str">
        <f t="shared" si="5"/>
        <v>BITS F111L9</v>
      </c>
      <c r="AE95" s="626">
        <v>1075</v>
      </c>
      <c r="AF95" s="36" t="s">
        <v>303</v>
      </c>
    </row>
    <row r="96" spans="2:33" ht="14.25" customHeight="1">
      <c r="B96" s="33" t="s">
        <v>3362</v>
      </c>
      <c r="C96" s="83"/>
      <c r="D96" s="35" t="s">
        <v>301</v>
      </c>
      <c r="E96" s="35" t="s">
        <v>302</v>
      </c>
      <c r="F96" s="36" t="s">
        <v>303</v>
      </c>
      <c r="G96" s="38">
        <v>9</v>
      </c>
      <c r="H96" s="783">
        <v>1004957</v>
      </c>
      <c r="I96" s="36" t="s">
        <v>3305</v>
      </c>
      <c r="J96" s="36" t="s">
        <v>3294</v>
      </c>
      <c r="K96" s="36"/>
      <c r="L96" s="36"/>
      <c r="M96" s="402"/>
      <c r="N96" s="36"/>
      <c r="O96" s="36"/>
      <c r="P96" s="392"/>
      <c r="Q96" s="392"/>
      <c r="R96" s="392"/>
      <c r="S96" s="392"/>
      <c r="T96" s="392"/>
      <c r="U96" s="392"/>
      <c r="V96" s="434" t="b">
        <f t="shared" si="4"/>
        <v>1</v>
      </c>
      <c r="W96" s="434" t="b">
        <f t="shared" si="3"/>
        <v>1</v>
      </c>
      <c r="X96" s="35" t="s">
        <v>302</v>
      </c>
      <c r="Y96" s="38">
        <v>9</v>
      </c>
      <c r="Z96" s="38" t="s">
        <v>7</v>
      </c>
      <c r="AA96" s="53" t="s">
        <v>315</v>
      </c>
      <c r="AB96" s="33" t="s">
        <v>3362</v>
      </c>
      <c r="AC96" s="213" t="s">
        <v>3966</v>
      </c>
      <c r="AD96" s="626" t="str">
        <f t="shared" si="5"/>
        <v>BITS F111T9</v>
      </c>
      <c r="AE96" s="626">
        <v>1075</v>
      </c>
      <c r="AF96" s="36" t="s">
        <v>303</v>
      </c>
      <c r="AG96" s="434" t="s">
        <v>4561</v>
      </c>
    </row>
    <row r="97" spans="2:33" ht="14.25" customHeight="1">
      <c r="B97" s="33" t="s">
        <v>1613</v>
      </c>
      <c r="C97" s="83" t="s">
        <v>1608</v>
      </c>
      <c r="D97" s="35" t="s">
        <v>301</v>
      </c>
      <c r="E97" s="35" t="s">
        <v>302</v>
      </c>
      <c r="F97" s="36" t="s">
        <v>303</v>
      </c>
      <c r="G97" s="38">
        <v>10</v>
      </c>
      <c r="H97" s="629">
        <v>100410</v>
      </c>
      <c r="I97" s="36" t="s">
        <v>3283</v>
      </c>
      <c r="J97" s="36" t="s">
        <v>3268</v>
      </c>
      <c r="K97" s="36"/>
      <c r="L97" s="36"/>
      <c r="M97" s="402"/>
      <c r="N97" s="36"/>
      <c r="O97" s="36"/>
      <c r="P97" s="392"/>
      <c r="Q97" s="392"/>
      <c r="R97" s="392"/>
      <c r="S97" s="392"/>
      <c r="T97" s="392"/>
      <c r="U97" s="392"/>
      <c r="V97" s="434" t="b">
        <f t="shared" si="4"/>
        <v>1</v>
      </c>
      <c r="W97" s="434" t="b">
        <f t="shared" si="3"/>
        <v>1</v>
      </c>
      <c r="X97" s="35" t="s">
        <v>302</v>
      </c>
      <c r="Y97" s="38">
        <v>10</v>
      </c>
      <c r="Z97" s="38" t="s">
        <v>6</v>
      </c>
      <c r="AA97" s="53" t="s">
        <v>315</v>
      </c>
      <c r="AB97" s="33" t="s">
        <v>1613</v>
      </c>
      <c r="AC97" s="213" t="s">
        <v>3967</v>
      </c>
      <c r="AD97" s="626" t="str">
        <f t="shared" si="5"/>
        <v>BITS F111L10</v>
      </c>
      <c r="AE97" s="626">
        <v>1065</v>
      </c>
      <c r="AF97" s="36" t="s">
        <v>303</v>
      </c>
    </row>
    <row r="98" spans="2:33" ht="14.25" customHeight="1">
      <c r="B98" s="33" t="s">
        <v>3362</v>
      </c>
      <c r="C98" s="85"/>
      <c r="D98" s="35" t="s">
        <v>301</v>
      </c>
      <c r="E98" s="35" t="s">
        <v>302</v>
      </c>
      <c r="F98" s="36" t="s">
        <v>303</v>
      </c>
      <c r="G98" s="38">
        <v>10</v>
      </c>
      <c r="H98" s="783">
        <v>10041057</v>
      </c>
      <c r="I98" s="36" t="s">
        <v>3305</v>
      </c>
      <c r="J98" s="36" t="s">
        <v>3294</v>
      </c>
      <c r="K98" s="36"/>
      <c r="L98" s="36"/>
      <c r="M98" s="402"/>
      <c r="N98" s="36"/>
      <c r="O98" s="36"/>
      <c r="P98" s="392"/>
      <c r="Q98" s="392"/>
      <c r="R98" s="392"/>
      <c r="S98" s="392"/>
      <c r="T98" s="392"/>
      <c r="U98" s="392"/>
      <c r="V98" s="434" t="b">
        <f t="shared" si="4"/>
        <v>1</v>
      </c>
      <c r="W98" s="434" t="b">
        <f t="shared" si="3"/>
        <v>1</v>
      </c>
      <c r="X98" s="35" t="s">
        <v>302</v>
      </c>
      <c r="Y98" s="38">
        <v>10</v>
      </c>
      <c r="Z98" s="38" t="s">
        <v>7</v>
      </c>
      <c r="AA98" s="53" t="s">
        <v>308</v>
      </c>
      <c r="AB98" s="33" t="s">
        <v>3362</v>
      </c>
      <c r="AC98" s="213" t="s">
        <v>3967</v>
      </c>
      <c r="AD98" s="626" t="str">
        <f t="shared" si="5"/>
        <v>BITS F111T10</v>
      </c>
      <c r="AE98" s="626">
        <v>1065</v>
      </c>
      <c r="AF98" s="36" t="s">
        <v>303</v>
      </c>
      <c r="AG98" s="434" t="s">
        <v>4562</v>
      </c>
    </row>
    <row r="99" spans="2:33" ht="14.25" customHeight="1">
      <c r="B99" s="33" t="s">
        <v>1613</v>
      </c>
      <c r="C99" s="83" t="s">
        <v>1608</v>
      </c>
      <c r="D99" s="35" t="s">
        <v>301</v>
      </c>
      <c r="E99" s="35" t="s">
        <v>302</v>
      </c>
      <c r="F99" s="36" t="s">
        <v>303</v>
      </c>
      <c r="G99" s="38">
        <v>11</v>
      </c>
      <c r="H99" s="629">
        <v>100411</v>
      </c>
      <c r="I99" s="36" t="s">
        <v>3283</v>
      </c>
      <c r="J99" s="36" t="s">
        <v>3268</v>
      </c>
      <c r="K99" s="36"/>
      <c r="L99" s="36"/>
      <c r="M99" s="402"/>
      <c r="N99" s="36"/>
      <c r="O99" s="36"/>
      <c r="P99" s="392"/>
      <c r="Q99" s="392"/>
      <c r="R99" s="392"/>
      <c r="S99" s="392"/>
      <c r="T99" s="392"/>
      <c r="U99" s="392"/>
      <c r="V99" s="434" t="b">
        <f t="shared" si="4"/>
        <v>1</v>
      </c>
      <c r="W99" s="434" t="b">
        <f t="shared" si="3"/>
        <v>1</v>
      </c>
      <c r="X99" s="35" t="s">
        <v>302</v>
      </c>
      <c r="Y99" s="38">
        <v>11</v>
      </c>
      <c r="Z99" s="38" t="s">
        <v>6</v>
      </c>
      <c r="AA99" s="53" t="s">
        <v>315</v>
      </c>
      <c r="AB99" s="33" t="s">
        <v>1613</v>
      </c>
      <c r="AC99" s="213" t="s">
        <v>3968</v>
      </c>
      <c r="AD99" s="626" t="str">
        <f t="shared" si="5"/>
        <v>BITS F111L11</v>
      </c>
      <c r="AE99" s="626">
        <v>1066</v>
      </c>
      <c r="AF99" s="36" t="s">
        <v>303</v>
      </c>
    </row>
    <row r="100" spans="2:33" ht="14.25" customHeight="1">
      <c r="B100" s="33" t="s">
        <v>3362</v>
      </c>
      <c r="C100" s="83"/>
      <c r="D100" s="35" t="s">
        <v>301</v>
      </c>
      <c r="E100" s="35" t="s">
        <v>302</v>
      </c>
      <c r="F100" s="36" t="s">
        <v>303</v>
      </c>
      <c r="G100" s="38">
        <v>11</v>
      </c>
      <c r="H100" s="783">
        <v>10041157</v>
      </c>
      <c r="I100" s="36" t="s">
        <v>3305</v>
      </c>
      <c r="J100" s="36" t="s">
        <v>3294</v>
      </c>
      <c r="K100" s="36"/>
      <c r="L100" s="36"/>
      <c r="M100" s="402"/>
      <c r="N100" s="36"/>
      <c r="O100" s="36"/>
      <c r="P100" s="392"/>
      <c r="Q100" s="392"/>
      <c r="R100" s="392"/>
      <c r="S100" s="392"/>
      <c r="T100" s="392"/>
      <c r="U100" s="392"/>
      <c r="V100" s="434" t="b">
        <f t="shared" si="4"/>
        <v>1</v>
      </c>
      <c r="W100" s="434" t="b">
        <f t="shared" si="3"/>
        <v>1</v>
      </c>
      <c r="X100" s="35" t="s">
        <v>302</v>
      </c>
      <c r="Y100" s="38">
        <v>11</v>
      </c>
      <c r="Z100" s="38" t="s">
        <v>7</v>
      </c>
      <c r="AA100" s="53" t="s">
        <v>320</v>
      </c>
      <c r="AB100" s="33" t="s">
        <v>3362</v>
      </c>
      <c r="AC100" s="213" t="s">
        <v>3968</v>
      </c>
      <c r="AD100" s="626" t="str">
        <f t="shared" si="5"/>
        <v>BITS F111T11</v>
      </c>
      <c r="AE100" s="626">
        <v>1066</v>
      </c>
      <c r="AF100" s="36" t="s">
        <v>303</v>
      </c>
      <c r="AG100" s="434" t="s">
        <v>4563</v>
      </c>
    </row>
    <row r="101" spans="2:33" ht="14.25" customHeight="1">
      <c r="B101" s="33" t="s">
        <v>1613</v>
      </c>
      <c r="C101" s="83" t="s">
        <v>1608</v>
      </c>
      <c r="D101" s="35" t="s">
        <v>301</v>
      </c>
      <c r="E101" s="35" t="s">
        <v>302</v>
      </c>
      <c r="F101" s="36" t="s">
        <v>303</v>
      </c>
      <c r="G101" s="38">
        <v>12</v>
      </c>
      <c r="H101" s="629">
        <v>100412</v>
      </c>
      <c r="I101" s="36" t="s">
        <v>3283</v>
      </c>
      <c r="J101" s="36" t="s">
        <v>3268</v>
      </c>
      <c r="K101" s="36"/>
      <c r="L101" s="36"/>
      <c r="M101" s="402"/>
      <c r="N101" s="36"/>
      <c r="O101" s="36"/>
      <c r="P101" s="392"/>
      <c r="Q101" s="392"/>
      <c r="R101" s="392"/>
      <c r="S101" s="392"/>
      <c r="T101" s="392"/>
      <c r="U101" s="392"/>
      <c r="V101" s="434" t="b">
        <f t="shared" si="4"/>
        <v>1</v>
      </c>
      <c r="W101" s="434" t="b">
        <f t="shared" si="3"/>
        <v>1</v>
      </c>
      <c r="X101" s="35" t="s">
        <v>302</v>
      </c>
      <c r="Y101" s="38">
        <v>12</v>
      </c>
      <c r="Z101" s="38" t="s">
        <v>6</v>
      </c>
      <c r="AA101" s="53" t="s">
        <v>315</v>
      </c>
      <c r="AB101" s="33" t="s">
        <v>1613</v>
      </c>
      <c r="AC101" s="213" t="s">
        <v>3969</v>
      </c>
      <c r="AD101" s="626" t="str">
        <f t="shared" si="5"/>
        <v>BITS F111L12</v>
      </c>
      <c r="AE101" s="626">
        <v>1067</v>
      </c>
      <c r="AF101" s="36" t="s">
        <v>303</v>
      </c>
    </row>
    <row r="102" spans="2:33" ht="14.25" customHeight="1">
      <c r="B102" s="33" t="s">
        <v>3362</v>
      </c>
      <c r="C102" s="85"/>
      <c r="D102" s="35" t="s">
        <v>301</v>
      </c>
      <c r="E102" s="35" t="s">
        <v>302</v>
      </c>
      <c r="F102" s="36" t="s">
        <v>303</v>
      </c>
      <c r="G102" s="38">
        <v>12</v>
      </c>
      <c r="H102" s="783">
        <v>10041257</v>
      </c>
      <c r="I102" s="36" t="s">
        <v>3305</v>
      </c>
      <c r="J102" s="36" t="s">
        <v>3294</v>
      </c>
      <c r="K102" s="36"/>
      <c r="L102" s="36"/>
      <c r="M102" s="402"/>
      <c r="N102" s="36"/>
      <c r="O102" s="36"/>
      <c r="P102" s="392"/>
      <c r="Q102" s="392"/>
      <c r="R102" s="392"/>
      <c r="S102" s="392"/>
      <c r="T102" s="392"/>
      <c r="U102" s="392"/>
      <c r="V102" s="434" t="b">
        <f t="shared" si="4"/>
        <v>1</v>
      </c>
      <c r="W102" s="434" t="b">
        <f t="shared" si="3"/>
        <v>1</v>
      </c>
      <c r="X102" s="35" t="s">
        <v>302</v>
      </c>
      <c r="Y102" s="38">
        <v>12</v>
      </c>
      <c r="Z102" s="38" t="s">
        <v>7</v>
      </c>
      <c r="AA102" s="53" t="s">
        <v>318</v>
      </c>
      <c r="AB102" s="33" t="s">
        <v>3362</v>
      </c>
      <c r="AC102" s="213" t="s">
        <v>3969</v>
      </c>
      <c r="AD102" s="626" t="str">
        <f t="shared" si="5"/>
        <v>BITS F111T12</v>
      </c>
      <c r="AE102" s="626">
        <v>1067</v>
      </c>
      <c r="AF102" s="36" t="s">
        <v>303</v>
      </c>
      <c r="AG102" s="434" t="s">
        <v>4564</v>
      </c>
    </row>
    <row r="103" spans="2:33" ht="14.25" customHeight="1">
      <c r="B103" s="33" t="s">
        <v>1617</v>
      </c>
      <c r="C103" s="41" t="s">
        <v>1601</v>
      </c>
      <c r="D103" s="35" t="s">
        <v>323</v>
      </c>
      <c r="E103" s="35" t="s">
        <v>324</v>
      </c>
      <c r="F103" s="36" t="s">
        <v>1615</v>
      </c>
      <c r="G103" s="38">
        <v>1</v>
      </c>
      <c r="H103" s="629">
        <v>10051</v>
      </c>
      <c r="I103" s="36" t="s">
        <v>3279</v>
      </c>
      <c r="J103" s="36" t="s">
        <v>3270</v>
      </c>
      <c r="K103" s="36"/>
      <c r="L103" s="36"/>
      <c r="M103" s="402"/>
      <c r="N103" s="36"/>
      <c r="O103" s="36"/>
      <c r="P103" s="392"/>
      <c r="Q103" s="392"/>
      <c r="R103" s="392"/>
      <c r="S103" s="392"/>
      <c r="T103" s="392"/>
      <c r="U103" s="392"/>
      <c r="V103" s="434" t="b">
        <f t="shared" si="4"/>
        <v>1</v>
      </c>
      <c r="W103" s="434" t="b">
        <f t="shared" si="3"/>
        <v>1</v>
      </c>
      <c r="X103" s="35" t="s">
        <v>324</v>
      </c>
      <c r="Y103" s="38">
        <v>1</v>
      </c>
      <c r="Z103" s="38" t="s">
        <v>6</v>
      </c>
      <c r="AA103" s="442" t="s">
        <v>327</v>
      </c>
      <c r="AB103" s="33" t="s">
        <v>1617</v>
      </c>
      <c r="AC103" s="213" t="s">
        <v>4101</v>
      </c>
      <c r="AD103" s="626" t="str">
        <f t="shared" si="5"/>
        <v>BITS F112L1</v>
      </c>
      <c r="AE103" s="626">
        <v>1077</v>
      </c>
      <c r="AF103" s="36" t="s">
        <v>1615</v>
      </c>
    </row>
    <row r="104" spans="2:33" ht="14.25" customHeight="1">
      <c r="B104" s="33" t="s">
        <v>1617</v>
      </c>
      <c r="C104" s="41" t="s">
        <v>1602</v>
      </c>
      <c r="D104" s="35" t="s">
        <v>323</v>
      </c>
      <c r="E104" s="35" t="s">
        <v>324</v>
      </c>
      <c r="F104" s="36" t="s">
        <v>1615</v>
      </c>
      <c r="G104" s="38">
        <v>2</v>
      </c>
      <c r="H104" s="629">
        <v>10052</v>
      </c>
      <c r="I104" s="36" t="s">
        <v>3279</v>
      </c>
      <c r="J104" s="36" t="s">
        <v>3270</v>
      </c>
      <c r="K104" s="36"/>
      <c r="L104" s="36"/>
      <c r="M104" s="402"/>
      <c r="N104" s="36"/>
      <c r="O104" s="36"/>
      <c r="P104" s="392"/>
      <c r="Q104" s="392"/>
      <c r="R104" s="392"/>
      <c r="S104" s="392"/>
      <c r="T104" s="392"/>
      <c r="U104" s="392"/>
      <c r="V104" s="434" t="b">
        <f t="shared" si="4"/>
        <v>1</v>
      </c>
      <c r="W104" s="434" t="b">
        <f t="shared" si="3"/>
        <v>1</v>
      </c>
      <c r="X104" s="35" t="s">
        <v>324</v>
      </c>
      <c r="Y104" s="38">
        <v>2</v>
      </c>
      <c r="Z104" s="38" t="s">
        <v>6</v>
      </c>
      <c r="AA104" s="442" t="s">
        <v>332</v>
      </c>
      <c r="AB104" s="33" t="s">
        <v>1617</v>
      </c>
      <c r="AC104" s="213" t="s">
        <v>4102</v>
      </c>
      <c r="AD104" s="626" t="str">
        <f t="shared" si="5"/>
        <v>BITS F112L2</v>
      </c>
      <c r="AE104" s="626">
        <v>1078</v>
      </c>
      <c r="AF104" s="36" t="s">
        <v>1615</v>
      </c>
    </row>
    <row r="105" spans="2:33" ht="14.25" customHeight="1">
      <c r="B105" s="33" t="s">
        <v>1617</v>
      </c>
      <c r="C105" s="41" t="s">
        <v>1604</v>
      </c>
      <c r="D105" s="35" t="s">
        <v>323</v>
      </c>
      <c r="E105" s="35" t="s">
        <v>324</v>
      </c>
      <c r="F105" s="36" t="s">
        <v>1615</v>
      </c>
      <c r="G105" s="38">
        <v>3</v>
      </c>
      <c r="H105" s="629">
        <v>10053</v>
      </c>
      <c r="I105" s="36" t="s">
        <v>3279</v>
      </c>
      <c r="J105" s="36" t="s">
        <v>3270</v>
      </c>
      <c r="K105" s="36"/>
      <c r="L105" s="36"/>
      <c r="M105" s="402"/>
      <c r="N105" s="36"/>
      <c r="O105" s="36"/>
      <c r="P105" s="392"/>
      <c r="Q105" s="392"/>
      <c r="R105" s="392"/>
      <c r="S105" s="392"/>
      <c r="T105" s="392"/>
      <c r="U105" s="392"/>
      <c r="V105" s="434" t="b">
        <f t="shared" si="4"/>
        <v>1</v>
      </c>
      <c r="W105" s="434" t="b">
        <f t="shared" si="3"/>
        <v>1</v>
      </c>
      <c r="X105" s="35" t="s">
        <v>324</v>
      </c>
      <c r="Y105" s="38">
        <v>3</v>
      </c>
      <c r="Z105" s="38" t="s">
        <v>6</v>
      </c>
      <c r="AA105" s="442" t="s">
        <v>334</v>
      </c>
      <c r="AB105" s="33" t="s">
        <v>1617</v>
      </c>
      <c r="AC105" s="213" t="s">
        <v>4103</v>
      </c>
      <c r="AD105" s="626" t="str">
        <f t="shared" si="5"/>
        <v>BITS F112L3</v>
      </c>
      <c r="AE105" s="626">
        <v>1079</v>
      </c>
      <c r="AF105" s="36" t="s">
        <v>1615</v>
      </c>
    </row>
    <row r="106" spans="2:33" ht="14.25" customHeight="1">
      <c r="B106" s="33" t="s">
        <v>1617</v>
      </c>
      <c r="C106" s="41" t="s">
        <v>1603</v>
      </c>
      <c r="D106" s="35" t="s">
        <v>323</v>
      </c>
      <c r="E106" s="35" t="s">
        <v>324</v>
      </c>
      <c r="F106" s="36" t="s">
        <v>1615</v>
      </c>
      <c r="G106" s="38">
        <v>4</v>
      </c>
      <c r="H106" s="629">
        <v>10054</v>
      </c>
      <c r="I106" s="36" t="s">
        <v>3279</v>
      </c>
      <c r="J106" s="36" t="s">
        <v>3270</v>
      </c>
      <c r="K106" s="36"/>
      <c r="L106" s="36"/>
      <c r="M106" s="402"/>
      <c r="N106" s="36"/>
      <c r="O106" s="36"/>
      <c r="P106" s="392"/>
      <c r="Q106" s="392"/>
      <c r="R106" s="392"/>
      <c r="S106" s="392"/>
      <c r="T106" s="392"/>
      <c r="U106" s="392"/>
      <c r="V106" s="434" t="b">
        <f t="shared" si="4"/>
        <v>1</v>
      </c>
      <c r="W106" s="434" t="b">
        <f t="shared" si="3"/>
        <v>1</v>
      </c>
      <c r="X106" s="35" t="s">
        <v>324</v>
      </c>
      <c r="Y106" s="38">
        <v>4</v>
      </c>
      <c r="Z106" s="38" t="s">
        <v>6</v>
      </c>
      <c r="AA106" s="442" t="s">
        <v>330</v>
      </c>
      <c r="AB106" s="33" t="s">
        <v>1617</v>
      </c>
      <c r="AC106" s="213" t="s">
        <v>4104</v>
      </c>
      <c r="AD106" s="626" t="str">
        <f t="shared" si="5"/>
        <v>BITS F112L4</v>
      </c>
      <c r="AE106" s="626">
        <v>1080</v>
      </c>
      <c r="AF106" s="36" t="s">
        <v>1615</v>
      </c>
    </row>
    <row r="107" spans="2:33" ht="14.25" customHeight="1">
      <c r="B107" s="42" t="s">
        <v>1618</v>
      </c>
      <c r="C107" s="41" t="s">
        <v>1619</v>
      </c>
      <c r="D107" s="35" t="s">
        <v>335</v>
      </c>
      <c r="E107" s="49" t="s">
        <v>336</v>
      </c>
      <c r="F107" s="53" t="s">
        <v>337</v>
      </c>
      <c r="G107" s="38">
        <v>1</v>
      </c>
      <c r="H107" s="629">
        <v>13341</v>
      </c>
      <c r="I107" s="53" t="s">
        <v>3287</v>
      </c>
      <c r="J107" s="53" t="s">
        <v>3288</v>
      </c>
      <c r="K107" s="53" t="s">
        <v>3271</v>
      </c>
      <c r="L107" s="53"/>
      <c r="M107" s="403"/>
      <c r="N107" s="53"/>
      <c r="O107" s="53"/>
      <c r="P107" s="392"/>
      <c r="Q107" s="392"/>
      <c r="R107" s="392"/>
      <c r="S107" s="392"/>
      <c r="T107" s="392"/>
      <c r="U107" s="392"/>
      <c r="V107" s="434" t="b">
        <f t="shared" si="4"/>
        <v>1</v>
      </c>
      <c r="W107" s="434" t="b">
        <f t="shared" si="3"/>
        <v>1</v>
      </c>
      <c r="X107" s="49" t="s">
        <v>336</v>
      </c>
      <c r="Y107" s="38">
        <v>1</v>
      </c>
      <c r="Z107" s="38" t="s">
        <v>6</v>
      </c>
      <c r="AA107" s="96" t="s">
        <v>338</v>
      </c>
      <c r="AB107" s="42" t="s">
        <v>1618</v>
      </c>
      <c r="AC107" s="213" t="s">
        <v>4105</v>
      </c>
      <c r="AD107" s="626" t="str">
        <f t="shared" si="5"/>
        <v>BITS F312L1</v>
      </c>
      <c r="AE107" s="626">
        <v>1304</v>
      </c>
      <c r="AF107" s="53" t="s">
        <v>337</v>
      </c>
    </row>
    <row r="108" spans="2:33" ht="14.25" customHeight="1">
      <c r="B108" s="33" t="s">
        <v>1564</v>
      </c>
      <c r="C108" s="41"/>
      <c r="D108" s="35" t="s">
        <v>340</v>
      </c>
      <c r="E108" s="35" t="s">
        <v>341</v>
      </c>
      <c r="F108" s="36" t="s">
        <v>1620</v>
      </c>
      <c r="G108" s="38">
        <v>1</v>
      </c>
      <c r="H108" s="629">
        <v>15111</v>
      </c>
      <c r="I108" s="36" t="s">
        <v>3302</v>
      </c>
      <c r="J108" s="36" t="s">
        <v>3272</v>
      </c>
      <c r="K108" s="36" t="s">
        <v>3311</v>
      </c>
      <c r="L108" s="36"/>
      <c r="M108" s="402"/>
      <c r="N108" s="36"/>
      <c r="O108" s="36"/>
      <c r="P108" s="392"/>
      <c r="Q108" s="392"/>
      <c r="R108" s="392"/>
      <c r="S108" s="392"/>
      <c r="T108" s="392"/>
      <c r="U108" s="392"/>
      <c r="V108" s="434" t="b">
        <f t="shared" si="4"/>
        <v>1</v>
      </c>
      <c r="W108" s="434" t="b">
        <f t="shared" si="3"/>
        <v>1</v>
      </c>
      <c r="X108" s="35" t="s">
        <v>341</v>
      </c>
      <c r="Y108" s="38">
        <v>1</v>
      </c>
      <c r="Z108" s="38" t="s">
        <v>6</v>
      </c>
      <c r="AA108" s="96" t="s">
        <v>317</v>
      </c>
      <c r="AB108" s="33" t="s">
        <v>1564</v>
      </c>
      <c r="AC108" s="213" t="s">
        <v>4106</v>
      </c>
      <c r="AD108" s="626" t="str">
        <f t="shared" si="5"/>
        <v>BITS F316L1</v>
      </c>
      <c r="AE108" s="626">
        <v>1430</v>
      </c>
      <c r="AF108" s="36" t="s">
        <v>1620</v>
      </c>
    </row>
    <row r="109" spans="2:33" ht="14.25" customHeight="1">
      <c r="B109" s="33" t="s">
        <v>1621</v>
      </c>
      <c r="C109" s="41"/>
      <c r="D109" s="66">
        <v>2193</v>
      </c>
      <c r="E109" s="67" t="s">
        <v>344</v>
      </c>
      <c r="F109" s="67" t="s">
        <v>345</v>
      </c>
      <c r="G109" s="41">
        <v>1</v>
      </c>
      <c r="H109" s="629">
        <v>21931</v>
      </c>
      <c r="I109" s="67" t="s">
        <v>3304</v>
      </c>
      <c r="J109" s="67" t="s">
        <v>3265</v>
      </c>
      <c r="K109" s="67" t="s">
        <v>3264</v>
      </c>
      <c r="L109" s="67"/>
      <c r="M109" s="406"/>
      <c r="N109" s="67"/>
      <c r="O109" s="67"/>
      <c r="P109" s="392"/>
      <c r="Q109" s="392"/>
      <c r="R109" s="392"/>
      <c r="S109" s="392"/>
      <c r="T109" s="392"/>
      <c r="U109" s="392"/>
      <c r="V109" s="434" t="b">
        <f t="shared" si="4"/>
        <v>1</v>
      </c>
      <c r="W109" s="434" t="b">
        <f t="shared" si="3"/>
        <v>1</v>
      </c>
      <c r="X109" s="67" t="s">
        <v>344</v>
      </c>
      <c r="Y109" s="41">
        <v>1</v>
      </c>
      <c r="Z109" s="41" t="s">
        <v>6</v>
      </c>
      <c r="AA109" s="53" t="s">
        <v>346</v>
      </c>
      <c r="AB109" s="33" t="s">
        <v>1621</v>
      </c>
      <c r="AC109" s="213" t="s">
        <v>4107</v>
      </c>
      <c r="AD109" s="626" t="str">
        <f t="shared" si="5"/>
        <v>BITS F317L1</v>
      </c>
      <c r="AE109" s="626">
        <v>1564</v>
      </c>
      <c r="AF109" s="67" t="s">
        <v>345</v>
      </c>
    </row>
    <row r="110" spans="2:33" ht="14.25" customHeight="1">
      <c r="B110" s="33"/>
      <c r="C110" s="41"/>
      <c r="D110" s="35" t="s">
        <v>348</v>
      </c>
      <c r="E110" s="35" t="s">
        <v>349</v>
      </c>
      <c r="F110" s="36" t="s">
        <v>350</v>
      </c>
      <c r="G110" s="38">
        <v>1</v>
      </c>
      <c r="H110" s="629">
        <v>17911</v>
      </c>
      <c r="I110" s="36" t="s">
        <v>15</v>
      </c>
      <c r="J110" s="36"/>
      <c r="K110" s="36"/>
      <c r="L110" s="36"/>
      <c r="M110" s="402"/>
      <c r="N110" s="36"/>
      <c r="O110" s="36"/>
      <c r="P110" s="392"/>
      <c r="Q110" s="392"/>
      <c r="R110" s="392"/>
      <c r="S110" s="392"/>
      <c r="T110" s="392"/>
      <c r="U110" s="392"/>
      <c r="V110" s="434" t="b">
        <f t="shared" si="4"/>
        <v>1</v>
      </c>
      <c r="W110" s="434" t="b">
        <f t="shared" si="3"/>
        <v>1</v>
      </c>
      <c r="X110" s="35" t="s">
        <v>349</v>
      </c>
      <c r="Y110" s="38">
        <v>1</v>
      </c>
      <c r="Z110" s="38" t="s">
        <v>19</v>
      </c>
      <c r="AA110" s="96" t="s">
        <v>351</v>
      </c>
      <c r="AB110" s="33"/>
      <c r="AC110" s="213" t="s">
        <v>4108</v>
      </c>
      <c r="AD110" s="626" t="str">
        <f t="shared" si="5"/>
        <v>BITS F382I1</v>
      </c>
      <c r="AE110" s="626">
        <v>1530</v>
      </c>
      <c r="AF110" s="36" t="s">
        <v>350</v>
      </c>
    </row>
    <row r="111" spans="2:33" ht="14.25" customHeight="1">
      <c r="B111" s="33" t="s">
        <v>1534</v>
      </c>
      <c r="C111" s="41"/>
      <c r="D111" s="66" t="s">
        <v>353</v>
      </c>
      <c r="E111" s="67" t="s">
        <v>354</v>
      </c>
      <c r="F111" s="67" t="s">
        <v>1622</v>
      </c>
      <c r="G111" s="41">
        <v>1</v>
      </c>
      <c r="H111" s="629">
        <v>13371</v>
      </c>
      <c r="I111" s="67" t="s">
        <v>3284</v>
      </c>
      <c r="J111" s="67" t="s">
        <v>3273</v>
      </c>
      <c r="K111" s="67" t="s">
        <v>3269</v>
      </c>
      <c r="L111" s="67"/>
      <c r="M111" s="406"/>
      <c r="N111" s="67"/>
      <c r="O111" s="67"/>
      <c r="P111" s="392"/>
      <c r="Q111" s="392"/>
      <c r="R111" s="392"/>
      <c r="S111" s="392"/>
      <c r="T111" s="392"/>
      <c r="U111" s="392"/>
      <c r="V111" s="434" t="b">
        <f t="shared" si="4"/>
        <v>1</v>
      </c>
      <c r="W111" s="434" t="b">
        <f t="shared" si="3"/>
        <v>1</v>
      </c>
      <c r="X111" s="67" t="s">
        <v>354</v>
      </c>
      <c r="Y111" s="41">
        <v>1</v>
      </c>
      <c r="Z111" s="41" t="s">
        <v>6</v>
      </c>
      <c r="AA111" s="441" t="s">
        <v>356</v>
      </c>
      <c r="AB111" s="33" t="s">
        <v>1534</v>
      </c>
      <c r="AC111" s="213" t="s">
        <v>4109</v>
      </c>
      <c r="AD111" s="626" t="str">
        <f t="shared" si="5"/>
        <v>BITS F386L1</v>
      </c>
      <c r="AE111" s="626">
        <v>1305</v>
      </c>
      <c r="AF111" s="67" t="s">
        <v>1622</v>
      </c>
    </row>
    <row r="112" spans="2:33" ht="14.25" customHeight="1">
      <c r="B112" s="92" t="s">
        <v>3363</v>
      </c>
      <c r="C112" s="93"/>
      <c r="D112" s="88">
        <v>1248</v>
      </c>
      <c r="E112" s="89" t="s">
        <v>358</v>
      </c>
      <c r="F112" s="89" t="s">
        <v>359</v>
      </c>
      <c r="G112" s="91">
        <v>1</v>
      </c>
      <c r="H112" s="629">
        <v>12481</v>
      </c>
      <c r="I112" s="89" t="s">
        <v>3288</v>
      </c>
      <c r="J112" s="89" t="s">
        <v>3291</v>
      </c>
      <c r="K112" s="89" t="s">
        <v>3311</v>
      </c>
      <c r="L112" s="89"/>
      <c r="M112" s="407"/>
      <c r="N112" s="89"/>
      <c r="O112" s="89"/>
      <c r="P112" s="392"/>
      <c r="Q112" s="392"/>
      <c r="R112" s="392"/>
      <c r="S112" s="392"/>
      <c r="T112" s="392"/>
      <c r="U112" s="392"/>
      <c r="V112" s="434" t="b">
        <f t="shared" si="4"/>
        <v>1</v>
      </c>
      <c r="W112" s="434" t="b">
        <f t="shared" si="3"/>
        <v>1</v>
      </c>
      <c r="X112" s="437" t="s">
        <v>358</v>
      </c>
      <c r="Y112" s="41">
        <v>1</v>
      </c>
      <c r="Z112" s="41" t="s">
        <v>6</v>
      </c>
      <c r="AA112" s="444" t="s">
        <v>360</v>
      </c>
      <c r="AB112" s="445" t="s">
        <v>3363</v>
      </c>
      <c r="AC112" s="213" t="s">
        <v>4110</v>
      </c>
      <c r="AD112" s="626" t="str">
        <f t="shared" si="5"/>
        <v>BITS F415L1</v>
      </c>
      <c r="AE112" s="626">
        <v>1260</v>
      </c>
      <c r="AF112" s="89" t="s">
        <v>359</v>
      </c>
    </row>
    <row r="113" spans="2:32" ht="14.25" customHeight="1">
      <c r="B113" s="33" t="s">
        <v>1569</v>
      </c>
      <c r="C113" s="41"/>
      <c r="D113" s="35">
        <v>1808</v>
      </c>
      <c r="E113" s="35" t="s">
        <v>363</v>
      </c>
      <c r="F113" s="36" t="s">
        <v>1624</v>
      </c>
      <c r="G113" s="38">
        <v>1</v>
      </c>
      <c r="H113" s="629">
        <v>18081</v>
      </c>
      <c r="I113" s="36" t="s">
        <v>3283</v>
      </c>
      <c r="J113" s="36" t="s">
        <v>3268</v>
      </c>
      <c r="K113" s="36" t="s">
        <v>3294</v>
      </c>
      <c r="L113" s="36"/>
      <c r="M113" s="402"/>
      <c r="N113" s="36"/>
      <c r="O113" s="36"/>
      <c r="P113" s="392"/>
      <c r="Q113" s="392"/>
      <c r="R113" s="392"/>
      <c r="S113" s="392"/>
      <c r="T113" s="392"/>
      <c r="U113" s="392"/>
      <c r="V113" s="434" t="b">
        <f t="shared" si="4"/>
        <v>1</v>
      </c>
      <c r="W113" s="434" t="b">
        <f t="shared" si="3"/>
        <v>1</v>
      </c>
      <c r="X113" s="35" t="s">
        <v>363</v>
      </c>
      <c r="Y113" s="38">
        <v>1</v>
      </c>
      <c r="Z113" s="38" t="s">
        <v>6</v>
      </c>
      <c r="AA113" s="441" t="s">
        <v>365</v>
      </c>
      <c r="AB113" s="33" t="s">
        <v>1569</v>
      </c>
      <c r="AC113" s="213" t="s">
        <v>4111</v>
      </c>
      <c r="AD113" s="626" t="str">
        <f t="shared" si="5"/>
        <v>BITS F416L1</v>
      </c>
      <c r="AE113" s="626">
        <v>1532</v>
      </c>
      <c r="AF113" s="36" t="s">
        <v>1624</v>
      </c>
    </row>
    <row r="114" spans="2:32" ht="14.25" customHeight="1">
      <c r="B114" s="33" t="s">
        <v>1567</v>
      </c>
      <c r="C114" s="41" t="s">
        <v>1627</v>
      </c>
      <c r="D114" s="66">
        <v>1770</v>
      </c>
      <c r="E114" s="67" t="s">
        <v>368</v>
      </c>
      <c r="F114" s="67" t="s">
        <v>1625</v>
      </c>
      <c r="G114" s="41">
        <v>1</v>
      </c>
      <c r="H114" s="629">
        <v>17701</v>
      </c>
      <c r="I114" s="67" t="s">
        <v>3287</v>
      </c>
      <c r="J114" s="67" t="s">
        <v>3274</v>
      </c>
      <c r="K114" s="67" t="s">
        <v>3271</v>
      </c>
      <c r="L114" s="67"/>
      <c r="M114" s="406"/>
      <c r="N114" s="67"/>
      <c r="O114" s="67"/>
      <c r="P114" s="392"/>
      <c r="Q114" s="392"/>
      <c r="R114" s="392"/>
      <c r="S114" s="392"/>
      <c r="T114" s="392"/>
      <c r="U114" s="392"/>
      <c r="V114" s="434" t="b">
        <f t="shared" si="4"/>
        <v>1</v>
      </c>
      <c r="W114" s="434" t="b">
        <f t="shared" si="3"/>
        <v>1</v>
      </c>
      <c r="X114" s="67" t="s">
        <v>368</v>
      </c>
      <c r="Y114" s="41">
        <v>1</v>
      </c>
      <c r="Z114" s="41" t="s">
        <v>6</v>
      </c>
      <c r="AA114" s="441" t="s">
        <v>170</v>
      </c>
      <c r="AB114" s="33" t="s">
        <v>1567</v>
      </c>
      <c r="AC114" s="213" t="s">
        <v>4112</v>
      </c>
      <c r="AD114" s="626" t="str">
        <f t="shared" si="5"/>
        <v>BITS F418L1</v>
      </c>
      <c r="AE114" s="626">
        <v>1527</v>
      </c>
      <c r="AF114" s="67" t="s">
        <v>1625</v>
      </c>
    </row>
    <row r="115" spans="2:32" s="477" customFormat="1" ht="14.25" customHeight="1">
      <c r="B115" s="470"/>
      <c r="C115" s="471"/>
      <c r="D115" s="472">
        <v>1593</v>
      </c>
      <c r="E115" s="472" t="s">
        <v>1628</v>
      </c>
      <c r="F115" s="466" t="s">
        <v>372</v>
      </c>
      <c r="G115" s="473">
        <v>1</v>
      </c>
      <c r="H115" s="629">
        <v>15931</v>
      </c>
      <c r="I115" s="466" t="s">
        <v>15</v>
      </c>
      <c r="J115" s="466"/>
      <c r="K115" s="466"/>
      <c r="L115" s="466"/>
      <c r="M115" s="475"/>
      <c r="N115" s="466"/>
      <c r="O115" s="466"/>
      <c r="P115" s="476"/>
      <c r="Q115" s="476"/>
      <c r="R115" s="476"/>
      <c r="S115" s="476"/>
      <c r="T115" s="476"/>
      <c r="U115" s="476"/>
      <c r="V115" s="477" t="b">
        <f t="shared" si="4"/>
        <v>1</v>
      </c>
      <c r="W115" s="477" t="b">
        <f t="shared" si="3"/>
        <v>1</v>
      </c>
      <c r="X115" s="472" t="s">
        <v>1628</v>
      </c>
      <c r="Y115" s="473">
        <v>1</v>
      </c>
      <c r="Z115" s="473" t="s">
        <v>19</v>
      </c>
      <c r="AA115" s="478" t="s">
        <v>249</v>
      </c>
      <c r="AB115" s="470"/>
      <c r="AC115" s="213" t="s">
        <v>4113</v>
      </c>
      <c r="AD115" s="626" t="str">
        <f t="shared" si="5"/>
        <v>BITS F421TI1</v>
      </c>
      <c r="AE115" s="626" t="e">
        <v>#N/A</v>
      </c>
      <c r="AF115" s="466" t="s">
        <v>372</v>
      </c>
    </row>
    <row r="116" spans="2:32" s="477" customFormat="1" ht="14.25" customHeight="1">
      <c r="B116" s="470"/>
      <c r="C116" s="471"/>
      <c r="D116" s="472">
        <v>1616</v>
      </c>
      <c r="E116" s="472" t="s">
        <v>1629</v>
      </c>
      <c r="F116" s="466" t="s">
        <v>372</v>
      </c>
      <c r="G116" s="473">
        <v>1</v>
      </c>
      <c r="H116" s="629">
        <v>16161</v>
      </c>
      <c r="I116" s="466" t="s">
        <v>15</v>
      </c>
      <c r="J116" s="466"/>
      <c r="K116" s="466"/>
      <c r="L116" s="466"/>
      <c r="M116" s="475"/>
      <c r="N116" s="466"/>
      <c r="O116" s="466"/>
      <c r="P116" s="476"/>
      <c r="Q116" s="476"/>
      <c r="R116" s="476"/>
      <c r="S116" s="476"/>
      <c r="T116" s="476"/>
      <c r="U116" s="476"/>
      <c r="V116" s="477" t="b">
        <f t="shared" si="4"/>
        <v>1</v>
      </c>
      <c r="W116" s="477" t="b">
        <f t="shared" si="3"/>
        <v>1</v>
      </c>
      <c r="X116" s="472" t="s">
        <v>1629</v>
      </c>
      <c r="Y116" s="473">
        <v>1</v>
      </c>
      <c r="Z116" s="473" t="s">
        <v>19</v>
      </c>
      <c r="AA116" s="478" t="s">
        <v>249</v>
      </c>
      <c r="AB116" s="470"/>
      <c r="AC116" s="213" t="s">
        <v>4114</v>
      </c>
      <c r="AD116" s="626" t="str">
        <f t="shared" si="5"/>
        <v>BITS F422TI1</v>
      </c>
      <c r="AE116" s="626" t="e">
        <v>#N/A</v>
      </c>
      <c r="AF116" s="466" t="s">
        <v>372</v>
      </c>
    </row>
    <row r="117" spans="2:32" s="477" customFormat="1" ht="14.25" customHeight="1">
      <c r="B117" s="470"/>
      <c r="C117" s="471"/>
      <c r="D117" s="472">
        <v>1617</v>
      </c>
      <c r="E117" s="472" t="s">
        <v>1630</v>
      </c>
      <c r="F117" s="466" t="s">
        <v>372</v>
      </c>
      <c r="G117" s="473">
        <v>1</v>
      </c>
      <c r="H117" s="629">
        <v>16171</v>
      </c>
      <c r="I117" s="466" t="s">
        <v>15</v>
      </c>
      <c r="J117" s="466"/>
      <c r="K117" s="466"/>
      <c r="L117" s="466"/>
      <c r="M117" s="475"/>
      <c r="N117" s="466"/>
      <c r="O117" s="466"/>
      <c r="P117" s="476"/>
      <c r="Q117" s="476"/>
      <c r="R117" s="476"/>
      <c r="S117" s="476"/>
      <c r="T117" s="476"/>
      <c r="U117" s="476"/>
      <c r="V117" s="477" t="b">
        <f t="shared" si="4"/>
        <v>1</v>
      </c>
      <c r="W117" s="477" t="b">
        <f t="shared" si="3"/>
        <v>1</v>
      </c>
      <c r="X117" s="472" t="s">
        <v>1630</v>
      </c>
      <c r="Y117" s="473">
        <v>1</v>
      </c>
      <c r="Z117" s="473" t="s">
        <v>19</v>
      </c>
      <c r="AA117" s="478" t="s">
        <v>249</v>
      </c>
      <c r="AB117" s="470"/>
      <c r="AC117" s="213" t="s">
        <v>4115</v>
      </c>
      <c r="AD117" s="626" t="str">
        <f t="shared" si="5"/>
        <v>BITS F423TI1</v>
      </c>
      <c r="AE117" s="626" t="e">
        <v>#N/A</v>
      </c>
      <c r="AF117" s="466" t="s">
        <v>372</v>
      </c>
    </row>
    <row r="118" spans="2:32" s="477" customFormat="1" ht="14.25" customHeight="1">
      <c r="B118" s="482"/>
      <c r="C118" s="471"/>
      <c r="D118" s="472">
        <v>1619</v>
      </c>
      <c r="E118" s="483" t="s">
        <v>1631</v>
      </c>
      <c r="F118" s="466" t="s">
        <v>372</v>
      </c>
      <c r="G118" s="473">
        <v>1</v>
      </c>
      <c r="H118" s="629">
        <v>16191</v>
      </c>
      <c r="I118" s="466" t="s">
        <v>15</v>
      </c>
      <c r="J118" s="466"/>
      <c r="K118" s="466"/>
      <c r="L118" s="466"/>
      <c r="M118" s="475"/>
      <c r="N118" s="466"/>
      <c r="O118" s="466"/>
      <c r="P118" s="476"/>
      <c r="Q118" s="476"/>
      <c r="R118" s="476"/>
      <c r="S118" s="476"/>
      <c r="T118" s="476"/>
      <c r="U118" s="476"/>
      <c r="V118" s="477" t="b">
        <f t="shared" si="4"/>
        <v>1</v>
      </c>
      <c r="W118" s="477" t="b">
        <f t="shared" si="3"/>
        <v>1</v>
      </c>
      <c r="X118" s="483" t="s">
        <v>1631</v>
      </c>
      <c r="Y118" s="473">
        <v>1</v>
      </c>
      <c r="Z118" s="484" t="s">
        <v>19</v>
      </c>
      <c r="AA118" s="478" t="s">
        <v>249</v>
      </c>
      <c r="AB118" s="482"/>
      <c r="AC118" s="213" t="s">
        <v>4116</v>
      </c>
      <c r="AD118" s="626" t="str">
        <f t="shared" si="5"/>
        <v>BITS F424TI1</v>
      </c>
      <c r="AE118" s="626" t="e">
        <v>#N/A</v>
      </c>
      <c r="AF118" s="466" t="s">
        <v>372</v>
      </c>
    </row>
    <row r="119" spans="2:32" ht="14.25" customHeight="1">
      <c r="B119" s="43" t="s">
        <v>1548</v>
      </c>
      <c r="C119" s="41"/>
      <c r="D119" s="35" t="s">
        <v>373</v>
      </c>
      <c r="E119" s="35" t="s">
        <v>374</v>
      </c>
      <c r="F119" s="53" t="s">
        <v>375</v>
      </c>
      <c r="G119" s="38">
        <v>1</v>
      </c>
      <c r="H119" s="629">
        <v>17961</v>
      </c>
      <c r="I119" s="53" t="s">
        <v>3281</v>
      </c>
      <c r="J119" s="53" t="s">
        <v>3290</v>
      </c>
      <c r="K119" s="53" t="s">
        <v>3293</v>
      </c>
      <c r="L119" s="53"/>
      <c r="M119" s="403"/>
      <c r="N119" s="53"/>
      <c r="O119" s="53"/>
      <c r="P119" s="392"/>
      <c r="Q119" s="392"/>
      <c r="R119" s="392"/>
      <c r="S119" s="392"/>
      <c r="T119" s="392"/>
      <c r="U119" s="392"/>
      <c r="V119" s="434" t="b">
        <f t="shared" si="4"/>
        <v>1</v>
      </c>
      <c r="W119" s="434" t="b">
        <f t="shared" si="3"/>
        <v>1</v>
      </c>
      <c r="X119" s="35" t="s">
        <v>374</v>
      </c>
      <c r="Y119" s="38">
        <v>1</v>
      </c>
      <c r="Z119" s="38" t="s">
        <v>6</v>
      </c>
      <c r="AA119" s="441" t="s">
        <v>377</v>
      </c>
      <c r="AB119" s="43" t="s">
        <v>1548</v>
      </c>
      <c r="AC119" s="213" t="s">
        <v>4117</v>
      </c>
      <c r="AD119" s="626" t="str">
        <f t="shared" si="5"/>
        <v>BITS F462L1</v>
      </c>
      <c r="AE119" s="626">
        <v>1531</v>
      </c>
      <c r="AF119" s="53" t="s">
        <v>375</v>
      </c>
    </row>
    <row r="120" spans="2:32" ht="14.25" customHeight="1">
      <c r="B120" s="42" t="s">
        <v>1530</v>
      </c>
      <c r="C120" s="41"/>
      <c r="D120" s="35" t="s">
        <v>379</v>
      </c>
      <c r="E120" s="49" t="s">
        <v>380</v>
      </c>
      <c r="F120" s="53" t="s">
        <v>381</v>
      </c>
      <c r="G120" s="38">
        <v>1</v>
      </c>
      <c r="H120" s="629">
        <v>13391</v>
      </c>
      <c r="I120" s="53" t="s">
        <v>3296</v>
      </c>
      <c r="J120" s="53" t="s">
        <v>3275</v>
      </c>
      <c r="K120" s="53" t="s">
        <v>3310</v>
      </c>
      <c r="L120" s="53"/>
      <c r="M120" s="403"/>
      <c r="N120" s="53"/>
      <c r="O120" s="53"/>
      <c r="P120" s="392"/>
      <c r="Q120" s="392"/>
      <c r="R120" s="392"/>
      <c r="S120" s="392"/>
      <c r="T120" s="392"/>
      <c r="U120" s="392"/>
      <c r="V120" s="434" t="b">
        <f t="shared" si="4"/>
        <v>1</v>
      </c>
      <c r="W120" s="434" t="b">
        <f t="shared" si="3"/>
        <v>1</v>
      </c>
      <c r="X120" s="49" t="s">
        <v>380</v>
      </c>
      <c r="Y120" s="38">
        <v>1</v>
      </c>
      <c r="Z120" s="38" t="s">
        <v>6</v>
      </c>
      <c r="AA120" s="441" t="s">
        <v>382</v>
      </c>
      <c r="AB120" s="42" t="s">
        <v>1530</v>
      </c>
      <c r="AC120" s="213" t="s">
        <v>4118</v>
      </c>
      <c r="AD120" s="626" t="str">
        <f t="shared" si="5"/>
        <v>BITS F464L1</v>
      </c>
      <c r="AE120" s="626">
        <v>1306</v>
      </c>
      <c r="AF120" s="53" t="s">
        <v>381</v>
      </c>
    </row>
    <row r="121" spans="2:32" s="477" customFormat="1" ht="14.25" customHeight="1">
      <c r="B121" s="485"/>
      <c r="C121" s="471"/>
      <c r="D121" s="472" t="s">
        <v>384</v>
      </c>
      <c r="E121" s="486" t="s">
        <v>385</v>
      </c>
      <c r="F121" s="487" t="s">
        <v>386</v>
      </c>
      <c r="G121" s="473">
        <v>1</v>
      </c>
      <c r="H121" s="629">
        <v>4991</v>
      </c>
      <c r="I121" s="487" t="s">
        <v>15</v>
      </c>
      <c r="J121" s="487"/>
      <c r="K121" s="487"/>
      <c r="L121" s="487"/>
      <c r="M121" s="488"/>
      <c r="N121" s="487"/>
      <c r="O121" s="487"/>
      <c r="P121" s="476"/>
      <c r="Q121" s="476"/>
      <c r="R121" s="476"/>
      <c r="S121" s="476"/>
      <c r="T121" s="476"/>
      <c r="U121" s="476"/>
      <c r="V121" s="477" t="b">
        <f t="shared" si="4"/>
        <v>1</v>
      </c>
      <c r="W121" s="477" t="b">
        <f t="shared" si="3"/>
        <v>1</v>
      </c>
      <c r="X121" s="486" t="s">
        <v>385</v>
      </c>
      <c r="Y121" s="473">
        <v>1</v>
      </c>
      <c r="Z121" s="473" t="s">
        <v>19</v>
      </c>
      <c r="AA121" s="478" t="s">
        <v>249</v>
      </c>
      <c r="AB121" s="485"/>
      <c r="AC121" s="213" t="s">
        <v>4119</v>
      </c>
      <c r="AD121" s="626" t="str">
        <f t="shared" si="5"/>
        <v>BITS G511I1</v>
      </c>
      <c r="AE121" s="626" t="e">
        <v>#N/A</v>
      </c>
      <c r="AF121" s="487" t="s">
        <v>386</v>
      </c>
    </row>
    <row r="122" spans="2:32" ht="14.25" customHeight="1">
      <c r="B122" s="33"/>
      <c r="C122" s="41"/>
      <c r="D122" s="35" t="s">
        <v>387</v>
      </c>
      <c r="E122" s="60" t="s">
        <v>388</v>
      </c>
      <c r="F122" s="61" t="s">
        <v>389</v>
      </c>
      <c r="G122" s="38">
        <v>1</v>
      </c>
      <c r="H122" s="629">
        <v>5471</v>
      </c>
      <c r="I122" s="61" t="s">
        <v>15</v>
      </c>
      <c r="J122" s="61"/>
      <c r="K122" s="61"/>
      <c r="L122" s="61"/>
      <c r="M122" s="404"/>
      <c r="N122" s="61"/>
      <c r="O122" s="61"/>
      <c r="P122" s="392"/>
      <c r="Q122" s="392"/>
      <c r="R122" s="392"/>
      <c r="S122" s="392"/>
      <c r="T122" s="392"/>
      <c r="U122" s="392"/>
      <c r="V122" s="434" t="b">
        <f t="shared" si="4"/>
        <v>1</v>
      </c>
      <c r="W122" s="434" t="b">
        <f t="shared" si="3"/>
        <v>1</v>
      </c>
      <c r="X122" s="60" t="s">
        <v>388</v>
      </c>
      <c r="Y122" s="38">
        <v>1</v>
      </c>
      <c r="Z122" s="38" t="s">
        <v>19</v>
      </c>
      <c r="AA122" s="117" t="s">
        <v>249</v>
      </c>
      <c r="AB122" s="33"/>
      <c r="AC122" s="213" t="s">
        <v>4120</v>
      </c>
      <c r="AD122" s="626" t="str">
        <f t="shared" si="5"/>
        <v>BITS G513I1</v>
      </c>
      <c r="AE122" s="626">
        <v>1031</v>
      </c>
      <c r="AF122" s="61" t="s">
        <v>389</v>
      </c>
    </row>
    <row r="123" spans="2:32" s="477" customFormat="1" ht="14.25" customHeight="1">
      <c r="B123" s="470"/>
      <c r="C123" s="471"/>
      <c r="D123" s="472" t="s">
        <v>390</v>
      </c>
      <c r="E123" s="479" t="s">
        <v>391</v>
      </c>
      <c r="F123" s="480" t="s">
        <v>392</v>
      </c>
      <c r="G123" s="473">
        <v>1</v>
      </c>
      <c r="H123" s="629">
        <v>7541</v>
      </c>
      <c r="I123" s="480" t="s">
        <v>15</v>
      </c>
      <c r="J123" s="480"/>
      <c r="K123" s="480"/>
      <c r="L123" s="480"/>
      <c r="M123" s="481"/>
      <c r="N123" s="480"/>
      <c r="O123" s="480"/>
      <c r="P123" s="476"/>
      <c r="Q123" s="476"/>
      <c r="R123" s="476"/>
      <c r="S123" s="476"/>
      <c r="T123" s="476"/>
      <c r="U123" s="476"/>
      <c r="V123" s="477" t="b">
        <f t="shared" si="4"/>
        <v>1</v>
      </c>
      <c r="W123" s="477" t="b">
        <f t="shared" si="3"/>
        <v>1</v>
      </c>
      <c r="X123" s="479" t="s">
        <v>391</v>
      </c>
      <c r="Y123" s="473">
        <v>1</v>
      </c>
      <c r="Z123" s="473" t="s">
        <v>19</v>
      </c>
      <c r="AA123" s="478" t="s">
        <v>249</v>
      </c>
      <c r="AB123" s="470"/>
      <c r="AC123" s="213" t="s">
        <v>4121</v>
      </c>
      <c r="AD123" s="626" t="str">
        <f t="shared" si="5"/>
        <v>BITS G529I1</v>
      </c>
      <c r="AE123" s="626" t="e">
        <v>#N/A</v>
      </c>
      <c r="AF123" s="480" t="s">
        <v>392</v>
      </c>
    </row>
    <row r="124" spans="2:32" s="477" customFormat="1" ht="14.25" customHeight="1">
      <c r="B124" s="470"/>
      <c r="C124" s="471"/>
      <c r="D124" s="472" t="s">
        <v>393</v>
      </c>
      <c r="E124" s="479" t="s">
        <v>394</v>
      </c>
      <c r="F124" s="480" t="s">
        <v>395</v>
      </c>
      <c r="G124" s="473">
        <v>1</v>
      </c>
      <c r="H124" s="629">
        <v>7551</v>
      </c>
      <c r="I124" s="480" t="s">
        <v>15</v>
      </c>
      <c r="J124" s="480"/>
      <c r="K124" s="480"/>
      <c r="L124" s="480"/>
      <c r="M124" s="481"/>
      <c r="N124" s="480"/>
      <c r="O124" s="480"/>
      <c r="P124" s="476"/>
      <c r="Q124" s="476"/>
      <c r="R124" s="476"/>
      <c r="S124" s="476"/>
      <c r="T124" s="476"/>
      <c r="U124" s="476"/>
      <c r="V124" s="477" t="b">
        <f t="shared" si="4"/>
        <v>1</v>
      </c>
      <c r="W124" s="477" t="b">
        <f t="shared" si="3"/>
        <v>1</v>
      </c>
      <c r="X124" s="479" t="s">
        <v>394</v>
      </c>
      <c r="Y124" s="473">
        <v>1</v>
      </c>
      <c r="Z124" s="473" t="s">
        <v>19</v>
      </c>
      <c r="AA124" s="478" t="s">
        <v>249</v>
      </c>
      <c r="AB124" s="470"/>
      <c r="AC124" s="213" t="s">
        <v>4122</v>
      </c>
      <c r="AD124" s="626" t="str">
        <f t="shared" si="5"/>
        <v>BITS G539I1</v>
      </c>
      <c r="AE124" s="626" t="e">
        <v>#N/A</v>
      </c>
      <c r="AF124" s="480" t="s">
        <v>395</v>
      </c>
    </row>
    <row r="125" spans="2:32" s="477" customFormat="1" ht="14.25" customHeight="1">
      <c r="B125" s="470"/>
      <c r="C125" s="471"/>
      <c r="D125" s="472" t="s">
        <v>396</v>
      </c>
      <c r="E125" s="472" t="s">
        <v>397</v>
      </c>
      <c r="F125" s="466" t="s">
        <v>398</v>
      </c>
      <c r="G125" s="473">
        <v>1</v>
      </c>
      <c r="H125" s="629">
        <v>20031</v>
      </c>
      <c r="I125" s="466" t="s">
        <v>15</v>
      </c>
      <c r="J125" s="466"/>
      <c r="K125" s="466"/>
      <c r="L125" s="466"/>
      <c r="M125" s="475"/>
      <c r="N125" s="466"/>
      <c r="O125" s="466"/>
      <c r="P125" s="476"/>
      <c r="Q125" s="476"/>
      <c r="R125" s="476"/>
      <c r="S125" s="476"/>
      <c r="T125" s="476"/>
      <c r="U125" s="476"/>
      <c r="V125" s="477" t="b">
        <f t="shared" si="4"/>
        <v>1</v>
      </c>
      <c r="W125" s="477" t="b">
        <f t="shared" si="3"/>
        <v>1</v>
      </c>
      <c r="X125" s="472" t="s">
        <v>397</v>
      </c>
      <c r="Y125" s="473">
        <v>1</v>
      </c>
      <c r="Z125" s="473" t="s">
        <v>19</v>
      </c>
      <c r="AA125" s="478" t="s">
        <v>249</v>
      </c>
      <c r="AB125" s="470"/>
      <c r="AC125" s="213" t="s">
        <v>4123</v>
      </c>
      <c r="AD125" s="626" t="str">
        <f t="shared" si="5"/>
        <v>BITS G540I1</v>
      </c>
      <c r="AE125" s="626" t="e">
        <v>#N/A</v>
      </c>
      <c r="AF125" s="466" t="s">
        <v>398</v>
      </c>
    </row>
    <row r="126" spans="2:32" ht="14.25" customHeight="1">
      <c r="B126" s="43" t="s">
        <v>1621</v>
      </c>
      <c r="C126" s="41"/>
      <c r="D126" s="66" t="s">
        <v>399</v>
      </c>
      <c r="E126" s="67" t="s">
        <v>400</v>
      </c>
      <c r="F126" s="67" t="s">
        <v>1634</v>
      </c>
      <c r="G126" s="41">
        <v>1</v>
      </c>
      <c r="H126" s="629">
        <v>91</v>
      </c>
      <c r="I126" s="67" t="s">
        <v>3304</v>
      </c>
      <c r="J126" s="67" t="s">
        <v>3265</v>
      </c>
      <c r="K126" s="67" t="s">
        <v>3264</v>
      </c>
      <c r="L126" s="67"/>
      <c r="M126" s="406"/>
      <c r="N126" s="67"/>
      <c r="O126" s="67"/>
      <c r="P126" s="392"/>
      <c r="Q126" s="392"/>
      <c r="R126" s="392"/>
      <c r="S126" s="392"/>
      <c r="T126" s="392"/>
      <c r="U126" s="392"/>
      <c r="V126" s="434" t="b">
        <f t="shared" si="4"/>
        <v>1</v>
      </c>
      <c r="W126" s="434" t="b">
        <f t="shared" si="3"/>
        <v>1</v>
      </c>
      <c r="X126" s="67" t="s">
        <v>400</v>
      </c>
      <c r="Y126" s="41">
        <v>1</v>
      </c>
      <c r="Z126" s="41" t="s">
        <v>6</v>
      </c>
      <c r="AA126" s="442" t="s">
        <v>402</v>
      </c>
      <c r="AB126" s="43" t="s">
        <v>1621</v>
      </c>
      <c r="AC126" s="213" t="s">
        <v>4124</v>
      </c>
      <c r="AD126" s="626" t="str">
        <f t="shared" si="5"/>
        <v>BITS G553L1</v>
      </c>
      <c r="AE126" s="626">
        <v>1018</v>
      </c>
      <c r="AF126" s="67" t="s">
        <v>1634</v>
      </c>
    </row>
    <row r="127" spans="2:32" s="477" customFormat="1" ht="14.25" customHeight="1">
      <c r="B127" s="482"/>
      <c r="C127" s="471"/>
      <c r="D127" s="489" t="s">
        <v>404</v>
      </c>
      <c r="E127" s="489" t="s">
        <v>405</v>
      </c>
      <c r="F127" s="489" t="s">
        <v>406</v>
      </c>
      <c r="G127" s="471">
        <v>1</v>
      </c>
      <c r="H127" s="629">
        <v>21641</v>
      </c>
      <c r="I127" s="489" t="s">
        <v>15</v>
      </c>
      <c r="J127" s="489"/>
      <c r="K127" s="489"/>
      <c r="L127" s="489"/>
      <c r="M127" s="490"/>
      <c r="N127" s="489"/>
      <c r="O127" s="489"/>
      <c r="P127" s="476"/>
      <c r="Q127" s="476"/>
      <c r="R127" s="476"/>
      <c r="S127" s="476"/>
      <c r="T127" s="476"/>
      <c r="U127" s="476"/>
      <c r="V127" s="477" t="b">
        <f t="shared" si="4"/>
        <v>1</v>
      </c>
      <c r="W127" s="477" t="b">
        <f t="shared" si="3"/>
        <v>1</v>
      </c>
      <c r="X127" s="491" t="s">
        <v>405</v>
      </c>
      <c r="Y127" s="471">
        <v>1</v>
      </c>
      <c r="Z127" s="471" t="s">
        <v>19</v>
      </c>
      <c r="AA127" s="478" t="s">
        <v>249</v>
      </c>
      <c r="AB127" s="482"/>
      <c r="AC127" s="213" t="s">
        <v>4125</v>
      </c>
      <c r="AD127" s="626" t="str">
        <f t="shared" si="5"/>
        <v>BITS G562TI1</v>
      </c>
      <c r="AE127" s="626" t="e">
        <v>#N/A</v>
      </c>
      <c r="AF127" s="489" t="s">
        <v>406</v>
      </c>
    </row>
    <row r="128" spans="2:32" s="477" customFormat="1" ht="14.25" customHeight="1">
      <c r="B128" s="470"/>
      <c r="C128" s="471"/>
      <c r="D128" s="483" t="s">
        <v>407</v>
      </c>
      <c r="E128" s="483" t="s">
        <v>408</v>
      </c>
      <c r="F128" s="466" t="s">
        <v>406</v>
      </c>
      <c r="G128" s="484">
        <v>1</v>
      </c>
      <c r="H128" s="629">
        <v>21651</v>
      </c>
      <c r="I128" s="466" t="s">
        <v>15</v>
      </c>
      <c r="J128" s="466"/>
      <c r="K128" s="466"/>
      <c r="L128" s="466"/>
      <c r="M128" s="475"/>
      <c r="N128" s="466"/>
      <c r="O128" s="466"/>
      <c r="P128" s="476"/>
      <c r="Q128" s="476"/>
      <c r="R128" s="476"/>
      <c r="S128" s="476"/>
      <c r="T128" s="476"/>
      <c r="U128" s="476"/>
      <c r="V128" s="477" t="b">
        <f t="shared" si="4"/>
        <v>1</v>
      </c>
      <c r="W128" s="477" t="b">
        <f t="shared" si="3"/>
        <v>1</v>
      </c>
      <c r="X128" s="483" t="s">
        <v>408</v>
      </c>
      <c r="Y128" s="484">
        <v>1</v>
      </c>
      <c r="Z128" s="484" t="s">
        <v>19</v>
      </c>
      <c r="AA128" s="478" t="s">
        <v>249</v>
      </c>
      <c r="AB128" s="470"/>
      <c r="AC128" s="213" t="s">
        <v>4126</v>
      </c>
      <c r="AD128" s="626" t="str">
        <f t="shared" si="5"/>
        <v>BITS G563TI1</v>
      </c>
      <c r="AE128" s="626" t="e">
        <v>#N/A</v>
      </c>
      <c r="AF128" s="466" t="s">
        <v>406</v>
      </c>
    </row>
    <row r="129" spans="2:32" s="477" customFormat="1" ht="14.25" customHeight="1">
      <c r="B129" s="470"/>
      <c r="C129" s="471"/>
      <c r="D129" s="472" t="s">
        <v>412</v>
      </c>
      <c r="E129" s="472" t="s">
        <v>413</v>
      </c>
      <c r="F129" s="466" t="s">
        <v>406</v>
      </c>
      <c r="G129" s="473">
        <v>1</v>
      </c>
      <c r="H129" s="629">
        <v>7561</v>
      </c>
      <c r="I129" s="466" t="s">
        <v>15</v>
      </c>
      <c r="J129" s="466"/>
      <c r="K129" s="466"/>
      <c r="L129" s="466"/>
      <c r="M129" s="475"/>
      <c r="N129" s="466"/>
      <c r="O129" s="466"/>
      <c r="P129" s="476"/>
      <c r="Q129" s="476"/>
      <c r="R129" s="476"/>
      <c r="S129" s="476"/>
      <c r="T129" s="476"/>
      <c r="U129" s="476"/>
      <c r="V129" s="477" t="b">
        <f t="shared" si="4"/>
        <v>1</v>
      </c>
      <c r="W129" s="477" t="b">
        <f t="shared" si="3"/>
        <v>1</v>
      </c>
      <c r="X129" s="472" t="s">
        <v>413</v>
      </c>
      <c r="Y129" s="473">
        <v>1</v>
      </c>
      <c r="Z129" s="473" t="s">
        <v>19</v>
      </c>
      <c r="AA129" s="478" t="s">
        <v>249</v>
      </c>
      <c r="AB129" s="470"/>
      <c r="AC129" s="213" t="s">
        <v>4127</v>
      </c>
      <c r="AD129" s="626" t="str">
        <f t="shared" si="5"/>
        <v>BITS G629TI1</v>
      </c>
      <c r="AE129" s="626" t="e">
        <v>#N/A</v>
      </c>
      <c r="AF129" s="466" t="s">
        <v>406</v>
      </c>
    </row>
    <row r="130" spans="2:32" s="477" customFormat="1" ht="14.25" customHeight="1">
      <c r="B130" s="492"/>
      <c r="C130" s="471"/>
      <c r="D130" s="473" t="s">
        <v>409</v>
      </c>
      <c r="E130" s="482" t="s">
        <v>410</v>
      </c>
      <c r="F130" s="493" t="s">
        <v>411</v>
      </c>
      <c r="G130" s="471">
        <v>1</v>
      </c>
      <c r="H130" s="629">
        <v>7531</v>
      </c>
      <c r="I130" s="494" t="s">
        <v>15</v>
      </c>
      <c r="J130" s="493"/>
      <c r="K130" s="493"/>
      <c r="L130" s="493"/>
      <c r="M130" s="495"/>
      <c r="N130" s="493"/>
      <c r="O130" s="493"/>
      <c r="P130" s="476"/>
      <c r="Q130" s="476"/>
      <c r="R130" s="476"/>
      <c r="S130" s="476"/>
      <c r="T130" s="476"/>
      <c r="U130" s="476"/>
      <c r="V130" s="477" t="b">
        <f t="shared" si="4"/>
        <v>1</v>
      </c>
      <c r="W130" s="477" t="b">
        <f t="shared" si="3"/>
        <v>1</v>
      </c>
      <c r="X130" s="482" t="s">
        <v>410</v>
      </c>
      <c r="Y130" s="471">
        <v>1</v>
      </c>
      <c r="Z130" s="496" t="s">
        <v>19</v>
      </c>
      <c r="AA130" s="478" t="s">
        <v>249</v>
      </c>
      <c r="AB130" s="492"/>
      <c r="AC130" s="213" t="s">
        <v>4128</v>
      </c>
      <c r="AD130" s="626" t="str">
        <f t="shared" si="5"/>
        <v>BITS G619I1</v>
      </c>
      <c r="AE130" s="626" t="e">
        <v>#N/A</v>
      </c>
      <c r="AF130" s="493" t="s">
        <v>411</v>
      </c>
    </row>
    <row r="131" spans="2:32" ht="14.25" customHeight="1">
      <c r="B131" s="42"/>
      <c r="C131" s="41"/>
      <c r="D131" s="35" t="s">
        <v>414</v>
      </c>
      <c r="E131" s="49" t="s">
        <v>415</v>
      </c>
      <c r="F131" s="96" t="s">
        <v>416</v>
      </c>
      <c r="G131" s="38">
        <v>1</v>
      </c>
      <c r="H131" s="629">
        <v>7571</v>
      </c>
      <c r="I131" s="96" t="s">
        <v>15</v>
      </c>
      <c r="J131" s="96"/>
      <c r="K131" s="96"/>
      <c r="L131" s="96"/>
      <c r="M131" s="408"/>
      <c r="N131" s="96"/>
      <c r="O131" s="96"/>
      <c r="P131" s="392"/>
      <c r="Q131" s="392"/>
      <c r="R131" s="392"/>
      <c r="S131" s="392"/>
      <c r="T131" s="392"/>
      <c r="U131" s="392"/>
      <c r="V131" s="434" t="b">
        <f t="shared" si="4"/>
        <v>1</v>
      </c>
      <c r="W131" s="434" t="b">
        <f t="shared" si="3"/>
        <v>1</v>
      </c>
      <c r="X131" s="49" t="s">
        <v>415</v>
      </c>
      <c r="Y131" s="38">
        <v>1</v>
      </c>
      <c r="Z131" s="38" t="s">
        <v>19</v>
      </c>
      <c r="AA131" s="117" t="s">
        <v>249</v>
      </c>
      <c r="AB131" s="42"/>
      <c r="AC131" s="213" t="s">
        <v>4129</v>
      </c>
      <c r="AD131" s="626" t="str">
        <f t="shared" si="5"/>
        <v>BITS G649I1</v>
      </c>
      <c r="AE131" s="626">
        <v>1042</v>
      </c>
      <c r="AF131" s="96" t="s">
        <v>416</v>
      </c>
    </row>
    <row r="132" spans="2:32" s="477" customFormat="1" ht="14.25" customHeight="1">
      <c r="B132" s="492"/>
      <c r="C132" s="471"/>
      <c r="D132" s="471" t="s">
        <v>417</v>
      </c>
      <c r="E132" s="482" t="s">
        <v>418</v>
      </c>
      <c r="F132" s="493" t="s">
        <v>419</v>
      </c>
      <c r="G132" s="471">
        <v>1</v>
      </c>
      <c r="H132" s="629">
        <v>6011</v>
      </c>
      <c r="I132" s="494" t="s">
        <v>15</v>
      </c>
      <c r="J132" s="493"/>
      <c r="K132" s="493"/>
      <c r="L132" s="493"/>
      <c r="M132" s="495"/>
      <c r="N132" s="493"/>
      <c r="O132" s="493"/>
      <c r="P132" s="476"/>
      <c r="Q132" s="476"/>
      <c r="R132" s="476"/>
      <c r="S132" s="476"/>
      <c r="T132" s="476"/>
      <c r="U132" s="476"/>
      <c r="V132" s="477" t="b">
        <f t="shared" si="4"/>
        <v>1</v>
      </c>
      <c r="W132" s="477" t="b">
        <f t="shared" si="3"/>
        <v>1</v>
      </c>
      <c r="X132" s="482" t="s">
        <v>418</v>
      </c>
      <c r="Y132" s="471">
        <v>1</v>
      </c>
      <c r="Z132" s="496" t="s">
        <v>19</v>
      </c>
      <c r="AA132" s="478" t="s">
        <v>249</v>
      </c>
      <c r="AB132" s="492"/>
      <c r="AC132" s="213" t="s">
        <v>4130</v>
      </c>
      <c r="AD132" s="626" t="str">
        <f t="shared" si="5"/>
        <v>BITS G654I1</v>
      </c>
      <c r="AE132" s="626" t="e">
        <v>#N/A</v>
      </c>
      <c r="AF132" s="493" t="s">
        <v>419</v>
      </c>
    </row>
    <row r="133" spans="2:32" s="477" customFormat="1" ht="14.25" customHeight="1">
      <c r="B133" s="470"/>
      <c r="C133" s="471"/>
      <c r="D133" s="472" t="s">
        <v>420</v>
      </c>
      <c r="E133" s="486" t="s">
        <v>421</v>
      </c>
      <c r="F133" s="466" t="s">
        <v>262</v>
      </c>
      <c r="G133" s="473">
        <v>1</v>
      </c>
      <c r="H133" s="629">
        <v>21671</v>
      </c>
      <c r="I133" s="466" t="s">
        <v>15</v>
      </c>
      <c r="J133" s="466"/>
      <c r="K133" s="466"/>
      <c r="L133" s="466"/>
      <c r="M133" s="475"/>
      <c r="N133" s="466"/>
      <c r="O133" s="466"/>
      <c r="P133" s="476"/>
      <c r="Q133" s="476"/>
      <c r="R133" s="476"/>
      <c r="S133" s="476"/>
      <c r="T133" s="476"/>
      <c r="U133" s="476"/>
      <c r="V133" s="477" t="b">
        <f t="shared" si="4"/>
        <v>1</v>
      </c>
      <c r="W133" s="477" t="b">
        <f t="shared" si="3"/>
        <v>1</v>
      </c>
      <c r="X133" s="486" t="s">
        <v>421</v>
      </c>
      <c r="Y133" s="473">
        <v>1</v>
      </c>
      <c r="Z133" s="473" t="s">
        <v>19</v>
      </c>
      <c r="AA133" s="478" t="s">
        <v>1635</v>
      </c>
      <c r="AB133" s="470"/>
      <c r="AC133" s="213" t="s">
        <v>4131</v>
      </c>
      <c r="AD133" s="626" t="str">
        <f t="shared" si="5"/>
        <v>BITS G661 I1</v>
      </c>
      <c r="AE133" s="626" t="e">
        <v>#N/A</v>
      </c>
      <c r="AF133" s="466" t="s">
        <v>262</v>
      </c>
    </row>
    <row r="134" spans="2:32" ht="14.25" customHeight="1">
      <c r="B134" s="33" t="s">
        <v>1578</v>
      </c>
      <c r="C134" s="41" t="s">
        <v>1601</v>
      </c>
      <c r="D134" s="35" t="s">
        <v>424</v>
      </c>
      <c r="E134" s="35" t="s">
        <v>425</v>
      </c>
      <c r="F134" s="36" t="s">
        <v>426</v>
      </c>
      <c r="G134" s="38">
        <v>1</v>
      </c>
      <c r="H134" s="629">
        <v>11801</v>
      </c>
      <c r="I134" s="36" t="s">
        <v>3299</v>
      </c>
      <c r="J134" s="36" t="s">
        <v>3276</v>
      </c>
      <c r="K134" s="36" t="s">
        <v>3297</v>
      </c>
      <c r="L134" s="36"/>
      <c r="M134" s="402"/>
      <c r="N134" s="36"/>
      <c r="O134" s="36"/>
      <c r="P134" s="392"/>
      <c r="Q134" s="392"/>
      <c r="R134" s="392"/>
      <c r="S134" s="392"/>
      <c r="T134" s="392"/>
      <c r="U134" s="392"/>
      <c r="V134" s="434" t="b">
        <f t="shared" si="4"/>
        <v>1</v>
      </c>
      <c r="W134" s="434" t="b">
        <f t="shared" ref="W134:W197" si="6">EXACT(G134,Y134)</f>
        <v>1</v>
      </c>
      <c r="X134" s="35" t="s">
        <v>425</v>
      </c>
      <c r="Y134" s="38">
        <v>1</v>
      </c>
      <c r="Z134" s="38" t="s">
        <v>6</v>
      </c>
      <c r="AA134" s="117" t="s">
        <v>365</v>
      </c>
      <c r="AB134" s="33" t="s">
        <v>1578</v>
      </c>
      <c r="AC134" s="213" t="s">
        <v>4132</v>
      </c>
      <c r="AD134" s="626" t="str">
        <f t="shared" si="5"/>
        <v>CHE F241L1</v>
      </c>
      <c r="AE134" s="626">
        <v>1203</v>
      </c>
      <c r="AF134" s="36" t="s">
        <v>426</v>
      </c>
    </row>
    <row r="135" spans="2:32" ht="14.25" customHeight="1">
      <c r="B135" s="33" t="s">
        <v>1536</v>
      </c>
      <c r="C135" s="41"/>
      <c r="D135" s="35" t="s">
        <v>424</v>
      </c>
      <c r="E135" s="35" t="s">
        <v>425</v>
      </c>
      <c r="F135" s="36" t="s">
        <v>426</v>
      </c>
      <c r="G135" s="38">
        <v>1</v>
      </c>
      <c r="H135" s="629">
        <v>1180157</v>
      </c>
      <c r="I135" s="36" t="s">
        <v>3280</v>
      </c>
      <c r="J135" s="36"/>
      <c r="K135" s="36"/>
      <c r="L135" s="36"/>
      <c r="M135" s="402"/>
      <c r="N135" s="36"/>
      <c r="O135" s="36"/>
      <c r="P135" s="392"/>
      <c r="Q135" s="392"/>
      <c r="R135" s="392"/>
      <c r="S135" s="392"/>
      <c r="T135" s="392"/>
      <c r="U135" s="392"/>
      <c r="V135" s="434" t="b">
        <f t="shared" ref="V135:V198" si="7">EXACT(X135,E135)</f>
        <v>1</v>
      </c>
      <c r="W135" s="434" t="b">
        <f t="shared" si="6"/>
        <v>1</v>
      </c>
      <c r="X135" s="35" t="s">
        <v>425</v>
      </c>
      <c r="Y135" s="38">
        <v>1</v>
      </c>
      <c r="Z135" s="38" t="s">
        <v>7</v>
      </c>
      <c r="AA135" s="53" t="s">
        <v>366</v>
      </c>
      <c r="AB135" s="33" t="s">
        <v>1536</v>
      </c>
      <c r="AC135" s="213" t="s">
        <v>4133</v>
      </c>
      <c r="AD135" s="626" t="str">
        <f t="shared" ref="AD135:AD198" si="8">X135&amp;Z135&amp;Y135</f>
        <v>CHE F241T1</v>
      </c>
      <c r="AE135" s="626">
        <v>1204</v>
      </c>
      <c r="AF135" s="36" t="s">
        <v>426</v>
      </c>
    </row>
    <row r="136" spans="2:32" ht="14.25" customHeight="1">
      <c r="B136" s="33" t="s">
        <v>1534</v>
      </c>
      <c r="C136" s="41"/>
      <c r="D136" s="35" t="s">
        <v>427</v>
      </c>
      <c r="E136" s="35" t="s">
        <v>428</v>
      </c>
      <c r="F136" s="36" t="s">
        <v>1636</v>
      </c>
      <c r="G136" s="38">
        <v>1</v>
      </c>
      <c r="H136" s="629">
        <v>11811</v>
      </c>
      <c r="I136" s="36" t="s">
        <v>3284</v>
      </c>
      <c r="J136" s="36" t="s">
        <v>3273</v>
      </c>
      <c r="K136" s="36" t="s">
        <v>3269</v>
      </c>
      <c r="L136" s="36"/>
      <c r="M136" s="402"/>
      <c r="N136" s="36"/>
      <c r="O136" s="36"/>
      <c r="P136" s="392"/>
      <c r="Q136" s="392"/>
      <c r="R136" s="392"/>
      <c r="S136" s="392"/>
      <c r="T136" s="392"/>
      <c r="U136" s="392"/>
      <c r="V136" s="434" t="b">
        <f t="shared" si="7"/>
        <v>1</v>
      </c>
      <c r="W136" s="434" t="b">
        <f t="shared" si="6"/>
        <v>1</v>
      </c>
      <c r="X136" s="35" t="s">
        <v>428</v>
      </c>
      <c r="Y136" s="38">
        <v>1</v>
      </c>
      <c r="Z136" s="38" t="s">
        <v>6</v>
      </c>
      <c r="AA136" s="53" t="s">
        <v>430</v>
      </c>
      <c r="AB136" s="33" t="s">
        <v>1534</v>
      </c>
      <c r="AC136" s="213" t="s">
        <v>4134</v>
      </c>
      <c r="AD136" s="626" t="str">
        <f t="shared" si="8"/>
        <v>CHE F242L1</v>
      </c>
      <c r="AE136" s="626">
        <v>1205</v>
      </c>
      <c r="AF136" s="36" t="s">
        <v>1636</v>
      </c>
    </row>
    <row r="137" spans="2:32" ht="14.25" customHeight="1">
      <c r="B137" s="33" t="s">
        <v>1637</v>
      </c>
      <c r="C137" s="41"/>
      <c r="D137" s="35" t="s">
        <v>427</v>
      </c>
      <c r="E137" s="35" t="s">
        <v>428</v>
      </c>
      <c r="F137" s="36" t="s">
        <v>1636</v>
      </c>
      <c r="G137" s="38">
        <v>1</v>
      </c>
      <c r="H137" s="629">
        <v>1181157</v>
      </c>
      <c r="I137" s="36" t="s">
        <v>3301</v>
      </c>
      <c r="J137" s="36"/>
      <c r="K137" s="36"/>
      <c r="L137" s="36"/>
      <c r="M137" s="402"/>
      <c r="N137" s="36"/>
      <c r="O137" s="36"/>
      <c r="P137" s="392"/>
      <c r="Q137" s="392"/>
      <c r="R137" s="392"/>
      <c r="S137" s="392"/>
      <c r="T137" s="392"/>
      <c r="U137" s="392"/>
      <c r="V137" s="434" t="b">
        <f t="shared" si="7"/>
        <v>1</v>
      </c>
      <c r="W137" s="434" t="b">
        <f t="shared" si="6"/>
        <v>1</v>
      </c>
      <c r="X137" s="35" t="s">
        <v>428</v>
      </c>
      <c r="Y137" s="38">
        <v>1</v>
      </c>
      <c r="Z137" s="38" t="s">
        <v>7</v>
      </c>
      <c r="AA137" s="53" t="s">
        <v>431</v>
      </c>
      <c r="AB137" s="33" t="s">
        <v>1637</v>
      </c>
      <c r="AC137" s="213" t="s">
        <v>4135</v>
      </c>
      <c r="AD137" s="626" t="str">
        <f t="shared" si="8"/>
        <v>CHE F242T1</v>
      </c>
      <c r="AE137" s="626">
        <v>1206</v>
      </c>
      <c r="AF137" s="36" t="s">
        <v>1636</v>
      </c>
    </row>
    <row r="138" spans="2:32" ht="14.25" customHeight="1">
      <c r="B138" s="33" t="s">
        <v>1621</v>
      </c>
      <c r="C138" s="41" t="s">
        <v>1601</v>
      </c>
      <c r="D138" s="35" t="s">
        <v>432</v>
      </c>
      <c r="E138" s="35" t="s">
        <v>433</v>
      </c>
      <c r="F138" s="36" t="s">
        <v>1638</v>
      </c>
      <c r="G138" s="38">
        <v>1</v>
      </c>
      <c r="H138" s="629">
        <v>11821</v>
      </c>
      <c r="I138" s="36" t="s">
        <v>3304</v>
      </c>
      <c r="J138" s="36" t="s">
        <v>3265</v>
      </c>
      <c r="K138" s="36" t="s">
        <v>3264</v>
      </c>
      <c r="L138" s="36"/>
      <c r="M138" s="402"/>
      <c r="N138" s="36"/>
      <c r="O138" s="36"/>
      <c r="P138" s="392"/>
      <c r="Q138" s="392"/>
      <c r="R138" s="392"/>
      <c r="S138" s="392"/>
      <c r="T138" s="392"/>
      <c r="U138" s="392"/>
      <c r="V138" s="434" t="b">
        <f t="shared" si="7"/>
        <v>1</v>
      </c>
      <c r="W138" s="434" t="b">
        <f t="shared" si="6"/>
        <v>1</v>
      </c>
      <c r="X138" s="35" t="s">
        <v>433</v>
      </c>
      <c r="Y138" s="38">
        <v>1</v>
      </c>
      <c r="Z138" s="38" t="s">
        <v>6</v>
      </c>
      <c r="AA138" s="53" t="s">
        <v>435</v>
      </c>
      <c r="AB138" s="33" t="s">
        <v>1621</v>
      </c>
      <c r="AC138" s="213" t="s">
        <v>4136</v>
      </c>
      <c r="AD138" s="626" t="str">
        <f t="shared" si="8"/>
        <v>CHE F243L1</v>
      </c>
      <c r="AE138" s="626">
        <v>1207</v>
      </c>
      <c r="AF138" s="36" t="s">
        <v>1638</v>
      </c>
    </row>
    <row r="139" spans="2:32" ht="14.25" customHeight="1">
      <c r="B139" s="33" t="s">
        <v>1639</v>
      </c>
      <c r="C139" s="41" t="s">
        <v>1601</v>
      </c>
      <c r="D139" s="35" t="s">
        <v>432</v>
      </c>
      <c r="E139" s="35" t="s">
        <v>433</v>
      </c>
      <c r="F139" s="36" t="s">
        <v>1638</v>
      </c>
      <c r="G139" s="38">
        <v>1</v>
      </c>
      <c r="H139" s="629">
        <v>1182157</v>
      </c>
      <c r="I139" s="36" t="s">
        <v>3305</v>
      </c>
      <c r="J139" s="36"/>
      <c r="K139" s="36"/>
      <c r="L139" s="36"/>
      <c r="M139" s="402"/>
      <c r="N139" s="36"/>
      <c r="O139" s="36"/>
      <c r="P139" s="392"/>
      <c r="Q139" s="392"/>
      <c r="R139" s="392"/>
      <c r="S139" s="392"/>
      <c r="T139" s="392"/>
      <c r="U139" s="392"/>
      <c r="V139" s="434" t="b">
        <f t="shared" si="7"/>
        <v>1</v>
      </c>
      <c r="W139" s="434" t="b">
        <f t="shared" si="6"/>
        <v>1</v>
      </c>
      <c r="X139" s="35" t="s">
        <v>433</v>
      </c>
      <c r="Y139" s="38">
        <v>1</v>
      </c>
      <c r="Z139" s="38" t="s">
        <v>7</v>
      </c>
      <c r="AA139" s="53" t="s">
        <v>436</v>
      </c>
      <c r="AB139" s="33" t="s">
        <v>1639</v>
      </c>
      <c r="AC139" s="213" t="s">
        <v>4137</v>
      </c>
      <c r="AD139" s="626" t="str">
        <f t="shared" si="8"/>
        <v>CHE F243T1</v>
      </c>
      <c r="AE139" s="626">
        <v>1208</v>
      </c>
      <c r="AF139" s="36" t="s">
        <v>1638</v>
      </c>
    </row>
    <row r="140" spans="2:32" ht="14.25" customHeight="1">
      <c r="B140" s="33" t="s">
        <v>1538</v>
      </c>
      <c r="C140" s="41" t="s">
        <v>1601</v>
      </c>
      <c r="D140" s="35">
        <v>1183</v>
      </c>
      <c r="E140" s="35" t="s">
        <v>438</v>
      </c>
      <c r="F140" s="36" t="s">
        <v>439</v>
      </c>
      <c r="G140" s="38">
        <v>1</v>
      </c>
      <c r="H140" s="629">
        <v>11831</v>
      </c>
      <c r="I140" s="36" t="s">
        <v>3282</v>
      </c>
      <c r="J140" s="36" t="s">
        <v>3277</v>
      </c>
      <c r="K140" s="36" t="s">
        <v>3308</v>
      </c>
      <c r="L140" s="36"/>
      <c r="M140" s="402"/>
      <c r="N140" s="36"/>
      <c r="O140" s="36"/>
      <c r="P140" s="392"/>
      <c r="Q140" s="392"/>
      <c r="R140" s="392"/>
      <c r="S140" s="392"/>
      <c r="T140" s="392"/>
      <c r="U140" s="392"/>
      <c r="V140" s="434" t="b">
        <f t="shared" si="7"/>
        <v>1</v>
      </c>
      <c r="W140" s="434" t="b">
        <f t="shared" si="6"/>
        <v>1</v>
      </c>
      <c r="X140" s="35" t="s">
        <v>438</v>
      </c>
      <c r="Y140" s="38">
        <v>1</v>
      </c>
      <c r="Z140" s="38" t="s">
        <v>6</v>
      </c>
      <c r="AA140" s="96" t="s">
        <v>440</v>
      </c>
      <c r="AB140" s="33" t="s">
        <v>1538</v>
      </c>
      <c r="AC140" s="213" t="s">
        <v>4138</v>
      </c>
      <c r="AD140" s="626" t="str">
        <f t="shared" si="8"/>
        <v>CHE F244L1</v>
      </c>
      <c r="AE140" s="626">
        <v>1209</v>
      </c>
      <c r="AF140" s="36" t="s">
        <v>439</v>
      </c>
    </row>
    <row r="141" spans="2:32" ht="14.25" customHeight="1">
      <c r="B141" s="33" t="s">
        <v>1640</v>
      </c>
      <c r="C141" s="41"/>
      <c r="D141" s="35" t="s">
        <v>437</v>
      </c>
      <c r="E141" s="35" t="s">
        <v>438</v>
      </c>
      <c r="F141" s="36" t="s">
        <v>439</v>
      </c>
      <c r="G141" s="38">
        <v>1</v>
      </c>
      <c r="H141" s="629">
        <v>1183157</v>
      </c>
      <c r="I141" s="36" t="s">
        <v>3306</v>
      </c>
      <c r="J141" s="36"/>
      <c r="K141" s="36"/>
      <c r="L141" s="36"/>
      <c r="M141" s="402"/>
      <c r="N141" s="36"/>
      <c r="O141" s="36"/>
      <c r="P141" s="392"/>
      <c r="Q141" s="392"/>
      <c r="R141" s="392"/>
      <c r="S141" s="392"/>
      <c r="T141" s="392"/>
      <c r="U141" s="392"/>
      <c r="V141" s="434" t="b">
        <f t="shared" si="7"/>
        <v>1</v>
      </c>
      <c r="W141" s="434" t="b">
        <f t="shared" si="6"/>
        <v>1</v>
      </c>
      <c r="X141" s="35" t="s">
        <v>438</v>
      </c>
      <c r="Y141" s="38">
        <v>1</v>
      </c>
      <c r="Z141" s="38" t="s">
        <v>7</v>
      </c>
      <c r="AA141" s="53" t="s">
        <v>441</v>
      </c>
      <c r="AB141" s="33" t="s">
        <v>1640</v>
      </c>
      <c r="AC141" s="213" t="s">
        <v>4139</v>
      </c>
      <c r="AD141" s="626" t="str">
        <f t="shared" si="8"/>
        <v>CHE F244T1</v>
      </c>
      <c r="AE141" s="626">
        <v>1210</v>
      </c>
      <c r="AF141" s="36" t="s">
        <v>439</v>
      </c>
    </row>
    <row r="142" spans="2:32" ht="14.25" customHeight="1">
      <c r="B142" s="33"/>
      <c r="C142" s="41"/>
      <c r="D142" s="35" t="s">
        <v>442</v>
      </c>
      <c r="E142" s="35" t="s">
        <v>443</v>
      </c>
      <c r="F142" s="36" t="s">
        <v>184</v>
      </c>
      <c r="G142" s="38">
        <v>1</v>
      </c>
      <c r="H142" s="629">
        <v>16531</v>
      </c>
      <c r="I142" s="36" t="s">
        <v>15</v>
      </c>
      <c r="J142" s="36"/>
      <c r="K142" s="36"/>
      <c r="L142" s="36"/>
      <c r="M142" s="402"/>
      <c r="N142" s="36"/>
      <c r="O142" s="36"/>
      <c r="P142" s="392"/>
      <c r="Q142" s="392"/>
      <c r="R142" s="392"/>
      <c r="S142" s="392"/>
      <c r="T142" s="392"/>
      <c r="U142" s="392"/>
      <c r="V142" s="434" t="b">
        <f t="shared" si="7"/>
        <v>1</v>
      </c>
      <c r="W142" s="434" t="b">
        <f t="shared" si="6"/>
        <v>1</v>
      </c>
      <c r="X142" s="35" t="s">
        <v>443</v>
      </c>
      <c r="Y142" s="38">
        <v>1</v>
      </c>
      <c r="Z142" s="38" t="s">
        <v>19</v>
      </c>
      <c r="AA142" s="117" t="s">
        <v>440</v>
      </c>
      <c r="AB142" s="33"/>
      <c r="AC142" s="213" t="s">
        <v>4140</v>
      </c>
      <c r="AD142" s="626" t="str">
        <f t="shared" si="8"/>
        <v>CHE F266I1</v>
      </c>
      <c r="AE142" s="626">
        <v>1471</v>
      </c>
      <c r="AF142" s="36" t="s">
        <v>184</v>
      </c>
    </row>
    <row r="143" spans="2:32" ht="14.25" customHeight="1">
      <c r="B143" s="99" t="s">
        <v>1643</v>
      </c>
      <c r="C143" s="41"/>
      <c r="D143" s="35" t="s">
        <v>444</v>
      </c>
      <c r="E143" s="35" t="s">
        <v>445</v>
      </c>
      <c r="F143" s="36" t="s">
        <v>446</v>
      </c>
      <c r="G143" s="38">
        <v>1</v>
      </c>
      <c r="H143" s="629">
        <v>11881</v>
      </c>
      <c r="I143" s="36" t="s">
        <v>3288</v>
      </c>
      <c r="J143" s="36" t="s">
        <v>3278</v>
      </c>
      <c r="K143" s="36" t="s">
        <v>3279</v>
      </c>
      <c r="L143" s="36" t="s">
        <v>3291</v>
      </c>
      <c r="M143" s="402" t="s">
        <v>3307</v>
      </c>
      <c r="N143" s="36" t="s">
        <v>3270</v>
      </c>
      <c r="O143" s="36"/>
      <c r="P143" s="392"/>
      <c r="Q143" s="392"/>
      <c r="R143" s="392"/>
      <c r="S143" s="392"/>
      <c r="T143" s="392"/>
      <c r="U143" s="392"/>
      <c r="V143" s="434" t="b">
        <f t="shared" si="7"/>
        <v>1</v>
      </c>
      <c r="W143" s="434" t="b">
        <f t="shared" si="6"/>
        <v>1</v>
      </c>
      <c r="X143" s="35" t="s">
        <v>445</v>
      </c>
      <c r="Y143" s="38">
        <v>1</v>
      </c>
      <c r="Z143" s="38" t="s">
        <v>8</v>
      </c>
      <c r="AA143" s="446" t="s">
        <v>1642</v>
      </c>
      <c r="AB143" s="447" t="s">
        <v>1643</v>
      </c>
      <c r="AC143" s="213" t="s">
        <v>4141</v>
      </c>
      <c r="AD143" s="626" t="str">
        <f t="shared" si="8"/>
        <v>CHE F341P1</v>
      </c>
      <c r="AE143" s="626">
        <v>1211</v>
      </c>
      <c r="AF143" s="36" t="s">
        <v>446</v>
      </c>
    </row>
    <row r="144" spans="2:32" ht="14.25" customHeight="1">
      <c r="B144" s="33" t="s">
        <v>1578</v>
      </c>
      <c r="C144" s="41" t="s">
        <v>1644</v>
      </c>
      <c r="D144" s="35" t="s">
        <v>506</v>
      </c>
      <c r="E144" s="35" t="s">
        <v>507</v>
      </c>
      <c r="F144" s="36" t="s">
        <v>508</v>
      </c>
      <c r="G144" s="38">
        <v>1</v>
      </c>
      <c r="H144" s="629">
        <v>11891</v>
      </c>
      <c r="I144" s="36" t="s">
        <v>3299</v>
      </c>
      <c r="J144" s="36" t="s">
        <v>3276</v>
      </c>
      <c r="K144" s="36" t="s">
        <v>3297</v>
      </c>
      <c r="L144" s="36"/>
      <c r="M144" s="402"/>
      <c r="N144" s="36"/>
      <c r="O144" s="36"/>
      <c r="P144" s="392"/>
      <c r="Q144" s="392"/>
      <c r="R144" s="392"/>
      <c r="S144" s="392"/>
      <c r="T144" s="392"/>
      <c r="U144" s="392"/>
      <c r="V144" s="434" t="b">
        <f t="shared" si="7"/>
        <v>1</v>
      </c>
      <c r="W144" s="434" t="b">
        <f t="shared" si="6"/>
        <v>1</v>
      </c>
      <c r="X144" s="35" t="s">
        <v>507</v>
      </c>
      <c r="Y144" s="38">
        <v>1</v>
      </c>
      <c r="Z144" s="38" t="s">
        <v>6</v>
      </c>
      <c r="AA144" s="441" t="s">
        <v>509</v>
      </c>
      <c r="AB144" s="33" t="s">
        <v>1578</v>
      </c>
      <c r="AC144" s="213" t="s">
        <v>4142</v>
      </c>
      <c r="AD144" s="626" t="str">
        <f t="shared" si="8"/>
        <v>CHE F342L1</v>
      </c>
      <c r="AE144" s="626">
        <v>1212</v>
      </c>
      <c r="AF144" s="36" t="s">
        <v>508</v>
      </c>
    </row>
    <row r="145" spans="2:32" ht="14.25" customHeight="1">
      <c r="B145" s="33" t="s">
        <v>1639</v>
      </c>
      <c r="C145" s="41" t="s">
        <v>1644</v>
      </c>
      <c r="D145" s="35" t="s">
        <v>506</v>
      </c>
      <c r="E145" s="35" t="s">
        <v>507</v>
      </c>
      <c r="F145" s="36" t="s">
        <v>508</v>
      </c>
      <c r="G145" s="38">
        <v>1</v>
      </c>
      <c r="H145" s="629">
        <v>1189157</v>
      </c>
      <c r="I145" s="36" t="s">
        <v>3305</v>
      </c>
      <c r="J145" s="36"/>
      <c r="K145" s="36"/>
      <c r="L145" s="36"/>
      <c r="M145" s="402"/>
      <c r="N145" s="36"/>
      <c r="O145" s="36"/>
      <c r="P145" s="392"/>
      <c r="Q145" s="392"/>
      <c r="R145" s="392"/>
      <c r="S145" s="392"/>
      <c r="T145" s="392"/>
      <c r="U145" s="392"/>
      <c r="V145" s="434" t="b">
        <f t="shared" si="7"/>
        <v>1</v>
      </c>
      <c r="W145" s="434" t="b">
        <f t="shared" si="6"/>
        <v>1</v>
      </c>
      <c r="X145" s="35" t="s">
        <v>507</v>
      </c>
      <c r="Y145" s="38">
        <v>1</v>
      </c>
      <c r="Z145" s="38" t="s">
        <v>7</v>
      </c>
      <c r="AA145" s="53" t="s">
        <v>510</v>
      </c>
      <c r="AB145" s="33" t="s">
        <v>1639</v>
      </c>
      <c r="AC145" s="213" t="s">
        <v>4143</v>
      </c>
      <c r="AD145" s="626" t="str">
        <f t="shared" si="8"/>
        <v>CHE F342T1</v>
      </c>
      <c r="AE145" s="626">
        <v>1213</v>
      </c>
      <c r="AF145" s="36" t="s">
        <v>508</v>
      </c>
    </row>
    <row r="146" spans="2:32" ht="14.25" customHeight="1">
      <c r="B146" s="33" t="s">
        <v>1538</v>
      </c>
      <c r="C146" s="41" t="s">
        <v>1644</v>
      </c>
      <c r="D146" s="35" t="s">
        <v>511</v>
      </c>
      <c r="E146" s="35" t="s">
        <v>512</v>
      </c>
      <c r="F146" s="36" t="s">
        <v>513</v>
      </c>
      <c r="G146" s="38">
        <v>1</v>
      </c>
      <c r="H146" s="629">
        <v>11901</v>
      </c>
      <c r="I146" s="36" t="s">
        <v>3282</v>
      </c>
      <c r="J146" s="36" t="s">
        <v>3277</v>
      </c>
      <c r="K146" s="36" t="s">
        <v>3308</v>
      </c>
      <c r="L146" s="36"/>
      <c r="M146" s="402"/>
      <c r="N146" s="36"/>
      <c r="O146" s="36"/>
      <c r="P146" s="392"/>
      <c r="Q146" s="392"/>
      <c r="R146" s="392"/>
      <c r="S146" s="392"/>
      <c r="T146" s="392"/>
      <c r="U146" s="392"/>
      <c r="V146" s="434" t="b">
        <f t="shared" si="7"/>
        <v>1</v>
      </c>
      <c r="W146" s="434" t="b">
        <f t="shared" si="6"/>
        <v>1</v>
      </c>
      <c r="X146" s="35" t="s">
        <v>512</v>
      </c>
      <c r="Y146" s="38">
        <v>1</v>
      </c>
      <c r="Z146" s="38" t="s">
        <v>6</v>
      </c>
      <c r="AA146" s="441" t="s">
        <v>514</v>
      </c>
      <c r="AB146" s="33" t="s">
        <v>1538</v>
      </c>
      <c r="AC146" s="213" t="s">
        <v>4144</v>
      </c>
      <c r="AD146" s="626" t="str">
        <f t="shared" si="8"/>
        <v>CHE F343L1</v>
      </c>
      <c r="AE146" s="626">
        <v>1214</v>
      </c>
      <c r="AF146" s="36" t="s">
        <v>513</v>
      </c>
    </row>
    <row r="147" spans="2:32" ht="14.25" customHeight="1">
      <c r="B147" s="33" t="s">
        <v>1536</v>
      </c>
      <c r="C147" s="41" t="s">
        <v>1644</v>
      </c>
      <c r="D147" s="35" t="s">
        <v>511</v>
      </c>
      <c r="E147" s="35" t="s">
        <v>512</v>
      </c>
      <c r="F147" s="36" t="s">
        <v>513</v>
      </c>
      <c r="G147" s="38">
        <v>1</v>
      </c>
      <c r="H147" s="629">
        <v>1190157</v>
      </c>
      <c r="I147" s="36" t="s">
        <v>3280</v>
      </c>
      <c r="J147" s="36"/>
      <c r="K147" s="36"/>
      <c r="L147" s="36"/>
      <c r="M147" s="402"/>
      <c r="N147" s="36"/>
      <c r="O147" s="36"/>
      <c r="P147" s="392"/>
      <c r="Q147" s="392"/>
      <c r="R147" s="392"/>
      <c r="S147" s="392"/>
      <c r="T147" s="392"/>
      <c r="U147" s="392"/>
      <c r="V147" s="434" t="b">
        <f t="shared" si="7"/>
        <v>1</v>
      </c>
      <c r="W147" s="434" t="b">
        <f t="shared" si="6"/>
        <v>1</v>
      </c>
      <c r="X147" s="35" t="s">
        <v>512</v>
      </c>
      <c r="Y147" s="38">
        <v>1</v>
      </c>
      <c r="Z147" s="38" t="s">
        <v>7</v>
      </c>
      <c r="AA147" s="53" t="s">
        <v>515</v>
      </c>
      <c r="AB147" s="33" t="s">
        <v>1536</v>
      </c>
      <c r="AC147" s="213" t="s">
        <v>4145</v>
      </c>
      <c r="AD147" s="626" t="str">
        <f t="shared" si="8"/>
        <v>CHE F343T1</v>
      </c>
      <c r="AE147" s="626">
        <v>1215</v>
      </c>
      <c r="AF147" s="36" t="s">
        <v>513</v>
      </c>
    </row>
    <row r="148" spans="2:32" ht="14.25" customHeight="1">
      <c r="B148" s="33"/>
      <c r="C148" s="41"/>
      <c r="D148" s="35" t="s">
        <v>1645</v>
      </c>
      <c r="E148" s="35" t="s">
        <v>1646</v>
      </c>
      <c r="F148" s="36" t="s">
        <v>197</v>
      </c>
      <c r="G148" s="38">
        <v>1</v>
      </c>
      <c r="H148" s="629">
        <v>16681</v>
      </c>
      <c r="I148" s="36" t="s">
        <v>15</v>
      </c>
      <c r="J148" s="36"/>
      <c r="K148" s="36"/>
      <c r="L148" s="36"/>
      <c r="M148" s="402"/>
      <c r="N148" s="36"/>
      <c r="O148" s="36"/>
      <c r="P148" s="392"/>
      <c r="Q148" s="392"/>
      <c r="R148" s="392"/>
      <c r="S148" s="392"/>
      <c r="T148" s="392"/>
      <c r="U148" s="392"/>
      <c r="V148" s="434" t="b">
        <f t="shared" si="7"/>
        <v>1</v>
      </c>
      <c r="W148" s="434" t="b">
        <f t="shared" si="6"/>
        <v>1</v>
      </c>
      <c r="X148" s="35" t="s">
        <v>1646</v>
      </c>
      <c r="Y148" s="38">
        <v>1</v>
      </c>
      <c r="Z148" s="38" t="s">
        <v>19</v>
      </c>
      <c r="AA148" s="117" t="s">
        <v>440</v>
      </c>
      <c r="AB148" s="33"/>
      <c r="AC148" s="213" t="s">
        <v>4146</v>
      </c>
      <c r="AD148" s="626" t="str">
        <f t="shared" si="8"/>
        <v>CHE F366I1</v>
      </c>
      <c r="AE148" s="626">
        <v>1480</v>
      </c>
      <c r="AF148" s="36" t="s">
        <v>197</v>
      </c>
    </row>
    <row r="149" spans="2:32" s="477" customFormat="1" ht="14.25" customHeight="1">
      <c r="B149" s="470"/>
      <c r="C149" s="471"/>
      <c r="D149" s="472" t="s">
        <v>1647</v>
      </c>
      <c r="E149" s="472" t="s">
        <v>1648</v>
      </c>
      <c r="F149" s="466" t="s">
        <v>197</v>
      </c>
      <c r="G149" s="473">
        <v>1</v>
      </c>
      <c r="H149" s="629">
        <v>17381</v>
      </c>
      <c r="I149" s="466" t="s">
        <v>15</v>
      </c>
      <c r="J149" s="466"/>
      <c r="K149" s="466"/>
      <c r="L149" s="466"/>
      <c r="M149" s="475"/>
      <c r="N149" s="466"/>
      <c r="O149" s="466"/>
      <c r="P149" s="476"/>
      <c r="Q149" s="476"/>
      <c r="R149" s="476"/>
      <c r="S149" s="476"/>
      <c r="T149" s="476"/>
      <c r="U149" s="476"/>
      <c r="V149" s="477" t="b">
        <f t="shared" si="7"/>
        <v>1</v>
      </c>
      <c r="W149" s="477" t="b">
        <f t="shared" si="6"/>
        <v>1</v>
      </c>
      <c r="X149" s="472" t="s">
        <v>1648</v>
      </c>
      <c r="Y149" s="473">
        <v>1</v>
      </c>
      <c r="Z149" s="473" t="s">
        <v>19</v>
      </c>
      <c r="AA149" s="478" t="s">
        <v>440</v>
      </c>
      <c r="AB149" s="470"/>
      <c r="AC149" s="213" t="s">
        <v>4147</v>
      </c>
      <c r="AD149" s="626" t="str">
        <f t="shared" si="8"/>
        <v>CHE F367I1</v>
      </c>
      <c r="AE149" s="626" t="e">
        <v>#N/A</v>
      </c>
      <c r="AF149" s="466" t="s">
        <v>197</v>
      </c>
    </row>
    <row r="150" spans="2:32" s="477" customFormat="1" ht="14.25" customHeight="1">
      <c r="B150" s="470"/>
      <c r="C150" s="471"/>
      <c r="D150" s="472" t="s">
        <v>1649</v>
      </c>
      <c r="E150" s="472" t="s">
        <v>1650</v>
      </c>
      <c r="F150" s="466" t="s">
        <v>200</v>
      </c>
      <c r="G150" s="473">
        <v>1</v>
      </c>
      <c r="H150" s="629">
        <v>16871</v>
      </c>
      <c r="I150" s="466" t="s">
        <v>15</v>
      </c>
      <c r="J150" s="466"/>
      <c r="K150" s="466"/>
      <c r="L150" s="466"/>
      <c r="M150" s="475"/>
      <c r="N150" s="466"/>
      <c r="O150" s="466"/>
      <c r="P150" s="476"/>
      <c r="Q150" s="476"/>
      <c r="R150" s="476"/>
      <c r="S150" s="476"/>
      <c r="T150" s="476"/>
      <c r="U150" s="476"/>
      <c r="V150" s="477" t="b">
        <f t="shared" si="7"/>
        <v>1</v>
      </c>
      <c r="W150" s="477" t="b">
        <f t="shared" si="6"/>
        <v>1</v>
      </c>
      <c r="X150" s="472" t="s">
        <v>1650</v>
      </c>
      <c r="Y150" s="473">
        <v>1</v>
      </c>
      <c r="Z150" s="473" t="s">
        <v>19</v>
      </c>
      <c r="AA150" s="478" t="s">
        <v>440</v>
      </c>
      <c r="AB150" s="470"/>
      <c r="AC150" s="213" t="s">
        <v>4148</v>
      </c>
      <c r="AD150" s="626" t="str">
        <f t="shared" si="8"/>
        <v>CHE F376I1</v>
      </c>
      <c r="AE150" s="626" t="e">
        <v>#N/A</v>
      </c>
      <c r="AF150" s="466" t="s">
        <v>200</v>
      </c>
    </row>
    <row r="151" spans="2:32" ht="14.25" customHeight="1">
      <c r="B151" s="33"/>
      <c r="C151" s="41"/>
      <c r="D151" s="35" t="s">
        <v>1651</v>
      </c>
      <c r="E151" s="35" t="s">
        <v>1652</v>
      </c>
      <c r="F151" s="36" t="s">
        <v>200</v>
      </c>
      <c r="G151" s="38">
        <v>1</v>
      </c>
      <c r="H151" s="629">
        <v>17541</v>
      </c>
      <c r="I151" s="36" t="s">
        <v>15</v>
      </c>
      <c r="J151" s="36"/>
      <c r="K151" s="36"/>
      <c r="L151" s="36"/>
      <c r="M151" s="402"/>
      <c r="N151" s="36"/>
      <c r="O151" s="36"/>
      <c r="P151" s="392"/>
      <c r="Q151" s="392"/>
      <c r="R151" s="392"/>
      <c r="S151" s="392"/>
      <c r="T151" s="392"/>
      <c r="U151" s="392"/>
      <c r="V151" s="434" t="b">
        <f t="shared" si="7"/>
        <v>1</v>
      </c>
      <c r="W151" s="434" t="b">
        <f t="shared" si="6"/>
        <v>1</v>
      </c>
      <c r="X151" s="35" t="s">
        <v>1652</v>
      </c>
      <c r="Y151" s="38">
        <v>1</v>
      </c>
      <c r="Z151" s="38" t="s">
        <v>19</v>
      </c>
      <c r="AA151" s="117" t="s">
        <v>440</v>
      </c>
      <c r="AB151" s="33"/>
      <c r="AC151" s="213" t="s">
        <v>4149</v>
      </c>
      <c r="AD151" s="626" t="str">
        <f t="shared" si="8"/>
        <v>CHE F377I1</v>
      </c>
      <c r="AE151" s="626">
        <v>1518</v>
      </c>
      <c r="AF151" s="36" t="s">
        <v>200</v>
      </c>
    </row>
    <row r="152" spans="2:32" s="252" customFormat="1" ht="14.25" customHeight="1">
      <c r="B152" s="422" t="s">
        <v>1534</v>
      </c>
      <c r="C152" s="254"/>
      <c r="D152" s="255" t="s">
        <v>520</v>
      </c>
      <c r="E152" s="423" t="s">
        <v>521</v>
      </c>
      <c r="F152" s="423" t="s">
        <v>1653</v>
      </c>
      <c r="G152" s="254">
        <v>1</v>
      </c>
      <c r="H152" s="629">
        <v>12061</v>
      </c>
      <c r="I152" s="423" t="s">
        <v>3284</v>
      </c>
      <c r="J152" s="423" t="s">
        <v>3273</v>
      </c>
      <c r="K152" s="423" t="s">
        <v>3269</v>
      </c>
      <c r="L152" s="423"/>
      <c r="M152" s="425"/>
      <c r="N152" s="423"/>
      <c r="O152" s="423"/>
      <c r="P152" s="421"/>
      <c r="Q152" s="421"/>
      <c r="R152" s="421"/>
      <c r="S152" s="421"/>
      <c r="T152" s="421"/>
      <c r="U152" s="421"/>
      <c r="V152" s="434" t="b">
        <f t="shared" si="7"/>
        <v>1</v>
      </c>
      <c r="W152" s="434" t="b">
        <f t="shared" si="6"/>
        <v>1</v>
      </c>
      <c r="X152" s="67" t="s">
        <v>521</v>
      </c>
      <c r="Y152" s="41">
        <v>1</v>
      </c>
      <c r="Z152" s="41" t="s">
        <v>6</v>
      </c>
      <c r="AA152" s="53" t="s">
        <v>523</v>
      </c>
      <c r="AB152" s="43" t="s">
        <v>1534</v>
      </c>
      <c r="AC152" s="213" t="s">
        <v>4150</v>
      </c>
      <c r="AD152" s="626" t="str">
        <f t="shared" si="8"/>
        <v>CHE F411L1</v>
      </c>
      <c r="AE152" s="626">
        <v>1220</v>
      </c>
      <c r="AF152" s="423" t="s">
        <v>1653</v>
      </c>
    </row>
    <row r="153" spans="2:32" ht="14.25" customHeight="1">
      <c r="B153" s="42" t="s">
        <v>1548</v>
      </c>
      <c r="C153" s="41"/>
      <c r="D153" s="35" t="s">
        <v>525</v>
      </c>
      <c r="E153" s="49" t="s">
        <v>526</v>
      </c>
      <c r="F153" s="53" t="s">
        <v>527</v>
      </c>
      <c r="G153" s="38">
        <v>1</v>
      </c>
      <c r="H153" s="629">
        <v>12071</v>
      </c>
      <c r="I153" s="53" t="s">
        <v>3281</v>
      </c>
      <c r="J153" s="53" t="s">
        <v>3290</v>
      </c>
      <c r="K153" s="53" t="s">
        <v>3293</v>
      </c>
      <c r="L153" s="53"/>
      <c r="M153" s="403"/>
      <c r="N153" s="53"/>
      <c r="O153" s="53"/>
      <c r="P153" s="392"/>
      <c r="Q153" s="392"/>
      <c r="R153" s="392"/>
      <c r="S153" s="392"/>
      <c r="T153" s="392"/>
      <c r="U153" s="392"/>
      <c r="V153" s="434" t="b">
        <f t="shared" si="7"/>
        <v>1</v>
      </c>
      <c r="W153" s="434" t="b">
        <f t="shared" si="6"/>
        <v>1</v>
      </c>
      <c r="X153" s="49" t="s">
        <v>526</v>
      </c>
      <c r="Y153" s="38">
        <v>1</v>
      </c>
      <c r="Z153" s="38" t="s">
        <v>6</v>
      </c>
      <c r="AA153" s="117" t="s">
        <v>509</v>
      </c>
      <c r="AB153" s="42" t="s">
        <v>1548</v>
      </c>
      <c r="AC153" s="213" t="s">
        <v>4151</v>
      </c>
      <c r="AD153" s="626" t="str">
        <f t="shared" si="8"/>
        <v>CHE F412L1</v>
      </c>
      <c r="AE153" s="626">
        <v>1221</v>
      </c>
      <c r="AF153" s="53" t="s">
        <v>527</v>
      </c>
    </row>
    <row r="154" spans="2:32" ht="14.25" customHeight="1">
      <c r="B154" s="33" t="s">
        <v>1522</v>
      </c>
      <c r="C154" s="41"/>
      <c r="D154" s="35">
        <v>1204</v>
      </c>
      <c r="E154" s="49" t="s">
        <v>529</v>
      </c>
      <c r="F154" s="53" t="s">
        <v>530</v>
      </c>
      <c r="G154" s="38">
        <v>1</v>
      </c>
      <c r="H154" s="629">
        <v>12041</v>
      </c>
      <c r="I154" s="53" t="s">
        <v>3286</v>
      </c>
      <c r="J154" s="53" t="s">
        <v>3289</v>
      </c>
      <c r="K154" s="53" t="s">
        <v>3292</v>
      </c>
      <c r="L154" s="53"/>
      <c r="M154" s="403"/>
      <c r="N154" s="53"/>
      <c r="O154" s="53"/>
      <c r="P154" s="392"/>
      <c r="Q154" s="392"/>
      <c r="R154" s="392"/>
      <c r="S154" s="392"/>
      <c r="T154" s="392"/>
      <c r="U154" s="392"/>
      <c r="V154" s="434" t="b">
        <f t="shared" si="7"/>
        <v>1</v>
      </c>
      <c r="W154" s="434" t="b">
        <f t="shared" si="6"/>
        <v>1</v>
      </c>
      <c r="X154" s="49" t="s">
        <v>529</v>
      </c>
      <c r="Y154" s="38">
        <v>1</v>
      </c>
      <c r="Z154" s="38" t="s">
        <v>6</v>
      </c>
      <c r="AA154" s="117" t="s">
        <v>440</v>
      </c>
      <c r="AB154" s="449" t="s">
        <v>1522</v>
      </c>
      <c r="AC154" s="213" t="s">
        <v>4152</v>
      </c>
      <c r="AD154" s="626" t="str">
        <f t="shared" si="8"/>
        <v>CHE F413L1</v>
      </c>
      <c r="AE154" s="626">
        <v>1218</v>
      </c>
      <c r="AF154" s="53" t="s">
        <v>530</v>
      </c>
    </row>
    <row r="155" spans="2:32" ht="14.25" customHeight="1">
      <c r="B155" s="451" t="s">
        <v>1552</v>
      </c>
      <c r="C155" s="41"/>
      <c r="D155" s="35" t="s">
        <v>1655</v>
      </c>
      <c r="E155" s="35" t="s">
        <v>532</v>
      </c>
      <c r="F155" s="36" t="s">
        <v>1656</v>
      </c>
      <c r="G155" s="38">
        <v>1</v>
      </c>
      <c r="H155" s="629">
        <v>9121</v>
      </c>
      <c r="I155" s="448" t="s">
        <v>3300</v>
      </c>
      <c r="J155" s="448" t="s">
        <v>3309</v>
      </c>
      <c r="K155" s="448" t="s">
        <v>3298</v>
      </c>
      <c r="L155" s="36"/>
      <c r="M155" s="402"/>
      <c r="N155" s="36"/>
      <c r="O155" s="36"/>
      <c r="P155" s="392"/>
      <c r="Q155" s="392"/>
      <c r="R155" s="392"/>
      <c r="S155" s="392"/>
      <c r="T155" s="392"/>
      <c r="U155" s="392"/>
      <c r="V155" s="434" t="b">
        <f t="shared" si="7"/>
        <v>1</v>
      </c>
      <c r="W155" s="434" t="b">
        <f t="shared" si="6"/>
        <v>1</v>
      </c>
      <c r="X155" s="35" t="s">
        <v>532</v>
      </c>
      <c r="Y155" s="38">
        <v>1</v>
      </c>
      <c r="Z155" s="38" t="s">
        <v>6</v>
      </c>
      <c r="AA155" s="450" t="s">
        <v>534</v>
      </c>
      <c r="AB155" s="451" t="s">
        <v>1552</v>
      </c>
      <c r="AC155" s="213" t="s">
        <v>4153</v>
      </c>
      <c r="AD155" s="626" t="str">
        <f t="shared" si="8"/>
        <v>CHE F414L1</v>
      </c>
      <c r="AE155" s="626">
        <v>1216</v>
      </c>
      <c r="AF155" s="36" t="s">
        <v>1656</v>
      </c>
    </row>
    <row r="156" spans="2:32" s="477" customFormat="1" ht="14.25" customHeight="1">
      <c r="B156" s="485"/>
      <c r="C156" s="471"/>
      <c r="D156" s="497" t="s">
        <v>536</v>
      </c>
      <c r="E156" s="497" t="s">
        <v>537</v>
      </c>
      <c r="F156" s="497" t="s">
        <v>538</v>
      </c>
      <c r="G156" s="473">
        <v>1</v>
      </c>
      <c r="H156" s="629">
        <v>12111</v>
      </c>
      <c r="I156" s="497"/>
      <c r="J156" s="497"/>
      <c r="K156" s="497"/>
      <c r="L156" s="497"/>
      <c r="M156" s="498"/>
      <c r="N156" s="497"/>
      <c r="O156" s="497"/>
      <c r="P156" s="476"/>
      <c r="Q156" s="476"/>
      <c r="R156" s="476"/>
      <c r="S156" s="476"/>
      <c r="T156" s="476"/>
      <c r="U156" s="476"/>
      <c r="V156" s="477" t="b">
        <f t="shared" si="7"/>
        <v>1</v>
      </c>
      <c r="W156" s="477" t="b">
        <f t="shared" si="6"/>
        <v>1</v>
      </c>
      <c r="X156" s="497" t="s">
        <v>537</v>
      </c>
      <c r="Y156" s="473">
        <v>1</v>
      </c>
      <c r="Z156" s="473" t="s">
        <v>19</v>
      </c>
      <c r="AA156" s="478" t="s">
        <v>440</v>
      </c>
      <c r="AB156" s="485"/>
      <c r="AC156" s="213" t="s">
        <v>4154</v>
      </c>
      <c r="AD156" s="626" t="str">
        <f t="shared" si="8"/>
        <v>CHE F416I1</v>
      </c>
      <c r="AE156" s="626" t="e">
        <v>#N/A</v>
      </c>
      <c r="AF156" s="497" t="s">
        <v>538</v>
      </c>
    </row>
    <row r="157" spans="2:32" s="477" customFormat="1" ht="14.25" customHeight="1">
      <c r="B157" s="485"/>
      <c r="C157" s="471"/>
      <c r="D157" s="497" t="s">
        <v>539</v>
      </c>
      <c r="E157" s="497" t="s">
        <v>540</v>
      </c>
      <c r="F157" s="497" t="s">
        <v>541</v>
      </c>
      <c r="G157" s="473">
        <v>1</v>
      </c>
      <c r="H157" s="629">
        <v>12121</v>
      </c>
      <c r="I157" s="497"/>
      <c r="J157" s="497"/>
      <c r="K157" s="497"/>
      <c r="L157" s="497"/>
      <c r="M157" s="498"/>
      <c r="N157" s="497"/>
      <c r="O157" s="497"/>
      <c r="P157" s="476"/>
      <c r="Q157" s="476"/>
      <c r="R157" s="476"/>
      <c r="S157" s="476"/>
      <c r="T157" s="476"/>
      <c r="U157" s="476"/>
      <c r="V157" s="477" t="b">
        <f t="shared" si="7"/>
        <v>1</v>
      </c>
      <c r="W157" s="477" t="b">
        <f t="shared" si="6"/>
        <v>1</v>
      </c>
      <c r="X157" s="497" t="s">
        <v>540</v>
      </c>
      <c r="Y157" s="473">
        <v>1</v>
      </c>
      <c r="Z157" s="473" t="s">
        <v>19</v>
      </c>
      <c r="AA157" s="478" t="s">
        <v>440</v>
      </c>
      <c r="AB157" s="485"/>
      <c r="AC157" s="213" t="s">
        <v>4155</v>
      </c>
      <c r="AD157" s="626" t="str">
        <f t="shared" si="8"/>
        <v>CHE F417I1</v>
      </c>
      <c r="AE157" s="626" t="e">
        <v>#N/A</v>
      </c>
      <c r="AF157" s="497" t="s">
        <v>541</v>
      </c>
    </row>
    <row r="158" spans="2:32" ht="14.25" customHeight="1">
      <c r="B158" s="33" t="s">
        <v>1621</v>
      </c>
      <c r="C158" s="41"/>
      <c r="D158" s="35" t="s">
        <v>542</v>
      </c>
      <c r="E158" s="35" t="s">
        <v>543</v>
      </c>
      <c r="F158" s="36" t="s">
        <v>1657</v>
      </c>
      <c r="G158" s="38">
        <v>1</v>
      </c>
      <c r="H158" s="629">
        <v>12031</v>
      </c>
      <c r="I158" s="36" t="s">
        <v>3304</v>
      </c>
      <c r="J158" s="36" t="s">
        <v>3265</v>
      </c>
      <c r="K158" s="36" t="s">
        <v>3264</v>
      </c>
      <c r="L158" s="36"/>
      <c r="M158" s="402"/>
      <c r="N158" s="36"/>
      <c r="O158" s="36"/>
      <c r="P158" s="392"/>
      <c r="Q158" s="392"/>
      <c r="R158" s="392"/>
      <c r="S158" s="392"/>
      <c r="T158" s="392"/>
      <c r="U158" s="392"/>
      <c r="V158" s="434" t="b">
        <f t="shared" si="7"/>
        <v>1</v>
      </c>
      <c r="W158" s="434" t="b">
        <f t="shared" si="6"/>
        <v>1</v>
      </c>
      <c r="X158" s="35" t="s">
        <v>543</v>
      </c>
      <c r="Y158" s="38">
        <v>1</v>
      </c>
      <c r="Z158" s="38" t="s">
        <v>6</v>
      </c>
      <c r="AA158" s="441" t="s">
        <v>422</v>
      </c>
      <c r="AB158" s="39" t="s">
        <v>1621</v>
      </c>
      <c r="AC158" s="213" t="s">
        <v>4156</v>
      </c>
      <c r="AD158" s="626" t="str">
        <f t="shared" si="8"/>
        <v>CHE F419L1</v>
      </c>
      <c r="AE158" s="626">
        <v>1217</v>
      </c>
      <c r="AF158" s="36" t="s">
        <v>1657</v>
      </c>
    </row>
    <row r="159" spans="2:32" ht="14.25" customHeight="1">
      <c r="B159" s="43" t="s">
        <v>1530</v>
      </c>
      <c r="C159" s="41"/>
      <c r="D159" s="35">
        <v>1205</v>
      </c>
      <c r="E159" s="75" t="s">
        <v>546</v>
      </c>
      <c r="F159" s="36" t="s">
        <v>1658</v>
      </c>
      <c r="G159" s="38">
        <v>1</v>
      </c>
      <c r="H159" s="629">
        <v>12051</v>
      </c>
      <c r="I159" s="36" t="s">
        <v>3296</v>
      </c>
      <c r="J159" s="36" t="s">
        <v>3275</v>
      </c>
      <c r="K159" s="36" t="s">
        <v>3310</v>
      </c>
      <c r="L159" s="36"/>
      <c r="M159" s="402"/>
      <c r="N159" s="36"/>
      <c r="O159" s="36"/>
      <c r="P159" s="392"/>
      <c r="Q159" s="392"/>
      <c r="R159" s="392"/>
      <c r="S159" s="392"/>
      <c r="T159" s="392"/>
      <c r="U159" s="392"/>
      <c r="V159" s="434" t="b">
        <f t="shared" si="7"/>
        <v>1</v>
      </c>
      <c r="W159" s="434" t="b">
        <f t="shared" si="6"/>
        <v>1</v>
      </c>
      <c r="X159" s="75" t="s">
        <v>546</v>
      </c>
      <c r="Y159" s="38">
        <v>1</v>
      </c>
      <c r="Z159" s="77" t="s">
        <v>6</v>
      </c>
      <c r="AA159" s="441" t="s">
        <v>456</v>
      </c>
      <c r="AB159" s="43" t="s">
        <v>1530</v>
      </c>
      <c r="AC159" s="213" t="s">
        <v>4157</v>
      </c>
      <c r="AD159" s="626" t="str">
        <f t="shared" si="8"/>
        <v>CHE F421L1</v>
      </c>
      <c r="AE159" s="626">
        <v>1219</v>
      </c>
      <c r="AF159" s="36" t="s">
        <v>1658</v>
      </c>
    </row>
    <row r="160" spans="2:32" s="477" customFormat="1" ht="14.25" customHeight="1">
      <c r="B160" s="470"/>
      <c r="C160" s="471"/>
      <c r="D160" s="472" t="s">
        <v>548</v>
      </c>
      <c r="E160" s="472" t="s">
        <v>549</v>
      </c>
      <c r="F160" s="466" t="s">
        <v>550</v>
      </c>
      <c r="G160" s="473">
        <v>1</v>
      </c>
      <c r="H160" s="629">
        <v>12091</v>
      </c>
      <c r="I160" s="466"/>
      <c r="J160" s="466"/>
      <c r="K160" s="466"/>
      <c r="L160" s="466"/>
      <c r="M160" s="475"/>
      <c r="N160" s="466"/>
      <c r="O160" s="466"/>
      <c r="P160" s="476"/>
      <c r="Q160" s="476"/>
      <c r="R160" s="476"/>
      <c r="S160" s="476"/>
      <c r="T160" s="476"/>
      <c r="U160" s="476"/>
      <c r="V160" s="477" t="b">
        <f t="shared" si="7"/>
        <v>1</v>
      </c>
      <c r="W160" s="477" t="b">
        <f t="shared" si="6"/>
        <v>1</v>
      </c>
      <c r="X160" s="472" t="s">
        <v>549</v>
      </c>
      <c r="Y160" s="473">
        <v>1</v>
      </c>
      <c r="Z160" s="473" t="s">
        <v>19</v>
      </c>
      <c r="AA160" s="478" t="s">
        <v>440</v>
      </c>
      <c r="AB160" s="470"/>
      <c r="AC160" s="213" t="s">
        <v>4158</v>
      </c>
      <c r="AD160" s="626" t="str">
        <f t="shared" si="8"/>
        <v>CHE F491I1</v>
      </c>
      <c r="AE160" s="626" t="e">
        <v>#N/A</v>
      </c>
      <c r="AF160" s="466" t="s">
        <v>550</v>
      </c>
    </row>
    <row r="161" spans="1:32" ht="14.25" customHeight="1">
      <c r="A161" s="252"/>
      <c r="B161" s="422" t="s">
        <v>1522</v>
      </c>
      <c r="C161" s="254"/>
      <c r="D161" s="253" t="s">
        <v>551</v>
      </c>
      <c r="E161" s="429" t="s">
        <v>552</v>
      </c>
      <c r="F161" s="430" t="s">
        <v>553</v>
      </c>
      <c r="G161" s="260">
        <v>1</v>
      </c>
      <c r="H161" s="629">
        <v>2791</v>
      </c>
      <c r="I161" s="430" t="s">
        <v>3286</v>
      </c>
      <c r="J161" s="430" t="s">
        <v>3289</v>
      </c>
      <c r="K161" s="430" t="s">
        <v>3292</v>
      </c>
      <c r="L161" s="53"/>
      <c r="M161" s="403"/>
      <c r="N161" s="53"/>
      <c r="O161" s="53"/>
      <c r="P161" s="392"/>
      <c r="Q161" s="392"/>
      <c r="R161" s="392"/>
      <c r="S161" s="392"/>
      <c r="T161" s="392"/>
      <c r="U161" s="392"/>
      <c r="V161" s="434" t="b">
        <f t="shared" si="7"/>
        <v>1</v>
      </c>
      <c r="W161" s="434" t="b">
        <f t="shared" si="6"/>
        <v>1</v>
      </c>
      <c r="X161" s="49" t="s">
        <v>552</v>
      </c>
      <c r="Y161" s="38">
        <v>1</v>
      </c>
      <c r="Z161" s="38" t="s">
        <v>6</v>
      </c>
      <c r="AA161" s="117" t="s">
        <v>523</v>
      </c>
      <c r="AB161" s="449" t="s">
        <v>1522</v>
      </c>
      <c r="AC161" s="213" t="s">
        <v>4159</v>
      </c>
      <c r="AD161" s="626" t="str">
        <f t="shared" si="8"/>
        <v>CHE G513L1</v>
      </c>
      <c r="AE161" s="626">
        <v>1023</v>
      </c>
      <c r="AF161" s="430" t="s">
        <v>553</v>
      </c>
    </row>
    <row r="162" spans="1:32" ht="14.25" customHeight="1">
      <c r="B162" s="33" t="s">
        <v>1588</v>
      </c>
      <c r="C162" s="41"/>
      <c r="D162" s="35" t="s">
        <v>554</v>
      </c>
      <c r="E162" s="35" t="s">
        <v>555</v>
      </c>
      <c r="F162" s="36" t="s">
        <v>556</v>
      </c>
      <c r="G162" s="38">
        <v>1</v>
      </c>
      <c r="H162" s="629">
        <v>8471</v>
      </c>
      <c r="I162" s="36" t="s">
        <v>3303</v>
      </c>
      <c r="J162" s="36" t="s">
        <v>3266</v>
      </c>
      <c r="K162" s="36" t="s">
        <v>3267</v>
      </c>
      <c r="L162" s="36"/>
      <c r="M162" s="402"/>
      <c r="N162" s="36"/>
      <c r="O162" s="36"/>
      <c r="P162" s="392"/>
      <c r="Q162" s="392"/>
      <c r="R162" s="392"/>
      <c r="S162" s="392"/>
      <c r="T162" s="392"/>
      <c r="U162" s="392"/>
      <c r="V162" s="434" t="b">
        <f t="shared" si="7"/>
        <v>1</v>
      </c>
      <c r="W162" s="434" t="b">
        <f t="shared" si="6"/>
        <v>1</v>
      </c>
      <c r="X162" s="35" t="s">
        <v>555</v>
      </c>
      <c r="Y162" s="38">
        <v>1</v>
      </c>
      <c r="Z162" s="38" t="s">
        <v>6</v>
      </c>
      <c r="AA162" s="450" t="s">
        <v>454</v>
      </c>
      <c r="AB162" s="452" t="s">
        <v>1588</v>
      </c>
      <c r="AC162" s="213" t="s">
        <v>4160</v>
      </c>
      <c r="AD162" s="626" t="str">
        <f t="shared" si="8"/>
        <v>CHE G522L1</v>
      </c>
      <c r="AE162" s="626">
        <v>1045</v>
      </c>
      <c r="AF162" s="36" t="s">
        <v>556</v>
      </c>
    </row>
    <row r="163" spans="1:32" ht="14.25" customHeight="1">
      <c r="B163" s="42" t="s">
        <v>1569</v>
      </c>
      <c r="C163" s="41"/>
      <c r="D163" s="35">
        <v>2080</v>
      </c>
      <c r="E163" s="75" t="s">
        <v>558</v>
      </c>
      <c r="F163" s="36" t="s">
        <v>1660</v>
      </c>
      <c r="G163" s="38">
        <v>1</v>
      </c>
      <c r="H163" s="629">
        <v>20801</v>
      </c>
      <c r="I163" s="36" t="s">
        <v>3283</v>
      </c>
      <c r="J163" s="36" t="s">
        <v>3268</v>
      </c>
      <c r="K163" s="36" t="s">
        <v>3294</v>
      </c>
      <c r="L163" s="36"/>
      <c r="M163" s="402"/>
      <c r="N163" s="36"/>
      <c r="O163" s="36"/>
      <c r="P163" s="392"/>
      <c r="Q163" s="392"/>
      <c r="R163" s="392"/>
      <c r="S163" s="392"/>
      <c r="T163" s="392"/>
      <c r="U163" s="392"/>
      <c r="V163" s="434" t="b">
        <f t="shared" si="7"/>
        <v>1</v>
      </c>
      <c r="W163" s="434" t="b">
        <f t="shared" si="6"/>
        <v>1</v>
      </c>
      <c r="X163" s="75" t="s">
        <v>558</v>
      </c>
      <c r="Y163" s="38">
        <v>1</v>
      </c>
      <c r="Z163" s="77" t="s">
        <v>6</v>
      </c>
      <c r="AA163" s="117" t="s">
        <v>534</v>
      </c>
      <c r="AB163" s="451" t="s">
        <v>1569</v>
      </c>
      <c r="AC163" s="213" t="s">
        <v>4161</v>
      </c>
      <c r="AD163" s="626" t="str">
        <f t="shared" si="8"/>
        <v>CHE G524L1</v>
      </c>
      <c r="AE163" s="626">
        <v>1555</v>
      </c>
      <c r="AF163" s="36" t="s">
        <v>1660</v>
      </c>
    </row>
    <row r="164" spans="1:32" ht="14.25" customHeight="1">
      <c r="B164" s="33" t="s">
        <v>1530</v>
      </c>
      <c r="C164" s="41"/>
      <c r="D164" s="35" t="s">
        <v>560</v>
      </c>
      <c r="E164" s="35" t="s">
        <v>561</v>
      </c>
      <c r="F164" s="36" t="s">
        <v>1662</v>
      </c>
      <c r="G164" s="38">
        <v>1</v>
      </c>
      <c r="H164" s="629">
        <v>21461</v>
      </c>
      <c r="I164" s="36" t="s">
        <v>3296</v>
      </c>
      <c r="J164" s="36" t="s">
        <v>3275</v>
      </c>
      <c r="K164" s="36" t="s">
        <v>3310</v>
      </c>
      <c r="L164" s="36"/>
      <c r="M164" s="402"/>
      <c r="N164" s="36"/>
      <c r="O164" s="36"/>
      <c r="P164" s="392"/>
      <c r="Q164" s="392"/>
      <c r="R164" s="392"/>
      <c r="S164" s="392"/>
      <c r="T164" s="392"/>
      <c r="U164" s="392"/>
      <c r="V164" s="434" t="b">
        <f t="shared" si="7"/>
        <v>1</v>
      </c>
      <c r="W164" s="434" t="b">
        <f t="shared" si="6"/>
        <v>1</v>
      </c>
      <c r="X164" s="35" t="s">
        <v>561</v>
      </c>
      <c r="Y164" s="38">
        <v>1</v>
      </c>
      <c r="Z164" s="38" t="s">
        <v>6</v>
      </c>
      <c r="AA164" s="117" t="s">
        <v>452</v>
      </c>
      <c r="AB164" s="33" t="s">
        <v>1530</v>
      </c>
      <c r="AC164" s="213" t="s">
        <v>4162</v>
      </c>
      <c r="AD164" s="626" t="str">
        <f t="shared" si="8"/>
        <v>CHE G552L1</v>
      </c>
      <c r="AE164" s="626">
        <v>1559</v>
      </c>
      <c r="AF164" s="36" t="s">
        <v>1662</v>
      </c>
    </row>
    <row r="165" spans="1:32" ht="14.25" customHeight="1">
      <c r="B165" s="43" t="s">
        <v>1567</v>
      </c>
      <c r="C165" s="41"/>
      <c r="D165" s="66">
        <v>2152</v>
      </c>
      <c r="E165" s="67" t="s">
        <v>564</v>
      </c>
      <c r="F165" s="67" t="s">
        <v>565</v>
      </c>
      <c r="G165" s="41">
        <v>1</v>
      </c>
      <c r="H165" s="629">
        <v>21521</v>
      </c>
      <c r="I165" s="67" t="s">
        <v>3287</v>
      </c>
      <c r="J165" s="67" t="s">
        <v>3274</v>
      </c>
      <c r="K165" s="67" t="s">
        <v>3271</v>
      </c>
      <c r="L165" s="67"/>
      <c r="M165" s="406"/>
      <c r="N165" s="67"/>
      <c r="O165" s="67"/>
      <c r="P165" s="392"/>
      <c r="Q165" s="392"/>
      <c r="R165" s="392"/>
      <c r="S165" s="392"/>
      <c r="T165" s="392"/>
      <c r="U165" s="392"/>
      <c r="V165" s="434" t="b">
        <f t="shared" si="7"/>
        <v>1</v>
      </c>
      <c r="W165" s="434" t="b">
        <f t="shared" si="6"/>
        <v>1</v>
      </c>
      <c r="X165" s="67" t="s">
        <v>564</v>
      </c>
      <c r="Y165" s="41">
        <v>1</v>
      </c>
      <c r="Z165" s="41" t="s">
        <v>6</v>
      </c>
      <c r="AA165" s="53" t="s">
        <v>430</v>
      </c>
      <c r="AB165" s="43" t="s">
        <v>1567</v>
      </c>
      <c r="AC165" s="213" t="s">
        <v>4163</v>
      </c>
      <c r="AD165" s="626" t="str">
        <f t="shared" si="8"/>
        <v>CHE G558L1</v>
      </c>
      <c r="AE165" s="626">
        <v>1560</v>
      </c>
      <c r="AF165" s="67" t="s">
        <v>565</v>
      </c>
    </row>
    <row r="166" spans="1:32" ht="14.25" customHeight="1">
      <c r="B166" s="426" t="s">
        <v>1621</v>
      </c>
      <c r="C166" s="254" t="s">
        <v>1663</v>
      </c>
      <c r="D166" s="253" t="s">
        <v>566</v>
      </c>
      <c r="E166" s="253" t="s">
        <v>567</v>
      </c>
      <c r="F166" s="431" t="s">
        <v>568</v>
      </c>
      <c r="G166" s="260">
        <v>1</v>
      </c>
      <c r="H166" s="629">
        <v>7291</v>
      </c>
      <c r="I166" s="431" t="s">
        <v>3304</v>
      </c>
      <c r="J166" s="431" t="s">
        <v>3265</v>
      </c>
      <c r="K166" s="431" t="s">
        <v>3264</v>
      </c>
      <c r="L166" s="36"/>
      <c r="M166" s="402"/>
      <c r="N166" s="36"/>
      <c r="O166" s="36"/>
      <c r="P166" s="392"/>
      <c r="Q166" s="392"/>
      <c r="R166" s="392"/>
      <c r="S166" s="392"/>
      <c r="T166" s="392"/>
      <c r="U166" s="392"/>
      <c r="V166" s="434" t="b">
        <f t="shared" si="7"/>
        <v>1</v>
      </c>
      <c r="W166" s="434" t="b">
        <f t="shared" si="6"/>
        <v>1</v>
      </c>
      <c r="X166" s="35" t="s">
        <v>567</v>
      </c>
      <c r="Y166" s="38">
        <v>1</v>
      </c>
      <c r="Z166" s="38" t="s">
        <v>6</v>
      </c>
      <c r="AA166" s="117" t="s">
        <v>514</v>
      </c>
      <c r="AB166" s="449" t="s">
        <v>1621</v>
      </c>
      <c r="AC166" s="213" t="s">
        <v>4164</v>
      </c>
      <c r="AD166" s="626" t="str">
        <f t="shared" si="8"/>
        <v>CHE G641L1</v>
      </c>
      <c r="AE166" s="626">
        <v>1036</v>
      </c>
      <c r="AF166" s="431" t="s">
        <v>568</v>
      </c>
    </row>
    <row r="167" spans="1:32" ht="14.25" customHeight="1">
      <c r="B167" s="33" t="s">
        <v>1491</v>
      </c>
      <c r="C167" s="41"/>
      <c r="D167" s="35" t="s">
        <v>569</v>
      </c>
      <c r="E167" s="35" t="s">
        <v>570</v>
      </c>
      <c r="F167" s="36" t="s">
        <v>571</v>
      </c>
      <c r="G167" s="38">
        <v>1</v>
      </c>
      <c r="H167" s="629">
        <v>10061</v>
      </c>
      <c r="I167" s="36" t="s">
        <v>3286</v>
      </c>
      <c r="J167" s="36" t="s">
        <v>3299</v>
      </c>
      <c r="K167" s="36"/>
      <c r="L167" s="36"/>
      <c r="M167" s="402"/>
      <c r="N167" s="36"/>
      <c r="O167" s="36"/>
      <c r="P167" s="392"/>
      <c r="Q167" s="392"/>
      <c r="R167" s="392"/>
      <c r="S167" s="392"/>
      <c r="T167" s="392"/>
      <c r="U167" s="392"/>
      <c r="V167" s="434" t="b">
        <f t="shared" si="7"/>
        <v>1</v>
      </c>
      <c r="W167" s="434" t="b">
        <f t="shared" si="6"/>
        <v>1</v>
      </c>
      <c r="X167" s="35" t="s">
        <v>570</v>
      </c>
      <c r="Y167" s="38">
        <v>1</v>
      </c>
      <c r="Z167" s="38" t="s">
        <v>8</v>
      </c>
      <c r="AA167" s="96" t="s">
        <v>3398</v>
      </c>
      <c r="AB167" s="33" t="s">
        <v>1491</v>
      </c>
      <c r="AC167" s="213" t="s">
        <v>4165</v>
      </c>
      <c r="AD167" s="626" t="str">
        <f t="shared" si="8"/>
        <v>CHEM F110P1</v>
      </c>
      <c r="AE167" s="626">
        <v>1082</v>
      </c>
      <c r="AF167" s="36" t="s">
        <v>571</v>
      </c>
    </row>
    <row r="168" spans="1:32" ht="14.25" customHeight="1">
      <c r="B168" s="33" t="s">
        <v>1664</v>
      </c>
      <c r="C168" s="41"/>
      <c r="D168" s="35" t="s">
        <v>569</v>
      </c>
      <c r="E168" s="35" t="s">
        <v>570</v>
      </c>
      <c r="F168" s="36" t="s">
        <v>571</v>
      </c>
      <c r="G168" s="38">
        <v>2</v>
      </c>
      <c r="H168" s="629">
        <v>10062</v>
      </c>
      <c r="I168" s="36" t="s">
        <v>3304</v>
      </c>
      <c r="J168" s="36" t="s">
        <v>3300</v>
      </c>
      <c r="K168" s="36"/>
      <c r="L168" s="36"/>
      <c r="M168" s="402"/>
      <c r="N168" s="36"/>
      <c r="O168" s="36"/>
      <c r="P168" s="392"/>
      <c r="Q168" s="392"/>
      <c r="R168" s="392"/>
      <c r="S168" s="392"/>
      <c r="T168" s="392"/>
      <c r="U168" s="392"/>
      <c r="V168" s="434" t="b">
        <f t="shared" si="7"/>
        <v>1</v>
      </c>
      <c r="W168" s="434" t="b">
        <f t="shared" si="6"/>
        <v>1</v>
      </c>
      <c r="X168" s="35" t="s">
        <v>570</v>
      </c>
      <c r="Y168" s="38">
        <v>2</v>
      </c>
      <c r="Z168" s="38" t="s">
        <v>8</v>
      </c>
      <c r="AA168" s="53" t="s">
        <v>3399</v>
      </c>
      <c r="AB168" s="33" t="s">
        <v>1664</v>
      </c>
      <c r="AC168" s="213" t="s">
        <v>4166</v>
      </c>
      <c r="AD168" s="626" t="str">
        <f t="shared" si="8"/>
        <v>CHEM F110P2</v>
      </c>
      <c r="AE168" s="626">
        <v>1086</v>
      </c>
      <c r="AF168" s="36" t="s">
        <v>571</v>
      </c>
    </row>
    <row r="169" spans="1:32" ht="14.25" customHeight="1">
      <c r="B169" s="33" t="s">
        <v>1495</v>
      </c>
      <c r="C169" s="41"/>
      <c r="D169" s="35" t="s">
        <v>569</v>
      </c>
      <c r="E169" s="35" t="s">
        <v>570</v>
      </c>
      <c r="F169" s="36" t="s">
        <v>571</v>
      </c>
      <c r="G169" s="38">
        <v>3</v>
      </c>
      <c r="H169" s="629">
        <v>10063</v>
      </c>
      <c r="I169" s="36" t="s">
        <v>3281</v>
      </c>
      <c r="J169" s="36" t="s">
        <v>3282</v>
      </c>
      <c r="K169" s="36"/>
      <c r="L169" s="36"/>
      <c r="M169" s="402"/>
      <c r="N169" s="36"/>
      <c r="O169" s="36"/>
      <c r="P169" s="392"/>
      <c r="Q169" s="392"/>
      <c r="R169" s="392"/>
      <c r="S169" s="392"/>
      <c r="T169" s="392"/>
      <c r="U169" s="392"/>
      <c r="V169" s="434" t="b">
        <f t="shared" si="7"/>
        <v>1</v>
      </c>
      <c r="W169" s="434" t="b">
        <f t="shared" si="6"/>
        <v>1</v>
      </c>
      <c r="X169" s="35" t="s">
        <v>570</v>
      </c>
      <c r="Y169" s="38">
        <v>3</v>
      </c>
      <c r="Z169" s="38" t="s">
        <v>8</v>
      </c>
      <c r="AA169" s="403" t="s">
        <v>3400</v>
      </c>
      <c r="AB169" s="33" t="s">
        <v>1495</v>
      </c>
      <c r="AC169" s="213" t="s">
        <v>4167</v>
      </c>
      <c r="AD169" s="626" t="str">
        <f t="shared" si="8"/>
        <v>CHEM F110P3</v>
      </c>
      <c r="AE169" s="626">
        <v>1087</v>
      </c>
      <c r="AF169" s="36" t="s">
        <v>571</v>
      </c>
    </row>
    <row r="170" spans="1:32" ht="14.25" customHeight="1">
      <c r="B170" s="33" t="s">
        <v>1497</v>
      </c>
      <c r="C170" s="41"/>
      <c r="D170" s="35" t="s">
        <v>569</v>
      </c>
      <c r="E170" s="35" t="s">
        <v>570</v>
      </c>
      <c r="F170" s="36" t="s">
        <v>571</v>
      </c>
      <c r="G170" s="38">
        <v>4</v>
      </c>
      <c r="H170" s="629">
        <v>10064</v>
      </c>
      <c r="I170" s="36" t="s">
        <v>3283</v>
      </c>
      <c r="J170" s="36" t="s">
        <v>3284</v>
      </c>
      <c r="K170" s="36"/>
      <c r="L170" s="36"/>
      <c r="M170" s="402"/>
      <c r="N170" s="36"/>
      <c r="O170" s="36"/>
      <c r="P170" s="392"/>
      <c r="Q170" s="392"/>
      <c r="R170" s="392"/>
      <c r="S170" s="392"/>
      <c r="T170" s="392"/>
      <c r="U170" s="392"/>
      <c r="V170" s="434" t="b">
        <f t="shared" si="7"/>
        <v>1</v>
      </c>
      <c r="W170" s="434" t="b">
        <f t="shared" si="6"/>
        <v>1</v>
      </c>
      <c r="X170" s="35" t="s">
        <v>570</v>
      </c>
      <c r="Y170" s="38">
        <v>4</v>
      </c>
      <c r="Z170" s="38" t="s">
        <v>8</v>
      </c>
      <c r="AA170" s="53" t="s">
        <v>3401</v>
      </c>
      <c r="AB170" s="33" t="s">
        <v>1497</v>
      </c>
      <c r="AC170" s="213" t="s">
        <v>4168</v>
      </c>
      <c r="AD170" s="626" t="str">
        <f t="shared" si="8"/>
        <v>CHEM F110P4</v>
      </c>
      <c r="AE170" s="626">
        <v>1088</v>
      </c>
      <c r="AF170" s="36" t="s">
        <v>571</v>
      </c>
    </row>
    <row r="171" spans="1:32" ht="14.25" customHeight="1">
      <c r="B171" s="33" t="s">
        <v>1501</v>
      </c>
      <c r="C171" s="41"/>
      <c r="D171" s="35" t="s">
        <v>569</v>
      </c>
      <c r="E171" s="35" t="s">
        <v>570</v>
      </c>
      <c r="F171" s="36" t="s">
        <v>571</v>
      </c>
      <c r="G171" s="38">
        <v>5</v>
      </c>
      <c r="H171" s="629">
        <v>10065</v>
      </c>
      <c r="I171" s="36" t="s">
        <v>3289</v>
      </c>
      <c r="J171" s="36" t="s">
        <v>3276</v>
      </c>
      <c r="K171" s="36"/>
      <c r="L171" s="36"/>
      <c r="M171" s="402"/>
      <c r="N171" s="36"/>
      <c r="O171" s="36"/>
      <c r="P171" s="392"/>
      <c r="Q171" s="392"/>
      <c r="R171" s="392"/>
      <c r="S171" s="392"/>
      <c r="T171" s="392"/>
      <c r="U171" s="392"/>
      <c r="V171" s="434" t="b">
        <f t="shared" si="7"/>
        <v>1</v>
      </c>
      <c r="W171" s="434" t="b">
        <f t="shared" si="6"/>
        <v>1</v>
      </c>
      <c r="X171" s="35" t="s">
        <v>570</v>
      </c>
      <c r="Y171" s="38">
        <v>5</v>
      </c>
      <c r="Z171" s="38" t="s">
        <v>8</v>
      </c>
      <c r="AA171" s="53" t="s">
        <v>3402</v>
      </c>
      <c r="AB171" s="33" t="s">
        <v>1501</v>
      </c>
      <c r="AC171" s="213" t="s">
        <v>4169</v>
      </c>
      <c r="AD171" s="626" t="str">
        <f t="shared" si="8"/>
        <v>CHEM F110P5</v>
      </c>
      <c r="AE171" s="626">
        <v>1089</v>
      </c>
      <c r="AF171" s="36" t="s">
        <v>571</v>
      </c>
    </row>
    <row r="172" spans="1:32" ht="14.25" customHeight="1">
      <c r="B172" s="33" t="s">
        <v>1667</v>
      </c>
      <c r="C172" s="41"/>
      <c r="D172" s="35" t="s">
        <v>569</v>
      </c>
      <c r="E172" s="35" t="s">
        <v>570</v>
      </c>
      <c r="F172" s="36" t="s">
        <v>571</v>
      </c>
      <c r="G172" s="38">
        <v>6</v>
      </c>
      <c r="H172" s="629">
        <v>10066</v>
      </c>
      <c r="I172" s="36" t="s">
        <v>3265</v>
      </c>
      <c r="J172" s="36" t="s">
        <v>3309</v>
      </c>
      <c r="K172" s="36"/>
      <c r="L172" s="36"/>
      <c r="M172" s="402"/>
      <c r="N172" s="36"/>
      <c r="O172" s="36"/>
      <c r="P172" s="392"/>
      <c r="Q172" s="392"/>
      <c r="R172" s="392"/>
      <c r="S172" s="392"/>
      <c r="T172" s="392"/>
      <c r="U172" s="392"/>
      <c r="V172" s="434" t="b">
        <f t="shared" si="7"/>
        <v>1</v>
      </c>
      <c r="W172" s="434" t="b">
        <f t="shared" si="6"/>
        <v>1</v>
      </c>
      <c r="X172" s="35" t="s">
        <v>570</v>
      </c>
      <c r="Y172" s="38">
        <v>6</v>
      </c>
      <c r="Z172" s="38" t="s">
        <v>8</v>
      </c>
      <c r="AA172" s="53" t="s">
        <v>3403</v>
      </c>
      <c r="AB172" s="33" t="s">
        <v>1667</v>
      </c>
      <c r="AC172" s="213" t="s">
        <v>4170</v>
      </c>
      <c r="AD172" s="626" t="str">
        <f t="shared" si="8"/>
        <v>CHEM F110P6</v>
      </c>
      <c r="AE172" s="626">
        <v>1090</v>
      </c>
      <c r="AF172" s="36" t="s">
        <v>571</v>
      </c>
    </row>
    <row r="173" spans="1:32" ht="14.25" customHeight="1">
      <c r="B173" s="33" t="s">
        <v>1505</v>
      </c>
      <c r="C173" s="41"/>
      <c r="D173" s="35" t="s">
        <v>569</v>
      </c>
      <c r="E173" s="35" t="s">
        <v>570</v>
      </c>
      <c r="F173" s="36" t="s">
        <v>571</v>
      </c>
      <c r="G173" s="38">
        <v>7</v>
      </c>
      <c r="H173" s="629">
        <v>10067</v>
      </c>
      <c r="I173" s="36" t="s">
        <v>3290</v>
      </c>
      <c r="J173" s="36" t="s">
        <v>3277</v>
      </c>
      <c r="K173" s="36"/>
      <c r="L173" s="36"/>
      <c r="M173" s="402"/>
      <c r="N173" s="36"/>
      <c r="O173" s="36"/>
      <c r="P173" s="392"/>
      <c r="Q173" s="392"/>
      <c r="R173" s="392"/>
      <c r="S173" s="392"/>
      <c r="T173" s="392"/>
      <c r="U173" s="392"/>
      <c r="V173" s="434" t="b">
        <f t="shared" si="7"/>
        <v>1</v>
      </c>
      <c r="W173" s="434" t="b">
        <f t="shared" si="6"/>
        <v>1</v>
      </c>
      <c r="X173" s="35" t="s">
        <v>570</v>
      </c>
      <c r="Y173" s="38">
        <v>7</v>
      </c>
      <c r="Z173" s="38" t="s">
        <v>8</v>
      </c>
      <c r="AA173" s="53" t="s">
        <v>3404</v>
      </c>
      <c r="AB173" s="33" t="s">
        <v>1505</v>
      </c>
      <c r="AC173" s="213" t="s">
        <v>4171</v>
      </c>
      <c r="AD173" s="626" t="str">
        <f t="shared" si="8"/>
        <v>CHEM F110P7</v>
      </c>
      <c r="AE173" s="626">
        <v>1091</v>
      </c>
      <c r="AF173" s="36" t="s">
        <v>571</v>
      </c>
    </row>
    <row r="174" spans="1:32" ht="14.25" customHeight="1">
      <c r="B174" s="33" t="s">
        <v>1507</v>
      </c>
      <c r="C174" s="41"/>
      <c r="D174" s="35" t="s">
        <v>569</v>
      </c>
      <c r="E174" s="35" t="s">
        <v>570</v>
      </c>
      <c r="F174" s="36" t="s">
        <v>571</v>
      </c>
      <c r="G174" s="38">
        <v>8</v>
      </c>
      <c r="H174" s="629">
        <v>10068</v>
      </c>
      <c r="I174" s="36" t="s">
        <v>3268</v>
      </c>
      <c r="J174" s="36" t="s">
        <v>3273</v>
      </c>
      <c r="K174" s="36"/>
      <c r="L174" s="36"/>
      <c r="M174" s="402"/>
      <c r="N174" s="36"/>
      <c r="O174" s="36"/>
      <c r="P174" s="392"/>
      <c r="Q174" s="392"/>
      <c r="R174" s="392"/>
      <c r="S174" s="392"/>
      <c r="T174" s="392"/>
      <c r="U174" s="392"/>
      <c r="V174" s="434" t="b">
        <f t="shared" si="7"/>
        <v>1</v>
      </c>
      <c r="W174" s="434" t="b">
        <f t="shared" si="6"/>
        <v>1</v>
      </c>
      <c r="X174" s="35" t="s">
        <v>570</v>
      </c>
      <c r="Y174" s="38">
        <v>8</v>
      </c>
      <c r="Z174" s="38" t="s">
        <v>8</v>
      </c>
      <c r="AA174" s="53" t="s">
        <v>3405</v>
      </c>
      <c r="AB174" s="33" t="s">
        <v>1507</v>
      </c>
      <c r="AC174" s="213" t="s">
        <v>4172</v>
      </c>
      <c r="AD174" s="626" t="str">
        <f t="shared" si="8"/>
        <v>CHEM F110P8</v>
      </c>
      <c r="AE174" s="626">
        <v>1092</v>
      </c>
      <c r="AF174" s="36" t="s">
        <v>571</v>
      </c>
    </row>
    <row r="175" spans="1:32" ht="14.25" customHeight="1">
      <c r="B175" s="33" t="s">
        <v>1511</v>
      </c>
      <c r="C175" s="41"/>
      <c r="D175" s="35" t="s">
        <v>569</v>
      </c>
      <c r="E175" s="35" t="s">
        <v>570</v>
      </c>
      <c r="F175" s="36" t="s">
        <v>571</v>
      </c>
      <c r="G175" s="38">
        <v>9</v>
      </c>
      <c r="H175" s="629">
        <v>10069</v>
      </c>
      <c r="I175" s="36" t="s">
        <v>3292</v>
      </c>
      <c r="J175" s="36" t="s">
        <v>3297</v>
      </c>
      <c r="K175" s="36"/>
      <c r="L175" s="36"/>
      <c r="M175" s="402"/>
      <c r="N175" s="36"/>
      <c r="O175" s="36"/>
      <c r="P175" s="392"/>
      <c r="Q175" s="392"/>
      <c r="R175" s="392"/>
      <c r="S175" s="392"/>
      <c r="T175" s="392"/>
      <c r="U175" s="392"/>
      <c r="V175" s="434" t="b">
        <f t="shared" si="7"/>
        <v>1</v>
      </c>
      <c r="W175" s="434" t="b">
        <f t="shared" si="6"/>
        <v>1</v>
      </c>
      <c r="X175" s="35" t="s">
        <v>570</v>
      </c>
      <c r="Y175" s="38">
        <v>9</v>
      </c>
      <c r="Z175" s="38" t="s">
        <v>8</v>
      </c>
      <c r="AA175" s="53" t="s">
        <v>3406</v>
      </c>
      <c r="AB175" s="33" t="s">
        <v>1511</v>
      </c>
      <c r="AC175" s="213" t="s">
        <v>4173</v>
      </c>
      <c r="AD175" s="626" t="str">
        <f t="shared" si="8"/>
        <v>CHEM F110P9</v>
      </c>
      <c r="AE175" s="626">
        <v>1093</v>
      </c>
      <c r="AF175" s="36" t="s">
        <v>571</v>
      </c>
    </row>
    <row r="176" spans="1:32" ht="14.25" customHeight="1">
      <c r="B176" s="33" t="s">
        <v>1605</v>
      </c>
      <c r="C176" s="41"/>
      <c r="D176" s="35" t="s">
        <v>569</v>
      </c>
      <c r="E176" s="35" t="s">
        <v>570</v>
      </c>
      <c r="F176" s="36" t="s">
        <v>571</v>
      </c>
      <c r="G176" s="38">
        <v>10</v>
      </c>
      <c r="H176" s="629">
        <v>100610</v>
      </c>
      <c r="I176" s="36" t="s">
        <v>3264</v>
      </c>
      <c r="J176" s="36" t="s">
        <v>3298</v>
      </c>
      <c r="K176" s="36"/>
      <c r="L176" s="36"/>
      <c r="M176" s="402"/>
      <c r="N176" s="36"/>
      <c r="O176" s="36"/>
      <c r="P176" s="392"/>
      <c r="Q176" s="392"/>
      <c r="R176" s="392"/>
      <c r="S176" s="392"/>
      <c r="T176" s="392"/>
      <c r="U176" s="392"/>
      <c r="V176" s="434" t="b">
        <f t="shared" si="7"/>
        <v>1</v>
      </c>
      <c r="W176" s="434" t="b">
        <f t="shared" si="6"/>
        <v>1</v>
      </c>
      <c r="X176" s="35" t="s">
        <v>570</v>
      </c>
      <c r="Y176" s="38">
        <v>10</v>
      </c>
      <c r="Z176" s="38" t="s">
        <v>8</v>
      </c>
      <c r="AA176" s="53" t="s">
        <v>3407</v>
      </c>
      <c r="AB176" s="33" t="s">
        <v>1605</v>
      </c>
      <c r="AC176" s="213" t="s">
        <v>4174</v>
      </c>
      <c r="AD176" s="626" t="str">
        <f t="shared" si="8"/>
        <v>CHEM F110P10</v>
      </c>
      <c r="AE176" s="626">
        <v>1083</v>
      </c>
      <c r="AF176" s="36" t="s">
        <v>571</v>
      </c>
    </row>
    <row r="177" spans="2:32" ht="14.25" customHeight="1">
      <c r="B177" s="33" t="s">
        <v>1517</v>
      </c>
      <c r="C177" s="41"/>
      <c r="D177" s="35" t="s">
        <v>569</v>
      </c>
      <c r="E177" s="35" t="s">
        <v>570</v>
      </c>
      <c r="F177" s="36" t="s">
        <v>571</v>
      </c>
      <c r="G177" s="38">
        <v>11</v>
      </c>
      <c r="H177" s="629">
        <v>100611</v>
      </c>
      <c r="I177" s="36" t="s">
        <v>3293</v>
      </c>
      <c r="J177" s="36" t="s">
        <v>3308</v>
      </c>
      <c r="K177" s="36"/>
      <c r="L177" s="36"/>
      <c r="M177" s="402"/>
      <c r="N177" s="36"/>
      <c r="O177" s="36"/>
      <c r="P177" s="392"/>
      <c r="Q177" s="392"/>
      <c r="R177" s="392"/>
      <c r="S177" s="392"/>
      <c r="T177" s="392"/>
      <c r="U177" s="392"/>
      <c r="V177" s="434" t="b">
        <f t="shared" si="7"/>
        <v>1</v>
      </c>
      <c r="W177" s="434" t="b">
        <f t="shared" si="6"/>
        <v>1</v>
      </c>
      <c r="X177" s="35" t="s">
        <v>570</v>
      </c>
      <c r="Y177" s="38">
        <v>11</v>
      </c>
      <c r="Z177" s="38" t="s">
        <v>8</v>
      </c>
      <c r="AA177" s="53" t="s">
        <v>3408</v>
      </c>
      <c r="AB177" s="33" t="s">
        <v>1517</v>
      </c>
      <c r="AC177" s="213" t="s">
        <v>4175</v>
      </c>
      <c r="AD177" s="626" t="str">
        <f t="shared" si="8"/>
        <v>CHEM F110P11</v>
      </c>
      <c r="AE177" s="626">
        <v>1084</v>
      </c>
      <c r="AF177" s="36" t="s">
        <v>571</v>
      </c>
    </row>
    <row r="178" spans="2:32" ht="14.25" customHeight="1">
      <c r="B178" s="33" t="s">
        <v>1519</v>
      </c>
      <c r="C178" s="41"/>
      <c r="D178" s="35" t="s">
        <v>569</v>
      </c>
      <c r="E178" s="35" t="s">
        <v>570</v>
      </c>
      <c r="F178" s="36" t="s">
        <v>571</v>
      </c>
      <c r="G178" s="38">
        <v>12</v>
      </c>
      <c r="H178" s="629">
        <v>100612</v>
      </c>
      <c r="I178" s="36" t="s">
        <v>3294</v>
      </c>
      <c r="J178" s="36" t="s">
        <v>3269</v>
      </c>
      <c r="K178" s="36"/>
      <c r="L178" s="36"/>
      <c r="M178" s="402"/>
      <c r="N178" s="36"/>
      <c r="O178" s="36"/>
      <c r="P178" s="392"/>
      <c r="Q178" s="392"/>
      <c r="R178" s="392"/>
      <c r="S178" s="392"/>
      <c r="T178" s="392"/>
      <c r="U178" s="392"/>
      <c r="V178" s="434" t="b">
        <f t="shared" si="7"/>
        <v>1</v>
      </c>
      <c r="W178" s="434" t="b">
        <f t="shared" si="6"/>
        <v>1</v>
      </c>
      <c r="X178" s="35" t="s">
        <v>570</v>
      </c>
      <c r="Y178" s="38">
        <v>12</v>
      </c>
      <c r="Z178" s="38" t="s">
        <v>8</v>
      </c>
      <c r="AA178" s="53" t="s">
        <v>3409</v>
      </c>
      <c r="AB178" s="33" t="s">
        <v>1519</v>
      </c>
      <c r="AC178" s="213" t="s">
        <v>4176</v>
      </c>
      <c r="AD178" s="626" t="str">
        <f t="shared" si="8"/>
        <v>CHEM F110P12</v>
      </c>
      <c r="AE178" s="626">
        <v>1085</v>
      </c>
      <c r="AF178" s="36" t="s">
        <v>571</v>
      </c>
    </row>
    <row r="179" spans="2:32" ht="14.25" customHeight="1">
      <c r="B179" s="43" t="s">
        <v>1578</v>
      </c>
      <c r="C179" s="41" t="s">
        <v>1672</v>
      </c>
      <c r="D179" s="35" t="s">
        <v>611</v>
      </c>
      <c r="E179" s="35" t="s">
        <v>612</v>
      </c>
      <c r="F179" s="36" t="s">
        <v>613</v>
      </c>
      <c r="G179" s="38">
        <v>1</v>
      </c>
      <c r="H179" s="629">
        <v>15541</v>
      </c>
      <c r="I179" s="36" t="s">
        <v>3299</v>
      </c>
      <c r="J179" s="36" t="s">
        <v>3276</v>
      </c>
      <c r="K179" s="36" t="s">
        <v>3297</v>
      </c>
      <c r="L179" s="36"/>
      <c r="M179" s="402"/>
      <c r="N179" s="36"/>
      <c r="O179" s="36"/>
      <c r="P179" s="392"/>
      <c r="Q179" s="392"/>
      <c r="R179" s="392"/>
      <c r="S179" s="392"/>
      <c r="T179" s="392"/>
      <c r="U179" s="392"/>
      <c r="V179" s="434" t="b">
        <f t="shared" si="7"/>
        <v>1</v>
      </c>
      <c r="W179" s="434" t="b">
        <f t="shared" si="6"/>
        <v>1</v>
      </c>
      <c r="X179" s="35" t="s">
        <v>612</v>
      </c>
      <c r="Y179" s="38">
        <v>1</v>
      </c>
      <c r="Z179" s="38" t="s">
        <v>6</v>
      </c>
      <c r="AA179" s="53" t="s">
        <v>1671</v>
      </c>
      <c r="AB179" s="43" t="s">
        <v>1578</v>
      </c>
      <c r="AC179" s="213" t="s">
        <v>4177</v>
      </c>
      <c r="AD179" s="626" t="str">
        <f t="shared" si="8"/>
        <v>CHEM F241L1</v>
      </c>
      <c r="AE179" s="626">
        <v>1437</v>
      </c>
      <c r="AF179" s="36" t="s">
        <v>613</v>
      </c>
    </row>
    <row r="180" spans="2:32" ht="14.25" customHeight="1">
      <c r="B180" s="43" t="s">
        <v>1674</v>
      </c>
      <c r="C180" s="41" t="s">
        <v>1672</v>
      </c>
      <c r="D180" s="35" t="s">
        <v>611</v>
      </c>
      <c r="E180" s="35" t="s">
        <v>612</v>
      </c>
      <c r="F180" s="36" t="s">
        <v>613</v>
      </c>
      <c r="G180" s="38">
        <v>1</v>
      </c>
      <c r="H180" s="629">
        <v>1554157</v>
      </c>
      <c r="I180" s="36" t="s">
        <v>3288</v>
      </c>
      <c r="J180" s="36"/>
      <c r="K180" s="36"/>
      <c r="L180" s="36"/>
      <c r="M180" s="402"/>
      <c r="N180" s="36"/>
      <c r="O180" s="36"/>
      <c r="P180" s="392"/>
      <c r="Q180" s="392"/>
      <c r="R180" s="392"/>
      <c r="S180" s="392"/>
      <c r="T180" s="392"/>
      <c r="U180" s="392"/>
      <c r="V180" s="434" t="b">
        <f t="shared" si="7"/>
        <v>1</v>
      </c>
      <c r="W180" s="434" t="b">
        <f t="shared" si="6"/>
        <v>1</v>
      </c>
      <c r="X180" s="35" t="s">
        <v>612</v>
      </c>
      <c r="Y180" s="38">
        <v>1</v>
      </c>
      <c r="Z180" s="38" t="s">
        <v>7</v>
      </c>
      <c r="AA180" s="442" t="s">
        <v>1673</v>
      </c>
      <c r="AB180" s="43" t="s">
        <v>1674</v>
      </c>
      <c r="AC180" s="213" t="s">
        <v>4178</v>
      </c>
      <c r="AD180" s="626" t="str">
        <f t="shared" si="8"/>
        <v>CHEM F241T1</v>
      </c>
      <c r="AE180" s="626">
        <v>1438</v>
      </c>
      <c r="AF180" s="36" t="s">
        <v>613</v>
      </c>
    </row>
    <row r="181" spans="2:32" ht="14.25" customHeight="1">
      <c r="B181" s="33" t="s">
        <v>1677</v>
      </c>
      <c r="C181" s="41"/>
      <c r="D181" s="35" t="s">
        <v>616</v>
      </c>
      <c r="E181" s="35" t="s">
        <v>617</v>
      </c>
      <c r="F181" s="36" t="s">
        <v>1675</v>
      </c>
      <c r="G181" s="38">
        <v>1</v>
      </c>
      <c r="H181" s="629">
        <v>15551</v>
      </c>
      <c r="I181" s="75" t="s">
        <v>3287</v>
      </c>
      <c r="J181" s="75" t="s">
        <v>3303</v>
      </c>
      <c r="K181" s="75" t="s">
        <v>3296</v>
      </c>
      <c r="L181" s="75" t="s">
        <v>3274</v>
      </c>
      <c r="M181" s="631" t="s">
        <v>3266</v>
      </c>
      <c r="N181" s="75" t="s">
        <v>3275</v>
      </c>
      <c r="O181" s="75" t="s">
        <v>3271</v>
      </c>
      <c r="P181" s="632" t="s">
        <v>3267</v>
      </c>
      <c r="Q181" s="632" t="s">
        <v>3310</v>
      </c>
      <c r="R181" s="392"/>
      <c r="S181" s="392"/>
      <c r="T181" s="392"/>
      <c r="U181" s="392"/>
      <c r="V181" s="434" t="b">
        <f t="shared" si="7"/>
        <v>1</v>
      </c>
      <c r="W181" s="434" t="b">
        <f t="shared" si="6"/>
        <v>1</v>
      </c>
      <c r="X181" s="35" t="s">
        <v>617</v>
      </c>
      <c r="Y181" s="38">
        <v>1</v>
      </c>
      <c r="Z181" s="38" t="s">
        <v>8</v>
      </c>
      <c r="AA181" s="53" t="s">
        <v>1676</v>
      </c>
      <c r="AB181" s="33" t="s">
        <v>1677</v>
      </c>
      <c r="AC181" s="213" t="s">
        <v>4179</v>
      </c>
      <c r="AD181" s="626" t="str">
        <f t="shared" si="8"/>
        <v>CHEM F242P1</v>
      </c>
      <c r="AE181" s="626">
        <v>1439</v>
      </c>
      <c r="AF181" s="36" t="s">
        <v>1675</v>
      </c>
    </row>
    <row r="182" spans="2:32" ht="14.25" customHeight="1">
      <c r="B182" s="33" t="s">
        <v>1538</v>
      </c>
      <c r="C182" s="41" t="s">
        <v>1672</v>
      </c>
      <c r="D182" s="35" t="s">
        <v>636</v>
      </c>
      <c r="E182" s="35" t="s">
        <v>637</v>
      </c>
      <c r="F182" s="36" t="s">
        <v>638</v>
      </c>
      <c r="G182" s="38">
        <v>1</v>
      </c>
      <c r="H182" s="629">
        <v>15561</v>
      </c>
      <c r="I182" s="36" t="s">
        <v>3282</v>
      </c>
      <c r="J182" s="36" t="s">
        <v>3277</v>
      </c>
      <c r="K182" s="36" t="s">
        <v>3308</v>
      </c>
      <c r="L182" s="36"/>
      <c r="M182" s="402"/>
      <c r="N182" s="36"/>
      <c r="O182" s="36"/>
      <c r="P182" s="392"/>
      <c r="Q182" s="392"/>
      <c r="R182" s="392"/>
      <c r="S182" s="392"/>
      <c r="T182" s="392"/>
      <c r="U182" s="392"/>
      <c r="V182" s="434" t="b">
        <f t="shared" si="7"/>
        <v>1</v>
      </c>
      <c r="W182" s="434" t="b">
        <f t="shared" si="6"/>
        <v>1</v>
      </c>
      <c r="X182" s="35" t="s">
        <v>637</v>
      </c>
      <c r="Y182" s="38">
        <v>1</v>
      </c>
      <c r="Z182" s="38" t="s">
        <v>6</v>
      </c>
      <c r="AA182" s="53" t="s">
        <v>1678</v>
      </c>
      <c r="AB182" s="33" t="s">
        <v>1538</v>
      </c>
      <c r="AC182" s="213" t="s">
        <v>4180</v>
      </c>
      <c r="AD182" s="626" t="str">
        <f t="shared" si="8"/>
        <v>CHEM F243L1</v>
      </c>
      <c r="AE182" s="626">
        <v>1440</v>
      </c>
      <c r="AF182" s="36" t="s">
        <v>638</v>
      </c>
    </row>
    <row r="183" spans="2:32" ht="14.25" customHeight="1">
      <c r="B183" s="33" t="s">
        <v>1550</v>
      </c>
      <c r="C183" s="41" t="s">
        <v>1672</v>
      </c>
      <c r="D183" s="35" t="s">
        <v>636</v>
      </c>
      <c r="E183" s="35" t="s">
        <v>637</v>
      </c>
      <c r="F183" s="36" t="s">
        <v>638</v>
      </c>
      <c r="G183" s="38">
        <v>1</v>
      </c>
      <c r="H183" s="629">
        <v>1556157</v>
      </c>
      <c r="I183" s="36" t="s">
        <v>3291</v>
      </c>
      <c r="J183" s="36"/>
      <c r="K183" s="36"/>
      <c r="L183" s="36"/>
      <c r="M183" s="402"/>
      <c r="N183" s="36"/>
      <c r="O183" s="36"/>
      <c r="P183" s="392"/>
      <c r="Q183" s="392"/>
      <c r="R183" s="392"/>
      <c r="S183" s="392"/>
      <c r="T183" s="392"/>
      <c r="U183" s="392"/>
      <c r="V183" s="434" t="b">
        <f t="shared" si="7"/>
        <v>1</v>
      </c>
      <c r="W183" s="434" t="b">
        <f t="shared" si="6"/>
        <v>1</v>
      </c>
      <c r="X183" s="35" t="s">
        <v>637</v>
      </c>
      <c r="Y183" s="38">
        <v>1</v>
      </c>
      <c r="Z183" s="38" t="s">
        <v>7</v>
      </c>
      <c r="AA183" s="442" t="s">
        <v>1679</v>
      </c>
      <c r="AB183" s="33" t="s">
        <v>1550</v>
      </c>
      <c r="AC183" s="213" t="s">
        <v>4181</v>
      </c>
      <c r="AD183" s="626" t="str">
        <f t="shared" si="8"/>
        <v>CHEM F243T1</v>
      </c>
      <c r="AE183" s="626">
        <v>1441</v>
      </c>
      <c r="AF183" s="36" t="s">
        <v>638</v>
      </c>
    </row>
    <row r="184" spans="2:32" ht="14.25" customHeight="1">
      <c r="B184" s="33" t="s">
        <v>1534</v>
      </c>
      <c r="C184" s="41" t="s">
        <v>1672</v>
      </c>
      <c r="D184" s="35" t="s">
        <v>639</v>
      </c>
      <c r="E184" s="35" t="s">
        <v>640</v>
      </c>
      <c r="F184" s="36" t="s">
        <v>641</v>
      </c>
      <c r="G184" s="38">
        <v>1</v>
      </c>
      <c r="H184" s="629">
        <v>15571</v>
      </c>
      <c r="I184" s="36" t="s">
        <v>3284</v>
      </c>
      <c r="J184" s="36" t="s">
        <v>3273</v>
      </c>
      <c r="K184" s="36" t="s">
        <v>3269</v>
      </c>
      <c r="L184" s="36"/>
      <c r="M184" s="402"/>
      <c r="N184" s="36"/>
      <c r="O184" s="36"/>
      <c r="P184" s="392"/>
      <c r="Q184" s="392"/>
      <c r="R184" s="392"/>
      <c r="S184" s="392"/>
      <c r="T184" s="392"/>
      <c r="U184" s="392"/>
      <c r="V184" s="434" t="b">
        <f t="shared" si="7"/>
        <v>1</v>
      </c>
      <c r="W184" s="434" t="b">
        <f t="shared" si="6"/>
        <v>1</v>
      </c>
      <c r="X184" s="35" t="s">
        <v>640</v>
      </c>
      <c r="Y184" s="38">
        <v>1</v>
      </c>
      <c r="Z184" s="38" t="s">
        <v>6</v>
      </c>
      <c r="AA184" s="53" t="s">
        <v>1680</v>
      </c>
      <c r="AB184" s="33" t="s">
        <v>1534</v>
      </c>
      <c r="AC184" s="213" t="s">
        <v>4182</v>
      </c>
      <c r="AD184" s="626" t="str">
        <f t="shared" si="8"/>
        <v>CHEM F244L1</v>
      </c>
      <c r="AE184" s="626">
        <v>1442</v>
      </c>
      <c r="AF184" s="36" t="s">
        <v>641</v>
      </c>
    </row>
    <row r="185" spans="2:32" ht="14.25" customHeight="1">
      <c r="B185" s="43" t="s">
        <v>1682</v>
      </c>
      <c r="C185" s="41" t="s">
        <v>1672</v>
      </c>
      <c r="D185" s="35" t="s">
        <v>639</v>
      </c>
      <c r="E185" s="35" t="s">
        <v>640</v>
      </c>
      <c r="F185" s="36" t="s">
        <v>641</v>
      </c>
      <c r="G185" s="38">
        <v>1</v>
      </c>
      <c r="H185" s="629">
        <v>1557157</v>
      </c>
      <c r="I185" s="36" t="s">
        <v>3350</v>
      </c>
      <c r="J185" s="36"/>
      <c r="K185" s="36"/>
      <c r="L185" s="36"/>
      <c r="M185" s="402"/>
      <c r="N185" s="36"/>
      <c r="O185" s="36"/>
      <c r="P185" s="392"/>
      <c r="Q185" s="392"/>
      <c r="R185" s="392"/>
      <c r="S185" s="392"/>
      <c r="T185" s="392"/>
      <c r="U185" s="392"/>
      <c r="V185" s="434" t="b">
        <f t="shared" si="7"/>
        <v>1</v>
      </c>
      <c r="W185" s="434" t="b">
        <f t="shared" si="6"/>
        <v>1</v>
      </c>
      <c r="X185" s="35" t="s">
        <v>640</v>
      </c>
      <c r="Y185" s="38">
        <v>1</v>
      </c>
      <c r="Z185" s="38" t="s">
        <v>7</v>
      </c>
      <c r="AA185" s="53" t="s">
        <v>1681</v>
      </c>
      <c r="AB185" s="43" t="s">
        <v>1682</v>
      </c>
      <c r="AC185" s="213" t="s">
        <v>4183</v>
      </c>
      <c r="AD185" s="626" t="str">
        <f t="shared" si="8"/>
        <v>CHEM F244T1</v>
      </c>
      <c r="AE185" s="626">
        <v>1443</v>
      </c>
      <c r="AF185" s="36" t="s">
        <v>641</v>
      </c>
    </row>
    <row r="186" spans="2:32" ht="14.25" customHeight="1">
      <c r="B186" s="33"/>
      <c r="C186" s="41"/>
      <c r="D186" s="35" t="s">
        <v>642</v>
      </c>
      <c r="E186" s="35" t="s">
        <v>643</v>
      </c>
      <c r="F186" s="36" t="s">
        <v>184</v>
      </c>
      <c r="G186" s="38">
        <v>1</v>
      </c>
      <c r="H186" s="629">
        <v>16541</v>
      </c>
      <c r="I186" s="36"/>
      <c r="J186" s="36"/>
      <c r="K186" s="36"/>
      <c r="L186" s="36"/>
      <c r="M186" s="402"/>
      <c r="N186" s="36"/>
      <c r="O186" s="36"/>
      <c r="P186" s="392"/>
      <c r="Q186" s="392"/>
      <c r="R186" s="392"/>
      <c r="S186" s="392"/>
      <c r="T186" s="392"/>
      <c r="U186" s="392"/>
      <c r="V186" s="434" t="b">
        <f t="shared" si="7"/>
        <v>1</v>
      </c>
      <c r="W186" s="434" t="b">
        <f t="shared" si="6"/>
        <v>1</v>
      </c>
      <c r="X186" s="35" t="s">
        <v>643</v>
      </c>
      <c r="Y186" s="38">
        <v>1</v>
      </c>
      <c r="Z186" s="38" t="s">
        <v>19</v>
      </c>
      <c r="AA186" s="96" t="s">
        <v>588</v>
      </c>
      <c r="AB186" s="33"/>
      <c r="AC186" s="213" t="s">
        <v>4184</v>
      </c>
      <c r="AD186" s="626" t="str">
        <f t="shared" si="8"/>
        <v>CHEM F266I1</v>
      </c>
      <c r="AE186" s="626">
        <v>1472</v>
      </c>
      <c r="AF186" s="36" t="s">
        <v>184</v>
      </c>
    </row>
    <row r="187" spans="2:32" ht="14.25" customHeight="1">
      <c r="B187" s="33" t="s">
        <v>1569</v>
      </c>
      <c r="C187" s="41" t="s">
        <v>1672</v>
      </c>
      <c r="D187" s="35" t="s">
        <v>644</v>
      </c>
      <c r="E187" s="35" t="s">
        <v>645</v>
      </c>
      <c r="F187" s="36" t="s">
        <v>1684</v>
      </c>
      <c r="G187" s="38">
        <v>1</v>
      </c>
      <c r="H187" s="629">
        <v>15721</v>
      </c>
      <c r="I187" s="36" t="s">
        <v>3283</v>
      </c>
      <c r="J187" s="36" t="s">
        <v>3268</v>
      </c>
      <c r="K187" s="36" t="s">
        <v>3294</v>
      </c>
      <c r="L187" s="36"/>
      <c r="M187" s="402"/>
      <c r="N187" s="36"/>
      <c r="O187" s="36"/>
      <c r="P187" s="392"/>
      <c r="Q187" s="392"/>
      <c r="R187" s="392"/>
      <c r="S187" s="392"/>
      <c r="T187" s="392"/>
      <c r="U187" s="392"/>
      <c r="V187" s="434" t="b">
        <f t="shared" si="7"/>
        <v>1</v>
      </c>
      <c r="W187" s="434" t="b">
        <f t="shared" si="6"/>
        <v>1</v>
      </c>
      <c r="X187" s="35" t="s">
        <v>645</v>
      </c>
      <c r="Y187" s="38">
        <v>1</v>
      </c>
      <c r="Z187" s="38" t="s">
        <v>6</v>
      </c>
      <c r="AA187" s="438" t="s">
        <v>2692</v>
      </c>
      <c r="AB187" s="33" t="s">
        <v>1569</v>
      </c>
      <c r="AC187" s="213" t="s">
        <v>4185</v>
      </c>
      <c r="AD187" s="626" t="str">
        <f t="shared" si="8"/>
        <v>CHEM F325L1</v>
      </c>
      <c r="AE187" s="626">
        <v>1452</v>
      </c>
      <c r="AF187" s="36" t="s">
        <v>1684</v>
      </c>
    </row>
    <row r="188" spans="2:32" ht="14.25" customHeight="1">
      <c r="B188" s="43" t="s">
        <v>1621</v>
      </c>
      <c r="C188" s="41" t="s">
        <v>1672</v>
      </c>
      <c r="D188" s="35" t="s">
        <v>649</v>
      </c>
      <c r="E188" s="35" t="s">
        <v>650</v>
      </c>
      <c r="F188" s="36" t="s">
        <v>651</v>
      </c>
      <c r="G188" s="38">
        <v>1</v>
      </c>
      <c r="H188" s="629">
        <v>15791</v>
      </c>
      <c r="I188" s="36" t="s">
        <v>3304</v>
      </c>
      <c r="J188" s="36" t="s">
        <v>3265</v>
      </c>
      <c r="K188" s="36" t="s">
        <v>3264</v>
      </c>
      <c r="L188" s="36"/>
      <c r="M188" s="402"/>
      <c r="N188" s="36"/>
      <c r="O188" s="36"/>
      <c r="P188" s="392"/>
      <c r="Q188" s="392"/>
      <c r="R188" s="392"/>
      <c r="S188" s="392"/>
      <c r="T188" s="392"/>
      <c r="U188" s="392"/>
      <c r="V188" s="434" t="b">
        <f t="shared" si="7"/>
        <v>1</v>
      </c>
      <c r="W188" s="434" t="b">
        <f t="shared" si="6"/>
        <v>1</v>
      </c>
      <c r="X188" s="35" t="s">
        <v>650</v>
      </c>
      <c r="Y188" s="38">
        <v>1</v>
      </c>
      <c r="Z188" s="38" t="s">
        <v>6</v>
      </c>
      <c r="AA188" s="53" t="s">
        <v>1686</v>
      </c>
      <c r="AB188" s="43" t="s">
        <v>1621</v>
      </c>
      <c r="AC188" s="213" t="s">
        <v>4186</v>
      </c>
      <c r="AD188" s="626" t="str">
        <f t="shared" si="8"/>
        <v>CHEM F328L1</v>
      </c>
      <c r="AE188" s="626">
        <v>1453</v>
      </c>
      <c r="AF188" s="36" t="s">
        <v>651</v>
      </c>
    </row>
    <row r="189" spans="2:32" ht="14.25" customHeight="1">
      <c r="B189" s="43" t="s">
        <v>1564</v>
      </c>
      <c r="C189" s="41" t="s">
        <v>1672</v>
      </c>
      <c r="D189" s="66" t="s">
        <v>652</v>
      </c>
      <c r="E189" s="67" t="s">
        <v>653</v>
      </c>
      <c r="F189" s="67" t="s">
        <v>1687</v>
      </c>
      <c r="G189" s="41">
        <v>1</v>
      </c>
      <c r="H189" s="629">
        <v>15851</v>
      </c>
      <c r="I189" s="67" t="s">
        <v>3302</v>
      </c>
      <c r="J189" s="67" t="s">
        <v>3272</v>
      </c>
      <c r="K189" s="67" t="s">
        <v>3311</v>
      </c>
      <c r="L189" s="67"/>
      <c r="M189" s="406"/>
      <c r="N189" s="67"/>
      <c r="O189" s="67"/>
      <c r="P189" s="392"/>
      <c r="Q189" s="392"/>
      <c r="R189" s="392"/>
      <c r="S189" s="392"/>
      <c r="T189" s="392"/>
      <c r="U189" s="392"/>
      <c r="V189" s="434" t="b">
        <f t="shared" si="7"/>
        <v>1</v>
      </c>
      <c r="W189" s="434" t="b">
        <f t="shared" si="6"/>
        <v>1</v>
      </c>
      <c r="X189" s="67" t="s">
        <v>653</v>
      </c>
      <c r="Y189" s="41">
        <v>1</v>
      </c>
      <c r="Z189" s="41" t="s">
        <v>6</v>
      </c>
      <c r="AA189" s="442" t="s">
        <v>572</v>
      </c>
      <c r="AB189" s="43" t="s">
        <v>1564</v>
      </c>
      <c r="AC189" s="213" t="s">
        <v>4187</v>
      </c>
      <c r="AD189" s="626" t="str">
        <f t="shared" si="8"/>
        <v>CHEM F335L1</v>
      </c>
      <c r="AE189" s="626">
        <v>1454</v>
      </c>
      <c r="AF189" s="67" t="s">
        <v>1687</v>
      </c>
    </row>
    <row r="190" spans="2:32" ht="14.25" customHeight="1">
      <c r="B190" s="449" t="s">
        <v>3410</v>
      </c>
      <c r="C190" s="41"/>
      <c r="D190" s="35" t="s">
        <v>655</v>
      </c>
      <c r="E190" s="35" t="s">
        <v>656</v>
      </c>
      <c r="F190" s="36" t="s">
        <v>657</v>
      </c>
      <c r="G190" s="38">
        <v>1</v>
      </c>
      <c r="H190" s="629">
        <v>15611</v>
      </c>
      <c r="I190" s="449" t="s">
        <v>3410</v>
      </c>
      <c r="J190" s="36"/>
      <c r="K190" s="36"/>
      <c r="L190" s="36"/>
      <c r="M190" s="402"/>
      <c r="N190" s="36"/>
      <c r="O190" s="36"/>
      <c r="P190" s="392"/>
      <c r="Q190" s="392"/>
      <c r="R190" s="392"/>
      <c r="S190" s="392"/>
      <c r="T190" s="392"/>
      <c r="U190" s="392"/>
      <c r="V190" s="434" t="b">
        <f t="shared" si="7"/>
        <v>1</v>
      </c>
      <c r="W190" s="434" t="b">
        <f t="shared" si="6"/>
        <v>1</v>
      </c>
      <c r="X190" s="35" t="s">
        <v>656</v>
      </c>
      <c r="Y190" s="38">
        <v>1</v>
      </c>
      <c r="Z190" s="38" t="s">
        <v>6</v>
      </c>
      <c r="AA190" s="53" t="s">
        <v>1689</v>
      </c>
      <c r="AB190" s="33" t="s">
        <v>3410</v>
      </c>
      <c r="AC190" s="213" t="s">
        <v>4188</v>
      </c>
      <c r="AD190" s="626" t="str">
        <f t="shared" si="8"/>
        <v>CHEM F341L1</v>
      </c>
      <c r="AE190" s="626">
        <v>1444</v>
      </c>
      <c r="AF190" s="36" t="s">
        <v>657</v>
      </c>
    </row>
    <row r="191" spans="2:32" ht="14.25" customHeight="1">
      <c r="B191" s="33" t="s">
        <v>1643</v>
      </c>
      <c r="C191" s="41"/>
      <c r="D191" s="35" t="s">
        <v>655</v>
      </c>
      <c r="E191" s="35" t="s">
        <v>656</v>
      </c>
      <c r="F191" s="36" t="s">
        <v>657</v>
      </c>
      <c r="G191" s="38">
        <v>1</v>
      </c>
      <c r="H191" s="629">
        <v>1561199</v>
      </c>
      <c r="I191" s="36" t="s">
        <v>3288</v>
      </c>
      <c r="J191" s="36" t="s">
        <v>3278</v>
      </c>
      <c r="K191" s="36" t="s">
        <v>3279</v>
      </c>
      <c r="L191" s="36" t="s">
        <v>3291</v>
      </c>
      <c r="M191" s="402" t="s">
        <v>3307</v>
      </c>
      <c r="N191" s="36" t="s">
        <v>3270</v>
      </c>
      <c r="O191" s="36"/>
      <c r="P191" s="392"/>
      <c r="Q191" s="392"/>
      <c r="R191" s="392"/>
      <c r="S191" s="392"/>
      <c r="T191" s="392"/>
      <c r="U191" s="392"/>
      <c r="V191" s="434" t="b">
        <f t="shared" si="7"/>
        <v>1</v>
      </c>
      <c r="W191" s="434" t="b">
        <f t="shared" si="6"/>
        <v>1</v>
      </c>
      <c r="X191" s="35" t="s">
        <v>656</v>
      </c>
      <c r="Y191" s="38">
        <v>1</v>
      </c>
      <c r="Z191" s="38" t="s">
        <v>8</v>
      </c>
      <c r="AA191" s="53" t="s">
        <v>1690</v>
      </c>
      <c r="AB191" s="33" t="s">
        <v>1643</v>
      </c>
      <c r="AC191" s="213" t="s">
        <v>4189</v>
      </c>
      <c r="AD191" s="626" t="str">
        <f t="shared" si="8"/>
        <v>CHEM F341P1</v>
      </c>
      <c r="AE191" s="626">
        <v>1445</v>
      </c>
      <c r="AF191" s="36" t="s">
        <v>657</v>
      </c>
    </row>
    <row r="192" spans="2:32" ht="14.25" customHeight="1">
      <c r="B192" s="33" t="s">
        <v>1522</v>
      </c>
      <c r="C192" s="41" t="s">
        <v>1672</v>
      </c>
      <c r="D192" s="35" t="s">
        <v>675</v>
      </c>
      <c r="E192" s="35" t="s">
        <v>676</v>
      </c>
      <c r="F192" s="36" t="s">
        <v>677</v>
      </c>
      <c r="G192" s="38">
        <v>1</v>
      </c>
      <c r="H192" s="629">
        <v>15621</v>
      </c>
      <c r="I192" s="36" t="s">
        <v>3286</v>
      </c>
      <c r="J192" s="36" t="s">
        <v>3289</v>
      </c>
      <c r="K192" s="36" t="s">
        <v>3292</v>
      </c>
      <c r="L192" s="36"/>
      <c r="M192" s="402"/>
      <c r="N192" s="36"/>
      <c r="O192" s="36"/>
      <c r="P192" s="392"/>
      <c r="Q192" s="392"/>
      <c r="R192" s="392"/>
      <c r="S192" s="392"/>
      <c r="T192" s="392"/>
      <c r="U192" s="392"/>
      <c r="V192" s="434" t="b">
        <f t="shared" si="7"/>
        <v>1</v>
      </c>
      <c r="W192" s="434" t="b">
        <f t="shared" si="6"/>
        <v>1</v>
      </c>
      <c r="X192" s="35" t="s">
        <v>676</v>
      </c>
      <c r="Y192" s="38">
        <v>1</v>
      </c>
      <c r="Z192" s="38" t="s">
        <v>6</v>
      </c>
      <c r="AA192" s="53" t="s">
        <v>1691</v>
      </c>
      <c r="AB192" s="33" t="s">
        <v>1522</v>
      </c>
      <c r="AC192" s="213" t="s">
        <v>4190</v>
      </c>
      <c r="AD192" s="626" t="str">
        <f t="shared" si="8"/>
        <v>CHEM F342L1</v>
      </c>
      <c r="AE192" s="626">
        <v>1446</v>
      </c>
      <c r="AF192" s="36" t="s">
        <v>677</v>
      </c>
    </row>
    <row r="193" spans="2:32" ht="14.25" customHeight="1">
      <c r="B193" s="33" t="s">
        <v>1554</v>
      </c>
      <c r="C193" s="41" t="s">
        <v>1672</v>
      </c>
      <c r="D193" s="35" t="s">
        <v>675</v>
      </c>
      <c r="E193" s="35" t="s">
        <v>676</v>
      </c>
      <c r="F193" s="36" t="s">
        <v>677</v>
      </c>
      <c r="G193" s="38">
        <v>1</v>
      </c>
      <c r="H193" s="629">
        <v>1562157</v>
      </c>
      <c r="I193" s="36" t="s">
        <v>3349</v>
      </c>
      <c r="J193" s="36"/>
      <c r="K193" s="36"/>
      <c r="L193" s="36"/>
      <c r="M193" s="402"/>
      <c r="N193" s="36"/>
      <c r="O193" s="36"/>
      <c r="P193" s="392"/>
      <c r="Q193" s="392"/>
      <c r="R193" s="392"/>
      <c r="S193" s="392"/>
      <c r="T193" s="392"/>
      <c r="U193" s="392"/>
      <c r="V193" s="434" t="b">
        <f t="shared" si="7"/>
        <v>1</v>
      </c>
      <c r="W193" s="434" t="b">
        <f t="shared" si="6"/>
        <v>1</v>
      </c>
      <c r="X193" s="35" t="s">
        <v>676</v>
      </c>
      <c r="Y193" s="38">
        <v>1</v>
      </c>
      <c r="Z193" s="38" t="s">
        <v>7</v>
      </c>
      <c r="AA193" s="53" t="s">
        <v>1692</v>
      </c>
      <c r="AB193" s="33" t="s">
        <v>1554</v>
      </c>
      <c r="AC193" s="213" t="s">
        <v>4191</v>
      </c>
      <c r="AD193" s="626" t="str">
        <f t="shared" si="8"/>
        <v>CHEM F342T1</v>
      </c>
      <c r="AE193" s="626">
        <v>1447</v>
      </c>
      <c r="AF193" s="36" t="s">
        <v>677</v>
      </c>
    </row>
    <row r="194" spans="2:32" ht="14.25" customHeight="1">
      <c r="B194" s="33" t="s">
        <v>1548</v>
      </c>
      <c r="C194" s="41" t="s">
        <v>1568</v>
      </c>
      <c r="D194" s="35" t="s">
        <v>678</v>
      </c>
      <c r="E194" s="35" t="s">
        <v>679</v>
      </c>
      <c r="F194" s="36" t="s">
        <v>680</v>
      </c>
      <c r="G194" s="38">
        <v>1</v>
      </c>
      <c r="H194" s="629">
        <v>15631</v>
      </c>
      <c r="I194" s="36" t="s">
        <v>3281</v>
      </c>
      <c r="J194" s="36" t="s">
        <v>3290</v>
      </c>
      <c r="K194" s="36" t="s">
        <v>3293</v>
      </c>
      <c r="L194" s="36"/>
      <c r="M194" s="402"/>
      <c r="N194" s="36"/>
      <c r="O194" s="36"/>
      <c r="P194" s="392"/>
      <c r="Q194" s="392"/>
      <c r="R194" s="392"/>
      <c r="S194" s="392"/>
      <c r="T194" s="392"/>
      <c r="U194" s="392"/>
      <c r="V194" s="434" t="b">
        <f t="shared" si="7"/>
        <v>1</v>
      </c>
      <c r="W194" s="434" t="b">
        <f t="shared" si="6"/>
        <v>1</v>
      </c>
      <c r="X194" s="35" t="s">
        <v>679</v>
      </c>
      <c r="Y194" s="38">
        <v>1</v>
      </c>
      <c r="Z194" s="38" t="s">
        <v>6</v>
      </c>
      <c r="AA194" s="53" t="s">
        <v>1693</v>
      </c>
      <c r="AB194" s="33" t="s">
        <v>1548</v>
      </c>
      <c r="AC194" s="213" t="s">
        <v>4192</v>
      </c>
      <c r="AD194" s="626" t="str">
        <f t="shared" si="8"/>
        <v>CHEM F343L1</v>
      </c>
      <c r="AE194" s="626">
        <v>1448</v>
      </c>
      <c r="AF194" s="36" t="s">
        <v>680</v>
      </c>
    </row>
    <row r="195" spans="2:32" ht="14.25" customHeight="1">
      <c r="B195" s="33" t="s">
        <v>1695</v>
      </c>
      <c r="C195" s="41" t="s">
        <v>1568</v>
      </c>
      <c r="D195" s="35" t="s">
        <v>678</v>
      </c>
      <c r="E195" s="35" t="s">
        <v>679</v>
      </c>
      <c r="F195" s="36" t="s">
        <v>680</v>
      </c>
      <c r="G195" s="38">
        <v>1</v>
      </c>
      <c r="H195" s="629">
        <v>1563157</v>
      </c>
      <c r="I195" s="36" t="s">
        <v>3310</v>
      </c>
      <c r="J195" s="36"/>
      <c r="K195" s="36"/>
      <c r="L195" s="36"/>
      <c r="M195" s="402"/>
      <c r="N195" s="36"/>
      <c r="O195" s="36"/>
      <c r="P195" s="392"/>
      <c r="Q195" s="392"/>
      <c r="R195" s="392"/>
      <c r="S195" s="392"/>
      <c r="T195" s="392"/>
      <c r="U195" s="392"/>
      <c r="V195" s="434" t="b">
        <f t="shared" si="7"/>
        <v>1</v>
      </c>
      <c r="W195" s="434" t="b">
        <f t="shared" si="6"/>
        <v>1</v>
      </c>
      <c r="X195" s="35" t="s">
        <v>679</v>
      </c>
      <c r="Y195" s="38">
        <v>1</v>
      </c>
      <c r="Z195" s="38" t="s">
        <v>7</v>
      </c>
      <c r="AA195" s="53" t="s">
        <v>1694</v>
      </c>
      <c r="AB195" s="33" t="s">
        <v>1695</v>
      </c>
      <c r="AC195" s="213" t="s">
        <v>4193</v>
      </c>
      <c r="AD195" s="626" t="str">
        <f t="shared" si="8"/>
        <v>CHEM F343T1</v>
      </c>
      <c r="AE195" s="626">
        <v>1449</v>
      </c>
      <c r="AF195" s="36" t="s">
        <v>680</v>
      </c>
    </row>
    <row r="196" spans="2:32" ht="14.25" customHeight="1">
      <c r="B196" s="33"/>
      <c r="C196" s="41"/>
      <c r="D196" s="35" t="s">
        <v>1696</v>
      </c>
      <c r="E196" s="35" t="s">
        <v>1697</v>
      </c>
      <c r="F196" s="36" t="s">
        <v>197</v>
      </c>
      <c r="G196" s="38">
        <v>1</v>
      </c>
      <c r="H196" s="629">
        <v>16691</v>
      </c>
      <c r="I196" s="36"/>
      <c r="J196" s="36"/>
      <c r="K196" s="36"/>
      <c r="L196" s="36"/>
      <c r="M196" s="402"/>
      <c r="N196" s="36"/>
      <c r="O196" s="36"/>
      <c r="P196" s="392"/>
      <c r="Q196" s="392"/>
      <c r="R196" s="392"/>
      <c r="S196" s="392"/>
      <c r="T196" s="392"/>
      <c r="U196" s="392"/>
      <c r="V196" s="434" t="b">
        <f t="shared" si="7"/>
        <v>1</v>
      </c>
      <c r="W196" s="434" t="b">
        <f t="shared" si="6"/>
        <v>1</v>
      </c>
      <c r="X196" s="35" t="s">
        <v>1697</v>
      </c>
      <c r="Y196" s="38">
        <v>1</v>
      </c>
      <c r="Z196" s="38" t="s">
        <v>19</v>
      </c>
      <c r="AA196" s="117" t="s">
        <v>588</v>
      </c>
      <c r="AB196" s="33"/>
      <c r="AC196" s="213" t="s">
        <v>4194</v>
      </c>
      <c r="AD196" s="626" t="str">
        <f t="shared" si="8"/>
        <v>CHEM F366I1</v>
      </c>
      <c r="AE196" s="626">
        <v>1481</v>
      </c>
      <c r="AF196" s="36" t="s">
        <v>197</v>
      </c>
    </row>
    <row r="197" spans="2:32" ht="14.25" customHeight="1">
      <c r="B197" s="43"/>
      <c r="C197" s="41"/>
      <c r="D197" s="35">
        <v>1739</v>
      </c>
      <c r="E197" s="75" t="s">
        <v>1698</v>
      </c>
      <c r="F197" s="36" t="s">
        <v>197</v>
      </c>
      <c r="G197" s="38">
        <v>1</v>
      </c>
      <c r="H197" s="629">
        <v>17391</v>
      </c>
      <c r="I197" s="36"/>
      <c r="J197" s="36"/>
      <c r="K197" s="36"/>
      <c r="L197" s="36"/>
      <c r="M197" s="402"/>
      <c r="N197" s="36"/>
      <c r="O197" s="36"/>
      <c r="P197" s="392"/>
      <c r="Q197" s="392"/>
      <c r="R197" s="392"/>
      <c r="S197" s="392"/>
      <c r="T197" s="392"/>
      <c r="U197" s="392"/>
      <c r="V197" s="434" t="b">
        <f t="shared" si="7"/>
        <v>1</v>
      </c>
      <c r="W197" s="434" t="b">
        <f t="shared" si="6"/>
        <v>1</v>
      </c>
      <c r="X197" s="75" t="s">
        <v>1698</v>
      </c>
      <c r="Y197" s="38">
        <v>1</v>
      </c>
      <c r="Z197" s="77" t="s">
        <v>19</v>
      </c>
      <c r="AA197" s="117" t="s">
        <v>588</v>
      </c>
      <c r="AB197" s="43"/>
      <c r="AC197" s="213" t="s">
        <v>4195</v>
      </c>
      <c r="AD197" s="626" t="str">
        <f t="shared" si="8"/>
        <v>CHEM F367I1</v>
      </c>
      <c r="AE197" s="626">
        <v>1509</v>
      </c>
      <c r="AF197" s="36" t="s">
        <v>197</v>
      </c>
    </row>
    <row r="198" spans="2:32" ht="14.25" customHeight="1">
      <c r="B198" s="33"/>
      <c r="C198" s="41"/>
      <c r="D198" s="35" t="s">
        <v>1699</v>
      </c>
      <c r="E198" s="35" t="s">
        <v>1700</v>
      </c>
      <c r="F198" s="36" t="s">
        <v>200</v>
      </c>
      <c r="G198" s="38">
        <v>1</v>
      </c>
      <c r="H198" s="629">
        <v>16881</v>
      </c>
      <c r="I198" s="36"/>
      <c r="J198" s="36"/>
      <c r="K198" s="36"/>
      <c r="L198" s="36"/>
      <c r="M198" s="402"/>
      <c r="N198" s="36"/>
      <c r="O198" s="36"/>
      <c r="P198" s="392"/>
      <c r="Q198" s="392"/>
      <c r="R198" s="392"/>
      <c r="S198" s="392"/>
      <c r="T198" s="392"/>
      <c r="U198" s="392"/>
      <c r="V198" s="434" t="b">
        <f t="shared" si="7"/>
        <v>1</v>
      </c>
      <c r="W198" s="434" t="b">
        <f t="shared" ref="W198:W261" si="9">EXACT(G198,Y198)</f>
        <v>1</v>
      </c>
      <c r="X198" s="35" t="s">
        <v>1700</v>
      </c>
      <c r="Y198" s="38">
        <v>1</v>
      </c>
      <c r="Z198" s="38" t="s">
        <v>19</v>
      </c>
      <c r="AA198" s="117" t="s">
        <v>574</v>
      </c>
      <c r="AB198" s="33"/>
      <c r="AC198" s="213" t="s">
        <v>4196</v>
      </c>
      <c r="AD198" s="626" t="str">
        <f t="shared" si="8"/>
        <v>CHEM F376I1</v>
      </c>
      <c r="AE198" s="626">
        <v>1489</v>
      </c>
      <c r="AF198" s="36" t="s">
        <v>200</v>
      </c>
    </row>
    <row r="199" spans="2:32" ht="14.25" customHeight="1">
      <c r="B199" s="33"/>
      <c r="C199" s="41"/>
      <c r="D199" s="35" t="s">
        <v>1701</v>
      </c>
      <c r="E199" s="35" t="s">
        <v>1702</v>
      </c>
      <c r="F199" s="36" t="s">
        <v>200</v>
      </c>
      <c r="G199" s="38">
        <v>1</v>
      </c>
      <c r="H199" s="629">
        <v>17551</v>
      </c>
      <c r="I199" s="36"/>
      <c r="J199" s="36"/>
      <c r="K199" s="36"/>
      <c r="L199" s="36"/>
      <c r="M199" s="402"/>
      <c r="N199" s="36"/>
      <c r="O199" s="36"/>
      <c r="P199" s="392"/>
      <c r="Q199" s="392"/>
      <c r="R199" s="392"/>
      <c r="S199" s="392"/>
      <c r="T199" s="392"/>
      <c r="U199" s="392"/>
      <c r="V199" s="434" t="b">
        <f t="shared" ref="V199:V229" si="10">EXACT(X199,E199)</f>
        <v>1</v>
      </c>
      <c r="W199" s="434" t="b">
        <f t="shared" si="9"/>
        <v>1</v>
      </c>
      <c r="X199" s="35" t="s">
        <v>1702</v>
      </c>
      <c r="Y199" s="38">
        <v>1</v>
      </c>
      <c r="Z199" s="38" t="s">
        <v>19</v>
      </c>
      <c r="AA199" s="117" t="s">
        <v>574</v>
      </c>
      <c r="AB199" s="33"/>
      <c r="AC199" s="213" t="s">
        <v>4197</v>
      </c>
      <c r="AD199" s="626" t="str">
        <f t="shared" ref="AD199:AD262" si="11">X199&amp;Z199&amp;Y199</f>
        <v>CHEM F377I1</v>
      </c>
      <c r="AE199" s="626">
        <v>1519</v>
      </c>
      <c r="AF199" s="36" t="s">
        <v>200</v>
      </c>
    </row>
    <row r="200" spans="2:32" s="477" customFormat="1" ht="14.25" customHeight="1">
      <c r="B200" s="470"/>
      <c r="C200" s="471"/>
      <c r="D200" s="472" t="s">
        <v>685</v>
      </c>
      <c r="E200" s="472" t="s">
        <v>686</v>
      </c>
      <c r="F200" s="466" t="s">
        <v>212</v>
      </c>
      <c r="G200" s="473">
        <v>1</v>
      </c>
      <c r="H200" s="629">
        <v>17131</v>
      </c>
      <c r="I200" s="466"/>
      <c r="J200" s="466"/>
      <c r="K200" s="466"/>
      <c r="L200" s="466"/>
      <c r="M200" s="475"/>
      <c r="N200" s="466"/>
      <c r="O200" s="466"/>
      <c r="P200" s="476"/>
      <c r="Q200" s="476"/>
      <c r="R200" s="476"/>
      <c r="S200" s="476"/>
      <c r="T200" s="476"/>
      <c r="U200" s="476"/>
      <c r="V200" s="477" t="b">
        <f t="shared" si="10"/>
        <v>1</v>
      </c>
      <c r="W200" s="477" t="b">
        <f t="shared" si="9"/>
        <v>1</v>
      </c>
      <c r="X200" s="472" t="s">
        <v>686</v>
      </c>
      <c r="Y200" s="473">
        <v>1</v>
      </c>
      <c r="Z200" s="473" t="s">
        <v>19</v>
      </c>
      <c r="AA200" s="478" t="s">
        <v>574</v>
      </c>
      <c r="AB200" s="470"/>
      <c r="AC200" s="213" t="s">
        <v>4198</v>
      </c>
      <c r="AD200" s="626" t="str">
        <f t="shared" si="11"/>
        <v>CHEM F491I1</v>
      </c>
      <c r="AE200" s="626" t="e">
        <v>#N/A</v>
      </c>
      <c r="AF200" s="466" t="s">
        <v>212</v>
      </c>
    </row>
    <row r="201" spans="2:32" ht="14.25" customHeight="1">
      <c r="B201" s="33" t="s">
        <v>1552</v>
      </c>
      <c r="C201" s="41" t="s">
        <v>1608</v>
      </c>
      <c r="D201" s="35" t="s">
        <v>687</v>
      </c>
      <c r="E201" s="35" t="s">
        <v>688</v>
      </c>
      <c r="F201" s="36" t="s">
        <v>689</v>
      </c>
      <c r="G201" s="38">
        <v>1</v>
      </c>
      <c r="H201" s="629">
        <v>10081</v>
      </c>
      <c r="I201" s="36" t="s">
        <v>3300</v>
      </c>
      <c r="J201" s="36" t="s">
        <v>3309</v>
      </c>
      <c r="K201" s="36" t="s">
        <v>3298</v>
      </c>
      <c r="L201" s="36"/>
      <c r="M201" s="402"/>
      <c r="N201" s="36"/>
      <c r="O201" s="36"/>
      <c r="P201" s="392"/>
      <c r="Q201" s="392"/>
      <c r="R201" s="392"/>
      <c r="S201" s="392"/>
      <c r="T201" s="392"/>
      <c r="U201" s="392"/>
      <c r="V201" s="434" t="b">
        <f t="shared" si="10"/>
        <v>1</v>
      </c>
      <c r="W201" s="434" t="b">
        <f t="shared" si="9"/>
        <v>1</v>
      </c>
      <c r="X201" s="35" t="s">
        <v>688</v>
      </c>
      <c r="Y201" s="38">
        <v>1</v>
      </c>
      <c r="Z201" s="38" t="s">
        <v>6</v>
      </c>
      <c r="AA201" s="117" t="s">
        <v>249</v>
      </c>
      <c r="AB201" s="33" t="s">
        <v>1552</v>
      </c>
      <c r="AC201" s="213" t="s">
        <v>4199</v>
      </c>
      <c r="AD201" s="626" t="str">
        <f t="shared" si="11"/>
        <v>CS F111L1</v>
      </c>
      <c r="AE201" s="626">
        <v>1095</v>
      </c>
      <c r="AF201" s="36" t="s">
        <v>689</v>
      </c>
    </row>
    <row r="202" spans="2:32" ht="14.25" customHeight="1">
      <c r="B202" s="33" t="s">
        <v>1530</v>
      </c>
      <c r="C202" s="41" t="s">
        <v>1608</v>
      </c>
      <c r="D202" s="35" t="s">
        <v>687</v>
      </c>
      <c r="E202" s="35" t="s">
        <v>688</v>
      </c>
      <c r="F202" s="36" t="s">
        <v>689</v>
      </c>
      <c r="G202" s="38">
        <v>2</v>
      </c>
      <c r="H202" s="629">
        <v>10082</v>
      </c>
      <c r="I202" s="36" t="s">
        <v>3296</v>
      </c>
      <c r="J202" s="36" t="s">
        <v>3275</v>
      </c>
      <c r="K202" s="36" t="s">
        <v>3310</v>
      </c>
      <c r="L202" s="36"/>
      <c r="M202" s="402"/>
      <c r="N202" s="36"/>
      <c r="O202" s="36"/>
      <c r="P202" s="392"/>
      <c r="Q202" s="392"/>
      <c r="R202" s="392"/>
      <c r="S202" s="392"/>
      <c r="T202" s="392"/>
      <c r="U202" s="392"/>
      <c r="V202" s="434" t="b">
        <f t="shared" si="10"/>
        <v>1</v>
      </c>
      <c r="W202" s="434" t="b">
        <f t="shared" si="9"/>
        <v>1</v>
      </c>
      <c r="X202" s="35" t="s">
        <v>688</v>
      </c>
      <c r="Y202" s="38">
        <v>2</v>
      </c>
      <c r="Z202" s="38" t="s">
        <v>6</v>
      </c>
      <c r="AA202" s="96" t="s">
        <v>250</v>
      </c>
      <c r="AB202" s="33" t="s">
        <v>1530</v>
      </c>
      <c r="AC202" s="213" t="s">
        <v>4200</v>
      </c>
      <c r="AD202" s="626" t="str">
        <f t="shared" si="11"/>
        <v>CS F111L2</v>
      </c>
      <c r="AE202" s="626">
        <v>1096</v>
      </c>
      <c r="AF202" s="36" t="s">
        <v>689</v>
      </c>
    </row>
    <row r="203" spans="2:32" ht="14.25" customHeight="1">
      <c r="B203" s="33" t="s">
        <v>1534</v>
      </c>
      <c r="C203" s="41" t="s">
        <v>1608</v>
      </c>
      <c r="D203" s="35" t="s">
        <v>687</v>
      </c>
      <c r="E203" s="35" t="s">
        <v>688</v>
      </c>
      <c r="F203" s="36" t="s">
        <v>689</v>
      </c>
      <c r="G203" s="38">
        <v>3</v>
      </c>
      <c r="H203" s="629">
        <v>10083</v>
      </c>
      <c r="I203" s="36" t="s">
        <v>3284</v>
      </c>
      <c r="J203" s="36" t="s">
        <v>3273</v>
      </c>
      <c r="K203" s="36" t="s">
        <v>3269</v>
      </c>
      <c r="L203" s="36"/>
      <c r="M203" s="402"/>
      <c r="N203" s="36"/>
      <c r="O203" s="36"/>
      <c r="P203" s="392"/>
      <c r="Q203" s="392"/>
      <c r="R203" s="392"/>
      <c r="S203" s="392"/>
      <c r="T203" s="392"/>
      <c r="U203" s="392"/>
      <c r="V203" s="434" t="b">
        <f t="shared" si="10"/>
        <v>1</v>
      </c>
      <c r="W203" s="434" t="b">
        <f t="shared" si="9"/>
        <v>1</v>
      </c>
      <c r="X203" s="35" t="s">
        <v>688</v>
      </c>
      <c r="Y203" s="38">
        <v>3</v>
      </c>
      <c r="Z203" s="38" t="s">
        <v>6</v>
      </c>
      <c r="AA203" s="96" t="s">
        <v>703</v>
      </c>
      <c r="AB203" s="33" t="s">
        <v>1534</v>
      </c>
      <c r="AC203" s="213" t="s">
        <v>4201</v>
      </c>
      <c r="AD203" s="626" t="str">
        <f t="shared" si="11"/>
        <v>CS F111L3</v>
      </c>
      <c r="AE203" s="626">
        <v>1097</v>
      </c>
      <c r="AF203" s="36" t="s">
        <v>689</v>
      </c>
    </row>
    <row r="204" spans="2:32" ht="14.25" customHeight="1">
      <c r="B204" s="33" t="s">
        <v>1703</v>
      </c>
      <c r="C204" s="41"/>
      <c r="D204" s="35" t="s">
        <v>687</v>
      </c>
      <c r="E204" s="35" t="s">
        <v>688</v>
      </c>
      <c r="F204" s="36" t="s">
        <v>689</v>
      </c>
      <c r="G204" s="38">
        <v>1</v>
      </c>
      <c r="H204" s="629">
        <v>1008199</v>
      </c>
      <c r="I204" s="36" t="s">
        <v>3302</v>
      </c>
      <c r="J204" s="36" t="s">
        <v>3352</v>
      </c>
      <c r="K204" s="36"/>
      <c r="L204" s="36"/>
      <c r="M204" s="402"/>
      <c r="N204" s="36"/>
      <c r="O204" s="36"/>
      <c r="P204" s="392"/>
      <c r="Q204" s="392"/>
      <c r="R204" s="392"/>
      <c r="S204" s="392"/>
      <c r="T204" s="392"/>
      <c r="U204" s="392"/>
      <c r="V204" s="434" t="b">
        <f t="shared" si="10"/>
        <v>1</v>
      </c>
      <c r="W204" s="434" t="b">
        <f t="shared" si="9"/>
        <v>1</v>
      </c>
      <c r="X204" s="35" t="s">
        <v>688</v>
      </c>
      <c r="Y204" s="38">
        <v>1</v>
      </c>
      <c r="Z204" s="38" t="s">
        <v>8</v>
      </c>
      <c r="AA204" s="53" t="s">
        <v>693</v>
      </c>
      <c r="AB204" s="33" t="s">
        <v>1703</v>
      </c>
      <c r="AC204" s="213" t="s">
        <v>4202</v>
      </c>
      <c r="AD204" s="626" t="str">
        <f t="shared" si="11"/>
        <v>CS F111P1</v>
      </c>
      <c r="AE204" s="626">
        <v>1098</v>
      </c>
      <c r="AF204" s="36" t="s">
        <v>689</v>
      </c>
    </row>
    <row r="205" spans="2:32" ht="14.25" customHeight="1">
      <c r="B205" s="33" t="s">
        <v>1703</v>
      </c>
      <c r="C205" s="41"/>
      <c r="D205" s="35" t="s">
        <v>687</v>
      </c>
      <c r="E205" s="35" t="s">
        <v>688</v>
      </c>
      <c r="F205" s="36" t="s">
        <v>689</v>
      </c>
      <c r="G205" s="38">
        <v>2</v>
      </c>
      <c r="H205" s="629">
        <v>1008299</v>
      </c>
      <c r="I205" s="36" t="s">
        <v>3302</v>
      </c>
      <c r="J205" s="36" t="s">
        <v>3352</v>
      </c>
      <c r="K205" s="36"/>
      <c r="L205" s="36"/>
      <c r="M205" s="402"/>
      <c r="N205" s="36"/>
      <c r="O205" s="36"/>
      <c r="P205" s="392"/>
      <c r="Q205" s="392"/>
      <c r="R205" s="392"/>
      <c r="S205" s="392"/>
      <c r="T205" s="392"/>
      <c r="U205" s="392"/>
      <c r="V205" s="434" t="b">
        <f t="shared" si="10"/>
        <v>1</v>
      </c>
      <c r="W205" s="434" t="b">
        <f t="shared" si="9"/>
        <v>1</v>
      </c>
      <c r="X205" s="35" t="s">
        <v>688</v>
      </c>
      <c r="Y205" s="38">
        <v>2</v>
      </c>
      <c r="Z205" s="38" t="s">
        <v>8</v>
      </c>
      <c r="AA205" s="53" t="s">
        <v>693</v>
      </c>
      <c r="AB205" s="33" t="s">
        <v>1703</v>
      </c>
      <c r="AC205" s="213" t="s">
        <v>4203</v>
      </c>
      <c r="AD205" s="626" t="str">
        <f t="shared" si="11"/>
        <v>CS F111P2</v>
      </c>
      <c r="AE205" s="626">
        <v>1102</v>
      </c>
      <c r="AF205" s="36" t="s">
        <v>689</v>
      </c>
    </row>
    <row r="206" spans="2:32" ht="14.25" customHeight="1">
      <c r="B206" s="33" t="s">
        <v>1703</v>
      </c>
      <c r="C206" s="41"/>
      <c r="D206" s="35" t="s">
        <v>687</v>
      </c>
      <c r="E206" s="35" t="s">
        <v>688</v>
      </c>
      <c r="F206" s="36" t="s">
        <v>689</v>
      </c>
      <c r="G206" s="38">
        <v>3</v>
      </c>
      <c r="H206" s="629">
        <v>1008399</v>
      </c>
      <c r="I206" s="36" t="s">
        <v>3302</v>
      </c>
      <c r="J206" s="36" t="s">
        <v>3352</v>
      </c>
      <c r="K206" s="36"/>
      <c r="L206" s="36"/>
      <c r="M206" s="402"/>
      <c r="N206" s="36"/>
      <c r="O206" s="36"/>
      <c r="P206" s="392"/>
      <c r="Q206" s="392"/>
      <c r="R206" s="392"/>
      <c r="S206" s="392"/>
      <c r="T206" s="392"/>
      <c r="U206" s="392"/>
      <c r="V206" s="434" t="b">
        <f t="shared" si="10"/>
        <v>1</v>
      </c>
      <c r="W206" s="434" t="b">
        <f t="shared" si="9"/>
        <v>1</v>
      </c>
      <c r="X206" s="35" t="s">
        <v>688</v>
      </c>
      <c r="Y206" s="38">
        <v>3</v>
      </c>
      <c r="Z206" s="38" t="s">
        <v>8</v>
      </c>
      <c r="AA206" s="53" t="s">
        <v>693</v>
      </c>
      <c r="AB206" s="33" t="s">
        <v>1703</v>
      </c>
      <c r="AC206" s="213" t="s">
        <v>4204</v>
      </c>
      <c r="AD206" s="626" t="str">
        <f t="shared" si="11"/>
        <v>CS F111P3</v>
      </c>
      <c r="AE206" s="626">
        <v>1103</v>
      </c>
      <c r="AF206" s="36" t="s">
        <v>689</v>
      </c>
    </row>
    <row r="207" spans="2:32" ht="14.25" customHeight="1">
      <c r="B207" s="33" t="s">
        <v>1704</v>
      </c>
      <c r="C207" s="41"/>
      <c r="D207" s="35" t="s">
        <v>687</v>
      </c>
      <c r="E207" s="35" t="s">
        <v>688</v>
      </c>
      <c r="F207" s="36" t="s">
        <v>689</v>
      </c>
      <c r="G207" s="38">
        <v>4</v>
      </c>
      <c r="H207" s="629">
        <v>10084</v>
      </c>
      <c r="I207" s="36" t="s">
        <v>3351</v>
      </c>
      <c r="J207" s="36" t="s">
        <v>3353</v>
      </c>
      <c r="K207" s="36"/>
      <c r="L207" s="36"/>
      <c r="M207" s="402"/>
      <c r="N207" s="36"/>
      <c r="O207" s="36"/>
      <c r="P207" s="392"/>
      <c r="Q207" s="392"/>
      <c r="R207" s="392"/>
      <c r="S207" s="392"/>
      <c r="T207" s="392"/>
      <c r="U207" s="392"/>
      <c r="V207" s="434" t="b">
        <f t="shared" si="10"/>
        <v>1</v>
      </c>
      <c r="W207" s="434" t="b">
        <f t="shared" si="9"/>
        <v>1</v>
      </c>
      <c r="X207" s="35" t="s">
        <v>688</v>
      </c>
      <c r="Y207" s="38">
        <v>4</v>
      </c>
      <c r="Z207" s="38" t="s">
        <v>8</v>
      </c>
      <c r="AA207" s="453" t="s">
        <v>3411</v>
      </c>
      <c r="AB207" s="33" t="s">
        <v>1704</v>
      </c>
      <c r="AC207" s="213" t="s">
        <v>4205</v>
      </c>
      <c r="AD207" s="626" t="str">
        <f t="shared" si="11"/>
        <v>CS F111P4</v>
      </c>
      <c r="AE207" s="626">
        <v>1104</v>
      </c>
      <c r="AF207" s="36" t="s">
        <v>689</v>
      </c>
    </row>
    <row r="208" spans="2:32" ht="14.25" customHeight="1">
      <c r="B208" s="33" t="s">
        <v>1704</v>
      </c>
      <c r="C208" s="41"/>
      <c r="D208" s="35" t="s">
        <v>687</v>
      </c>
      <c r="E208" s="35" t="s">
        <v>688</v>
      </c>
      <c r="F208" s="36" t="s">
        <v>689</v>
      </c>
      <c r="G208" s="38">
        <v>5</v>
      </c>
      <c r="H208" s="629">
        <v>10085</v>
      </c>
      <c r="I208" s="36" t="s">
        <v>3351</v>
      </c>
      <c r="J208" s="36" t="s">
        <v>3353</v>
      </c>
      <c r="K208" s="36"/>
      <c r="L208" s="36"/>
      <c r="M208" s="402"/>
      <c r="N208" s="36"/>
      <c r="O208" s="36"/>
      <c r="P208" s="392"/>
      <c r="Q208" s="392"/>
      <c r="R208" s="392"/>
      <c r="S208" s="392"/>
      <c r="T208" s="392"/>
      <c r="U208" s="392"/>
      <c r="V208" s="434" t="b">
        <f t="shared" si="10"/>
        <v>1</v>
      </c>
      <c r="W208" s="434" t="b">
        <f t="shared" si="9"/>
        <v>1</v>
      </c>
      <c r="X208" s="35" t="s">
        <v>688</v>
      </c>
      <c r="Y208" s="38">
        <v>5</v>
      </c>
      <c r="Z208" s="38" t="s">
        <v>8</v>
      </c>
      <c r="AA208" s="453" t="s">
        <v>3411</v>
      </c>
      <c r="AB208" s="33" t="s">
        <v>1704</v>
      </c>
      <c r="AC208" s="213" t="s">
        <v>4206</v>
      </c>
      <c r="AD208" s="626" t="str">
        <f t="shared" si="11"/>
        <v>CS F111P5</v>
      </c>
      <c r="AE208" s="626">
        <v>1105</v>
      </c>
      <c r="AF208" s="36" t="s">
        <v>689</v>
      </c>
    </row>
    <row r="209" spans="2:32" ht="14.25" customHeight="1">
      <c r="B209" s="33" t="s">
        <v>1704</v>
      </c>
      <c r="C209" s="41"/>
      <c r="D209" s="35" t="s">
        <v>687</v>
      </c>
      <c r="E209" s="35" t="s">
        <v>688</v>
      </c>
      <c r="F209" s="36" t="s">
        <v>689</v>
      </c>
      <c r="G209" s="38">
        <v>6</v>
      </c>
      <c r="H209" s="629">
        <v>10086</v>
      </c>
      <c r="I209" s="36" t="s">
        <v>3351</v>
      </c>
      <c r="J209" s="36" t="s">
        <v>3353</v>
      </c>
      <c r="K209" s="36"/>
      <c r="L209" s="36"/>
      <c r="M209" s="402"/>
      <c r="N209" s="36"/>
      <c r="O209" s="36"/>
      <c r="P209" s="392"/>
      <c r="Q209" s="392"/>
      <c r="R209" s="392"/>
      <c r="S209" s="392"/>
      <c r="T209" s="392"/>
      <c r="U209" s="392"/>
      <c r="V209" s="434" t="b">
        <f t="shared" si="10"/>
        <v>1</v>
      </c>
      <c r="W209" s="434" t="b">
        <f t="shared" si="9"/>
        <v>1</v>
      </c>
      <c r="X209" s="35" t="s">
        <v>688</v>
      </c>
      <c r="Y209" s="38">
        <v>6</v>
      </c>
      <c r="Z209" s="38" t="s">
        <v>8</v>
      </c>
      <c r="AA209" s="453" t="s">
        <v>3411</v>
      </c>
      <c r="AB209" s="33" t="s">
        <v>1704</v>
      </c>
      <c r="AC209" s="213" t="s">
        <v>4207</v>
      </c>
      <c r="AD209" s="626" t="str">
        <f t="shared" si="11"/>
        <v>CS F111P6</v>
      </c>
      <c r="AE209" s="626">
        <v>1106</v>
      </c>
      <c r="AF209" s="36" t="s">
        <v>689</v>
      </c>
    </row>
    <row r="210" spans="2:32" ht="14.25" customHeight="1">
      <c r="B210" s="33" t="s">
        <v>1705</v>
      </c>
      <c r="C210" s="41"/>
      <c r="D210" s="35" t="s">
        <v>687</v>
      </c>
      <c r="E210" s="35" t="s">
        <v>688</v>
      </c>
      <c r="F210" s="36" t="s">
        <v>689</v>
      </c>
      <c r="G210" s="38">
        <v>7</v>
      </c>
      <c r="H210" s="629">
        <v>10087</v>
      </c>
      <c r="I210" s="36" t="s">
        <v>3272</v>
      </c>
      <c r="J210" s="36" t="s">
        <v>3354</v>
      </c>
      <c r="K210" s="36"/>
      <c r="L210" s="36"/>
      <c r="M210" s="402"/>
      <c r="N210" s="36"/>
      <c r="O210" s="36"/>
      <c r="P210" s="392"/>
      <c r="Q210" s="392"/>
      <c r="R210" s="392"/>
      <c r="S210" s="392"/>
      <c r="T210" s="392"/>
      <c r="U210" s="392"/>
      <c r="V210" s="434" t="b">
        <f t="shared" si="10"/>
        <v>1</v>
      </c>
      <c r="W210" s="434" t="b">
        <f t="shared" si="9"/>
        <v>1</v>
      </c>
      <c r="X210" s="35" t="s">
        <v>688</v>
      </c>
      <c r="Y210" s="38">
        <v>7</v>
      </c>
      <c r="Z210" s="38" t="s">
        <v>8</v>
      </c>
      <c r="AA210" s="53" t="s">
        <v>695</v>
      </c>
      <c r="AB210" s="33" t="s">
        <v>1705</v>
      </c>
      <c r="AC210" s="213" t="s">
        <v>4208</v>
      </c>
      <c r="AD210" s="626" t="str">
        <f t="shared" si="11"/>
        <v>CS F111P7</v>
      </c>
      <c r="AE210" s="626">
        <v>1107</v>
      </c>
      <c r="AF210" s="36" t="s">
        <v>689</v>
      </c>
    </row>
    <row r="211" spans="2:32" ht="14.25" customHeight="1">
      <c r="B211" s="33" t="s">
        <v>1705</v>
      </c>
      <c r="C211" s="41"/>
      <c r="D211" s="35" t="s">
        <v>687</v>
      </c>
      <c r="E211" s="35" t="s">
        <v>688</v>
      </c>
      <c r="F211" s="36" t="s">
        <v>689</v>
      </c>
      <c r="G211" s="38">
        <v>8</v>
      </c>
      <c r="H211" s="629">
        <v>10088</v>
      </c>
      <c r="I211" s="36" t="s">
        <v>3272</v>
      </c>
      <c r="J211" s="36" t="s">
        <v>3354</v>
      </c>
      <c r="K211" s="36"/>
      <c r="L211" s="36"/>
      <c r="M211" s="402"/>
      <c r="N211" s="36"/>
      <c r="O211" s="36"/>
      <c r="P211" s="392"/>
      <c r="Q211" s="392"/>
      <c r="R211" s="392"/>
      <c r="S211" s="392"/>
      <c r="T211" s="392"/>
      <c r="U211" s="392"/>
      <c r="V211" s="434" t="b">
        <f t="shared" si="10"/>
        <v>1</v>
      </c>
      <c r="W211" s="434" t="b">
        <f t="shared" si="9"/>
        <v>1</v>
      </c>
      <c r="X211" s="35" t="s">
        <v>688</v>
      </c>
      <c r="Y211" s="38">
        <v>8</v>
      </c>
      <c r="Z211" s="38" t="s">
        <v>8</v>
      </c>
      <c r="AA211" s="53" t="s">
        <v>695</v>
      </c>
      <c r="AB211" s="33" t="s">
        <v>1705</v>
      </c>
      <c r="AC211" s="213" t="s">
        <v>4209</v>
      </c>
      <c r="AD211" s="626" t="str">
        <f t="shared" si="11"/>
        <v>CS F111P8</v>
      </c>
      <c r="AE211" s="626">
        <v>1108</v>
      </c>
      <c r="AF211" s="36" t="s">
        <v>689</v>
      </c>
    </row>
    <row r="212" spans="2:32" ht="14.25" customHeight="1">
      <c r="B212" s="33" t="s">
        <v>1705</v>
      </c>
      <c r="C212" s="41"/>
      <c r="D212" s="35" t="s">
        <v>687</v>
      </c>
      <c r="E212" s="35" t="s">
        <v>688</v>
      </c>
      <c r="F212" s="36" t="s">
        <v>689</v>
      </c>
      <c r="G212" s="38">
        <v>9</v>
      </c>
      <c r="H212" s="629">
        <v>10089</v>
      </c>
      <c r="I212" s="36" t="s">
        <v>3272</v>
      </c>
      <c r="J212" s="36" t="s">
        <v>3354</v>
      </c>
      <c r="K212" s="36"/>
      <c r="L212" s="36"/>
      <c r="M212" s="402"/>
      <c r="N212" s="36"/>
      <c r="O212" s="36"/>
      <c r="P212" s="392"/>
      <c r="Q212" s="392"/>
      <c r="R212" s="392"/>
      <c r="S212" s="392"/>
      <c r="T212" s="392"/>
      <c r="U212" s="392"/>
      <c r="V212" s="434" t="b">
        <f t="shared" si="10"/>
        <v>1</v>
      </c>
      <c r="W212" s="434" t="b">
        <f t="shared" si="9"/>
        <v>1</v>
      </c>
      <c r="X212" s="35" t="s">
        <v>688</v>
      </c>
      <c r="Y212" s="38">
        <v>9</v>
      </c>
      <c r="Z212" s="38" t="s">
        <v>8</v>
      </c>
      <c r="AA212" s="53" t="s">
        <v>695</v>
      </c>
      <c r="AB212" s="33" t="s">
        <v>1705</v>
      </c>
      <c r="AC212" s="213" t="s">
        <v>4210</v>
      </c>
      <c r="AD212" s="626" t="str">
        <f t="shared" si="11"/>
        <v>CS F111P9</v>
      </c>
      <c r="AE212" s="626">
        <v>1109</v>
      </c>
      <c r="AF212" s="36" t="s">
        <v>689</v>
      </c>
    </row>
    <row r="213" spans="2:32" ht="14.25" customHeight="1">
      <c r="B213" s="33" t="s">
        <v>1706</v>
      </c>
      <c r="C213" s="41"/>
      <c r="D213" s="35" t="s">
        <v>687</v>
      </c>
      <c r="E213" s="35" t="s">
        <v>688</v>
      </c>
      <c r="F213" s="36" t="s">
        <v>689</v>
      </c>
      <c r="G213" s="38">
        <v>10</v>
      </c>
      <c r="H213" s="629">
        <v>100810</v>
      </c>
      <c r="I213" s="36" t="s">
        <v>3311</v>
      </c>
      <c r="J213" s="36" t="s">
        <v>3355</v>
      </c>
      <c r="K213" s="36"/>
      <c r="L213" s="36"/>
      <c r="M213" s="402"/>
      <c r="N213" s="36"/>
      <c r="O213" s="36"/>
      <c r="P213" s="392"/>
      <c r="Q213" s="392"/>
      <c r="R213" s="392"/>
      <c r="S213" s="392"/>
      <c r="T213" s="392"/>
      <c r="U213" s="392"/>
      <c r="V213" s="434" t="b">
        <f t="shared" si="10"/>
        <v>1</v>
      </c>
      <c r="W213" s="434" t="b">
        <f t="shared" si="9"/>
        <v>1</v>
      </c>
      <c r="X213" s="35" t="s">
        <v>688</v>
      </c>
      <c r="Y213" s="38">
        <v>10</v>
      </c>
      <c r="Z213" s="38" t="s">
        <v>8</v>
      </c>
      <c r="AA213" s="117" t="s">
        <v>701</v>
      </c>
      <c r="AB213" s="33" t="s">
        <v>1706</v>
      </c>
      <c r="AC213" s="213" t="s">
        <v>4211</v>
      </c>
      <c r="AD213" s="626" t="str">
        <f t="shared" si="11"/>
        <v>CS F111P10</v>
      </c>
      <c r="AE213" s="626">
        <v>1099</v>
      </c>
      <c r="AF213" s="36" t="s">
        <v>689</v>
      </c>
    </row>
    <row r="214" spans="2:32" ht="14.25" customHeight="1">
      <c r="B214" s="33" t="s">
        <v>1706</v>
      </c>
      <c r="C214" s="41"/>
      <c r="D214" s="35" t="s">
        <v>687</v>
      </c>
      <c r="E214" s="35" t="s">
        <v>688</v>
      </c>
      <c r="F214" s="36" t="s">
        <v>689</v>
      </c>
      <c r="G214" s="38">
        <v>11</v>
      </c>
      <c r="H214" s="629">
        <v>100811</v>
      </c>
      <c r="I214" s="36" t="s">
        <v>3311</v>
      </c>
      <c r="J214" s="36" t="s">
        <v>3355</v>
      </c>
      <c r="K214" s="36"/>
      <c r="L214" s="36"/>
      <c r="M214" s="402"/>
      <c r="N214" s="36"/>
      <c r="O214" s="36"/>
      <c r="P214" s="392"/>
      <c r="Q214" s="392"/>
      <c r="R214" s="392"/>
      <c r="S214" s="392"/>
      <c r="T214" s="392"/>
      <c r="U214" s="392"/>
      <c r="V214" s="434" t="b">
        <f t="shared" si="10"/>
        <v>1</v>
      </c>
      <c r="W214" s="434" t="b">
        <f t="shared" si="9"/>
        <v>1</v>
      </c>
      <c r="X214" s="35" t="s">
        <v>688</v>
      </c>
      <c r="Y214" s="38">
        <v>11</v>
      </c>
      <c r="Z214" s="38" t="s">
        <v>8</v>
      </c>
      <c r="AA214" s="117" t="s">
        <v>701</v>
      </c>
      <c r="AB214" s="33" t="s">
        <v>1706</v>
      </c>
      <c r="AC214" s="213" t="s">
        <v>4212</v>
      </c>
      <c r="AD214" s="626" t="str">
        <f t="shared" si="11"/>
        <v>CS F111P11</v>
      </c>
      <c r="AE214" s="626">
        <v>1100</v>
      </c>
      <c r="AF214" s="36" t="s">
        <v>689</v>
      </c>
    </row>
    <row r="215" spans="2:32" ht="14.25" customHeight="1">
      <c r="B215" s="33" t="s">
        <v>1706</v>
      </c>
      <c r="C215" s="41"/>
      <c r="D215" s="35" t="s">
        <v>687</v>
      </c>
      <c r="E215" s="35" t="s">
        <v>688</v>
      </c>
      <c r="F215" s="36" t="s">
        <v>689</v>
      </c>
      <c r="G215" s="38">
        <v>12</v>
      </c>
      <c r="H215" s="629">
        <v>100812</v>
      </c>
      <c r="I215" s="36" t="s">
        <v>3311</v>
      </c>
      <c r="J215" s="36" t="s">
        <v>3355</v>
      </c>
      <c r="K215" s="36"/>
      <c r="L215" s="36"/>
      <c r="M215" s="402"/>
      <c r="N215" s="36"/>
      <c r="O215" s="36"/>
      <c r="P215" s="392"/>
      <c r="Q215" s="392"/>
      <c r="R215" s="392"/>
      <c r="S215" s="392"/>
      <c r="T215" s="392"/>
      <c r="U215" s="392"/>
      <c r="V215" s="434" t="b">
        <f t="shared" si="10"/>
        <v>1</v>
      </c>
      <c r="W215" s="434" t="b">
        <f t="shared" si="9"/>
        <v>1</v>
      </c>
      <c r="X215" s="35" t="s">
        <v>688</v>
      </c>
      <c r="Y215" s="38">
        <v>12</v>
      </c>
      <c r="Z215" s="38" t="s">
        <v>8</v>
      </c>
      <c r="AA215" s="117" t="s">
        <v>701</v>
      </c>
      <c r="AB215" s="33" t="s">
        <v>1706</v>
      </c>
      <c r="AC215" s="213" t="s">
        <v>4213</v>
      </c>
      <c r="AD215" s="626" t="str">
        <f t="shared" si="11"/>
        <v>CS F111P12</v>
      </c>
      <c r="AE215" s="626">
        <v>1101</v>
      </c>
      <c r="AF215" s="36" t="s">
        <v>689</v>
      </c>
    </row>
    <row r="216" spans="2:32" ht="14.25" customHeight="1">
      <c r="B216" s="33" t="s">
        <v>1538</v>
      </c>
      <c r="C216" s="41" t="s">
        <v>1598</v>
      </c>
      <c r="D216" s="35" t="s">
        <v>704</v>
      </c>
      <c r="E216" s="35" t="s">
        <v>705</v>
      </c>
      <c r="F216" s="36" t="s">
        <v>1707</v>
      </c>
      <c r="G216" s="38">
        <v>1</v>
      </c>
      <c r="H216" s="629">
        <v>10941</v>
      </c>
      <c r="I216" s="36" t="s">
        <v>3282</v>
      </c>
      <c r="J216" s="36" t="s">
        <v>3277</v>
      </c>
      <c r="K216" s="36" t="s">
        <v>3308</v>
      </c>
      <c r="L216" s="36"/>
      <c r="M216" s="402"/>
      <c r="N216" s="36"/>
      <c r="O216" s="36"/>
      <c r="P216" s="392"/>
      <c r="Q216" s="392"/>
      <c r="R216" s="392"/>
      <c r="S216" s="392"/>
      <c r="T216" s="392"/>
      <c r="U216" s="392"/>
      <c r="V216" s="434" t="b">
        <f t="shared" si="10"/>
        <v>1</v>
      </c>
      <c r="W216" s="434" t="b">
        <f t="shared" si="9"/>
        <v>1</v>
      </c>
      <c r="X216" s="35" t="s">
        <v>705</v>
      </c>
      <c r="Y216" s="38">
        <v>1</v>
      </c>
      <c r="Z216" s="38" t="s">
        <v>6</v>
      </c>
      <c r="AA216" s="117" t="s">
        <v>707</v>
      </c>
      <c r="AB216" s="33" t="s">
        <v>1538</v>
      </c>
      <c r="AC216" s="213" t="s">
        <v>4214</v>
      </c>
      <c r="AD216" s="626" t="str">
        <f t="shared" si="11"/>
        <v>CS F211L1</v>
      </c>
      <c r="AE216" s="626">
        <v>1184</v>
      </c>
      <c r="AF216" s="36" t="s">
        <v>1707</v>
      </c>
    </row>
    <row r="217" spans="2:32" ht="14.25" customHeight="1">
      <c r="B217" s="33" t="s">
        <v>1515</v>
      </c>
      <c r="C217" s="41"/>
      <c r="D217" s="35" t="s">
        <v>704</v>
      </c>
      <c r="E217" s="35" t="s">
        <v>705</v>
      </c>
      <c r="F217" s="36" t="s">
        <v>1707</v>
      </c>
      <c r="G217" s="38">
        <v>1</v>
      </c>
      <c r="H217" s="629">
        <v>1094199</v>
      </c>
      <c r="I217" s="36" t="s">
        <v>3271</v>
      </c>
      <c r="J217" s="36" t="s">
        <v>3267</v>
      </c>
      <c r="K217" s="36"/>
      <c r="L217" s="36"/>
      <c r="M217" s="402"/>
      <c r="N217" s="36"/>
      <c r="O217" s="36"/>
      <c r="P217" s="392"/>
      <c r="Q217" s="392"/>
      <c r="R217" s="392"/>
      <c r="S217" s="392"/>
      <c r="T217" s="392"/>
      <c r="U217" s="392"/>
      <c r="V217" s="434" t="b">
        <f t="shared" si="10"/>
        <v>1</v>
      </c>
      <c r="W217" s="434" t="b">
        <f t="shared" si="9"/>
        <v>1</v>
      </c>
      <c r="X217" s="35" t="s">
        <v>705</v>
      </c>
      <c r="Y217" s="38">
        <v>1</v>
      </c>
      <c r="Z217" s="38" t="s">
        <v>8</v>
      </c>
      <c r="AA217" s="454" t="s">
        <v>710</v>
      </c>
      <c r="AB217" s="33" t="s">
        <v>1515</v>
      </c>
      <c r="AC217" s="213" t="s">
        <v>4215</v>
      </c>
      <c r="AD217" s="626" t="str">
        <f t="shared" si="11"/>
        <v>CS F211P1</v>
      </c>
      <c r="AE217" s="626">
        <v>1185</v>
      </c>
      <c r="AF217" s="36" t="s">
        <v>1707</v>
      </c>
    </row>
    <row r="218" spans="2:32" ht="14.25" customHeight="1">
      <c r="B218" s="33" t="s">
        <v>1578</v>
      </c>
      <c r="C218" s="41" t="s">
        <v>1598</v>
      </c>
      <c r="D218" s="35" t="s">
        <v>711</v>
      </c>
      <c r="E218" s="35" t="s">
        <v>712</v>
      </c>
      <c r="F218" s="36" t="s">
        <v>713</v>
      </c>
      <c r="G218" s="38">
        <v>1</v>
      </c>
      <c r="H218" s="629">
        <v>10951</v>
      </c>
      <c r="I218" s="36" t="s">
        <v>3299</v>
      </c>
      <c r="J218" s="36" t="s">
        <v>3276</v>
      </c>
      <c r="K218" s="36" t="s">
        <v>3297</v>
      </c>
      <c r="L218" s="36"/>
      <c r="M218" s="402"/>
      <c r="N218" s="36"/>
      <c r="O218" s="36"/>
      <c r="P218" s="392"/>
      <c r="Q218" s="392"/>
      <c r="R218" s="392"/>
      <c r="S218" s="392"/>
      <c r="T218" s="392"/>
      <c r="U218" s="392"/>
      <c r="V218" s="434" t="b">
        <f t="shared" si="10"/>
        <v>1</v>
      </c>
      <c r="W218" s="434" t="b">
        <f t="shared" si="9"/>
        <v>1</v>
      </c>
      <c r="X218" s="35" t="s">
        <v>712</v>
      </c>
      <c r="Y218" s="38">
        <v>1</v>
      </c>
      <c r="Z218" s="38" t="s">
        <v>6</v>
      </c>
      <c r="AA218" s="53" t="s">
        <v>692</v>
      </c>
      <c r="AB218" s="33" t="s">
        <v>1578</v>
      </c>
      <c r="AC218" s="213" t="s">
        <v>4216</v>
      </c>
      <c r="AD218" s="626" t="str">
        <f t="shared" si="11"/>
        <v>CS F212L1</v>
      </c>
      <c r="AE218" s="626">
        <v>1186</v>
      </c>
      <c r="AF218" s="36" t="s">
        <v>713</v>
      </c>
    </row>
    <row r="219" spans="2:32" ht="14.25" customHeight="1">
      <c r="B219" s="33" t="s">
        <v>1503</v>
      </c>
      <c r="C219" s="41"/>
      <c r="D219" s="35" t="s">
        <v>711</v>
      </c>
      <c r="E219" s="35" t="s">
        <v>712</v>
      </c>
      <c r="F219" s="36" t="s">
        <v>713</v>
      </c>
      <c r="G219" s="38">
        <v>1</v>
      </c>
      <c r="H219" s="629">
        <v>1095199</v>
      </c>
      <c r="I219" s="36" t="s">
        <v>3274</v>
      </c>
      <c r="J219" s="36" t="s">
        <v>3266</v>
      </c>
      <c r="K219" s="36"/>
      <c r="L219" s="36"/>
      <c r="M219" s="402"/>
      <c r="N219" s="36"/>
      <c r="O219" s="36"/>
      <c r="P219" s="392"/>
      <c r="Q219" s="392"/>
      <c r="R219" s="392"/>
      <c r="S219" s="392"/>
      <c r="T219" s="392"/>
      <c r="U219" s="392"/>
      <c r="V219" s="434" t="b">
        <f t="shared" si="10"/>
        <v>1</v>
      </c>
      <c r="W219" s="434" t="b">
        <f t="shared" si="9"/>
        <v>1</v>
      </c>
      <c r="X219" s="35" t="s">
        <v>712</v>
      </c>
      <c r="Y219" s="38">
        <v>1</v>
      </c>
      <c r="Z219" s="38" t="s">
        <v>8</v>
      </c>
      <c r="AA219" s="442" t="s">
        <v>693</v>
      </c>
      <c r="AB219" s="33" t="s">
        <v>1503</v>
      </c>
      <c r="AC219" s="213" t="s">
        <v>4217</v>
      </c>
      <c r="AD219" s="626" t="str">
        <f t="shared" si="11"/>
        <v>CS F212P1</v>
      </c>
      <c r="AE219" s="626">
        <v>1187</v>
      </c>
      <c r="AF219" s="36" t="s">
        <v>713</v>
      </c>
    </row>
    <row r="220" spans="2:32" ht="14.25" customHeight="1">
      <c r="B220" s="43" t="s">
        <v>1530</v>
      </c>
      <c r="C220" s="41"/>
      <c r="D220" s="66" t="s">
        <v>714</v>
      </c>
      <c r="E220" s="67" t="s">
        <v>715</v>
      </c>
      <c r="F220" s="67" t="s">
        <v>1708</v>
      </c>
      <c r="G220" s="41">
        <v>1</v>
      </c>
      <c r="H220" s="629">
        <v>10921</v>
      </c>
      <c r="I220" s="67" t="s">
        <v>3296</v>
      </c>
      <c r="J220" s="67" t="s">
        <v>3275</v>
      </c>
      <c r="K220" s="67" t="s">
        <v>3310</v>
      </c>
      <c r="L220" s="67"/>
      <c r="M220" s="406"/>
      <c r="N220" s="67"/>
      <c r="O220" s="67"/>
      <c r="P220" s="392"/>
      <c r="Q220" s="392"/>
      <c r="R220" s="392"/>
      <c r="S220" s="392"/>
      <c r="T220" s="392"/>
      <c r="U220" s="392"/>
      <c r="V220" s="434" t="b">
        <f t="shared" si="10"/>
        <v>1</v>
      </c>
      <c r="W220" s="434" t="b">
        <f t="shared" si="9"/>
        <v>1</v>
      </c>
      <c r="X220" s="67" t="s">
        <v>715</v>
      </c>
      <c r="Y220" s="41">
        <v>1</v>
      </c>
      <c r="Z220" s="41" t="s">
        <v>6</v>
      </c>
      <c r="AA220" s="96" t="s">
        <v>717</v>
      </c>
      <c r="AB220" s="43" t="s">
        <v>1530</v>
      </c>
      <c r="AC220" s="213" t="s">
        <v>4218</v>
      </c>
      <c r="AD220" s="626" t="str">
        <f t="shared" si="11"/>
        <v>CS F213L1</v>
      </c>
      <c r="AE220" s="626">
        <v>1182</v>
      </c>
      <c r="AF220" s="67" t="s">
        <v>1708</v>
      </c>
    </row>
    <row r="221" spans="2:32" ht="14.25" customHeight="1">
      <c r="B221" s="43" t="s">
        <v>3364</v>
      </c>
      <c r="C221" s="41"/>
      <c r="D221" s="66" t="s">
        <v>714</v>
      </c>
      <c r="E221" s="67" t="s">
        <v>715</v>
      </c>
      <c r="F221" s="67" t="s">
        <v>1708</v>
      </c>
      <c r="G221" s="41">
        <v>1</v>
      </c>
      <c r="H221" s="629">
        <v>1092199</v>
      </c>
      <c r="I221" s="67" t="s">
        <v>3350</v>
      </c>
      <c r="J221" s="67" t="s">
        <v>3365</v>
      </c>
      <c r="K221" s="67"/>
      <c r="L221" s="67"/>
      <c r="M221" s="406"/>
      <c r="N221" s="67"/>
      <c r="O221" s="67"/>
      <c r="P221" s="392"/>
      <c r="Q221" s="392"/>
      <c r="R221" s="392"/>
      <c r="S221" s="392"/>
      <c r="T221" s="392"/>
      <c r="U221" s="392"/>
      <c r="V221" s="434" t="b">
        <f t="shared" si="10"/>
        <v>1</v>
      </c>
      <c r="W221" s="434" t="b">
        <f t="shared" si="9"/>
        <v>1</v>
      </c>
      <c r="X221" s="67" t="s">
        <v>715</v>
      </c>
      <c r="Y221" s="41">
        <v>1</v>
      </c>
      <c r="Z221" s="41" t="s">
        <v>8</v>
      </c>
      <c r="AA221" s="442" t="s">
        <v>718</v>
      </c>
      <c r="AB221" s="43" t="s">
        <v>3364</v>
      </c>
      <c r="AC221" s="213" t="s">
        <v>4219</v>
      </c>
      <c r="AD221" s="626" t="str">
        <f t="shared" si="11"/>
        <v>CS F213P1</v>
      </c>
      <c r="AE221" s="626">
        <v>1183</v>
      </c>
      <c r="AF221" s="67" t="s">
        <v>1708</v>
      </c>
    </row>
    <row r="222" spans="2:32" ht="14.25" customHeight="1">
      <c r="B222" s="33" t="s">
        <v>1530</v>
      </c>
      <c r="C222" s="41" t="s">
        <v>1598</v>
      </c>
      <c r="D222" s="35" t="s">
        <v>1709</v>
      </c>
      <c r="E222" s="35" t="s">
        <v>1710</v>
      </c>
      <c r="F222" s="36" t="s">
        <v>1711</v>
      </c>
      <c r="G222" s="38">
        <v>1</v>
      </c>
      <c r="H222" s="629">
        <v>13131</v>
      </c>
      <c r="I222" s="36" t="s">
        <v>3296</v>
      </c>
      <c r="J222" s="36" t="s">
        <v>3275</v>
      </c>
      <c r="K222" s="36" t="s">
        <v>3310</v>
      </c>
      <c r="L222" s="36"/>
      <c r="M222" s="402"/>
      <c r="N222" s="36"/>
      <c r="O222" s="36"/>
      <c r="P222" s="392"/>
      <c r="Q222" s="392"/>
      <c r="R222" s="392"/>
      <c r="S222" s="392"/>
      <c r="T222" s="392"/>
      <c r="U222" s="392"/>
      <c r="V222" s="434" t="b">
        <f t="shared" si="10"/>
        <v>1</v>
      </c>
      <c r="W222" s="434" t="b">
        <f t="shared" si="9"/>
        <v>1</v>
      </c>
      <c r="X222" s="35" t="s">
        <v>1710</v>
      </c>
      <c r="Y222" s="38">
        <v>1</v>
      </c>
      <c r="Z222" s="38" t="s">
        <v>6</v>
      </c>
      <c r="AA222" s="117" t="s">
        <v>722</v>
      </c>
      <c r="AB222" s="33" t="s">
        <v>1530</v>
      </c>
      <c r="AC222" s="213" t="s">
        <v>4220</v>
      </c>
      <c r="AD222" s="626" t="str">
        <f t="shared" si="11"/>
        <v>CS F241L1</v>
      </c>
      <c r="AE222" s="626">
        <v>1284</v>
      </c>
      <c r="AF222" s="36" t="s">
        <v>1711</v>
      </c>
    </row>
    <row r="223" spans="2:32" ht="14.25" customHeight="1">
      <c r="B223" s="33" t="s">
        <v>1569</v>
      </c>
      <c r="C223" s="41" t="s">
        <v>1598</v>
      </c>
      <c r="D223" s="35" t="s">
        <v>1709</v>
      </c>
      <c r="E223" s="35" t="s">
        <v>1710</v>
      </c>
      <c r="F223" s="36" t="s">
        <v>1711</v>
      </c>
      <c r="G223" s="38">
        <v>2</v>
      </c>
      <c r="H223" s="629">
        <v>13132</v>
      </c>
      <c r="I223" s="36" t="s">
        <v>3283</v>
      </c>
      <c r="J223" s="36" t="s">
        <v>3268</v>
      </c>
      <c r="K223" s="36" t="s">
        <v>3294</v>
      </c>
      <c r="L223" s="36"/>
      <c r="M223" s="402"/>
      <c r="N223" s="36"/>
      <c r="O223" s="36"/>
      <c r="P223" s="392"/>
      <c r="Q223" s="392"/>
      <c r="R223" s="392"/>
      <c r="S223" s="392"/>
      <c r="T223" s="392"/>
      <c r="U223" s="392"/>
      <c r="V223" s="434" t="b">
        <f t="shared" si="10"/>
        <v>1</v>
      </c>
      <c r="W223" s="434" t="b">
        <f t="shared" si="9"/>
        <v>1</v>
      </c>
      <c r="X223" s="35" t="s">
        <v>1710</v>
      </c>
      <c r="Y223" s="38">
        <v>2</v>
      </c>
      <c r="Z223" s="38" t="s">
        <v>6</v>
      </c>
      <c r="AA223" s="53" t="s">
        <v>723</v>
      </c>
      <c r="AB223" s="33" t="s">
        <v>1569</v>
      </c>
      <c r="AC223" s="213" t="s">
        <v>4221</v>
      </c>
      <c r="AD223" s="626" t="str">
        <f t="shared" si="11"/>
        <v>CS F241L2</v>
      </c>
      <c r="AE223" s="626">
        <v>1285</v>
      </c>
      <c r="AF223" s="36" t="s">
        <v>1711</v>
      </c>
    </row>
    <row r="224" spans="2:32" ht="14.25" customHeight="1">
      <c r="B224" s="33" t="s">
        <v>1639</v>
      </c>
      <c r="C224" s="41" t="s">
        <v>1598</v>
      </c>
      <c r="D224" s="35" t="s">
        <v>1709</v>
      </c>
      <c r="E224" s="35" t="s">
        <v>1710</v>
      </c>
      <c r="F224" s="36" t="s">
        <v>1711</v>
      </c>
      <c r="G224" s="38">
        <v>1</v>
      </c>
      <c r="H224" s="629">
        <v>1313157</v>
      </c>
      <c r="I224" s="36" t="s">
        <v>3305</v>
      </c>
      <c r="J224" s="36"/>
      <c r="K224" s="36"/>
      <c r="L224" s="36"/>
      <c r="M224" s="402"/>
      <c r="N224" s="36"/>
      <c r="O224" s="36"/>
      <c r="P224" s="392"/>
      <c r="Q224" s="392"/>
      <c r="R224" s="392"/>
      <c r="S224" s="392"/>
      <c r="T224" s="392"/>
      <c r="U224" s="392"/>
      <c r="V224" s="434" t="b">
        <f t="shared" si="10"/>
        <v>1</v>
      </c>
      <c r="W224" s="434" t="b">
        <f t="shared" si="9"/>
        <v>1</v>
      </c>
      <c r="X224" s="35" t="s">
        <v>1710</v>
      </c>
      <c r="Y224" s="38">
        <v>1</v>
      </c>
      <c r="Z224" s="38" t="s">
        <v>7</v>
      </c>
      <c r="AA224" s="117" t="s">
        <v>723</v>
      </c>
      <c r="AB224" s="33" t="s">
        <v>1639</v>
      </c>
      <c r="AC224" s="213" t="s">
        <v>4222</v>
      </c>
      <c r="AD224" s="626" t="str">
        <f t="shared" si="11"/>
        <v>CS F241T1</v>
      </c>
      <c r="AE224" s="626">
        <v>1289</v>
      </c>
      <c r="AF224" s="36" t="s">
        <v>1711</v>
      </c>
    </row>
    <row r="225" spans="2:32" ht="14.25" customHeight="1">
      <c r="B225" s="33" t="s">
        <v>1639</v>
      </c>
      <c r="C225" s="41" t="s">
        <v>1712</v>
      </c>
      <c r="D225" s="35" t="s">
        <v>1709</v>
      </c>
      <c r="E225" s="35" t="s">
        <v>1710</v>
      </c>
      <c r="F225" s="36" t="s">
        <v>1711</v>
      </c>
      <c r="G225" s="38">
        <v>2</v>
      </c>
      <c r="H225" s="629">
        <v>1313257</v>
      </c>
      <c r="I225" s="36" t="s">
        <v>3305</v>
      </c>
      <c r="J225" s="36"/>
      <c r="K225" s="36"/>
      <c r="L225" s="36"/>
      <c r="M225" s="402"/>
      <c r="N225" s="36"/>
      <c r="O225" s="36"/>
      <c r="P225" s="392"/>
      <c r="Q225" s="392"/>
      <c r="R225" s="392"/>
      <c r="S225" s="392"/>
      <c r="T225" s="392"/>
      <c r="U225" s="392"/>
      <c r="V225" s="434" t="b">
        <f t="shared" si="10"/>
        <v>1</v>
      </c>
      <c r="W225" s="434" t="b">
        <f t="shared" si="9"/>
        <v>1</v>
      </c>
      <c r="X225" s="35" t="s">
        <v>1710</v>
      </c>
      <c r="Y225" s="38">
        <v>2</v>
      </c>
      <c r="Z225" s="38" t="s">
        <v>7</v>
      </c>
      <c r="AA225" s="117" t="s">
        <v>727</v>
      </c>
      <c r="AB225" s="33" t="s">
        <v>1639</v>
      </c>
      <c r="AC225" s="213" t="s">
        <v>4223</v>
      </c>
      <c r="AD225" s="626" t="str">
        <f t="shared" si="11"/>
        <v>CS F241T2</v>
      </c>
      <c r="AE225" s="626">
        <v>1290</v>
      </c>
      <c r="AF225" s="36" t="s">
        <v>1711</v>
      </c>
    </row>
    <row r="226" spans="2:32" ht="14.25" customHeight="1">
      <c r="B226" s="33" t="s">
        <v>1639</v>
      </c>
      <c r="C226" s="41" t="s">
        <v>1608</v>
      </c>
      <c r="D226" s="35" t="s">
        <v>1709</v>
      </c>
      <c r="E226" s="35" t="s">
        <v>1710</v>
      </c>
      <c r="F226" s="36" t="s">
        <v>1711</v>
      </c>
      <c r="G226" s="38">
        <v>3</v>
      </c>
      <c r="H226" s="629">
        <v>1313357</v>
      </c>
      <c r="I226" s="36" t="s">
        <v>3305</v>
      </c>
      <c r="J226" s="36"/>
      <c r="K226" s="36"/>
      <c r="L226" s="36"/>
      <c r="M226" s="402"/>
      <c r="N226" s="36"/>
      <c r="O226" s="36"/>
      <c r="P226" s="392"/>
      <c r="Q226" s="392"/>
      <c r="R226" s="392"/>
      <c r="S226" s="392"/>
      <c r="T226" s="392"/>
      <c r="U226" s="392"/>
      <c r="V226" s="434" t="b">
        <f t="shared" si="10"/>
        <v>1</v>
      </c>
      <c r="W226" s="434" t="b">
        <f t="shared" si="9"/>
        <v>1</v>
      </c>
      <c r="X226" s="35" t="s">
        <v>1710</v>
      </c>
      <c r="Y226" s="38">
        <v>3</v>
      </c>
      <c r="Z226" s="38" t="s">
        <v>7</v>
      </c>
      <c r="AA226" s="53" t="s">
        <v>729</v>
      </c>
      <c r="AB226" s="33" t="s">
        <v>1639</v>
      </c>
      <c r="AC226" s="213" t="s">
        <v>4224</v>
      </c>
      <c r="AD226" s="626" t="str">
        <f t="shared" si="11"/>
        <v>CS F241T3</v>
      </c>
      <c r="AE226" s="626">
        <v>1291</v>
      </c>
      <c r="AF226" s="36" t="s">
        <v>1711</v>
      </c>
    </row>
    <row r="227" spans="2:32" ht="14.25" customHeight="1">
      <c r="B227" s="33" t="s">
        <v>1493</v>
      </c>
      <c r="C227" s="41"/>
      <c r="D227" s="35" t="s">
        <v>1709</v>
      </c>
      <c r="E227" s="35" t="s">
        <v>1710</v>
      </c>
      <c r="F227" s="36" t="s">
        <v>1711</v>
      </c>
      <c r="G227" s="38">
        <v>1</v>
      </c>
      <c r="H227" s="629">
        <v>1313199</v>
      </c>
      <c r="I227" s="36" t="s">
        <v>3287</v>
      </c>
      <c r="J227" s="36" t="s">
        <v>3303</v>
      </c>
      <c r="K227" s="36"/>
      <c r="L227" s="36"/>
      <c r="M227" s="402"/>
      <c r="N227" s="36"/>
      <c r="O227" s="36"/>
      <c r="P227" s="392"/>
      <c r="Q227" s="392"/>
      <c r="R227" s="392"/>
      <c r="S227" s="392"/>
      <c r="T227" s="392"/>
      <c r="U227" s="392"/>
      <c r="V227" s="434" t="b">
        <f t="shared" si="10"/>
        <v>1</v>
      </c>
      <c r="W227" s="434" t="b">
        <f t="shared" si="9"/>
        <v>1</v>
      </c>
      <c r="X227" s="35" t="s">
        <v>1710</v>
      </c>
      <c r="Y227" s="38">
        <v>1</v>
      </c>
      <c r="Z227" s="38" t="s">
        <v>8</v>
      </c>
      <c r="AA227" s="53" t="s">
        <v>3412</v>
      </c>
      <c r="AB227" s="33" t="s">
        <v>1493</v>
      </c>
      <c r="AC227" s="213" t="s">
        <v>4225</v>
      </c>
      <c r="AD227" s="626" t="str">
        <f t="shared" si="11"/>
        <v>CS F241P1</v>
      </c>
      <c r="AE227" s="626">
        <v>1286</v>
      </c>
      <c r="AF227" s="36" t="s">
        <v>1711</v>
      </c>
    </row>
    <row r="228" spans="2:32" ht="14.25" customHeight="1">
      <c r="B228" s="33" t="s">
        <v>1499</v>
      </c>
      <c r="C228" s="41"/>
      <c r="D228" s="35" t="s">
        <v>1709</v>
      </c>
      <c r="E228" s="35" t="s">
        <v>1710</v>
      </c>
      <c r="F228" s="36" t="s">
        <v>1711</v>
      </c>
      <c r="G228" s="38">
        <v>2</v>
      </c>
      <c r="H228" s="629">
        <v>1313299</v>
      </c>
      <c r="I228" s="36" t="s">
        <v>3288</v>
      </c>
      <c r="J228" s="36" t="s">
        <v>3278</v>
      </c>
      <c r="K228" s="36"/>
      <c r="L228" s="36"/>
      <c r="M228" s="402"/>
      <c r="N228" s="36"/>
      <c r="O228" s="36"/>
      <c r="P228" s="392"/>
      <c r="Q228" s="392"/>
      <c r="R228" s="392"/>
      <c r="S228" s="392"/>
      <c r="T228" s="392"/>
      <c r="U228" s="392"/>
      <c r="V228" s="434" t="b">
        <f t="shared" si="10"/>
        <v>1</v>
      </c>
      <c r="W228" s="434" t="b">
        <f t="shared" si="9"/>
        <v>1</v>
      </c>
      <c r="X228" s="35" t="s">
        <v>1710</v>
      </c>
      <c r="Y228" s="38">
        <v>2</v>
      </c>
      <c r="Z228" s="38" t="s">
        <v>8</v>
      </c>
      <c r="AA228" s="53" t="s">
        <v>3413</v>
      </c>
      <c r="AB228" s="33" t="s">
        <v>1499</v>
      </c>
      <c r="AC228" s="213" t="s">
        <v>4226</v>
      </c>
      <c r="AD228" s="626" t="str">
        <f t="shared" si="11"/>
        <v>CS F241P2</v>
      </c>
      <c r="AE228" s="626">
        <v>1287</v>
      </c>
      <c r="AF228" s="36" t="s">
        <v>1711</v>
      </c>
    </row>
    <row r="229" spans="2:32" ht="14.25" customHeight="1">
      <c r="B229" s="33" t="s">
        <v>3359</v>
      </c>
      <c r="C229" s="41"/>
      <c r="D229" s="35" t="s">
        <v>1709</v>
      </c>
      <c r="E229" s="35" t="s">
        <v>1710</v>
      </c>
      <c r="F229" s="36" t="s">
        <v>1711</v>
      </c>
      <c r="G229" s="38">
        <v>3</v>
      </c>
      <c r="H229" s="629">
        <v>13133</v>
      </c>
      <c r="I229" s="36" t="s">
        <v>3356</v>
      </c>
      <c r="J229" s="36" t="s">
        <v>3360</v>
      </c>
      <c r="K229" s="36"/>
      <c r="L229" s="36"/>
      <c r="M229" s="402"/>
      <c r="N229" s="36"/>
      <c r="O229" s="36"/>
      <c r="P229" s="392"/>
      <c r="Q229" s="392"/>
      <c r="R229" s="392"/>
      <c r="S229" s="392"/>
      <c r="T229" s="392"/>
      <c r="U229" s="392"/>
      <c r="V229" s="434" t="b">
        <f t="shared" si="10"/>
        <v>1</v>
      </c>
      <c r="W229" s="434" t="b">
        <f t="shared" si="9"/>
        <v>1</v>
      </c>
      <c r="X229" s="35" t="s">
        <v>1710</v>
      </c>
      <c r="Y229" s="38">
        <v>3</v>
      </c>
      <c r="Z229" s="38" t="s">
        <v>8</v>
      </c>
      <c r="AA229" s="53" t="s">
        <v>3414</v>
      </c>
      <c r="AB229" s="449" t="s">
        <v>3359</v>
      </c>
      <c r="AC229" s="213" t="s">
        <v>4227</v>
      </c>
      <c r="AD229" s="626" t="str">
        <f t="shared" si="11"/>
        <v>CS F241P3</v>
      </c>
      <c r="AE229" s="626">
        <v>1288</v>
      </c>
      <c r="AF229" s="36" t="s">
        <v>1711</v>
      </c>
    </row>
    <row r="230" spans="2:32" ht="14.25" customHeight="1">
      <c r="B230" s="33"/>
      <c r="C230" s="41"/>
      <c r="D230" s="35" t="s">
        <v>736</v>
      </c>
      <c r="E230" s="35" t="s">
        <v>737</v>
      </c>
      <c r="F230" s="36" t="s">
        <v>184</v>
      </c>
      <c r="G230" s="38">
        <v>1</v>
      </c>
      <c r="H230" s="629">
        <v>16551</v>
      </c>
      <c r="I230" s="36"/>
      <c r="J230" s="36"/>
      <c r="K230" s="36"/>
      <c r="L230" s="36"/>
      <c r="M230" s="402"/>
      <c r="N230" s="36"/>
      <c r="O230" s="36"/>
      <c r="P230" s="392"/>
      <c r="Q230" s="392"/>
      <c r="R230" s="392"/>
      <c r="S230" s="392"/>
      <c r="T230" s="392"/>
      <c r="U230" s="392"/>
      <c r="V230" s="434" t="b">
        <f t="shared" ref="V230:V261" si="12">EXACT(X230,E230)</f>
        <v>1</v>
      </c>
      <c r="W230" s="434" t="b">
        <f t="shared" si="9"/>
        <v>1</v>
      </c>
      <c r="X230" s="35" t="s">
        <v>737</v>
      </c>
      <c r="Y230" s="38">
        <v>1</v>
      </c>
      <c r="Z230" s="38" t="s">
        <v>19</v>
      </c>
      <c r="AA230" s="442" t="s">
        <v>402</v>
      </c>
      <c r="AB230" s="33"/>
      <c r="AC230" s="213" t="s">
        <v>4228</v>
      </c>
      <c r="AD230" s="626" t="str">
        <f t="shared" si="11"/>
        <v>CS F266I1</v>
      </c>
      <c r="AE230" s="626">
        <v>1473</v>
      </c>
      <c r="AF230" s="36" t="s">
        <v>184</v>
      </c>
    </row>
    <row r="231" spans="2:32" ht="14.25" customHeight="1">
      <c r="B231" s="42" t="s">
        <v>1534</v>
      </c>
      <c r="C231" s="41" t="s">
        <v>1712</v>
      </c>
      <c r="D231" s="35" t="s">
        <v>738</v>
      </c>
      <c r="E231" s="35" t="s">
        <v>739</v>
      </c>
      <c r="F231" s="36" t="s">
        <v>740</v>
      </c>
      <c r="G231" s="38">
        <v>1</v>
      </c>
      <c r="H231" s="629">
        <v>13201</v>
      </c>
      <c r="I231" s="36" t="s">
        <v>3284</v>
      </c>
      <c r="J231" s="36" t="s">
        <v>3273</v>
      </c>
      <c r="K231" s="36" t="s">
        <v>3269</v>
      </c>
      <c r="L231" s="36"/>
      <c r="M231" s="402"/>
      <c r="N231" s="36"/>
      <c r="O231" s="36"/>
      <c r="P231" s="392"/>
      <c r="Q231" s="392"/>
      <c r="R231" s="392"/>
      <c r="S231" s="392"/>
      <c r="T231" s="392"/>
      <c r="U231" s="392"/>
      <c r="V231" s="434" t="b">
        <f t="shared" si="12"/>
        <v>1</v>
      </c>
      <c r="W231" s="434" t="b">
        <f t="shared" si="9"/>
        <v>1</v>
      </c>
      <c r="X231" s="35" t="s">
        <v>739</v>
      </c>
      <c r="Y231" s="38">
        <v>1</v>
      </c>
      <c r="Z231" s="38" t="s">
        <v>6</v>
      </c>
      <c r="AA231" s="444" t="s">
        <v>741</v>
      </c>
      <c r="AB231" s="42" t="s">
        <v>1534</v>
      </c>
      <c r="AC231" s="213" t="s">
        <v>4229</v>
      </c>
      <c r="AD231" s="626" t="str">
        <f t="shared" si="11"/>
        <v>CS F303L1</v>
      </c>
      <c r="AE231" s="626">
        <v>1297</v>
      </c>
      <c r="AF231" s="36" t="s">
        <v>740</v>
      </c>
    </row>
    <row r="232" spans="2:32" ht="14.25" customHeight="1">
      <c r="B232" s="33" t="s">
        <v>1509</v>
      </c>
      <c r="C232" s="41"/>
      <c r="D232" s="35" t="s">
        <v>738</v>
      </c>
      <c r="E232" s="35" t="s">
        <v>739</v>
      </c>
      <c r="F232" s="36" t="s">
        <v>740</v>
      </c>
      <c r="G232" s="38">
        <v>1</v>
      </c>
      <c r="H232" s="629">
        <v>1320199</v>
      </c>
      <c r="I232" s="36" t="s">
        <v>3291</v>
      </c>
      <c r="J232" s="36" t="s">
        <v>3307</v>
      </c>
      <c r="K232" s="36"/>
      <c r="L232" s="36"/>
      <c r="M232" s="402"/>
      <c r="N232" s="36"/>
      <c r="O232" s="36"/>
      <c r="P232" s="392"/>
      <c r="Q232" s="392"/>
      <c r="R232" s="392"/>
      <c r="S232" s="392"/>
      <c r="T232" s="392"/>
      <c r="U232" s="392"/>
      <c r="V232" s="434" t="b">
        <f t="shared" si="12"/>
        <v>1</v>
      </c>
      <c r="W232" s="434" t="b">
        <f t="shared" si="9"/>
        <v>1</v>
      </c>
      <c r="X232" s="35" t="s">
        <v>739</v>
      </c>
      <c r="Y232" s="38">
        <v>1</v>
      </c>
      <c r="Z232" s="38" t="s">
        <v>8</v>
      </c>
      <c r="AA232" s="455" t="s">
        <v>699</v>
      </c>
      <c r="AB232" s="33" t="s">
        <v>1509</v>
      </c>
      <c r="AC232" s="213" t="s">
        <v>4230</v>
      </c>
      <c r="AD232" s="626" t="str">
        <f t="shared" si="11"/>
        <v>CS F303P1</v>
      </c>
      <c r="AE232" s="626">
        <v>1298</v>
      </c>
      <c r="AF232" s="36" t="s">
        <v>740</v>
      </c>
    </row>
    <row r="233" spans="2:32" ht="14.25" customHeight="1">
      <c r="B233" s="33" t="s">
        <v>1548</v>
      </c>
      <c r="C233" s="41"/>
      <c r="D233" s="35">
        <v>1321</v>
      </c>
      <c r="E233" s="35" t="s">
        <v>744</v>
      </c>
      <c r="F233" s="36" t="s">
        <v>745</v>
      </c>
      <c r="G233" s="38">
        <v>1</v>
      </c>
      <c r="H233" s="629">
        <v>13211</v>
      </c>
      <c r="I233" s="36" t="s">
        <v>3281</v>
      </c>
      <c r="J233" s="36" t="s">
        <v>3290</v>
      </c>
      <c r="K233" s="36" t="s">
        <v>3293</v>
      </c>
      <c r="L233" s="36"/>
      <c r="M233" s="402"/>
      <c r="N233" s="36"/>
      <c r="O233" s="36"/>
      <c r="P233" s="392"/>
      <c r="Q233" s="392"/>
      <c r="R233" s="392"/>
      <c r="S233" s="392"/>
      <c r="T233" s="392"/>
      <c r="U233" s="392"/>
      <c r="V233" s="434" t="b">
        <f t="shared" si="12"/>
        <v>1</v>
      </c>
      <c r="W233" s="434" t="b">
        <f t="shared" si="9"/>
        <v>1</v>
      </c>
      <c r="X233" s="35" t="s">
        <v>744</v>
      </c>
      <c r="Y233" s="38">
        <v>1</v>
      </c>
      <c r="Z233" s="38" t="s">
        <v>6</v>
      </c>
      <c r="AA233" s="53" t="s">
        <v>746</v>
      </c>
      <c r="AB233" s="43" t="s">
        <v>1548</v>
      </c>
      <c r="AC233" s="213" t="s">
        <v>4231</v>
      </c>
      <c r="AD233" s="626" t="str">
        <f t="shared" si="11"/>
        <v>CS F314L1</v>
      </c>
      <c r="AE233" s="626">
        <v>1299</v>
      </c>
      <c r="AF233" s="36" t="s">
        <v>745</v>
      </c>
    </row>
    <row r="234" spans="2:32" ht="14.25" customHeight="1">
      <c r="B234" s="43" t="s">
        <v>1569</v>
      </c>
      <c r="C234" s="41"/>
      <c r="D234" s="548">
        <v>2266</v>
      </c>
      <c r="E234" s="67" t="s">
        <v>748</v>
      </c>
      <c r="F234" s="67" t="s">
        <v>749</v>
      </c>
      <c r="G234" s="41">
        <v>1</v>
      </c>
      <c r="H234" s="784">
        <v>22661</v>
      </c>
      <c r="I234" s="36" t="s">
        <v>3283</v>
      </c>
      <c r="J234" s="36" t="s">
        <v>3268</v>
      </c>
      <c r="K234" s="36" t="s">
        <v>3294</v>
      </c>
      <c r="L234" s="67"/>
      <c r="M234" s="406"/>
      <c r="N234" s="67"/>
      <c r="O234" s="67"/>
      <c r="P234" s="392"/>
      <c r="Q234" s="392"/>
      <c r="R234" s="392"/>
      <c r="S234" s="392"/>
      <c r="T234" s="392"/>
      <c r="U234" s="392"/>
      <c r="V234" s="434" t="b">
        <f t="shared" si="12"/>
        <v>1</v>
      </c>
      <c r="W234" s="434" t="b">
        <f t="shared" si="9"/>
        <v>1</v>
      </c>
      <c r="X234" s="67" t="s">
        <v>748</v>
      </c>
      <c r="Y234" s="41">
        <v>1</v>
      </c>
      <c r="Z234" s="41" t="s">
        <v>6</v>
      </c>
      <c r="AA234" s="53" t="s">
        <v>3415</v>
      </c>
      <c r="AB234" s="43" t="s">
        <v>1569</v>
      </c>
      <c r="AC234" s="213" t="s">
        <v>4232</v>
      </c>
      <c r="AD234" s="626" t="str">
        <f t="shared" si="11"/>
        <v>CS F320L1</v>
      </c>
      <c r="AE234" s="626">
        <v>3438</v>
      </c>
      <c r="AF234" s="67" t="s">
        <v>749</v>
      </c>
    </row>
    <row r="235" spans="2:32" ht="14.25" customHeight="1">
      <c r="B235" s="43" t="s">
        <v>1569</v>
      </c>
      <c r="C235" s="41" t="s">
        <v>1718</v>
      </c>
      <c r="D235" s="35">
        <v>1317</v>
      </c>
      <c r="E235" s="75" t="s">
        <v>755</v>
      </c>
      <c r="F235" s="36" t="s">
        <v>1717</v>
      </c>
      <c r="G235" s="38">
        <v>1</v>
      </c>
      <c r="H235" s="629">
        <v>13171</v>
      </c>
      <c r="I235" s="36" t="s">
        <v>3283</v>
      </c>
      <c r="J235" s="36" t="s">
        <v>3268</v>
      </c>
      <c r="K235" s="36" t="s">
        <v>3294</v>
      </c>
      <c r="L235" s="36"/>
      <c r="M235" s="402"/>
      <c r="N235" s="36"/>
      <c r="O235" s="36"/>
      <c r="P235" s="392"/>
      <c r="Q235" s="392"/>
      <c r="R235" s="392"/>
      <c r="S235" s="392"/>
      <c r="T235" s="392"/>
      <c r="U235" s="392"/>
      <c r="V235" s="434" t="b">
        <f t="shared" si="12"/>
        <v>1</v>
      </c>
      <c r="W235" s="434" t="b">
        <f t="shared" si="9"/>
        <v>1</v>
      </c>
      <c r="X235" s="75" t="s">
        <v>755</v>
      </c>
      <c r="Y235" s="38">
        <v>1</v>
      </c>
      <c r="Z235" s="77" t="s">
        <v>6</v>
      </c>
      <c r="AA235" s="53" t="s">
        <v>729</v>
      </c>
      <c r="AB235" s="43" t="s">
        <v>1569</v>
      </c>
      <c r="AC235" s="213" t="s">
        <v>4233</v>
      </c>
      <c r="AD235" s="626" t="str">
        <f t="shared" si="11"/>
        <v>CS F342L1</v>
      </c>
      <c r="AE235" s="626">
        <v>1292</v>
      </c>
      <c r="AF235" s="36" t="s">
        <v>1717</v>
      </c>
    </row>
    <row r="236" spans="2:32" ht="14.25" customHeight="1">
      <c r="B236" s="43" t="s">
        <v>1704</v>
      </c>
      <c r="C236" s="41"/>
      <c r="D236" s="35">
        <v>1317</v>
      </c>
      <c r="E236" s="75" t="s">
        <v>755</v>
      </c>
      <c r="F236" s="36" t="s">
        <v>1717</v>
      </c>
      <c r="G236" s="38">
        <v>1</v>
      </c>
      <c r="H236" s="629">
        <v>1317199</v>
      </c>
      <c r="I236" s="36" t="s">
        <v>3351</v>
      </c>
      <c r="J236" s="36" t="s">
        <v>3353</v>
      </c>
      <c r="K236" s="36"/>
      <c r="L236" s="36"/>
      <c r="M236" s="402"/>
      <c r="N236" s="36"/>
      <c r="O236" s="36"/>
      <c r="P236" s="392"/>
      <c r="Q236" s="392"/>
      <c r="R236" s="392"/>
      <c r="S236" s="392"/>
      <c r="T236" s="392"/>
      <c r="U236" s="392"/>
      <c r="V236" s="434" t="b">
        <f t="shared" si="12"/>
        <v>1</v>
      </c>
      <c r="W236" s="434" t="b">
        <f t="shared" si="9"/>
        <v>1</v>
      </c>
      <c r="X236" s="75" t="s">
        <v>755</v>
      </c>
      <c r="Y236" s="38">
        <v>1</v>
      </c>
      <c r="Z236" s="77" t="s">
        <v>8</v>
      </c>
      <c r="AA236" s="53" t="s">
        <v>759</v>
      </c>
      <c r="AB236" s="43" t="s">
        <v>1704</v>
      </c>
      <c r="AC236" s="213" t="s">
        <v>4234</v>
      </c>
      <c r="AD236" s="626" t="str">
        <f t="shared" si="11"/>
        <v>CS F342P1</v>
      </c>
      <c r="AE236" s="626">
        <v>1293</v>
      </c>
      <c r="AF236" s="36" t="s">
        <v>1717</v>
      </c>
    </row>
    <row r="237" spans="2:32" ht="14.25" customHeight="1">
      <c r="B237" s="43" t="s">
        <v>1538</v>
      </c>
      <c r="C237" s="41" t="s">
        <v>1712</v>
      </c>
      <c r="D237" s="35" t="s">
        <v>760</v>
      </c>
      <c r="E237" s="35" t="s">
        <v>761</v>
      </c>
      <c r="F237" s="36" t="s">
        <v>762</v>
      </c>
      <c r="G237" s="38">
        <v>1</v>
      </c>
      <c r="H237" s="629">
        <v>13181</v>
      </c>
      <c r="I237" s="36" t="s">
        <v>3282</v>
      </c>
      <c r="J237" s="36" t="s">
        <v>3277</v>
      </c>
      <c r="K237" s="36" t="s">
        <v>3308</v>
      </c>
      <c r="L237" s="36"/>
      <c r="M237" s="402"/>
      <c r="N237" s="36"/>
      <c r="O237" s="36"/>
      <c r="P237" s="392"/>
      <c r="Q237" s="392"/>
      <c r="R237" s="392"/>
      <c r="S237" s="392"/>
      <c r="T237" s="392"/>
      <c r="U237" s="392"/>
      <c r="V237" s="434" t="b">
        <f t="shared" si="12"/>
        <v>1</v>
      </c>
      <c r="W237" s="434" t="b">
        <f t="shared" si="9"/>
        <v>1</v>
      </c>
      <c r="X237" s="35" t="s">
        <v>761</v>
      </c>
      <c r="Y237" s="38">
        <v>1</v>
      </c>
      <c r="Z237" s="38" t="s">
        <v>6</v>
      </c>
      <c r="AA237" s="441" t="s">
        <v>763</v>
      </c>
      <c r="AB237" s="43" t="s">
        <v>1538</v>
      </c>
      <c r="AC237" s="213" t="s">
        <v>4235</v>
      </c>
      <c r="AD237" s="626" t="str">
        <f t="shared" si="11"/>
        <v>CS F363L1</v>
      </c>
      <c r="AE237" s="626">
        <v>1294</v>
      </c>
      <c r="AF237" s="36" t="s">
        <v>762</v>
      </c>
    </row>
    <row r="238" spans="2:32" ht="14.25" customHeight="1">
      <c r="B238" s="33" t="s">
        <v>1536</v>
      </c>
      <c r="C238" s="41" t="s">
        <v>1712</v>
      </c>
      <c r="D238" s="35" t="s">
        <v>760</v>
      </c>
      <c r="E238" s="35" t="s">
        <v>761</v>
      </c>
      <c r="F238" s="36" t="s">
        <v>762</v>
      </c>
      <c r="G238" s="38">
        <v>1</v>
      </c>
      <c r="H238" s="629">
        <v>1318157</v>
      </c>
      <c r="I238" s="36" t="s">
        <v>3280</v>
      </c>
      <c r="J238" s="36"/>
      <c r="K238" s="36"/>
      <c r="L238" s="36"/>
      <c r="M238" s="402"/>
      <c r="N238" s="36"/>
      <c r="O238" s="36"/>
      <c r="P238" s="392"/>
      <c r="Q238" s="392"/>
      <c r="R238" s="392"/>
      <c r="S238" s="392"/>
      <c r="T238" s="392"/>
      <c r="U238" s="392"/>
      <c r="V238" s="434" t="b">
        <f t="shared" si="12"/>
        <v>1</v>
      </c>
      <c r="W238" s="434" t="b">
        <f t="shared" si="9"/>
        <v>1</v>
      </c>
      <c r="X238" s="35" t="s">
        <v>761</v>
      </c>
      <c r="Y238" s="38">
        <v>1</v>
      </c>
      <c r="Z238" s="38" t="s">
        <v>7</v>
      </c>
      <c r="AA238" s="442" t="s">
        <v>764</v>
      </c>
      <c r="AB238" s="33" t="s">
        <v>1536</v>
      </c>
      <c r="AC238" s="213" t="s">
        <v>4236</v>
      </c>
      <c r="AD238" s="626" t="str">
        <f t="shared" si="11"/>
        <v>CS F363T1</v>
      </c>
      <c r="AE238" s="626">
        <v>1295</v>
      </c>
      <c r="AF238" s="36" t="s">
        <v>762</v>
      </c>
    </row>
    <row r="239" spans="2:32" ht="14.25" customHeight="1">
      <c r="B239" s="43" t="s">
        <v>1578</v>
      </c>
      <c r="C239" s="41" t="s">
        <v>1712</v>
      </c>
      <c r="D239" s="35" t="s">
        <v>765</v>
      </c>
      <c r="E239" s="35" t="s">
        <v>766</v>
      </c>
      <c r="F239" s="36" t="s">
        <v>1719</v>
      </c>
      <c r="G239" s="38">
        <v>1</v>
      </c>
      <c r="H239" s="629">
        <v>13191</v>
      </c>
      <c r="I239" s="36" t="s">
        <v>3299</v>
      </c>
      <c r="J239" s="36" t="s">
        <v>3276</v>
      </c>
      <c r="K239" s="36" t="s">
        <v>3297</v>
      </c>
      <c r="L239" s="36"/>
      <c r="M239" s="402"/>
      <c r="N239" s="36"/>
      <c r="O239" s="36"/>
      <c r="P239" s="392"/>
      <c r="Q239" s="392"/>
      <c r="R239" s="392"/>
      <c r="S239" s="392"/>
      <c r="T239" s="392"/>
      <c r="U239" s="392"/>
      <c r="V239" s="434" t="b">
        <f t="shared" si="12"/>
        <v>1</v>
      </c>
      <c r="W239" s="434" t="b">
        <f t="shared" si="9"/>
        <v>1</v>
      </c>
      <c r="X239" s="35" t="s">
        <v>766</v>
      </c>
      <c r="Y239" s="38">
        <v>1</v>
      </c>
      <c r="Z239" s="38" t="s">
        <v>6</v>
      </c>
      <c r="AA239" s="96" t="s">
        <v>709</v>
      </c>
      <c r="AB239" s="43" t="s">
        <v>1578</v>
      </c>
      <c r="AC239" s="213" t="s">
        <v>4237</v>
      </c>
      <c r="AD239" s="626" t="str">
        <f t="shared" si="11"/>
        <v>CS F364L1</v>
      </c>
      <c r="AE239" s="626">
        <v>1296</v>
      </c>
      <c r="AF239" s="36" t="s">
        <v>1719</v>
      </c>
    </row>
    <row r="240" spans="2:32" ht="14.25" customHeight="1">
      <c r="B240" s="33"/>
      <c r="C240" s="41"/>
      <c r="D240" s="35" t="s">
        <v>1720</v>
      </c>
      <c r="E240" s="35" t="s">
        <v>1721</v>
      </c>
      <c r="F240" s="36" t="s">
        <v>197</v>
      </c>
      <c r="G240" s="38">
        <v>1</v>
      </c>
      <c r="H240" s="629">
        <v>16701</v>
      </c>
      <c r="I240" s="36"/>
      <c r="J240" s="36"/>
      <c r="K240" s="36"/>
      <c r="L240" s="36"/>
      <c r="M240" s="402"/>
      <c r="N240" s="36"/>
      <c r="O240" s="36"/>
      <c r="P240" s="392"/>
      <c r="Q240" s="392"/>
      <c r="R240" s="392"/>
      <c r="S240" s="392"/>
      <c r="T240" s="392"/>
      <c r="U240" s="392"/>
      <c r="V240" s="434" t="b">
        <f t="shared" si="12"/>
        <v>1</v>
      </c>
      <c r="W240" s="434" t="b">
        <f t="shared" si="9"/>
        <v>1</v>
      </c>
      <c r="X240" s="35" t="s">
        <v>1721</v>
      </c>
      <c r="Y240" s="38">
        <v>1</v>
      </c>
      <c r="Z240" s="38" t="s">
        <v>19</v>
      </c>
      <c r="AA240" s="442" t="s">
        <v>402</v>
      </c>
      <c r="AB240" s="33"/>
      <c r="AC240" s="213" t="s">
        <v>4238</v>
      </c>
      <c r="AD240" s="626" t="str">
        <f t="shared" si="11"/>
        <v>CS F366I1</v>
      </c>
      <c r="AE240" s="626">
        <v>1482</v>
      </c>
      <c r="AF240" s="36" t="s">
        <v>197</v>
      </c>
    </row>
    <row r="241" spans="2:32" ht="14.25" customHeight="1">
      <c r="B241" s="33"/>
      <c r="C241" s="41"/>
      <c r="D241" s="35" t="s">
        <v>1722</v>
      </c>
      <c r="E241" s="35" t="s">
        <v>1723</v>
      </c>
      <c r="F241" s="36" t="s">
        <v>197</v>
      </c>
      <c r="G241" s="38">
        <v>1</v>
      </c>
      <c r="H241" s="629">
        <v>17401</v>
      </c>
      <c r="I241" s="36"/>
      <c r="J241" s="36"/>
      <c r="K241" s="36"/>
      <c r="L241" s="36"/>
      <c r="M241" s="402"/>
      <c r="N241" s="36"/>
      <c r="O241" s="36"/>
      <c r="P241" s="392"/>
      <c r="Q241" s="392"/>
      <c r="R241" s="392"/>
      <c r="S241" s="392"/>
      <c r="T241" s="392"/>
      <c r="U241" s="392"/>
      <c r="V241" s="434" t="b">
        <f t="shared" si="12"/>
        <v>1</v>
      </c>
      <c r="W241" s="434" t="b">
        <f t="shared" si="9"/>
        <v>1</v>
      </c>
      <c r="X241" s="35" t="s">
        <v>1723</v>
      </c>
      <c r="Y241" s="38">
        <v>1</v>
      </c>
      <c r="Z241" s="38" t="s">
        <v>19</v>
      </c>
      <c r="AA241" s="442" t="s">
        <v>402</v>
      </c>
      <c r="AB241" s="33"/>
      <c r="AC241" s="213" t="s">
        <v>4239</v>
      </c>
      <c r="AD241" s="626" t="str">
        <f t="shared" si="11"/>
        <v>CS F367I1</v>
      </c>
      <c r="AE241" s="626">
        <v>1510</v>
      </c>
      <c r="AF241" s="36" t="s">
        <v>197</v>
      </c>
    </row>
    <row r="242" spans="2:32" ht="14.25" customHeight="1">
      <c r="B242" s="33"/>
      <c r="C242" s="41"/>
      <c r="D242" s="35" t="s">
        <v>1724</v>
      </c>
      <c r="E242" s="35" t="s">
        <v>1725</v>
      </c>
      <c r="F242" s="36" t="s">
        <v>200</v>
      </c>
      <c r="G242" s="38">
        <v>1</v>
      </c>
      <c r="H242" s="629">
        <v>16891</v>
      </c>
      <c r="I242" s="36"/>
      <c r="J242" s="36"/>
      <c r="K242" s="36"/>
      <c r="L242" s="36"/>
      <c r="M242" s="402"/>
      <c r="N242" s="36"/>
      <c r="O242" s="36"/>
      <c r="P242" s="392"/>
      <c r="Q242" s="392"/>
      <c r="R242" s="392"/>
      <c r="S242" s="392"/>
      <c r="T242" s="392"/>
      <c r="U242" s="392"/>
      <c r="V242" s="434" t="b">
        <f t="shared" si="12"/>
        <v>1</v>
      </c>
      <c r="W242" s="434" t="b">
        <f t="shared" si="9"/>
        <v>1</v>
      </c>
      <c r="X242" s="35" t="s">
        <v>1725</v>
      </c>
      <c r="Y242" s="38">
        <v>1</v>
      </c>
      <c r="Z242" s="38" t="s">
        <v>19</v>
      </c>
      <c r="AA242" s="442" t="s">
        <v>402</v>
      </c>
      <c r="AB242" s="33"/>
      <c r="AC242" s="213" t="s">
        <v>4240</v>
      </c>
      <c r="AD242" s="626" t="str">
        <f t="shared" si="11"/>
        <v>CS F376I1</v>
      </c>
      <c r="AE242" s="626">
        <v>1490</v>
      </c>
      <c r="AF242" s="36" t="s">
        <v>200</v>
      </c>
    </row>
    <row r="243" spans="2:32" ht="14.25" customHeight="1">
      <c r="B243" s="33"/>
      <c r="C243" s="41"/>
      <c r="D243" s="35" t="s">
        <v>1726</v>
      </c>
      <c r="E243" s="35" t="s">
        <v>1727</v>
      </c>
      <c r="F243" s="36" t="s">
        <v>200</v>
      </c>
      <c r="G243" s="38">
        <v>1</v>
      </c>
      <c r="H243" s="629">
        <v>17561</v>
      </c>
      <c r="I243" s="36"/>
      <c r="J243" s="36"/>
      <c r="K243" s="36"/>
      <c r="L243" s="36"/>
      <c r="M243" s="402"/>
      <c r="N243" s="36"/>
      <c r="O243" s="36"/>
      <c r="P243" s="392"/>
      <c r="Q243" s="392"/>
      <c r="R243" s="392"/>
      <c r="S243" s="392"/>
      <c r="T243" s="392"/>
      <c r="U243" s="392"/>
      <c r="V243" s="434" t="b">
        <f t="shared" si="12"/>
        <v>1</v>
      </c>
      <c r="W243" s="434" t="b">
        <f t="shared" si="9"/>
        <v>1</v>
      </c>
      <c r="X243" s="35" t="s">
        <v>1727</v>
      </c>
      <c r="Y243" s="38">
        <v>1</v>
      </c>
      <c r="Z243" s="38" t="s">
        <v>19</v>
      </c>
      <c r="AA243" s="442" t="s">
        <v>402</v>
      </c>
      <c r="AB243" s="33"/>
      <c r="AC243" s="213" t="s">
        <v>4241</v>
      </c>
      <c r="AD243" s="626" t="str">
        <f t="shared" si="11"/>
        <v>CS F377I1</v>
      </c>
      <c r="AE243" s="626">
        <v>1520</v>
      </c>
      <c r="AF243" s="36" t="s">
        <v>200</v>
      </c>
    </row>
    <row r="244" spans="2:32" ht="14.25" customHeight="1">
      <c r="B244" s="43" t="s">
        <v>1728</v>
      </c>
      <c r="C244" s="41" t="s">
        <v>1601</v>
      </c>
      <c r="D244" s="35" t="s">
        <v>772</v>
      </c>
      <c r="E244" s="35" t="s">
        <v>773</v>
      </c>
      <c r="F244" s="36" t="s">
        <v>1130</v>
      </c>
      <c r="G244" s="38">
        <v>1</v>
      </c>
      <c r="H244" s="629">
        <v>13331</v>
      </c>
      <c r="I244" s="36" t="s">
        <v>3303</v>
      </c>
      <c r="J244" s="36" t="s">
        <v>3278</v>
      </c>
      <c r="K244" s="36" t="s">
        <v>3266</v>
      </c>
      <c r="L244" s="36"/>
      <c r="M244" s="402"/>
      <c r="N244" s="36"/>
      <c r="O244" s="36"/>
      <c r="P244" s="392"/>
      <c r="Q244" s="392"/>
      <c r="R244" s="392"/>
      <c r="S244" s="392"/>
      <c r="T244" s="392"/>
      <c r="U244" s="392"/>
      <c r="V244" s="434" t="b">
        <f t="shared" si="12"/>
        <v>1</v>
      </c>
      <c r="W244" s="434" t="b">
        <f t="shared" si="9"/>
        <v>1</v>
      </c>
      <c r="X244" s="35" t="s">
        <v>773</v>
      </c>
      <c r="Y244" s="38">
        <v>1</v>
      </c>
      <c r="Z244" s="38" t="s">
        <v>6</v>
      </c>
      <c r="AA244" s="117" t="s">
        <v>775</v>
      </c>
      <c r="AB244" s="43" t="s">
        <v>1728</v>
      </c>
      <c r="AC244" s="213" t="s">
        <v>4242</v>
      </c>
      <c r="AD244" s="626" t="str">
        <f t="shared" si="11"/>
        <v>CS F407L1</v>
      </c>
      <c r="AE244" s="626">
        <v>1303</v>
      </c>
      <c r="AF244" s="36" t="s">
        <v>1130</v>
      </c>
    </row>
    <row r="245" spans="2:32" ht="14.25" customHeight="1">
      <c r="B245" s="43" t="s">
        <v>1522</v>
      </c>
      <c r="C245" s="65" t="s">
        <v>1603</v>
      </c>
      <c r="D245" s="35">
        <v>1322</v>
      </c>
      <c r="E245" s="75" t="s">
        <v>778</v>
      </c>
      <c r="F245" s="36" t="s">
        <v>779</v>
      </c>
      <c r="G245" s="38">
        <v>1</v>
      </c>
      <c r="H245" s="629">
        <v>13221</v>
      </c>
      <c r="I245" s="36" t="s">
        <v>3286</v>
      </c>
      <c r="J245" s="36" t="s">
        <v>3289</v>
      </c>
      <c r="K245" s="36" t="s">
        <v>3292</v>
      </c>
      <c r="L245" s="36"/>
      <c r="M245" s="402"/>
      <c r="N245" s="36"/>
      <c r="O245" s="36"/>
      <c r="P245" s="392"/>
      <c r="Q245" s="392"/>
      <c r="R245" s="392"/>
      <c r="S245" s="392"/>
      <c r="T245" s="392"/>
      <c r="U245" s="392"/>
      <c r="V245" s="434" t="b">
        <f t="shared" si="12"/>
        <v>1</v>
      </c>
      <c r="W245" s="434" t="b">
        <f t="shared" si="9"/>
        <v>1</v>
      </c>
      <c r="X245" s="75" t="s">
        <v>778</v>
      </c>
      <c r="Y245" s="38">
        <v>1</v>
      </c>
      <c r="Z245" s="77" t="s">
        <v>6</v>
      </c>
      <c r="AA245" s="117" t="s">
        <v>780</v>
      </c>
      <c r="AB245" s="43" t="s">
        <v>1522</v>
      </c>
      <c r="AC245" s="213" t="s">
        <v>4243</v>
      </c>
      <c r="AD245" s="626" t="str">
        <f t="shared" si="11"/>
        <v>CS F415L1</v>
      </c>
      <c r="AE245" s="626">
        <v>1300</v>
      </c>
      <c r="AF245" s="36" t="s">
        <v>779</v>
      </c>
    </row>
    <row r="246" spans="2:32" ht="14.25" customHeight="1">
      <c r="B246" s="43" t="s">
        <v>1569</v>
      </c>
      <c r="C246" s="41" t="s">
        <v>1730</v>
      </c>
      <c r="D246" s="35">
        <v>1324</v>
      </c>
      <c r="E246" s="35" t="s">
        <v>783</v>
      </c>
      <c r="F246" s="36" t="s">
        <v>1729</v>
      </c>
      <c r="G246" s="38">
        <v>1</v>
      </c>
      <c r="H246" s="629">
        <v>13241</v>
      </c>
      <c r="I246" s="36" t="s">
        <v>3283</v>
      </c>
      <c r="J246" s="36" t="s">
        <v>3268</v>
      </c>
      <c r="K246" s="36" t="s">
        <v>3294</v>
      </c>
      <c r="L246" s="36"/>
      <c r="M246" s="402"/>
      <c r="N246" s="36"/>
      <c r="O246" s="36"/>
      <c r="P246" s="392"/>
      <c r="Q246" s="392"/>
      <c r="R246" s="392"/>
      <c r="S246" s="392"/>
      <c r="T246" s="392"/>
      <c r="U246" s="392"/>
      <c r="V246" s="434" t="b">
        <f t="shared" si="12"/>
        <v>1</v>
      </c>
      <c r="W246" s="434" t="b">
        <f t="shared" si="9"/>
        <v>1</v>
      </c>
      <c r="X246" s="35" t="s">
        <v>783</v>
      </c>
      <c r="Y246" s="38">
        <v>1</v>
      </c>
      <c r="Z246" s="38" t="s">
        <v>6</v>
      </c>
      <c r="AA246" s="117" t="s">
        <v>698</v>
      </c>
      <c r="AB246" s="43" t="s">
        <v>1569</v>
      </c>
      <c r="AC246" s="213" t="s">
        <v>4244</v>
      </c>
      <c r="AD246" s="626" t="str">
        <f t="shared" si="11"/>
        <v>CS F424L1</v>
      </c>
      <c r="AE246" s="626">
        <v>1301</v>
      </c>
      <c r="AF246" s="36" t="s">
        <v>1729</v>
      </c>
    </row>
    <row r="247" spans="2:32" ht="14.25" customHeight="1">
      <c r="B247" s="43" t="s">
        <v>1621</v>
      </c>
      <c r="C247" s="41" t="s">
        <v>1731</v>
      </c>
      <c r="D247" s="66" t="s">
        <v>785</v>
      </c>
      <c r="E247" s="67" t="s">
        <v>786</v>
      </c>
      <c r="F247" s="67" t="s">
        <v>787</v>
      </c>
      <c r="G247" s="41">
        <v>1</v>
      </c>
      <c r="H247" s="629">
        <v>18831</v>
      </c>
      <c r="I247" s="67" t="s">
        <v>3304</v>
      </c>
      <c r="J247" s="67" t="s">
        <v>3265</v>
      </c>
      <c r="K247" s="67" t="s">
        <v>3264</v>
      </c>
      <c r="L247" s="67"/>
      <c r="M247" s="406"/>
      <c r="N247" s="67"/>
      <c r="O247" s="67"/>
      <c r="P247" s="392"/>
      <c r="Q247" s="392"/>
      <c r="R247" s="392"/>
      <c r="S247" s="392"/>
      <c r="T247" s="392"/>
      <c r="U247" s="392"/>
      <c r="V247" s="434" t="b">
        <f t="shared" si="12"/>
        <v>1</v>
      </c>
      <c r="W247" s="434" t="b">
        <f t="shared" si="9"/>
        <v>1</v>
      </c>
      <c r="X247" s="67" t="s">
        <v>786</v>
      </c>
      <c r="Y247" s="41">
        <v>1</v>
      </c>
      <c r="Z247" s="41" t="s">
        <v>6</v>
      </c>
      <c r="AA247" s="53" t="s">
        <v>402</v>
      </c>
      <c r="AB247" s="43" t="s">
        <v>1621</v>
      </c>
      <c r="AC247" s="213" t="s">
        <v>4245</v>
      </c>
      <c r="AD247" s="626" t="str">
        <f t="shared" si="11"/>
        <v>CS F444L1</v>
      </c>
      <c r="AE247" s="626">
        <v>1543</v>
      </c>
      <c r="AF247" s="67" t="s">
        <v>787</v>
      </c>
    </row>
    <row r="248" spans="2:32" ht="14.25" customHeight="1">
      <c r="B248" s="43" t="s">
        <v>1715</v>
      </c>
      <c r="C248" s="41" t="s">
        <v>1619</v>
      </c>
      <c r="D248" s="66" t="s">
        <v>788</v>
      </c>
      <c r="E248" s="67" t="s">
        <v>789</v>
      </c>
      <c r="F248" s="67" t="s">
        <v>1732</v>
      </c>
      <c r="G248" s="41">
        <v>1</v>
      </c>
      <c r="H248" s="629">
        <v>13261</v>
      </c>
      <c r="I248" s="67" t="s">
        <v>3279</v>
      </c>
      <c r="J248" s="67" t="s">
        <v>3351</v>
      </c>
      <c r="K248" s="67" t="s">
        <v>3270</v>
      </c>
      <c r="L248" s="67"/>
      <c r="M248" s="406"/>
      <c r="N248" s="67"/>
      <c r="O248" s="67"/>
      <c r="P248" s="392"/>
      <c r="Q248" s="392"/>
      <c r="R248" s="392"/>
      <c r="S248" s="392"/>
      <c r="T248" s="392"/>
      <c r="U248" s="392"/>
      <c r="V248" s="434" t="b">
        <f t="shared" si="12"/>
        <v>1</v>
      </c>
      <c r="W248" s="434" t="b">
        <f t="shared" si="9"/>
        <v>1</v>
      </c>
      <c r="X248" s="67" t="s">
        <v>789</v>
      </c>
      <c r="Y248" s="41">
        <v>1</v>
      </c>
      <c r="Z248" s="41" t="s">
        <v>6</v>
      </c>
      <c r="AA248" s="53" t="s">
        <v>402</v>
      </c>
      <c r="AB248" s="33" t="s">
        <v>1715</v>
      </c>
      <c r="AC248" s="213" t="s">
        <v>4246</v>
      </c>
      <c r="AD248" s="626" t="str">
        <f t="shared" si="11"/>
        <v>CS F446L1</v>
      </c>
      <c r="AE248" s="626">
        <v>1302</v>
      </c>
      <c r="AF248" s="67" t="s">
        <v>1732</v>
      </c>
    </row>
    <row r="249" spans="2:32" s="477" customFormat="1" ht="14.25" customHeight="1">
      <c r="B249" s="470"/>
      <c r="C249" s="471"/>
      <c r="D249" s="472" t="s">
        <v>791</v>
      </c>
      <c r="E249" s="472" t="s">
        <v>792</v>
      </c>
      <c r="F249" s="466" t="s">
        <v>212</v>
      </c>
      <c r="G249" s="473">
        <v>1</v>
      </c>
      <c r="H249" s="629">
        <v>17141</v>
      </c>
      <c r="I249" s="466"/>
      <c r="J249" s="466"/>
      <c r="K249" s="466"/>
      <c r="L249" s="466"/>
      <c r="M249" s="475"/>
      <c r="N249" s="466"/>
      <c r="O249" s="466"/>
      <c r="P249" s="476"/>
      <c r="Q249" s="476"/>
      <c r="R249" s="476"/>
      <c r="S249" s="476"/>
      <c r="T249" s="476"/>
      <c r="U249" s="476"/>
      <c r="V249" s="477" t="b">
        <f t="shared" si="12"/>
        <v>1</v>
      </c>
      <c r="W249" s="477" t="b">
        <f t="shared" si="9"/>
        <v>1</v>
      </c>
      <c r="X249" s="472" t="s">
        <v>792</v>
      </c>
      <c r="Y249" s="473">
        <v>1</v>
      </c>
      <c r="Z249" s="473" t="s">
        <v>19</v>
      </c>
      <c r="AA249" s="491" t="s">
        <v>402</v>
      </c>
      <c r="AB249" s="482"/>
      <c r="AC249" s="213" t="s">
        <v>4247</v>
      </c>
      <c r="AD249" s="626" t="str">
        <f t="shared" si="11"/>
        <v>CS F491I1</v>
      </c>
      <c r="AE249" s="626" t="e">
        <v>#N/A</v>
      </c>
      <c r="AF249" s="466" t="s">
        <v>212</v>
      </c>
    </row>
    <row r="250" spans="2:32" ht="14.25" customHeight="1">
      <c r="B250" s="43" t="s">
        <v>1552</v>
      </c>
      <c r="C250" s="41" t="s">
        <v>1730</v>
      </c>
      <c r="D250" s="35">
        <v>507</v>
      </c>
      <c r="E250" s="35" t="s">
        <v>794</v>
      </c>
      <c r="F250" s="36" t="s">
        <v>795</v>
      </c>
      <c r="G250" s="38">
        <v>1</v>
      </c>
      <c r="H250" s="629">
        <v>5071</v>
      </c>
      <c r="I250" s="36" t="s">
        <v>3300</v>
      </c>
      <c r="J250" s="36" t="s">
        <v>3309</v>
      </c>
      <c r="K250" s="36" t="s">
        <v>3298</v>
      </c>
      <c r="L250" s="36"/>
      <c r="M250" s="402"/>
      <c r="N250" s="36"/>
      <c r="O250" s="36"/>
      <c r="P250" s="392"/>
      <c r="Q250" s="392"/>
      <c r="R250" s="392"/>
      <c r="S250" s="392"/>
      <c r="T250" s="392"/>
      <c r="U250" s="392"/>
      <c r="V250" s="434" t="b">
        <f t="shared" si="12"/>
        <v>1</v>
      </c>
      <c r="W250" s="434" t="b">
        <f t="shared" si="9"/>
        <v>1</v>
      </c>
      <c r="X250" s="35" t="s">
        <v>794</v>
      </c>
      <c r="Y250" s="38">
        <v>1</v>
      </c>
      <c r="Z250" s="38" t="s">
        <v>6</v>
      </c>
      <c r="AA250" s="117" t="s">
        <v>796</v>
      </c>
      <c r="AB250" s="43" t="s">
        <v>1552</v>
      </c>
      <c r="AC250" s="213" t="s">
        <v>4248</v>
      </c>
      <c r="AD250" s="626" t="str">
        <f t="shared" si="11"/>
        <v>CS G513L1</v>
      </c>
      <c r="AE250" s="626">
        <v>1029</v>
      </c>
      <c r="AF250" s="36" t="s">
        <v>795</v>
      </c>
    </row>
    <row r="251" spans="2:32" ht="14.25" customHeight="1">
      <c r="B251" s="43" t="s">
        <v>1569</v>
      </c>
      <c r="C251" s="41" t="s">
        <v>1730</v>
      </c>
      <c r="D251" s="35" t="s">
        <v>798</v>
      </c>
      <c r="E251" s="35" t="s">
        <v>799</v>
      </c>
      <c r="F251" s="36" t="s">
        <v>1729</v>
      </c>
      <c r="G251" s="38">
        <v>1</v>
      </c>
      <c r="H251" s="629">
        <v>20521</v>
      </c>
      <c r="I251" s="36" t="s">
        <v>3283</v>
      </c>
      <c r="J251" s="36" t="s">
        <v>3268</v>
      </c>
      <c r="K251" s="36" t="s">
        <v>3294</v>
      </c>
      <c r="L251" s="36"/>
      <c r="M251" s="402"/>
      <c r="N251" s="36"/>
      <c r="O251" s="36"/>
      <c r="P251" s="392"/>
      <c r="Q251" s="392"/>
      <c r="R251" s="392"/>
      <c r="S251" s="392"/>
      <c r="T251" s="392"/>
      <c r="U251" s="392"/>
      <c r="V251" s="434" t="b">
        <f t="shared" si="12"/>
        <v>1</v>
      </c>
      <c r="W251" s="434" t="b">
        <f t="shared" si="9"/>
        <v>1</v>
      </c>
      <c r="X251" s="35" t="s">
        <v>799</v>
      </c>
      <c r="Y251" s="38">
        <v>1</v>
      </c>
      <c r="Z251" s="38" t="s">
        <v>6</v>
      </c>
      <c r="AA251" s="117" t="s">
        <v>698</v>
      </c>
      <c r="AB251" s="43" t="s">
        <v>1569</v>
      </c>
      <c r="AC251" s="213" t="s">
        <v>4249</v>
      </c>
      <c r="AD251" s="626" t="str">
        <f t="shared" si="11"/>
        <v>CS G523L1</v>
      </c>
      <c r="AE251" s="626">
        <v>1554</v>
      </c>
      <c r="AF251" s="36" t="s">
        <v>1729</v>
      </c>
    </row>
    <row r="252" spans="2:32" ht="14.25" customHeight="1">
      <c r="B252" s="43" t="s">
        <v>1578</v>
      </c>
      <c r="C252" s="41" t="s">
        <v>1731</v>
      </c>
      <c r="D252" s="35" t="s">
        <v>800</v>
      </c>
      <c r="E252" s="35" t="s">
        <v>801</v>
      </c>
      <c r="F252" s="36" t="s">
        <v>1736</v>
      </c>
      <c r="G252" s="38">
        <v>1</v>
      </c>
      <c r="H252" s="629">
        <v>20061</v>
      </c>
      <c r="I252" s="36" t="s">
        <v>3300</v>
      </c>
      <c r="J252" s="36" t="s">
        <v>3309</v>
      </c>
      <c r="K252" s="36" t="s">
        <v>3298</v>
      </c>
      <c r="L252" s="36"/>
      <c r="M252" s="402"/>
      <c r="N252" s="36"/>
      <c r="O252" s="36"/>
      <c r="P252" s="392"/>
      <c r="Q252" s="392"/>
      <c r="R252" s="392"/>
      <c r="S252" s="392"/>
      <c r="T252" s="392"/>
      <c r="U252" s="392"/>
      <c r="V252" s="434" t="b">
        <f t="shared" si="12"/>
        <v>1</v>
      </c>
      <c r="W252" s="434" t="b">
        <f t="shared" si="9"/>
        <v>1</v>
      </c>
      <c r="X252" s="35" t="s">
        <v>801</v>
      </c>
      <c r="Y252" s="38">
        <v>1</v>
      </c>
      <c r="Z252" s="38" t="s">
        <v>6</v>
      </c>
      <c r="AA252" s="117" t="s">
        <v>694</v>
      </c>
      <c r="AB252" s="43" t="s">
        <v>1578</v>
      </c>
      <c r="AC252" s="213" t="s">
        <v>4250</v>
      </c>
      <c r="AD252" s="626" t="str">
        <f t="shared" si="11"/>
        <v>CS G524L1</v>
      </c>
      <c r="AE252" s="626">
        <v>1548</v>
      </c>
      <c r="AF252" s="36" t="s">
        <v>1736</v>
      </c>
    </row>
    <row r="253" spans="2:32" ht="14.25" customHeight="1">
      <c r="B253" s="43" t="s">
        <v>1728</v>
      </c>
      <c r="C253" s="41" t="s">
        <v>1731</v>
      </c>
      <c r="D253" s="66" t="s">
        <v>803</v>
      </c>
      <c r="E253" s="67" t="s">
        <v>804</v>
      </c>
      <c r="F253" s="67" t="s">
        <v>1737</v>
      </c>
      <c r="G253" s="41">
        <v>1</v>
      </c>
      <c r="H253" s="629">
        <v>21081</v>
      </c>
      <c r="I253" s="67" t="s">
        <v>3303</v>
      </c>
      <c r="J253" s="67" t="s">
        <v>3278</v>
      </c>
      <c r="K253" s="67" t="s">
        <v>3266</v>
      </c>
      <c r="L253" s="67"/>
      <c r="M253" s="406"/>
      <c r="N253" s="67"/>
      <c r="O253" s="67"/>
      <c r="P253" s="392"/>
      <c r="Q253" s="392"/>
      <c r="R253" s="392"/>
      <c r="S253" s="392"/>
      <c r="T253" s="392"/>
      <c r="U253" s="392"/>
      <c r="V253" s="434" t="b">
        <f t="shared" si="12"/>
        <v>1</v>
      </c>
      <c r="W253" s="434" t="b">
        <f t="shared" si="9"/>
        <v>1</v>
      </c>
      <c r="X253" s="67" t="s">
        <v>804</v>
      </c>
      <c r="Y253" s="41">
        <v>1</v>
      </c>
      <c r="Z253" s="41" t="s">
        <v>6</v>
      </c>
      <c r="AA253" s="53" t="s">
        <v>700</v>
      </c>
      <c r="AB253" s="43" t="s">
        <v>1728</v>
      </c>
      <c r="AC253" s="213" t="s">
        <v>4251</v>
      </c>
      <c r="AD253" s="626" t="str">
        <f t="shared" si="11"/>
        <v>CS G527L1</v>
      </c>
      <c r="AE253" s="626">
        <v>1557</v>
      </c>
      <c r="AF253" s="67" t="s">
        <v>1737</v>
      </c>
    </row>
    <row r="254" spans="2:32" ht="14.25" customHeight="1">
      <c r="B254" s="43" t="s">
        <v>1548</v>
      </c>
      <c r="C254" s="41" t="s">
        <v>1739</v>
      </c>
      <c r="D254" s="66" t="s">
        <v>806</v>
      </c>
      <c r="E254" s="67" t="s">
        <v>807</v>
      </c>
      <c r="F254" s="67" t="s">
        <v>1738</v>
      </c>
      <c r="G254" s="41">
        <v>1</v>
      </c>
      <c r="H254" s="629">
        <v>3001</v>
      </c>
      <c r="I254" s="67" t="s">
        <v>3281</v>
      </c>
      <c r="J254" s="67" t="s">
        <v>3290</v>
      </c>
      <c r="K254" s="67" t="s">
        <v>3293</v>
      </c>
      <c r="L254" s="67"/>
      <c r="M254" s="406"/>
      <c r="N254" s="67"/>
      <c r="O254" s="67"/>
      <c r="P254" s="392"/>
      <c r="Q254" s="392"/>
      <c r="R254" s="392"/>
      <c r="S254" s="392"/>
      <c r="T254" s="392"/>
      <c r="U254" s="392"/>
      <c r="V254" s="434" t="b">
        <f t="shared" si="12"/>
        <v>1</v>
      </c>
      <c r="W254" s="434" t="b">
        <f t="shared" si="9"/>
        <v>1</v>
      </c>
      <c r="X254" s="67" t="s">
        <v>807</v>
      </c>
      <c r="Y254" s="41">
        <v>1</v>
      </c>
      <c r="Z254" s="41" t="s">
        <v>6</v>
      </c>
      <c r="AA254" s="53" t="s">
        <v>741</v>
      </c>
      <c r="AB254" s="43" t="s">
        <v>1548</v>
      </c>
      <c r="AC254" s="213" t="s">
        <v>4252</v>
      </c>
      <c r="AD254" s="626" t="str">
        <f t="shared" si="11"/>
        <v>CS G541L1</v>
      </c>
      <c r="AE254" s="626">
        <v>1024</v>
      </c>
      <c r="AF254" s="67" t="s">
        <v>1738</v>
      </c>
    </row>
    <row r="255" spans="2:32" ht="14.25" customHeight="1">
      <c r="B255" s="59" t="s">
        <v>3366</v>
      </c>
      <c r="C255" s="41"/>
      <c r="D255" s="35" t="s">
        <v>809</v>
      </c>
      <c r="E255" s="49" t="s">
        <v>810</v>
      </c>
      <c r="F255" s="53" t="s">
        <v>811</v>
      </c>
      <c r="G255" s="38">
        <v>1</v>
      </c>
      <c r="H255" s="629">
        <v>4361</v>
      </c>
      <c r="I255" s="53" t="s">
        <v>3283</v>
      </c>
      <c r="J255" s="53" t="s">
        <v>3268</v>
      </c>
      <c r="K255" s="53" t="s">
        <v>3307</v>
      </c>
      <c r="L255" s="53"/>
      <c r="M255" s="403"/>
      <c r="N255" s="53"/>
      <c r="O255" s="53"/>
      <c r="P255" s="392"/>
      <c r="Q255" s="392"/>
      <c r="R255" s="392"/>
      <c r="S255" s="392"/>
      <c r="T255" s="392"/>
      <c r="U255" s="392"/>
      <c r="V255" s="434" t="b">
        <f t="shared" si="12"/>
        <v>1</v>
      </c>
      <c r="W255" s="434" t="b">
        <f t="shared" si="9"/>
        <v>1</v>
      </c>
      <c r="X255" s="49" t="s">
        <v>810</v>
      </c>
      <c r="Y255" s="38">
        <v>1</v>
      </c>
      <c r="Z255" s="38" t="s">
        <v>6</v>
      </c>
      <c r="AA255" s="117" t="s">
        <v>812</v>
      </c>
      <c r="AB255" s="59" t="s">
        <v>3366</v>
      </c>
      <c r="AC255" s="213" t="s">
        <v>4253</v>
      </c>
      <c r="AD255" s="626" t="str">
        <f t="shared" si="11"/>
        <v>DE G514L1</v>
      </c>
      <c r="AE255" s="626">
        <v>1025</v>
      </c>
      <c r="AF255" s="53" t="s">
        <v>811</v>
      </c>
    </row>
    <row r="256" spans="2:32" ht="14.25" customHeight="1">
      <c r="B256" s="59" t="s">
        <v>1621</v>
      </c>
      <c r="C256" s="41"/>
      <c r="D256" s="59" t="s">
        <v>814</v>
      </c>
      <c r="E256" s="59" t="s">
        <v>815</v>
      </c>
      <c r="F256" s="59" t="s">
        <v>816</v>
      </c>
      <c r="G256" s="38">
        <v>1</v>
      </c>
      <c r="H256" s="629">
        <v>15951</v>
      </c>
      <c r="I256" s="59" t="s">
        <v>3304</v>
      </c>
      <c r="J256" s="59" t="s">
        <v>3265</v>
      </c>
      <c r="K256" s="59" t="s">
        <v>3264</v>
      </c>
      <c r="L256" s="59"/>
      <c r="M256" s="410"/>
      <c r="N256" s="59"/>
      <c r="O256" s="59"/>
      <c r="P256" s="392"/>
      <c r="Q256" s="392"/>
      <c r="R256" s="392"/>
      <c r="S256" s="392"/>
      <c r="T256" s="392"/>
      <c r="U256" s="392"/>
      <c r="V256" s="434" t="b">
        <f t="shared" si="12"/>
        <v>1</v>
      </c>
      <c r="W256" s="434" t="b">
        <f t="shared" si="9"/>
        <v>1</v>
      </c>
      <c r="X256" s="59" t="s">
        <v>815</v>
      </c>
      <c r="Y256" s="38">
        <v>1</v>
      </c>
      <c r="Z256" s="38" t="s">
        <v>6</v>
      </c>
      <c r="AA256" s="117" t="s">
        <v>1740</v>
      </c>
      <c r="AB256" s="59" t="s">
        <v>1621</v>
      </c>
      <c r="AC256" s="213" t="s">
        <v>4254</v>
      </c>
      <c r="AD256" s="626" t="str">
        <f t="shared" si="11"/>
        <v>ECE F343L1</v>
      </c>
      <c r="AE256" s="626">
        <v>1459</v>
      </c>
      <c r="AF256" s="59" t="s">
        <v>816</v>
      </c>
    </row>
    <row r="257" spans="2:33" ht="14.25" customHeight="1">
      <c r="B257" s="33" t="s">
        <v>1522</v>
      </c>
      <c r="C257" s="41" t="s">
        <v>1608</v>
      </c>
      <c r="D257" s="35" t="s">
        <v>819</v>
      </c>
      <c r="E257" s="35" t="s">
        <v>820</v>
      </c>
      <c r="F257" s="36" t="s">
        <v>821</v>
      </c>
      <c r="G257" s="38">
        <v>1</v>
      </c>
      <c r="H257" s="629">
        <v>10231</v>
      </c>
      <c r="I257" s="36" t="s">
        <v>3286</v>
      </c>
      <c r="J257" s="36" t="s">
        <v>3289</v>
      </c>
      <c r="K257" s="36" t="s">
        <v>3292</v>
      </c>
      <c r="L257" s="36"/>
      <c r="M257" s="402"/>
      <c r="N257" s="36"/>
      <c r="O257" s="36"/>
      <c r="P257" s="392"/>
      <c r="Q257" s="392"/>
      <c r="R257" s="392"/>
      <c r="S257" s="392"/>
      <c r="T257" s="392"/>
      <c r="U257" s="392"/>
      <c r="V257" s="434" t="b">
        <f t="shared" si="12"/>
        <v>1</v>
      </c>
      <c r="W257" s="434" t="b">
        <f t="shared" si="9"/>
        <v>1</v>
      </c>
      <c r="X257" s="35" t="s">
        <v>820</v>
      </c>
      <c r="Y257" s="38">
        <v>1</v>
      </c>
      <c r="Z257" s="38" t="s">
        <v>6</v>
      </c>
      <c r="AA257" s="117" t="s">
        <v>1741</v>
      </c>
      <c r="AB257" s="33" t="s">
        <v>1522</v>
      </c>
      <c r="AC257" s="213" t="s">
        <v>3970</v>
      </c>
      <c r="AD257" s="626" t="str">
        <f t="shared" si="11"/>
        <v>ECON F211L1</v>
      </c>
      <c r="AE257" s="626">
        <v>1172</v>
      </c>
      <c r="AF257" s="36" t="s">
        <v>821</v>
      </c>
    </row>
    <row r="258" spans="2:33" ht="14.25" customHeight="1">
      <c r="B258" s="33" t="s">
        <v>1554</v>
      </c>
      <c r="C258" s="41" t="s">
        <v>1608</v>
      </c>
      <c r="D258" s="35" t="s">
        <v>819</v>
      </c>
      <c r="E258" s="35" t="s">
        <v>820</v>
      </c>
      <c r="F258" s="36" t="s">
        <v>821</v>
      </c>
      <c r="G258" s="38">
        <v>1</v>
      </c>
      <c r="H258" s="783">
        <v>1023157</v>
      </c>
      <c r="I258" s="36" t="s">
        <v>3349</v>
      </c>
      <c r="J258" s="36"/>
      <c r="K258" s="36"/>
      <c r="L258" s="36"/>
      <c r="M258" s="402"/>
      <c r="N258" s="36"/>
      <c r="O258" s="36"/>
      <c r="P258" s="392"/>
      <c r="Q258" s="392"/>
      <c r="R258" s="392"/>
      <c r="S258" s="392"/>
      <c r="T258" s="392"/>
      <c r="U258" s="392"/>
      <c r="V258" s="434" t="b">
        <f t="shared" si="12"/>
        <v>1</v>
      </c>
      <c r="W258" s="434" t="b">
        <f t="shared" si="9"/>
        <v>1</v>
      </c>
      <c r="X258" s="35" t="s">
        <v>820</v>
      </c>
      <c r="Y258" s="38">
        <v>1</v>
      </c>
      <c r="Z258" s="38" t="s">
        <v>7</v>
      </c>
      <c r="AA258" s="442" t="s">
        <v>1742</v>
      </c>
      <c r="AB258" s="33" t="s">
        <v>1554</v>
      </c>
      <c r="AC258" s="213" t="s">
        <v>3970</v>
      </c>
      <c r="AD258" s="626" t="str">
        <f t="shared" si="11"/>
        <v>ECON F211T1</v>
      </c>
      <c r="AE258" s="626">
        <v>1172</v>
      </c>
      <c r="AF258" s="36" t="s">
        <v>821</v>
      </c>
      <c r="AG258" s="434" t="s">
        <v>4565</v>
      </c>
    </row>
    <row r="259" spans="2:33" ht="14.25" customHeight="1">
      <c r="B259" s="33" t="s">
        <v>1569</v>
      </c>
      <c r="C259" s="41" t="s">
        <v>1712</v>
      </c>
      <c r="D259" s="35" t="s">
        <v>819</v>
      </c>
      <c r="E259" s="35" t="s">
        <v>820</v>
      </c>
      <c r="F259" s="36" t="s">
        <v>821</v>
      </c>
      <c r="G259" s="38">
        <v>2</v>
      </c>
      <c r="H259" s="629">
        <v>10232</v>
      </c>
      <c r="I259" s="36" t="s">
        <v>3283</v>
      </c>
      <c r="J259" s="36" t="s">
        <v>3268</v>
      </c>
      <c r="K259" s="36" t="s">
        <v>3294</v>
      </c>
      <c r="L259" s="36"/>
      <c r="M259" s="402"/>
      <c r="N259" s="36"/>
      <c r="O259" s="36"/>
      <c r="P259" s="392"/>
      <c r="Q259" s="392"/>
      <c r="R259" s="392"/>
      <c r="S259" s="392"/>
      <c r="T259" s="392"/>
      <c r="U259" s="392"/>
      <c r="V259" s="434" t="b">
        <f t="shared" si="12"/>
        <v>1</v>
      </c>
      <c r="W259" s="434" t="b">
        <f t="shared" si="9"/>
        <v>1</v>
      </c>
      <c r="X259" s="35" t="s">
        <v>820</v>
      </c>
      <c r="Y259" s="38">
        <v>2</v>
      </c>
      <c r="Z259" s="38" t="s">
        <v>6</v>
      </c>
      <c r="AA259" s="442" t="s">
        <v>1742</v>
      </c>
      <c r="AB259" s="33" t="s">
        <v>1569</v>
      </c>
      <c r="AC259" s="213" t="s">
        <v>3971</v>
      </c>
      <c r="AD259" s="626" t="str">
        <f t="shared" si="11"/>
        <v>ECON F211L2</v>
      </c>
      <c r="AE259" s="626">
        <v>1173</v>
      </c>
      <c r="AF259" s="36" t="s">
        <v>821</v>
      </c>
    </row>
    <row r="260" spans="2:33" ht="14.25" customHeight="1">
      <c r="B260" s="33" t="s">
        <v>1743</v>
      </c>
      <c r="C260" s="41" t="s">
        <v>1608</v>
      </c>
      <c r="D260" s="35" t="s">
        <v>819</v>
      </c>
      <c r="E260" s="35" t="s">
        <v>820</v>
      </c>
      <c r="F260" s="36" t="s">
        <v>821</v>
      </c>
      <c r="G260" s="38">
        <v>2</v>
      </c>
      <c r="H260" s="783">
        <v>1023257</v>
      </c>
      <c r="I260" s="36" t="s">
        <v>3279</v>
      </c>
      <c r="J260" s="36"/>
      <c r="K260" s="36"/>
      <c r="L260" s="36"/>
      <c r="M260" s="402"/>
      <c r="N260" s="36"/>
      <c r="O260" s="36"/>
      <c r="P260" s="392"/>
      <c r="Q260" s="392"/>
      <c r="R260" s="392"/>
      <c r="S260" s="392"/>
      <c r="T260" s="392"/>
      <c r="U260" s="392"/>
      <c r="V260" s="434" t="b">
        <f t="shared" si="12"/>
        <v>1</v>
      </c>
      <c r="W260" s="434" t="b">
        <f t="shared" si="9"/>
        <v>1</v>
      </c>
      <c r="X260" s="35" t="s">
        <v>820</v>
      </c>
      <c r="Y260" s="38">
        <v>2</v>
      </c>
      <c r="Z260" s="38" t="s">
        <v>7</v>
      </c>
      <c r="AA260" s="442" t="s">
        <v>1742</v>
      </c>
      <c r="AB260" s="33" t="s">
        <v>1743</v>
      </c>
      <c r="AC260" s="213" t="s">
        <v>3971</v>
      </c>
      <c r="AD260" s="626" t="str">
        <f t="shared" si="11"/>
        <v>ECON F211T2</v>
      </c>
      <c r="AE260" s="626">
        <v>1173</v>
      </c>
      <c r="AF260" s="36" t="s">
        <v>821</v>
      </c>
      <c r="AG260" s="434" t="s">
        <v>4566</v>
      </c>
    </row>
    <row r="261" spans="2:33" ht="14.25" customHeight="1">
      <c r="B261" s="33" t="s">
        <v>1745</v>
      </c>
      <c r="C261" s="41" t="s">
        <v>1604</v>
      </c>
      <c r="D261" s="35">
        <v>1120</v>
      </c>
      <c r="E261" s="35" t="s">
        <v>830</v>
      </c>
      <c r="F261" s="36" t="s">
        <v>831</v>
      </c>
      <c r="G261" s="38">
        <v>1</v>
      </c>
      <c r="H261" s="629">
        <v>11201</v>
      </c>
      <c r="I261" s="36" t="s">
        <v>3290</v>
      </c>
      <c r="J261" s="36" t="s">
        <v>3357</v>
      </c>
      <c r="K261" s="36" t="s">
        <v>3358</v>
      </c>
      <c r="L261" s="36"/>
      <c r="M261" s="402"/>
      <c r="N261" s="36"/>
      <c r="O261" s="36"/>
      <c r="P261" s="392"/>
      <c r="Q261" s="392"/>
      <c r="R261" s="392"/>
      <c r="S261" s="392"/>
      <c r="T261" s="392"/>
      <c r="U261" s="392"/>
      <c r="V261" s="434" t="b">
        <f t="shared" si="12"/>
        <v>1</v>
      </c>
      <c r="W261" s="434" t="b">
        <f t="shared" si="9"/>
        <v>1</v>
      </c>
      <c r="X261" s="35" t="s">
        <v>830</v>
      </c>
      <c r="Y261" s="38">
        <v>1</v>
      </c>
      <c r="Z261" s="38" t="s">
        <v>6</v>
      </c>
      <c r="AA261" s="117" t="s">
        <v>1744</v>
      </c>
      <c r="AB261" s="33" t="s">
        <v>1745</v>
      </c>
      <c r="AC261" s="213" t="s">
        <v>4255</v>
      </c>
      <c r="AD261" s="626" t="str">
        <f t="shared" si="11"/>
        <v>ECON F212L1</v>
      </c>
      <c r="AE261" s="626">
        <v>1188</v>
      </c>
      <c r="AF261" s="36" t="s">
        <v>831</v>
      </c>
    </row>
    <row r="262" spans="2:33" ht="14.25" customHeight="1">
      <c r="B262" s="33" t="s">
        <v>1538</v>
      </c>
      <c r="C262" s="41" t="s">
        <v>1730</v>
      </c>
      <c r="D262" s="35" t="s">
        <v>836</v>
      </c>
      <c r="E262" s="35" t="s">
        <v>837</v>
      </c>
      <c r="F262" s="36" t="s">
        <v>838</v>
      </c>
      <c r="G262" s="38">
        <v>1</v>
      </c>
      <c r="H262" s="629">
        <v>14421</v>
      </c>
      <c r="I262" s="36" t="s">
        <v>3282</v>
      </c>
      <c r="J262" s="36" t="s">
        <v>3277</v>
      </c>
      <c r="K262" s="36" t="s">
        <v>3308</v>
      </c>
      <c r="L262" s="36"/>
      <c r="M262" s="402"/>
      <c r="N262" s="36"/>
      <c r="O262" s="36"/>
      <c r="P262" s="392"/>
      <c r="Q262" s="392"/>
      <c r="R262" s="392"/>
      <c r="S262" s="392"/>
      <c r="T262" s="392"/>
      <c r="U262" s="392"/>
      <c r="V262" s="434" t="b">
        <f t="shared" ref="V262:V288" si="13">EXACT(X262,E262)</f>
        <v>1</v>
      </c>
      <c r="W262" s="434" t="b">
        <f t="shared" ref="W262:W325" si="14">EXACT(G262,Y262)</f>
        <v>1</v>
      </c>
      <c r="X262" s="35" t="s">
        <v>837</v>
      </c>
      <c r="Y262" s="38">
        <v>1</v>
      </c>
      <c r="Z262" s="38" t="s">
        <v>6</v>
      </c>
      <c r="AA262" s="456" t="s">
        <v>3417</v>
      </c>
      <c r="AB262" s="33" t="s">
        <v>1538</v>
      </c>
      <c r="AC262" s="213" t="s">
        <v>4256</v>
      </c>
      <c r="AD262" s="626" t="str">
        <f t="shared" si="11"/>
        <v>ECON F241L1</v>
      </c>
      <c r="AE262" s="626">
        <v>1379</v>
      </c>
      <c r="AF262" s="36" t="s">
        <v>838</v>
      </c>
    </row>
    <row r="263" spans="2:33" ht="14.25" customHeight="1">
      <c r="B263" s="33" t="s">
        <v>1746</v>
      </c>
      <c r="C263" s="41" t="s">
        <v>1730</v>
      </c>
      <c r="D263" s="35" t="s">
        <v>836</v>
      </c>
      <c r="E263" s="35" t="s">
        <v>837</v>
      </c>
      <c r="F263" s="36" t="s">
        <v>838</v>
      </c>
      <c r="G263" s="38">
        <v>1</v>
      </c>
      <c r="H263" s="629">
        <v>1442157</v>
      </c>
      <c r="I263" s="36" t="s">
        <v>3278</v>
      </c>
      <c r="J263" s="36"/>
      <c r="K263" s="36"/>
      <c r="L263" s="36"/>
      <c r="M263" s="402"/>
      <c r="N263" s="36"/>
      <c r="O263" s="36"/>
      <c r="P263" s="392"/>
      <c r="Q263" s="392"/>
      <c r="R263" s="392"/>
      <c r="S263" s="392"/>
      <c r="T263" s="392"/>
      <c r="U263" s="392"/>
      <c r="V263" s="434" t="b">
        <f t="shared" si="13"/>
        <v>1</v>
      </c>
      <c r="W263" s="434" t="b">
        <f t="shared" si="14"/>
        <v>1</v>
      </c>
      <c r="X263" s="35" t="s">
        <v>837</v>
      </c>
      <c r="Y263" s="38">
        <v>1</v>
      </c>
      <c r="Z263" s="38" t="s">
        <v>7</v>
      </c>
      <c r="AA263" s="457" t="s">
        <v>3418</v>
      </c>
      <c r="AB263" s="33" t="s">
        <v>1746</v>
      </c>
      <c r="AC263" s="213" t="s">
        <v>4257</v>
      </c>
      <c r="AD263" s="626" t="str">
        <f t="shared" ref="AD263:AD326" si="15">X263&amp;Z263&amp;Y263</f>
        <v>ECON F241T1</v>
      </c>
      <c r="AE263" s="626">
        <v>1380</v>
      </c>
      <c r="AF263" s="36" t="s">
        <v>838</v>
      </c>
    </row>
    <row r="264" spans="2:33" ht="14.25" customHeight="1">
      <c r="B264" s="33" t="s">
        <v>1747</v>
      </c>
      <c r="C264" s="41" t="s">
        <v>1730</v>
      </c>
      <c r="D264" s="35" t="s">
        <v>841</v>
      </c>
      <c r="E264" s="35" t="s">
        <v>842</v>
      </c>
      <c r="F264" s="36" t="s">
        <v>843</v>
      </c>
      <c r="G264" s="38">
        <v>1</v>
      </c>
      <c r="H264" s="629">
        <v>14431</v>
      </c>
      <c r="I264" s="36" t="s">
        <v>3281</v>
      </c>
      <c r="J264" s="36" t="s">
        <v>3288</v>
      </c>
      <c r="K264" s="36" t="s">
        <v>3291</v>
      </c>
      <c r="L264" s="36"/>
      <c r="M264" s="402"/>
      <c r="N264" s="36"/>
      <c r="O264" s="36"/>
      <c r="P264" s="392"/>
      <c r="Q264" s="392"/>
      <c r="R264" s="392"/>
      <c r="S264" s="392"/>
      <c r="T264" s="392"/>
      <c r="U264" s="392"/>
      <c r="V264" s="434" t="b">
        <f t="shared" si="13"/>
        <v>1</v>
      </c>
      <c r="W264" s="434" t="b">
        <f t="shared" si="14"/>
        <v>1</v>
      </c>
      <c r="X264" s="35" t="s">
        <v>842</v>
      </c>
      <c r="Y264" s="38">
        <v>1</v>
      </c>
      <c r="Z264" s="38" t="s">
        <v>6</v>
      </c>
      <c r="AA264" s="456" t="s">
        <v>3419</v>
      </c>
      <c r="AB264" s="33" t="s">
        <v>1747</v>
      </c>
      <c r="AC264" s="213" t="s">
        <v>4258</v>
      </c>
      <c r="AD264" s="626" t="str">
        <f t="shared" si="15"/>
        <v>ECON F242L1</v>
      </c>
      <c r="AE264" s="626">
        <v>1381</v>
      </c>
      <c r="AF264" s="36" t="s">
        <v>843</v>
      </c>
    </row>
    <row r="265" spans="2:33" ht="14.25" customHeight="1">
      <c r="B265" s="33" t="s">
        <v>1748</v>
      </c>
      <c r="C265" s="41" t="s">
        <v>1730</v>
      </c>
      <c r="D265" s="35" t="s">
        <v>841</v>
      </c>
      <c r="E265" s="35" t="s">
        <v>842</v>
      </c>
      <c r="F265" s="36" t="s">
        <v>843</v>
      </c>
      <c r="G265" s="38">
        <v>1</v>
      </c>
      <c r="H265" s="629">
        <v>1443157</v>
      </c>
      <c r="I265" s="36" t="s">
        <v>3293</v>
      </c>
      <c r="J265" s="36"/>
      <c r="K265" s="36"/>
      <c r="L265" s="36"/>
      <c r="M265" s="402"/>
      <c r="N265" s="36"/>
      <c r="O265" s="36"/>
      <c r="P265" s="392"/>
      <c r="Q265" s="392"/>
      <c r="R265" s="392"/>
      <c r="S265" s="392"/>
      <c r="T265" s="392"/>
      <c r="U265" s="392"/>
      <c r="V265" s="434" t="b">
        <f t="shared" si="13"/>
        <v>1</v>
      </c>
      <c r="W265" s="434" t="b">
        <f t="shared" si="14"/>
        <v>1</v>
      </c>
      <c r="X265" s="35" t="s">
        <v>842</v>
      </c>
      <c r="Y265" s="38">
        <v>1</v>
      </c>
      <c r="Z265" s="38" t="s">
        <v>7</v>
      </c>
      <c r="AA265" s="457" t="s">
        <v>3420</v>
      </c>
      <c r="AB265" s="33" t="s">
        <v>1748</v>
      </c>
      <c r="AC265" s="213" t="s">
        <v>4259</v>
      </c>
      <c r="AD265" s="626" t="str">
        <f t="shared" si="15"/>
        <v>ECON F242T1</v>
      </c>
      <c r="AE265" s="626">
        <v>1382</v>
      </c>
      <c r="AF265" s="36" t="s">
        <v>843</v>
      </c>
    </row>
    <row r="266" spans="2:33" ht="14.25" customHeight="1">
      <c r="B266" s="59" t="s">
        <v>1588</v>
      </c>
      <c r="C266" s="41" t="s">
        <v>1730</v>
      </c>
      <c r="D266" s="35" t="s">
        <v>844</v>
      </c>
      <c r="E266" s="35" t="s">
        <v>845</v>
      </c>
      <c r="F266" s="36" t="s">
        <v>846</v>
      </c>
      <c r="G266" s="38">
        <v>1</v>
      </c>
      <c r="H266" s="629">
        <v>14441</v>
      </c>
      <c r="I266" s="36" t="s">
        <v>3303</v>
      </c>
      <c r="J266" s="36" t="s">
        <v>3266</v>
      </c>
      <c r="K266" s="36" t="s">
        <v>3267</v>
      </c>
      <c r="L266" s="36"/>
      <c r="M266" s="402"/>
      <c r="N266" s="36"/>
      <c r="O266" s="36"/>
      <c r="P266" s="392"/>
      <c r="Q266" s="392"/>
      <c r="R266" s="392"/>
      <c r="S266" s="392"/>
      <c r="T266" s="392"/>
      <c r="U266" s="392"/>
      <c r="V266" s="434" t="b">
        <f t="shared" si="13"/>
        <v>1</v>
      </c>
      <c r="W266" s="434" t="b">
        <f t="shared" si="14"/>
        <v>1</v>
      </c>
      <c r="X266" s="35" t="s">
        <v>845</v>
      </c>
      <c r="Y266" s="38">
        <v>1</v>
      </c>
      <c r="Z266" s="38" t="s">
        <v>6</v>
      </c>
      <c r="AA266" s="441" t="s">
        <v>827</v>
      </c>
      <c r="AB266" s="59" t="s">
        <v>1588</v>
      </c>
      <c r="AC266" s="213" t="s">
        <v>4260</v>
      </c>
      <c r="AD266" s="626" t="str">
        <f t="shared" si="15"/>
        <v>ECON F243L1</v>
      </c>
      <c r="AE266" s="626">
        <v>1383</v>
      </c>
      <c r="AF266" s="36" t="s">
        <v>846</v>
      </c>
    </row>
    <row r="267" spans="2:33" ht="14.25" customHeight="1">
      <c r="B267" s="33" t="s">
        <v>1749</v>
      </c>
      <c r="C267" s="41" t="s">
        <v>1730</v>
      </c>
      <c r="D267" s="35" t="s">
        <v>844</v>
      </c>
      <c r="E267" s="35" t="s">
        <v>845</v>
      </c>
      <c r="F267" s="36" t="s">
        <v>846</v>
      </c>
      <c r="G267" s="38">
        <v>1</v>
      </c>
      <c r="H267" s="629">
        <v>1444157</v>
      </c>
      <c r="I267" s="36" t="s">
        <v>3307</v>
      </c>
      <c r="J267" s="36"/>
      <c r="K267" s="36"/>
      <c r="L267" s="36"/>
      <c r="M267" s="402"/>
      <c r="N267" s="36"/>
      <c r="O267" s="36"/>
      <c r="P267" s="392"/>
      <c r="Q267" s="392"/>
      <c r="R267" s="392"/>
      <c r="S267" s="392"/>
      <c r="T267" s="392"/>
      <c r="U267" s="392"/>
      <c r="V267" s="434" t="b">
        <f t="shared" si="13"/>
        <v>1</v>
      </c>
      <c r="W267" s="434" t="b">
        <f t="shared" si="14"/>
        <v>1</v>
      </c>
      <c r="X267" s="35" t="s">
        <v>845</v>
      </c>
      <c r="Y267" s="38">
        <v>1</v>
      </c>
      <c r="Z267" s="38" t="s">
        <v>7</v>
      </c>
      <c r="AA267" s="442" t="s">
        <v>828</v>
      </c>
      <c r="AB267" s="33" t="s">
        <v>1749</v>
      </c>
      <c r="AC267" s="213" t="s">
        <v>4261</v>
      </c>
      <c r="AD267" s="626" t="str">
        <f t="shared" si="15"/>
        <v>ECON F243T1</v>
      </c>
      <c r="AE267" s="626">
        <v>1384</v>
      </c>
      <c r="AF267" s="36" t="s">
        <v>846</v>
      </c>
    </row>
    <row r="268" spans="2:33" ht="14.25" customHeight="1">
      <c r="B268" s="42" t="s">
        <v>1621</v>
      </c>
      <c r="C268" s="41" t="s">
        <v>1730</v>
      </c>
      <c r="D268" s="35" t="s">
        <v>847</v>
      </c>
      <c r="E268" s="35" t="s">
        <v>848</v>
      </c>
      <c r="F268" s="36" t="s">
        <v>849</v>
      </c>
      <c r="G268" s="38">
        <v>1</v>
      </c>
      <c r="H268" s="629">
        <v>14451</v>
      </c>
      <c r="I268" s="36" t="s">
        <v>3304</v>
      </c>
      <c r="J268" s="36" t="s">
        <v>3265</v>
      </c>
      <c r="K268" s="36" t="s">
        <v>3264</v>
      </c>
      <c r="L268" s="36"/>
      <c r="M268" s="402"/>
      <c r="N268" s="36"/>
      <c r="O268" s="36"/>
      <c r="P268" s="392"/>
      <c r="Q268" s="392"/>
      <c r="R268" s="392"/>
      <c r="S268" s="392"/>
      <c r="T268" s="392"/>
      <c r="U268" s="392"/>
      <c r="V268" s="434" t="b">
        <f t="shared" si="13"/>
        <v>1</v>
      </c>
      <c r="W268" s="434" t="b">
        <f t="shared" si="14"/>
        <v>1</v>
      </c>
      <c r="X268" s="35" t="s">
        <v>848</v>
      </c>
      <c r="Y268" s="38">
        <v>1</v>
      </c>
      <c r="Z268" s="38" t="s">
        <v>6</v>
      </c>
      <c r="AA268" s="441" t="s">
        <v>1750</v>
      </c>
      <c r="AB268" s="42" t="s">
        <v>1621</v>
      </c>
      <c r="AC268" s="213" t="s">
        <v>4262</v>
      </c>
      <c r="AD268" s="626" t="str">
        <f t="shared" si="15"/>
        <v>ECON F244L1</v>
      </c>
      <c r="AE268" s="626">
        <v>1385</v>
      </c>
      <c r="AF268" s="36" t="s">
        <v>849</v>
      </c>
    </row>
    <row r="269" spans="2:33" ht="14.25" customHeight="1">
      <c r="B269" s="42" t="s">
        <v>1682</v>
      </c>
      <c r="C269" s="41" t="s">
        <v>1730</v>
      </c>
      <c r="D269" s="35" t="s">
        <v>847</v>
      </c>
      <c r="E269" s="35" t="s">
        <v>848</v>
      </c>
      <c r="F269" s="36" t="s">
        <v>849</v>
      </c>
      <c r="G269" s="38">
        <v>1</v>
      </c>
      <c r="H269" s="629">
        <v>1445157</v>
      </c>
      <c r="I269" s="36" t="s">
        <v>3350</v>
      </c>
      <c r="J269" s="36"/>
      <c r="K269" s="36"/>
      <c r="L269" s="36"/>
      <c r="M269" s="402"/>
      <c r="N269" s="36"/>
      <c r="O269" s="36"/>
      <c r="P269" s="392"/>
      <c r="Q269" s="392"/>
      <c r="R269" s="392"/>
      <c r="S269" s="392"/>
      <c r="T269" s="392"/>
      <c r="U269" s="392"/>
      <c r="V269" s="434" t="b">
        <f t="shared" si="13"/>
        <v>1</v>
      </c>
      <c r="W269" s="434" t="b">
        <f t="shared" si="14"/>
        <v>1</v>
      </c>
      <c r="X269" s="35" t="s">
        <v>848</v>
      </c>
      <c r="Y269" s="38">
        <v>1</v>
      </c>
      <c r="Z269" s="38" t="s">
        <v>7</v>
      </c>
      <c r="AA269" s="442" t="s">
        <v>1751</v>
      </c>
      <c r="AB269" s="42" t="s">
        <v>1682</v>
      </c>
      <c r="AC269" s="213" t="s">
        <v>4263</v>
      </c>
      <c r="AD269" s="626" t="str">
        <f t="shared" si="15"/>
        <v>ECON F244T1</v>
      </c>
      <c r="AE269" s="626">
        <v>1386</v>
      </c>
      <c r="AF269" s="36" t="s">
        <v>849</v>
      </c>
    </row>
    <row r="270" spans="2:33" s="477" customFormat="1" ht="14.25" customHeight="1">
      <c r="B270" s="470"/>
      <c r="C270" s="471"/>
      <c r="D270" s="472" t="s">
        <v>852</v>
      </c>
      <c r="E270" s="472" t="s">
        <v>853</v>
      </c>
      <c r="F270" s="466" t="s">
        <v>184</v>
      </c>
      <c r="G270" s="473">
        <v>1</v>
      </c>
      <c r="H270" s="629">
        <v>16561</v>
      </c>
      <c r="I270" s="466"/>
      <c r="J270" s="466"/>
      <c r="K270" s="466"/>
      <c r="L270" s="466"/>
      <c r="M270" s="475"/>
      <c r="N270" s="466"/>
      <c r="O270" s="466"/>
      <c r="P270" s="476"/>
      <c r="Q270" s="476"/>
      <c r="R270" s="476"/>
      <c r="S270" s="476"/>
      <c r="T270" s="476"/>
      <c r="U270" s="476"/>
      <c r="V270" s="477" t="b">
        <f t="shared" si="13"/>
        <v>1</v>
      </c>
      <c r="W270" s="477" t="b">
        <f t="shared" si="14"/>
        <v>1</v>
      </c>
      <c r="X270" s="472" t="s">
        <v>853</v>
      </c>
      <c r="Y270" s="473">
        <v>1</v>
      </c>
      <c r="Z270" s="473" t="s">
        <v>19</v>
      </c>
      <c r="AA270" s="491" t="s">
        <v>854</v>
      </c>
      <c r="AB270" s="470"/>
      <c r="AC270" s="213" t="s">
        <v>4264</v>
      </c>
      <c r="AD270" s="626" t="str">
        <f t="shared" si="15"/>
        <v>ECON F266I1</v>
      </c>
      <c r="AE270" s="626" t="e">
        <v>#N/A</v>
      </c>
      <c r="AF270" s="466" t="s">
        <v>184</v>
      </c>
    </row>
    <row r="271" spans="2:33" ht="14.25" customHeight="1">
      <c r="B271" s="42" t="s">
        <v>1552</v>
      </c>
      <c r="C271" s="41" t="s">
        <v>1601</v>
      </c>
      <c r="D271" s="35">
        <v>1542</v>
      </c>
      <c r="E271" s="60" t="s">
        <v>1753</v>
      </c>
      <c r="F271" s="61" t="s">
        <v>858</v>
      </c>
      <c r="G271" s="38">
        <v>1</v>
      </c>
      <c r="H271" s="629">
        <v>15421</v>
      </c>
      <c r="I271" s="61" t="s">
        <v>3300</v>
      </c>
      <c r="J271" s="61" t="s">
        <v>3309</v>
      </c>
      <c r="K271" s="61" t="s">
        <v>3298</v>
      </c>
      <c r="L271" s="61"/>
      <c r="M271" s="404"/>
      <c r="N271" s="61"/>
      <c r="O271" s="61"/>
      <c r="P271" s="392"/>
      <c r="Q271" s="392"/>
      <c r="R271" s="392"/>
      <c r="S271" s="392"/>
      <c r="T271" s="392"/>
      <c r="U271" s="392"/>
      <c r="V271" s="434" t="b">
        <f t="shared" si="13"/>
        <v>1</v>
      </c>
      <c r="W271" s="434" t="b">
        <f t="shared" si="14"/>
        <v>1</v>
      </c>
      <c r="X271" s="60" t="s">
        <v>1753</v>
      </c>
      <c r="Y271" s="38">
        <v>1</v>
      </c>
      <c r="Z271" s="38" t="s">
        <v>6</v>
      </c>
      <c r="AA271" s="117" t="s">
        <v>1754</v>
      </c>
      <c r="AB271" s="42" t="s">
        <v>1552</v>
      </c>
      <c r="AC271" s="213" t="s">
        <v>4265</v>
      </c>
      <c r="AD271" s="626" t="str">
        <f t="shared" si="15"/>
        <v>ECON F315L1</v>
      </c>
      <c r="AE271" s="626">
        <v>1544</v>
      </c>
      <c r="AF271" s="61" t="s">
        <v>858</v>
      </c>
    </row>
    <row r="272" spans="2:33" ht="14.25" customHeight="1">
      <c r="B272" s="33" t="s">
        <v>1548</v>
      </c>
      <c r="C272" s="41" t="s">
        <v>1731</v>
      </c>
      <c r="D272" s="35" t="s">
        <v>861</v>
      </c>
      <c r="E272" s="35" t="s">
        <v>862</v>
      </c>
      <c r="F272" s="36" t="s">
        <v>863</v>
      </c>
      <c r="G272" s="38">
        <v>1</v>
      </c>
      <c r="H272" s="629">
        <v>14491</v>
      </c>
      <c r="I272" s="36" t="s">
        <v>3281</v>
      </c>
      <c r="J272" s="36" t="s">
        <v>3290</v>
      </c>
      <c r="K272" s="36" t="s">
        <v>3293</v>
      </c>
      <c r="L272" s="36"/>
      <c r="M272" s="402"/>
      <c r="N272" s="36"/>
      <c r="O272" s="36"/>
      <c r="P272" s="392"/>
      <c r="Q272" s="392"/>
      <c r="R272" s="392"/>
      <c r="S272" s="392"/>
      <c r="T272" s="392"/>
      <c r="U272" s="392"/>
      <c r="V272" s="434" t="b">
        <f t="shared" si="13"/>
        <v>1</v>
      </c>
      <c r="W272" s="434" t="b">
        <f t="shared" si="14"/>
        <v>1</v>
      </c>
      <c r="X272" s="35" t="s">
        <v>862</v>
      </c>
      <c r="Y272" s="38">
        <v>1</v>
      </c>
      <c r="Z272" s="38" t="s">
        <v>6</v>
      </c>
      <c r="AA272" s="441" t="s">
        <v>850</v>
      </c>
      <c r="AB272" s="33" t="s">
        <v>1548</v>
      </c>
      <c r="AC272" s="213" t="s">
        <v>4266</v>
      </c>
      <c r="AD272" s="626" t="str">
        <f t="shared" si="15"/>
        <v>ECON F341L1</v>
      </c>
      <c r="AE272" s="626">
        <v>1387</v>
      </c>
      <c r="AF272" s="36" t="s">
        <v>863</v>
      </c>
    </row>
    <row r="273" spans="2:32" ht="14.25" customHeight="1">
      <c r="B273" s="42" t="s">
        <v>1550</v>
      </c>
      <c r="C273" s="41" t="s">
        <v>1731</v>
      </c>
      <c r="D273" s="35" t="s">
        <v>861</v>
      </c>
      <c r="E273" s="35" t="s">
        <v>862</v>
      </c>
      <c r="F273" s="36" t="s">
        <v>863</v>
      </c>
      <c r="G273" s="38">
        <v>1</v>
      </c>
      <c r="H273" s="629">
        <v>1449157</v>
      </c>
      <c r="I273" s="36" t="s">
        <v>3291</v>
      </c>
      <c r="J273" s="36"/>
      <c r="K273" s="36"/>
      <c r="L273" s="36"/>
      <c r="M273" s="402"/>
      <c r="N273" s="36"/>
      <c r="O273" s="36"/>
      <c r="P273" s="392"/>
      <c r="Q273" s="392"/>
      <c r="R273" s="392"/>
      <c r="S273" s="392"/>
      <c r="T273" s="392"/>
      <c r="U273" s="392"/>
      <c r="V273" s="434" t="b">
        <f t="shared" si="13"/>
        <v>1</v>
      </c>
      <c r="W273" s="434" t="b">
        <f t="shared" si="14"/>
        <v>1</v>
      </c>
      <c r="X273" s="35" t="s">
        <v>862</v>
      </c>
      <c r="Y273" s="38">
        <v>1</v>
      </c>
      <c r="Z273" s="38" t="s">
        <v>7</v>
      </c>
      <c r="AA273" s="442" t="s">
        <v>851</v>
      </c>
      <c r="AB273" s="42" t="s">
        <v>1550</v>
      </c>
      <c r="AC273" s="213" t="s">
        <v>4267</v>
      </c>
      <c r="AD273" s="626" t="str">
        <f t="shared" si="15"/>
        <v>ECON F341T1</v>
      </c>
      <c r="AE273" s="626">
        <v>1388</v>
      </c>
      <c r="AF273" s="36" t="s">
        <v>863</v>
      </c>
    </row>
    <row r="274" spans="2:32" ht="14.25" customHeight="1">
      <c r="B274" s="42" t="s">
        <v>1552</v>
      </c>
      <c r="C274" s="41" t="s">
        <v>1731</v>
      </c>
      <c r="D274" s="35" t="s">
        <v>864</v>
      </c>
      <c r="E274" s="35" t="s">
        <v>865</v>
      </c>
      <c r="F274" s="36" t="s">
        <v>866</v>
      </c>
      <c r="G274" s="38">
        <v>1</v>
      </c>
      <c r="H274" s="629">
        <v>14501</v>
      </c>
      <c r="I274" s="36" t="s">
        <v>3300</v>
      </c>
      <c r="J274" s="36" t="s">
        <v>3309</v>
      </c>
      <c r="K274" s="36" t="s">
        <v>3298</v>
      </c>
      <c r="L274" s="36"/>
      <c r="M274" s="402"/>
      <c r="N274" s="36"/>
      <c r="O274" s="36"/>
      <c r="P274" s="392"/>
      <c r="Q274" s="392"/>
      <c r="R274" s="392"/>
      <c r="S274" s="392"/>
      <c r="T274" s="392"/>
      <c r="U274" s="392"/>
      <c r="V274" s="434" t="b">
        <f t="shared" si="13"/>
        <v>1</v>
      </c>
      <c r="W274" s="434" t="b">
        <f t="shared" si="14"/>
        <v>1</v>
      </c>
      <c r="X274" s="35" t="s">
        <v>865</v>
      </c>
      <c r="Y274" s="38">
        <v>1</v>
      </c>
      <c r="Z274" s="38" t="s">
        <v>6</v>
      </c>
      <c r="AA274" s="441" t="s">
        <v>839</v>
      </c>
      <c r="AB274" s="42" t="s">
        <v>1552</v>
      </c>
      <c r="AC274" s="213" t="s">
        <v>4268</v>
      </c>
      <c r="AD274" s="626" t="str">
        <f t="shared" si="15"/>
        <v>ECON F342L1</v>
      </c>
      <c r="AE274" s="626">
        <v>1389</v>
      </c>
      <c r="AF274" s="36" t="s">
        <v>866</v>
      </c>
    </row>
    <row r="275" spans="2:32" ht="14.25" customHeight="1">
      <c r="B275" s="33" t="s">
        <v>1749</v>
      </c>
      <c r="C275" s="41" t="s">
        <v>1731</v>
      </c>
      <c r="D275" s="35" t="s">
        <v>864</v>
      </c>
      <c r="E275" s="35" t="s">
        <v>865</v>
      </c>
      <c r="F275" s="36" t="s">
        <v>866</v>
      </c>
      <c r="G275" s="38">
        <v>1</v>
      </c>
      <c r="H275" s="629">
        <v>1450157</v>
      </c>
      <c r="I275" s="36" t="s">
        <v>3307</v>
      </c>
      <c r="J275" s="36"/>
      <c r="K275" s="36"/>
      <c r="L275" s="36"/>
      <c r="M275" s="402"/>
      <c r="N275" s="36"/>
      <c r="O275" s="36"/>
      <c r="P275" s="392"/>
      <c r="Q275" s="392"/>
      <c r="R275" s="392"/>
      <c r="S275" s="392"/>
      <c r="T275" s="392"/>
      <c r="U275" s="392"/>
      <c r="V275" s="434" t="b">
        <f t="shared" si="13"/>
        <v>1</v>
      </c>
      <c r="W275" s="434" t="b">
        <f t="shared" si="14"/>
        <v>1</v>
      </c>
      <c r="X275" s="458" t="s">
        <v>865</v>
      </c>
      <c r="Y275" s="38">
        <v>1</v>
      </c>
      <c r="Z275" s="38" t="s">
        <v>7</v>
      </c>
      <c r="AA275" s="442" t="s">
        <v>840</v>
      </c>
      <c r="AB275" s="33" t="s">
        <v>1749</v>
      </c>
      <c r="AC275" s="213" t="s">
        <v>4269</v>
      </c>
      <c r="AD275" s="626" t="str">
        <f t="shared" si="15"/>
        <v>ECON F342T1</v>
      </c>
      <c r="AE275" s="626">
        <v>1390</v>
      </c>
      <c r="AF275" s="36" t="s">
        <v>866</v>
      </c>
    </row>
    <row r="276" spans="2:32" ht="14.25" customHeight="1">
      <c r="B276" s="42" t="s">
        <v>1522</v>
      </c>
      <c r="C276" s="41" t="s">
        <v>1731</v>
      </c>
      <c r="D276" s="35" t="s">
        <v>867</v>
      </c>
      <c r="E276" s="35" t="s">
        <v>868</v>
      </c>
      <c r="F276" s="36" t="s">
        <v>869</v>
      </c>
      <c r="G276" s="38">
        <v>1</v>
      </c>
      <c r="H276" s="629">
        <v>14511</v>
      </c>
      <c r="I276" s="36" t="s">
        <v>3286</v>
      </c>
      <c r="J276" s="36" t="s">
        <v>3289</v>
      </c>
      <c r="K276" s="36" t="s">
        <v>3292</v>
      </c>
      <c r="L276" s="36"/>
      <c r="M276" s="402"/>
      <c r="N276" s="36"/>
      <c r="O276" s="36"/>
      <c r="P276" s="392"/>
      <c r="Q276" s="392"/>
      <c r="R276" s="392"/>
      <c r="S276" s="392"/>
      <c r="T276" s="392"/>
      <c r="U276" s="392"/>
      <c r="V276" s="434" t="b">
        <f t="shared" si="13"/>
        <v>1</v>
      </c>
      <c r="W276" s="434" t="b">
        <f t="shared" si="14"/>
        <v>1</v>
      </c>
      <c r="X276" s="35" t="s">
        <v>868</v>
      </c>
      <c r="Y276" s="38">
        <v>1</v>
      </c>
      <c r="Z276" s="38" t="s">
        <v>6</v>
      </c>
      <c r="AA276" s="456" t="s">
        <v>3421</v>
      </c>
      <c r="AB276" s="42" t="s">
        <v>1522</v>
      </c>
      <c r="AC276" s="213" t="s">
        <v>4270</v>
      </c>
      <c r="AD276" s="626" t="str">
        <f t="shared" si="15"/>
        <v>ECON F343L1</v>
      </c>
      <c r="AE276" s="626">
        <v>1391</v>
      </c>
      <c r="AF276" s="36" t="s">
        <v>869</v>
      </c>
    </row>
    <row r="277" spans="2:32" ht="14.25" customHeight="1">
      <c r="B277" s="33" t="s">
        <v>1540</v>
      </c>
      <c r="C277" s="41" t="s">
        <v>1731</v>
      </c>
      <c r="D277" s="35" t="s">
        <v>867</v>
      </c>
      <c r="E277" s="35" t="s">
        <v>868</v>
      </c>
      <c r="F277" s="36" t="s">
        <v>869</v>
      </c>
      <c r="G277" s="38">
        <v>1</v>
      </c>
      <c r="H277" s="629">
        <v>1451157</v>
      </c>
      <c r="I277" s="36" t="s">
        <v>3270</v>
      </c>
      <c r="J277" s="36"/>
      <c r="K277" s="36"/>
      <c r="L277" s="36"/>
      <c r="M277" s="402"/>
      <c r="N277" s="36"/>
      <c r="O277" s="36"/>
      <c r="P277" s="392"/>
      <c r="Q277" s="392"/>
      <c r="R277" s="392"/>
      <c r="S277" s="392"/>
      <c r="T277" s="392"/>
      <c r="U277" s="392"/>
      <c r="V277" s="434" t="b">
        <f t="shared" si="13"/>
        <v>1</v>
      </c>
      <c r="W277" s="434" t="b">
        <f t="shared" si="14"/>
        <v>1</v>
      </c>
      <c r="X277" s="35" t="s">
        <v>868</v>
      </c>
      <c r="Y277" s="38">
        <v>1</v>
      </c>
      <c r="Z277" s="38" t="s">
        <v>7</v>
      </c>
      <c r="AA277" s="457" t="s">
        <v>3422</v>
      </c>
      <c r="AB277" s="33" t="s">
        <v>1540</v>
      </c>
      <c r="AC277" s="213" t="s">
        <v>4271</v>
      </c>
      <c r="AD277" s="626" t="str">
        <f t="shared" si="15"/>
        <v>ECON F343T1</v>
      </c>
      <c r="AE277" s="626">
        <v>1392</v>
      </c>
      <c r="AF277" s="36" t="s">
        <v>869</v>
      </c>
    </row>
    <row r="278" spans="2:32" ht="14.25" customHeight="1">
      <c r="B278" s="33" t="s">
        <v>1567</v>
      </c>
      <c r="C278" s="41" t="s">
        <v>1601</v>
      </c>
      <c r="D278" s="35" t="s">
        <v>1755</v>
      </c>
      <c r="E278" s="49" t="s">
        <v>1756</v>
      </c>
      <c r="F278" s="53" t="s">
        <v>874</v>
      </c>
      <c r="G278" s="38">
        <v>1</v>
      </c>
      <c r="H278" s="629">
        <v>15651</v>
      </c>
      <c r="I278" s="53" t="s">
        <v>3287</v>
      </c>
      <c r="J278" s="53" t="s">
        <v>3274</v>
      </c>
      <c r="K278" s="53" t="s">
        <v>3271</v>
      </c>
      <c r="L278" s="53"/>
      <c r="M278" s="403"/>
      <c r="N278" s="53"/>
      <c r="O278" s="53"/>
      <c r="P278" s="392"/>
      <c r="Q278" s="392"/>
      <c r="R278" s="392"/>
      <c r="S278" s="392"/>
      <c r="T278" s="392"/>
      <c r="U278" s="392"/>
      <c r="V278" s="434" t="b">
        <f t="shared" si="13"/>
        <v>1</v>
      </c>
      <c r="W278" s="434" t="b">
        <f t="shared" si="14"/>
        <v>1</v>
      </c>
      <c r="X278" s="49" t="s">
        <v>1756</v>
      </c>
      <c r="Y278" s="38">
        <v>1</v>
      </c>
      <c r="Z278" s="38" t="s">
        <v>6</v>
      </c>
      <c r="AA278" s="117" t="s">
        <v>1757</v>
      </c>
      <c r="AB278" s="33" t="s">
        <v>1567</v>
      </c>
      <c r="AC278" s="213" t="s">
        <v>4272</v>
      </c>
      <c r="AD278" s="626" t="str">
        <f t="shared" si="15"/>
        <v>ECON F354L1</v>
      </c>
      <c r="AE278" s="626">
        <v>1450</v>
      </c>
      <c r="AF278" s="53" t="s">
        <v>874</v>
      </c>
    </row>
    <row r="279" spans="2:32" ht="14.25" customHeight="1">
      <c r="B279" s="59" t="s">
        <v>1564</v>
      </c>
      <c r="C279" s="41"/>
      <c r="D279" s="66" t="s">
        <v>875</v>
      </c>
      <c r="E279" s="67" t="s">
        <v>876</v>
      </c>
      <c r="F279" s="67" t="s">
        <v>1758</v>
      </c>
      <c r="G279" s="41">
        <v>1</v>
      </c>
      <c r="H279" s="629">
        <v>15471</v>
      </c>
      <c r="I279" s="67" t="s">
        <v>3302</v>
      </c>
      <c r="J279" s="67" t="s">
        <v>3272</v>
      </c>
      <c r="K279" s="67" t="s">
        <v>3311</v>
      </c>
      <c r="L279" s="67"/>
      <c r="M279" s="406"/>
      <c r="N279" s="67"/>
      <c r="O279" s="67"/>
      <c r="P279" s="392"/>
      <c r="Q279" s="392"/>
      <c r="R279" s="392"/>
      <c r="S279" s="392"/>
      <c r="T279" s="392"/>
      <c r="U279" s="392"/>
      <c r="V279" s="434" t="b">
        <f t="shared" si="13"/>
        <v>1</v>
      </c>
      <c r="W279" s="434" t="b">
        <f t="shared" si="14"/>
        <v>1</v>
      </c>
      <c r="X279" s="67" t="s">
        <v>876</v>
      </c>
      <c r="Y279" s="41">
        <v>1</v>
      </c>
      <c r="Z279" s="41" t="s">
        <v>6</v>
      </c>
      <c r="AA279" s="441" t="s">
        <v>832</v>
      </c>
      <c r="AB279" s="452" t="s">
        <v>1564</v>
      </c>
      <c r="AC279" s="213" t="s">
        <v>4273</v>
      </c>
      <c r="AD279" s="626" t="str">
        <f t="shared" si="15"/>
        <v>ECON F355L1</v>
      </c>
      <c r="AE279" s="626">
        <v>1436</v>
      </c>
      <c r="AF279" s="67" t="s">
        <v>1758</v>
      </c>
    </row>
    <row r="280" spans="2:32" s="477" customFormat="1" ht="14.25" customHeight="1">
      <c r="B280" s="470"/>
      <c r="C280" s="471"/>
      <c r="D280" s="472" t="s">
        <v>1759</v>
      </c>
      <c r="E280" s="472" t="s">
        <v>1760</v>
      </c>
      <c r="F280" s="466" t="s">
        <v>197</v>
      </c>
      <c r="G280" s="473">
        <v>1</v>
      </c>
      <c r="H280" s="629">
        <v>16841</v>
      </c>
      <c r="I280" s="466"/>
      <c r="J280" s="466"/>
      <c r="K280" s="466"/>
      <c r="L280" s="466"/>
      <c r="M280" s="475"/>
      <c r="N280" s="466"/>
      <c r="O280" s="466"/>
      <c r="P280" s="476"/>
      <c r="Q280" s="476"/>
      <c r="R280" s="476"/>
      <c r="S280" s="476"/>
      <c r="T280" s="476"/>
      <c r="U280" s="476"/>
      <c r="V280" s="477" t="b">
        <f t="shared" si="13"/>
        <v>1</v>
      </c>
      <c r="W280" s="477" t="b">
        <f t="shared" si="14"/>
        <v>1</v>
      </c>
      <c r="X280" s="472" t="s">
        <v>1760</v>
      </c>
      <c r="Y280" s="473">
        <v>1</v>
      </c>
      <c r="Z280" s="473" t="s">
        <v>19</v>
      </c>
      <c r="AA280" s="499" t="s">
        <v>854</v>
      </c>
      <c r="AB280" s="470"/>
      <c r="AC280" s="213" t="s">
        <v>4274</v>
      </c>
      <c r="AD280" s="626" t="str">
        <f t="shared" si="15"/>
        <v>ECON F366I1</v>
      </c>
      <c r="AE280" s="626" t="e">
        <v>#N/A</v>
      </c>
      <c r="AF280" s="466" t="s">
        <v>197</v>
      </c>
    </row>
    <row r="281" spans="2:32" ht="14.25" customHeight="1">
      <c r="B281" s="43"/>
      <c r="C281" s="41"/>
      <c r="D281" s="35">
        <v>1741</v>
      </c>
      <c r="E281" s="75" t="s">
        <v>1761</v>
      </c>
      <c r="F281" s="36" t="s">
        <v>197</v>
      </c>
      <c r="G281" s="38">
        <v>1</v>
      </c>
      <c r="H281" s="629">
        <v>17411</v>
      </c>
      <c r="I281" s="36"/>
      <c r="J281" s="36"/>
      <c r="K281" s="36"/>
      <c r="L281" s="36"/>
      <c r="M281" s="402"/>
      <c r="N281" s="36"/>
      <c r="O281" s="36"/>
      <c r="P281" s="392"/>
      <c r="Q281" s="392"/>
      <c r="R281" s="392"/>
      <c r="S281" s="392"/>
      <c r="T281" s="392"/>
      <c r="U281" s="392"/>
      <c r="V281" s="434" t="b">
        <f t="shared" si="13"/>
        <v>1</v>
      </c>
      <c r="W281" s="434" t="b">
        <f t="shared" si="14"/>
        <v>1</v>
      </c>
      <c r="X281" s="75" t="s">
        <v>1761</v>
      </c>
      <c r="Y281" s="38">
        <v>1</v>
      </c>
      <c r="Z281" s="77" t="s">
        <v>19</v>
      </c>
      <c r="AA281" s="441" t="s">
        <v>854</v>
      </c>
      <c r="AB281" s="43"/>
      <c r="AC281" s="213" t="s">
        <v>4275</v>
      </c>
      <c r="AD281" s="626" t="str">
        <f t="shared" si="15"/>
        <v>ECON F367I1</v>
      </c>
      <c r="AE281" s="626">
        <v>1511</v>
      </c>
      <c r="AF281" s="36" t="s">
        <v>197</v>
      </c>
    </row>
    <row r="282" spans="2:32" ht="14.25" customHeight="1">
      <c r="B282" s="33"/>
      <c r="C282" s="41"/>
      <c r="D282" s="35" t="s">
        <v>1762</v>
      </c>
      <c r="E282" s="35" t="s">
        <v>1763</v>
      </c>
      <c r="F282" s="36" t="s">
        <v>200</v>
      </c>
      <c r="G282" s="38">
        <v>1</v>
      </c>
      <c r="H282" s="629">
        <v>16901</v>
      </c>
      <c r="I282" s="36"/>
      <c r="J282" s="36"/>
      <c r="K282" s="36"/>
      <c r="L282" s="36"/>
      <c r="M282" s="402"/>
      <c r="N282" s="36"/>
      <c r="O282" s="36"/>
      <c r="P282" s="392"/>
      <c r="Q282" s="392"/>
      <c r="R282" s="392"/>
      <c r="S282" s="392"/>
      <c r="T282" s="392"/>
      <c r="U282" s="392"/>
      <c r="V282" s="434" t="b">
        <f t="shared" si="13"/>
        <v>1</v>
      </c>
      <c r="W282" s="434" t="b">
        <f t="shared" si="14"/>
        <v>1</v>
      </c>
      <c r="X282" s="35" t="s">
        <v>1763</v>
      </c>
      <c r="Y282" s="38">
        <v>1</v>
      </c>
      <c r="Z282" s="38" t="s">
        <v>19</v>
      </c>
      <c r="AA282" s="441" t="s">
        <v>854</v>
      </c>
      <c r="AB282" s="33"/>
      <c r="AC282" s="213" t="s">
        <v>4276</v>
      </c>
      <c r="AD282" s="626" t="str">
        <f t="shared" si="15"/>
        <v>ECON F376I1</v>
      </c>
      <c r="AE282" s="626">
        <v>1491</v>
      </c>
      <c r="AF282" s="36" t="s">
        <v>200</v>
      </c>
    </row>
    <row r="283" spans="2:32" ht="14.25" customHeight="1">
      <c r="B283" s="33"/>
      <c r="C283" s="41"/>
      <c r="D283" s="35" t="s">
        <v>1764</v>
      </c>
      <c r="E283" s="35" t="s">
        <v>1765</v>
      </c>
      <c r="F283" s="36" t="s">
        <v>200</v>
      </c>
      <c r="G283" s="38">
        <v>1</v>
      </c>
      <c r="H283" s="629">
        <v>17571</v>
      </c>
      <c r="I283" s="36"/>
      <c r="J283" s="36"/>
      <c r="K283" s="36"/>
      <c r="L283" s="36"/>
      <c r="M283" s="402"/>
      <c r="N283" s="36"/>
      <c r="O283" s="36"/>
      <c r="P283" s="392"/>
      <c r="Q283" s="392"/>
      <c r="R283" s="392"/>
      <c r="S283" s="392"/>
      <c r="T283" s="392"/>
      <c r="U283" s="392"/>
      <c r="V283" s="434" t="b">
        <f t="shared" si="13"/>
        <v>1</v>
      </c>
      <c r="W283" s="434" t="b">
        <f t="shared" si="14"/>
        <v>1</v>
      </c>
      <c r="X283" s="35" t="s">
        <v>1765</v>
      </c>
      <c r="Y283" s="38">
        <v>1</v>
      </c>
      <c r="Z283" s="38" t="s">
        <v>19</v>
      </c>
      <c r="AA283" s="441" t="s">
        <v>854</v>
      </c>
      <c r="AB283" s="33"/>
      <c r="AC283" s="213" t="s">
        <v>4277</v>
      </c>
      <c r="AD283" s="626" t="str">
        <f t="shared" si="15"/>
        <v>ECON F377I1</v>
      </c>
      <c r="AE283" s="626">
        <v>1521</v>
      </c>
      <c r="AF283" s="36" t="s">
        <v>200</v>
      </c>
    </row>
    <row r="284" spans="2:32" ht="14.25" customHeight="1">
      <c r="B284" s="43" t="s">
        <v>1621</v>
      </c>
      <c r="C284" s="41"/>
      <c r="D284" s="66" t="s">
        <v>1766</v>
      </c>
      <c r="E284" s="67" t="s">
        <v>1767</v>
      </c>
      <c r="F284" s="67" t="s">
        <v>1768</v>
      </c>
      <c r="G284" s="41">
        <v>1</v>
      </c>
      <c r="H284" s="629">
        <v>15661</v>
      </c>
      <c r="I284" s="67" t="s">
        <v>3304</v>
      </c>
      <c r="J284" s="67" t="s">
        <v>3265</v>
      </c>
      <c r="K284" s="67" t="s">
        <v>3264</v>
      </c>
      <c r="L284" s="67"/>
      <c r="M284" s="406"/>
      <c r="N284" s="67"/>
      <c r="O284" s="67"/>
      <c r="P284" s="392"/>
      <c r="Q284" s="392"/>
      <c r="R284" s="392"/>
      <c r="S284" s="392"/>
      <c r="T284" s="392"/>
      <c r="U284" s="392"/>
      <c r="V284" s="434" t="b">
        <f t="shared" si="13"/>
        <v>1</v>
      </c>
      <c r="W284" s="434" t="b">
        <f t="shared" si="14"/>
        <v>1</v>
      </c>
      <c r="X284" s="67" t="s">
        <v>1767</v>
      </c>
      <c r="Y284" s="41">
        <v>1</v>
      </c>
      <c r="Z284" s="41" t="s">
        <v>6</v>
      </c>
      <c r="AA284" s="441" t="s">
        <v>832</v>
      </c>
      <c r="AB284" s="43" t="s">
        <v>1621</v>
      </c>
      <c r="AC284" s="213" t="s">
        <v>4278</v>
      </c>
      <c r="AD284" s="626" t="str">
        <f t="shared" si="15"/>
        <v>ECON F412L1</v>
      </c>
      <c r="AE284" s="626">
        <v>1451</v>
      </c>
      <c r="AF284" s="67" t="s">
        <v>1768</v>
      </c>
    </row>
    <row r="285" spans="2:32" ht="14.25" customHeight="1">
      <c r="B285" s="43" t="s">
        <v>1564</v>
      </c>
      <c r="C285" s="41"/>
      <c r="D285" s="66">
        <v>1590</v>
      </c>
      <c r="E285" s="67" t="s">
        <v>886</v>
      </c>
      <c r="F285" s="67" t="s">
        <v>887</v>
      </c>
      <c r="G285" s="41">
        <v>1</v>
      </c>
      <c r="H285" s="629">
        <v>15901</v>
      </c>
      <c r="I285" s="67" t="s">
        <v>3302</v>
      </c>
      <c r="J285" s="67" t="s">
        <v>3272</v>
      </c>
      <c r="K285" s="67" t="s">
        <v>3311</v>
      </c>
      <c r="L285" s="67"/>
      <c r="M285" s="406"/>
      <c r="N285" s="67"/>
      <c r="O285" s="67"/>
      <c r="P285" s="392"/>
      <c r="Q285" s="392"/>
      <c r="R285" s="392"/>
      <c r="S285" s="392"/>
      <c r="T285" s="392"/>
      <c r="U285" s="392"/>
      <c r="V285" s="434" t="b">
        <f t="shared" si="13"/>
        <v>1</v>
      </c>
      <c r="W285" s="434" t="b">
        <f t="shared" si="14"/>
        <v>1</v>
      </c>
      <c r="X285" s="67" t="s">
        <v>886</v>
      </c>
      <c r="Y285" s="41">
        <v>1</v>
      </c>
      <c r="Z285" s="41" t="s">
        <v>6</v>
      </c>
      <c r="AA285" s="441" t="s">
        <v>825</v>
      </c>
      <c r="AB285" s="43" t="s">
        <v>1564</v>
      </c>
      <c r="AC285" s="213" t="s">
        <v>4279</v>
      </c>
      <c r="AD285" s="626" t="str">
        <f t="shared" si="15"/>
        <v>ECON F416L1</v>
      </c>
      <c r="AE285" s="626">
        <v>1457</v>
      </c>
      <c r="AF285" s="67" t="s">
        <v>887</v>
      </c>
    </row>
    <row r="286" spans="2:32" ht="14.25" customHeight="1">
      <c r="B286" s="33" t="s">
        <v>1569</v>
      </c>
      <c r="C286" s="41"/>
      <c r="D286" s="66">
        <v>1874</v>
      </c>
      <c r="E286" s="67" t="s">
        <v>889</v>
      </c>
      <c r="F286" s="67" t="s">
        <v>890</v>
      </c>
      <c r="G286" s="41">
        <v>1</v>
      </c>
      <c r="H286" s="629">
        <v>18741</v>
      </c>
      <c r="I286" s="67" t="s">
        <v>3283</v>
      </c>
      <c r="J286" s="67" t="s">
        <v>3268</v>
      </c>
      <c r="K286" s="67" t="s">
        <v>3294</v>
      </c>
      <c r="L286" s="67"/>
      <c r="M286" s="406"/>
      <c r="N286" s="67"/>
      <c r="O286" s="67"/>
      <c r="P286" s="392"/>
      <c r="Q286" s="392"/>
      <c r="R286" s="392"/>
      <c r="S286" s="392"/>
      <c r="T286" s="392"/>
      <c r="U286" s="392"/>
      <c r="V286" s="434" t="b">
        <f t="shared" si="13"/>
        <v>1</v>
      </c>
      <c r="W286" s="434" t="b">
        <f t="shared" si="14"/>
        <v>1</v>
      </c>
      <c r="X286" s="67" t="s">
        <v>889</v>
      </c>
      <c r="Y286" s="41">
        <v>1</v>
      </c>
      <c r="Z286" s="41" t="s">
        <v>6</v>
      </c>
      <c r="AA286" s="441" t="s">
        <v>870</v>
      </c>
      <c r="AB286" s="33" t="s">
        <v>1569</v>
      </c>
      <c r="AC286" s="213" t="s">
        <v>4280</v>
      </c>
      <c r="AD286" s="626" t="str">
        <f t="shared" si="15"/>
        <v>ECON F434L1</v>
      </c>
      <c r="AE286" s="626">
        <v>1540</v>
      </c>
      <c r="AF286" s="67" t="s">
        <v>890</v>
      </c>
    </row>
    <row r="287" spans="2:32" ht="14.25" customHeight="1">
      <c r="B287" s="43" t="s">
        <v>1530</v>
      </c>
      <c r="C287" s="41"/>
      <c r="D287" s="35">
        <v>1875</v>
      </c>
      <c r="E287" s="49" t="s">
        <v>892</v>
      </c>
      <c r="F287" s="53" t="s">
        <v>893</v>
      </c>
      <c r="G287" s="38">
        <v>1</v>
      </c>
      <c r="H287" s="629">
        <v>18751</v>
      </c>
      <c r="I287" s="53" t="s">
        <v>3296</v>
      </c>
      <c r="J287" s="53" t="s">
        <v>3275</v>
      </c>
      <c r="K287" s="53" t="s">
        <v>3310</v>
      </c>
      <c r="L287" s="53"/>
      <c r="M287" s="403"/>
      <c r="N287" s="53"/>
      <c r="O287" s="53"/>
      <c r="P287" s="392"/>
      <c r="Q287" s="392"/>
      <c r="R287" s="392"/>
      <c r="S287" s="392"/>
      <c r="T287" s="392"/>
      <c r="U287" s="392"/>
      <c r="V287" s="434" t="b">
        <f t="shared" si="13"/>
        <v>1</v>
      </c>
      <c r="W287" s="434" t="b">
        <f t="shared" si="14"/>
        <v>1</v>
      </c>
      <c r="X287" s="49" t="s">
        <v>892</v>
      </c>
      <c r="Y287" s="38">
        <v>1</v>
      </c>
      <c r="Z287" s="38" t="s">
        <v>6</v>
      </c>
      <c r="AA287" s="441" t="s">
        <v>894</v>
      </c>
      <c r="AB287" s="459" t="s">
        <v>1530</v>
      </c>
      <c r="AC287" s="213" t="s">
        <v>4281</v>
      </c>
      <c r="AD287" s="626" t="str">
        <f t="shared" si="15"/>
        <v>ECON F435L1</v>
      </c>
      <c r="AE287" s="626">
        <v>1541</v>
      </c>
      <c r="AF287" s="53" t="s">
        <v>893</v>
      </c>
    </row>
    <row r="288" spans="2:32" ht="14.25" customHeight="1">
      <c r="B288" s="43"/>
      <c r="C288" s="41"/>
      <c r="D288" s="66" t="s">
        <v>896</v>
      </c>
      <c r="E288" s="67" t="s">
        <v>897</v>
      </c>
      <c r="F288" s="67" t="s">
        <v>212</v>
      </c>
      <c r="G288" s="41">
        <v>1</v>
      </c>
      <c r="H288" s="629">
        <v>17261</v>
      </c>
      <c r="I288" s="67"/>
      <c r="J288" s="67"/>
      <c r="K288" s="67"/>
      <c r="L288" s="67"/>
      <c r="M288" s="406"/>
      <c r="N288" s="67"/>
      <c r="O288" s="67"/>
      <c r="P288" s="392"/>
      <c r="Q288" s="392"/>
      <c r="R288" s="392"/>
      <c r="S288" s="392"/>
      <c r="T288" s="392"/>
      <c r="U288" s="392"/>
      <c r="V288" s="434" t="b">
        <f t="shared" si="13"/>
        <v>1</v>
      </c>
      <c r="W288" s="434" t="b">
        <f t="shared" si="14"/>
        <v>1</v>
      </c>
      <c r="X288" s="67" t="s">
        <v>897</v>
      </c>
      <c r="Y288" s="41">
        <v>1</v>
      </c>
      <c r="Z288" s="41" t="s">
        <v>19</v>
      </c>
      <c r="AA288" s="441" t="s">
        <v>854</v>
      </c>
      <c r="AB288" s="43"/>
      <c r="AC288" s="213" t="s">
        <v>4282</v>
      </c>
      <c r="AD288" s="626" t="str">
        <f t="shared" si="15"/>
        <v>ECON F491I1</v>
      </c>
      <c r="AE288" s="626">
        <v>1504</v>
      </c>
      <c r="AF288" s="67" t="s">
        <v>212</v>
      </c>
    </row>
    <row r="289" spans="2:33" ht="14.25" customHeight="1">
      <c r="B289" s="33" t="s">
        <v>1530</v>
      </c>
      <c r="C289" s="41" t="s">
        <v>1598</v>
      </c>
      <c r="D289" s="66" t="s">
        <v>1769</v>
      </c>
      <c r="E289" s="67" t="s">
        <v>1770</v>
      </c>
      <c r="F289" s="36" t="s">
        <v>1711</v>
      </c>
      <c r="G289" s="38">
        <v>1</v>
      </c>
      <c r="H289" s="629">
        <v>13841</v>
      </c>
      <c r="I289" s="36" t="s">
        <v>3296</v>
      </c>
      <c r="J289" s="36" t="s">
        <v>3275</v>
      </c>
      <c r="K289" s="36" t="s">
        <v>3310</v>
      </c>
      <c r="L289" s="36"/>
      <c r="M289" s="402"/>
      <c r="N289" s="36"/>
      <c r="O289" s="36"/>
      <c r="P289" s="392"/>
      <c r="Q289" s="392"/>
      <c r="R289" s="392"/>
      <c r="S289" s="392"/>
      <c r="T289" s="392"/>
      <c r="U289" s="392"/>
      <c r="V289" s="434" t="b">
        <f t="shared" ref="V289:V352" si="16">EXACT(X289,E289)</f>
        <v>1</v>
      </c>
      <c r="W289" s="434" t="b">
        <f t="shared" si="14"/>
        <v>1</v>
      </c>
      <c r="X289" s="67" t="s">
        <v>1770</v>
      </c>
      <c r="Y289" s="38">
        <v>1</v>
      </c>
      <c r="Z289" s="38" t="s">
        <v>6</v>
      </c>
      <c r="AA289" s="117" t="s">
        <v>722</v>
      </c>
      <c r="AB289" s="33" t="s">
        <v>1530</v>
      </c>
      <c r="AC289" s="213" t="s">
        <v>4283</v>
      </c>
      <c r="AD289" s="626" t="str">
        <f t="shared" si="15"/>
        <v>ECE F241L1</v>
      </c>
      <c r="AE289" s="626">
        <v>1570</v>
      </c>
      <c r="AF289" s="36" t="s">
        <v>1711</v>
      </c>
    </row>
    <row r="290" spans="2:33" ht="14.25" customHeight="1">
      <c r="B290" s="33" t="s">
        <v>1569</v>
      </c>
      <c r="C290" s="41" t="s">
        <v>1598</v>
      </c>
      <c r="D290" s="66" t="s">
        <v>1769</v>
      </c>
      <c r="E290" s="67" t="s">
        <v>1770</v>
      </c>
      <c r="F290" s="36" t="s">
        <v>1711</v>
      </c>
      <c r="G290" s="38">
        <v>2</v>
      </c>
      <c r="H290" s="629">
        <v>13842</v>
      </c>
      <c r="I290" s="36" t="s">
        <v>3283</v>
      </c>
      <c r="J290" s="36" t="s">
        <v>3268</v>
      </c>
      <c r="K290" s="36" t="s">
        <v>3294</v>
      </c>
      <c r="L290" s="36"/>
      <c r="M290" s="402"/>
      <c r="N290" s="36"/>
      <c r="O290" s="36"/>
      <c r="P290" s="392"/>
      <c r="Q290" s="392"/>
      <c r="R290" s="392"/>
      <c r="S290" s="392"/>
      <c r="T290" s="392"/>
      <c r="U290" s="392"/>
      <c r="V290" s="434" t="b">
        <f t="shared" si="16"/>
        <v>1</v>
      </c>
      <c r="W290" s="434" t="b">
        <f t="shared" si="14"/>
        <v>1</v>
      </c>
      <c r="X290" s="67" t="s">
        <v>1770</v>
      </c>
      <c r="Y290" s="38">
        <v>2</v>
      </c>
      <c r="Z290" s="38" t="s">
        <v>6</v>
      </c>
      <c r="AA290" s="53" t="s">
        <v>723</v>
      </c>
      <c r="AB290" s="33" t="s">
        <v>1569</v>
      </c>
      <c r="AC290" s="213" t="s">
        <v>4284</v>
      </c>
      <c r="AD290" s="626" t="str">
        <f t="shared" si="15"/>
        <v>ECE F241L2</v>
      </c>
      <c r="AE290" s="626">
        <v>1571</v>
      </c>
      <c r="AF290" s="36" t="s">
        <v>1711</v>
      </c>
    </row>
    <row r="291" spans="2:33" ht="14.25" customHeight="1">
      <c r="B291" s="33" t="s">
        <v>1639</v>
      </c>
      <c r="C291" s="41" t="s">
        <v>1598</v>
      </c>
      <c r="D291" s="66" t="s">
        <v>1769</v>
      </c>
      <c r="E291" s="67" t="s">
        <v>1770</v>
      </c>
      <c r="F291" s="36" t="s">
        <v>1711</v>
      </c>
      <c r="G291" s="38">
        <v>1</v>
      </c>
      <c r="H291" s="629">
        <v>1384157</v>
      </c>
      <c r="I291" s="36" t="s">
        <v>3305</v>
      </c>
      <c r="J291" s="36"/>
      <c r="K291" s="36"/>
      <c r="L291" s="36"/>
      <c r="M291" s="402"/>
      <c r="N291" s="36"/>
      <c r="O291" s="36"/>
      <c r="P291" s="392"/>
      <c r="Q291" s="392"/>
      <c r="R291" s="392"/>
      <c r="S291" s="392"/>
      <c r="T291" s="392"/>
      <c r="U291" s="392"/>
      <c r="V291" s="434" t="b">
        <f t="shared" si="16"/>
        <v>1</v>
      </c>
      <c r="W291" s="434" t="b">
        <f t="shared" si="14"/>
        <v>1</v>
      </c>
      <c r="X291" s="67" t="s">
        <v>1770</v>
      </c>
      <c r="Y291" s="38">
        <v>1</v>
      </c>
      <c r="Z291" s="38" t="s">
        <v>7</v>
      </c>
      <c r="AA291" s="117" t="s">
        <v>723</v>
      </c>
      <c r="AB291" s="33" t="s">
        <v>1639</v>
      </c>
      <c r="AC291" s="213" t="s">
        <v>4285</v>
      </c>
      <c r="AD291" s="626" t="str">
        <f t="shared" si="15"/>
        <v>ECE F241T1</v>
      </c>
      <c r="AE291" s="626">
        <v>1572</v>
      </c>
      <c r="AF291" s="36" t="s">
        <v>1711</v>
      </c>
    </row>
    <row r="292" spans="2:33" ht="14.25" customHeight="1">
      <c r="B292" s="33" t="s">
        <v>1639</v>
      </c>
      <c r="C292" s="41" t="s">
        <v>1712</v>
      </c>
      <c r="D292" s="66" t="s">
        <v>1769</v>
      </c>
      <c r="E292" s="67" t="s">
        <v>1770</v>
      </c>
      <c r="F292" s="36" t="s">
        <v>1711</v>
      </c>
      <c r="G292" s="38">
        <v>2</v>
      </c>
      <c r="H292" s="629">
        <v>1384257</v>
      </c>
      <c r="I292" s="36" t="s">
        <v>3305</v>
      </c>
      <c r="J292" s="36"/>
      <c r="K292" s="36"/>
      <c r="L292" s="36"/>
      <c r="M292" s="402"/>
      <c r="N292" s="36"/>
      <c r="O292" s="36"/>
      <c r="P292" s="392"/>
      <c r="Q292" s="392"/>
      <c r="R292" s="392"/>
      <c r="S292" s="392"/>
      <c r="T292" s="392"/>
      <c r="U292" s="392"/>
      <c r="V292" s="434" t="b">
        <f t="shared" si="16"/>
        <v>1</v>
      </c>
      <c r="W292" s="434" t="b">
        <f t="shared" si="14"/>
        <v>1</v>
      </c>
      <c r="X292" s="67" t="s">
        <v>1770</v>
      </c>
      <c r="Y292" s="38">
        <v>2</v>
      </c>
      <c r="Z292" s="38" t="s">
        <v>7</v>
      </c>
      <c r="AA292" s="117" t="s">
        <v>727</v>
      </c>
      <c r="AB292" s="33" t="s">
        <v>1639</v>
      </c>
      <c r="AC292" s="213" t="s">
        <v>4286</v>
      </c>
      <c r="AD292" s="626" t="str">
        <f t="shared" si="15"/>
        <v>ECE F241T2</v>
      </c>
      <c r="AE292" s="626">
        <v>1573</v>
      </c>
      <c r="AF292" s="36" t="s">
        <v>1711</v>
      </c>
    </row>
    <row r="293" spans="2:33" ht="14.25" customHeight="1">
      <c r="B293" s="33" t="s">
        <v>1639</v>
      </c>
      <c r="C293" s="41" t="s">
        <v>1608</v>
      </c>
      <c r="D293" s="66" t="s">
        <v>1769</v>
      </c>
      <c r="E293" s="67" t="s">
        <v>1770</v>
      </c>
      <c r="F293" s="36" t="s">
        <v>1711</v>
      </c>
      <c r="G293" s="38">
        <v>3</v>
      </c>
      <c r="H293" s="629">
        <v>1384357</v>
      </c>
      <c r="I293" s="36" t="s">
        <v>3305</v>
      </c>
      <c r="J293" s="36"/>
      <c r="K293" s="36"/>
      <c r="L293" s="36"/>
      <c r="M293" s="402"/>
      <c r="N293" s="36"/>
      <c r="O293" s="36"/>
      <c r="P293" s="392"/>
      <c r="Q293" s="392"/>
      <c r="R293" s="392"/>
      <c r="S293" s="392"/>
      <c r="T293" s="392"/>
      <c r="U293" s="392"/>
      <c r="V293" s="434" t="b">
        <f t="shared" si="16"/>
        <v>1</v>
      </c>
      <c r="W293" s="434" t="b">
        <f t="shared" si="14"/>
        <v>1</v>
      </c>
      <c r="X293" s="67" t="s">
        <v>1770</v>
      </c>
      <c r="Y293" s="38">
        <v>3</v>
      </c>
      <c r="Z293" s="38" t="s">
        <v>7</v>
      </c>
      <c r="AA293" s="53" t="s">
        <v>729</v>
      </c>
      <c r="AB293" s="33" t="s">
        <v>1639</v>
      </c>
      <c r="AC293" s="213" t="s">
        <v>4287</v>
      </c>
      <c r="AD293" s="626" t="str">
        <f t="shared" si="15"/>
        <v>ECE F241T3</v>
      </c>
      <c r="AE293" s="626">
        <v>1574</v>
      </c>
      <c r="AF293" s="36" t="s">
        <v>1711</v>
      </c>
    </row>
    <row r="294" spans="2:33" ht="14.25" customHeight="1">
      <c r="B294" s="33" t="s">
        <v>1664</v>
      </c>
      <c r="C294" s="41"/>
      <c r="D294" s="66" t="s">
        <v>1769</v>
      </c>
      <c r="E294" s="67" t="s">
        <v>1770</v>
      </c>
      <c r="F294" s="36" t="s">
        <v>1711</v>
      </c>
      <c r="G294" s="38">
        <v>1</v>
      </c>
      <c r="H294" s="629">
        <v>1384199</v>
      </c>
      <c r="I294" s="36" t="s">
        <v>3304</v>
      </c>
      <c r="J294" s="36" t="s">
        <v>3300</v>
      </c>
      <c r="K294" s="36"/>
      <c r="L294" s="36"/>
      <c r="M294" s="402"/>
      <c r="N294" s="36"/>
      <c r="O294" s="36"/>
      <c r="P294" s="392"/>
      <c r="Q294" s="392"/>
      <c r="R294" s="392"/>
      <c r="S294" s="392"/>
      <c r="T294" s="392"/>
      <c r="U294" s="392"/>
      <c r="V294" s="434" t="b">
        <f t="shared" si="16"/>
        <v>1</v>
      </c>
      <c r="W294" s="434" t="b">
        <f t="shared" si="14"/>
        <v>1</v>
      </c>
      <c r="X294" s="67" t="s">
        <v>1770</v>
      </c>
      <c r="Y294" s="38">
        <v>1</v>
      </c>
      <c r="Z294" s="38" t="s">
        <v>8</v>
      </c>
      <c r="AA294" s="53" t="s">
        <v>3416</v>
      </c>
      <c r="AB294" s="33" t="s">
        <v>1664</v>
      </c>
      <c r="AC294" s="213" t="s">
        <v>4288</v>
      </c>
      <c r="AD294" s="626" t="str">
        <f t="shared" si="15"/>
        <v>ECE F241P1</v>
      </c>
      <c r="AE294" s="626">
        <v>1575</v>
      </c>
      <c r="AF294" s="36" t="s">
        <v>1711</v>
      </c>
    </row>
    <row r="295" spans="2:33" ht="14.25" customHeight="1">
      <c r="B295" s="33" t="s">
        <v>1493</v>
      </c>
      <c r="C295" s="41"/>
      <c r="D295" s="66" t="s">
        <v>1769</v>
      </c>
      <c r="E295" s="67" t="s">
        <v>1770</v>
      </c>
      <c r="F295" s="36" t="s">
        <v>1711</v>
      </c>
      <c r="G295" s="38">
        <v>2</v>
      </c>
      <c r="H295" s="629">
        <v>1384299</v>
      </c>
      <c r="I295" s="36" t="s">
        <v>3287</v>
      </c>
      <c r="J295" s="36" t="s">
        <v>3303</v>
      </c>
      <c r="K295" s="36"/>
      <c r="L295" s="36"/>
      <c r="M295" s="402"/>
      <c r="N295" s="36"/>
      <c r="O295" s="36"/>
      <c r="P295" s="392"/>
      <c r="Q295" s="392"/>
      <c r="R295" s="392"/>
      <c r="S295" s="392"/>
      <c r="T295" s="392"/>
      <c r="U295" s="392"/>
      <c r="V295" s="434" t="b">
        <f t="shared" si="16"/>
        <v>1</v>
      </c>
      <c r="W295" s="434" t="b">
        <f t="shared" si="14"/>
        <v>1</v>
      </c>
      <c r="X295" s="67" t="s">
        <v>1770</v>
      </c>
      <c r="Y295" s="38">
        <v>2</v>
      </c>
      <c r="Z295" s="38" t="s">
        <v>8</v>
      </c>
      <c r="AA295" s="53" t="s">
        <v>3412</v>
      </c>
      <c r="AB295" s="33" t="s">
        <v>1493</v>
      </c>
      <c r="AC295" s="213" t="s">
        <v>4289</v>
      </c>
      <c r="AD295" s="626" t="str">
        <f t="shared" si="15"/>
        <v>ECE F241P2</v>
      </c>
      <c r="AE295" s="626">
        <v>1576</v>
      </c>
      <c r="AF295" s="36" t="s">
        <v>1711</v>
      </c>
    </row>
    <row r="296" spans="2:33" ht="14.25" customHeight="1">
      <c r="B296" s="33" t="s">
        <v>1499</v>
      </c>
      <c r="C296" s="41"/>
      <c r="D296" s="66" t="s">
        <v>1769</v>
      </c>
      <c r="E296" s="67" t="s">
        <v>1770</v>
      </c>
      <c r="F296" s="36" t="s">
        <v>1711</v>
      </c>
      <c r="G296" s="38">
        <v>3</v>
      </c>
      <c r="H296" s="629">
        <v>13843</v>
      </c>
      <c r="I296" s="36" t="s">
        <v>3288</v>
      </c>
      <c r="J296" s="36" t="s">
        <v>3278</v>
      </c>
      <c r="K296" s="36"/>
      <c r="L296" s="36"/>
      <c r="M296" s="402"/>
      <c r="N296" s="36"/>
      <c r="O296" s="36"/>
      <c r="P296" s="392"/>
      <c r="Q296" s="392"/>
      <c r="R296" s="392"/>
      <c r="S296" s="392"/>
      <c r="T296" s="392"/>
      <c r="U296" s="392"/>
      <c r="V296" s="434" t="b">
        <f t="shared" si="16"/>
        <v>1</v>
      </c>
      <c r="W296" s="434" t="b">
        <f t="shared" si="14"/>
        <v>1</v>
      </c>
      <c r="X296" s="67" t="s">
        <v>1770</v>
      </c>
      <c r="Y296" s="38">
        <v>3</v>
      </c>
      <c r="Z296" s="38" t="s">
        <v>8</v>
      </c>
      <c r="AA296" s="53" t="s">
        <v>3413</v>
      </c>
      <c r="AB296" s="33" t="s">
        <v>1499</v>
      </c>
      <c r="AC296" s="213" t="s">
        <v>4290</v>
      </c>
      <c r="AD296" s="626" t="str">
        <f t="shared" si="15"/>
        <v>ECE F241P3</v>
      </c>
      <c r="AE296" s="626">
        <v>1577</v>
      </c>
      <c r="AF296" s="36" t="s">
        <v>1711</v>
      </c>
    </row>
    <row r="297" spans="2:33" ht="14.25" customHeight="1">
      <c r="B297" s="33" t="s">
        <v>1538</v>
      </c>
      <c r="C297" s="41" t="s">
        <v>1608</v>
      </c>
      <c r="D297" s="66" t="s">
        <v>1771</v>
      </c>
      <c r="E297" s="67" t="s">
        <v>1772</v>
      </c>
      <c r="F297" s="36" t="s">
        <v>915</v>
      </c>
      <c r="G297" s="38">
        <v>1</v>
      </c>
      <c r="H297" s="629">
        <v>13851</v>
      </c>
      <c r="I297" s="36" t="s">
        <v>3282</v>
      </c>
      <c r="J297" s="36" t="s">
        <v>3277</v>
      </c>
      <c r="K297" s="36" t="s">
        <v>3308</v>
      </c>
      <c r="L297" s="36"/>
      <c r="M297" s="402"/>
      <c r="N297" s="36"/>
      <c r="O297" s="36"/>
      <c r="P297" s="392"/>
      <c r="Q297" s="392"/>
      <c r="R297" s="392"/>
      <c r="S297" s="392"/>
      <c r="T297" s="392"/>
      <c r="U297" s="392"/>
      <c r="V297" s="434" t="b">
        <f t="shared" si="16"/>
        <v>1</v>
      </c>
      <c r="W297" s="434" t="b">
        <f t="shared" si="14"/>
        <v>1</v>
      </c>
      <c r="X297" s="67" t="s">
        <v>1772</v>
      </c>
      <c r="Y297" s="38">
        <v>1</v>
      </c>
      <c r="Z297" s="38" t="s">
        <v>6</v>
      </c>
      <c r="AA297" s="442" t="s">
        <v>919</v>
      </c>
      <c r="AB297" s="33" t="s">
        <v>1538</v>
      </c>
      <c r="AC297" s="213" t="s">
        <v>3972</v>
      </c>
      <c r="AD297" s="626" t="str">
        <f t="shared" si="15"/>
        <v>ECE F242L1</v>
      </c>
      <c r="AE297" s="626">
        <v>1354</v>
      </c>
      <c r="AF297" s="36" t="s">
        <v>915</v>
      </c>
    </row>
    <row r="298" spans="2:33" ht="14.25" customHeight="1">
      <c r="B298" s="33" t="s">
        <v>1640</v>
      </c>
      <c r="C298" s="41" t="s">
        <v>1608</v>
      </c>
      <c r="D298" s="66" t="s">
        <v>1771</v>
      </c>
      <c r="E298" s="67" t="s">
        <v>1772</v>
      </c>
      <c r="F298" s="36" t="s">
        <v>915</v>
      </c>
      <c r="G298" s="38">
        <v>1</v>
      </c>
      <c r="H298" s="783">
        <v>1385157</v>
      </c>
      <c r="I298" s="36" t="s">
        <v>3306</v>
      </c>
      <c r="J298" s="36"/>
      <c r="K298" s="36"/>
      <c r="L298" s="36"/>
      <c r="M298" s="402"/>
      <c r="N298" s="36"/>
      <c r="O298" s="36"/>
      <c r="P298" s="392"/>
      <c r="Q298" s="392"/>
      <c r="R298" s="392"/>
      <c r="S298" s="392"/>
      <c r="T298" s="392"/>
      <c r="U298" s="392"/>
      <c r="V298" s="434" t="b">
        <f t="shared" si="16"/>
        <v>1</v>
      </c>
      <c r="W298" s="434" t="b">
        <f t="shared" si="14"/>
        <v>1</v>
      </c>
      <c r="X298" s="67" t="s">
        <v>1772</v>
      </c>
      <c r="Y298" s="38">
        <v>1</v>
      </c>
      <c r="Z298" s="38" t="s">
        <v>7</v>
      </c>
      <c r="AA298" s="442" t="s">
        <v>919</v>
      </c>
      <c r="AB298" s="33" t="s">
        <v>1640</v>
      </c>
      <c r="AC298" s="213" t="s">
        <v>3972</v>
      </c>
      <c r="AD298" s="626" t="str">
        <f t="shared" si="15"/>
        <v>ECE F242T1</v>
      </c>
      <c r="AE298" s="626">
        <v>1354</v>
      </c>
      <c r="AF298" s="36" t="s">
        <v>915</v>
      </c>
      <c r="AG298" s="434" t="s">
        <v>4567</v>
      </c>
    </row>
    <row r="299" spans="2:33" ht="14.25" customHeight="1">
      <c r="B299" s="33" t="s">
        <v>1534</v>
      </c>
      <c r="C299" s="41" t="s">
        <v>1598</v>
      </c>
      <c r="D299" s="66" t="s">
        <v>1771</v>
      </c>
      <c r="E299" s="67" t="s">
        <v>1772</v>
      </c>
      <c r="F299" s="36" t="s">
        <v>915</v>
      </c>
      <c r="G299" s="38">
        <v>2</v>
      </c>
      <c r="H299" s="629">
        <v>13852</v>
      </c>
      <c r="I299" s="36" t="s">
        <v>3284</v>
      </c>
      <c r="J299" s="36" t="s">
        <v>3273</v>
      </c>
      <c r="K299" s="36" t="s">
        <v>3269</v>
      </c>
      <c r="L299" s="36"/>
      <c r="M299" s="402"/>
      <c r="N299" s="36"/>
      <c r="O299" s="36"/>
      <c r="P299" s="392"/>
      <c r="Q299" s="392"/>
      <c r="R299" s="392"/>
      <c r="S299" s="392"/>
      <c r="T299" s="392"/>
      <c r="U299" s="392"/>
      <c r="V299" s="434" t="b">
        <f t="shared" si="16"/>
        <v>1</v>
      </c>
      <c r="W299" s="434" t="b">
        <f t="shared" si="14"/>
        <v>1</v>
      </c>
      <c r="X299" s="67" t="s">
        <v>1772</v>
      </c>
      <c r="Y299" s="38">
        <v>2</v>
      </c>
      <c r="Z299" s="38" t="s">
        <v>6</v>
      </c>
      <c r="AA299" s="441" t="s">
        <v>916</v>
      </c>
      <c r="AB299" s="33" t="s">
        <v>1534</v>
      </c>
      <c r="AC299" s="213" t="s">
        <v>3973</v>
      </c>
      <c r="AD299" s="626" t="str">
        <f t="shared" si="15"/>
        <v>ECE F242L2</v>
      </c>
      <c r="AE299" s="626">
        <v>1355</v>
      </c>
      <c r="AF299" s="36" t="s">
        <v>915</v>
      </c>
    </row>
    <row r="300" spans="2:33" ht="14.25" customHeight="1">
      <c r="B300" s="33" t="s">
        <v>1640</v>
      </c>
      <c r="C300" s="41" t="s">
        <v>1598</v>
      </c>
      <c r="D300" s="66" t="s">
        <v>1771</v>
      </c>
      <c r="E300" s="67" t="s">
        <v>1772</v>
      </c>
      <c r="F300" s="36" t="s">
        <v>915</v>
      </c>
      <c r="G300" s="38">
        <v>2</v>
      </c>
      <c r="H300" s="783">
        <v>1385257</v>
      </c>
      <c r="I300" s="36" t="s">
        <v>3306</v>
      </c>
      <c r="J300" s="36"/>
      <c r="K300" s="36"/>
      <c r="L300" s="36"/>
      <c r="M300" s="402"/>
      <c r="N300" s="36"/>
      <c r="O300" s="36"/>
      <c r="P300" s="392"/>
      <c r="Q300" s="392"/>
      <c r="R300" s="392"/>
      <c r="S300" s="392"/>
      <c r="T300" s="392"/>
      <c r="U300" s="392"/>
      <c r="V300" s="434" t="b">
        <f t="shared" si="16"/>
        <v>1</v>
      </c>
      <c r="W300" s="434" t="b">
        <f t="shared" si="14"/>
        <v>1</v>
      </c>
      <c r="X300" s="67" t="s">
        <v>1772</v>
      </c>
      <c r="Y300" s="38">
        <v>2</v>
      </c>
      <c r="Z300" s="38" t="s">
        <v>7</v>
      </c>
      <c r="AA300" s="442" t="s">
        <v>917</v>
      </c>
      <c r="AB300" s="33" t="s">
        <v>1640</v>
      </c>
      <c r="AC300" s="213" t="s">
        <v>3973</v>
      </c>
      <c r="AD300" s="626" t="str">
        <f t="shared" si="15"/>
        <v>ECE F242T2</v>
      </c>
      <c r="AE300" s="626">
        <v>1355</v>
      </c>
      <c r="AF300" s="36" t="s">
        <v>915</v>
      </c>
      <c r="AG300" s="434" t="s">
        <v>4568</v>
      </c>
    </row>
    <row r="301" spans="2:33" ht="14.25" customHeight="1">
      <c r="B301" s="33" t="s">
        <v>1578</v>
      </c>
      <c r="C301" s="41" t="s">
        <v>1608</v>
      </c>
      <c r="D301" s="66" t="s">
        <v>1773</v>
      </c>
      <c r="E301" s="67" t="s">
        <v>1774</v>
      </c>
      <c r="F301" s="36" t="s">
        <v>922</v>
      </c>
      <c r="G301" s="38">
        <v>1</v>
      </c>
      <c r="H301" s="629">
        <v>13861</v>
      </c>
      <c r="I301" s="36" t="s">
        <v>3299</v>
      </c>
      <c r="J301" s="36" t="s">
        <v>3276</v>
      </c>
      <c r="K301" s="36" t="s">
        <v>3297</v>
      </c>
      <c r="L301" s="36"/>
      <c r="M301" s="402"/>
      <c r="N301" s="36"/>
      <c r="O301" s="36"/>
      <c r="P301" s="392"/>
      <c r="Q301" s="392"/>
      <c r="R301" s="392"/>
      <c r="S301" s="392"/>
      <c r="T301" s="392"/>
      <c r="U301" s="392"/>
      <c r="V301" s="434" t="b">
        <f t="shared" si="16"/>
        <v>1</v>
      </c>
      <c r="W301" s="434" t="b">
        <f t="shared" si="14"/>
        <v>1</v>
      </c>
      <c r="X301" s="67" t="s">
        <v>1774</v>
      </c>
      <c r="Y301" s="38">
        <v>1</v>
      </c>
      <c r="Z301" s="38" t="s">
        <v>6</v>
      </c>
      <c r="AA301" s="441" t="s">
        <v>923</v>
      </c>
      <c r="AB301" s="33" t="s">
        <v>1578</v>
      </c>
      <c r="AC301" s="213" t="s">
        <v>3974</v>
      </c>
      <c r="AD301" s="626" t="str">
        <f t="shared" si="15"/>
        <v>ECE F243L1</v>
      </c>
      <c r="AE301" s="626">
        <v>1356</v>
      </c>
      <c r="AF301" s="36" t="s">
        <v>922</v>
      </c>
    </row>
    <row r="302" spans="2:33" ht="14.25" customHeight="1">
      <c r="B302" s="33" t="s">
        <v>1637</v>
      </c>
      <c r="C302" s="41" t="s">
        <v>1608</v>
      </c>
      <c r="D302" s="66" t="s">
        <v>1773</v>
      </c>
      <c r="E302" s="67" t="s">
        <v>1774</v>
      </c>
      <c r="F302" s="36" t="s">
        <v>922</v>
      </c>
      <c r="G302" s="38">
        <v>1</v>
      </c>
      <c r="H302" s="783">
        <v>1386157</v>
      </c>
      <c r="I302" s="36" t="s">
        <v>3301</v>
      </c>
      <c r="J302" s="36"/>
      <c r="K302" s="36"/>
      <c r="L302" s="36"/>
      <c r="M302" s="402"/>
      <c r="N302" s="36"/>
      <c r="O302" s="36"/>
      <c r="P302" s="392"/>
      <c r="Q302" s="392"/>
      <c r="R302" s="392"/>
      <c r="S302" s="392"/>
      <c r="T302" s="392"/>
      <c r="U302" s="392"/>
      <c r="V302" s="434" t="b">
        <f t="shared" si="16"/>
        <v>1</v>
      </c>
      <c r="W302" s="434" t="b">
        <f t="shared" si="14"/>
        <v>1</v>
      </c>
      <c r="X302" s="67" t="s">
        <v>1774</v>
      </c>
      <c r="Y302" s="38">
        <v>1</v>
      </c>
      <c r="Z302" s="38" t="s">
        <v>7</v>
      </c>
      <c r="AA302" s="442" t="s">
        <v>924</v>
      </c>
      <c r="AB302" s="33" t="s">
        <v>1637</v>
      </c>
      <c r="AC302" s="213" t="s">
        <v>3974</v>
      </c>
      <c r="AD302" s="626" t="str">
        <f t="shared" si="15"/>
        <v>ECE F243T1</v>
      </c>
      <c r="AE302" s="626">
        <v>1356</v>
      </c>
      <c r="AF302" s="36" t="s">
        <v>922</v>
      </c>
      <c r="AG302" s="434" t="s">
        <v>4569</v>
      </c>
    </row>
    <row r="303" spans="2:33" ht="14.25" customHeight="1">
      <c r="B303" s="33" t="s">
        <v>1578</v>
      </c>
      <c r="C303" s="41" t="s">
        <v>1775</v>
      </c>
      <c r="D303" s="66" t="s">
        <v>1773</v>
      </c>
      <c r="E303" s="67" t="s">
        <v>1774</v>
      </c>
      <c r="F303" s="36" t="s">
        <v>922</v>
      </c>
      <c r="G303" s="38">
        <v>2</v>
      </c>
      <c r="H303" s="629">
        <v>13862</v>
      </c>
      <c r="I303" s="36" t="s">
        <v>3299</v>
      </c>
      <c r="J303" s="36" t="s">
        <v>3276</v>
      </c>
      <c r="K303" s="36" t="s">
        <v>3267</v>
      </c>
      <c r="L303" s="36"/>
      <c r="M303" s="402"/>
      <c r="N303" s="36"/>
      <c r="O303" s="36"/>
      <c r="P303" s="392"/>
      <c r="Q303" s="392"/>
      <c r="R303" s="392"/>
      <c r="S303" s="392"/>
      <c r="T303" s="392"/>
      <c r="U303" s="392"/>
      <c r="V303" s="434" t="b">
        <f t="shared" si="16"/>
        <v>1</v>
      </c>
      <c r="W303" s="434" t="b">
        <f t="shared" si="14"/>
        <v>1</v>
      </c>
      <c r="X303" s="67" t="s">
        <v>1774</v>
      </c>
      <c r="Y303" s="38">
        <v>2</v>
      </c>
      <c r="Z303" s="38" t="s">
        <v>6</v>
      </c>
      <c r="AA303" s="442" t="s">
        <v>912</v>
      </c>
      <c r="AB303" s="33" t="s">
        <v>1578</v>
      </c>
      <c r="AC303" s="213" t="s">
        <v>3975</v>
      </c>
      <c r="AD303" s="626" t="str">
        <f t="shared" si="15"/>
        <v>ECE F243L2</v>
      </c>
      <c r="AE303" s="626">
        <v>1357</v>
      </c>
      <c r="AF303" s="36" t="s">
        <v>922</v>
      </c>
    </row>
    <row r="304" spans="2:33" ht="14.25" customHeight="1">
      <c r="B304" s="33" t="s">
        <v>1637</v>
      </c>
      <c r="C304" s="41" t="s">
        <v>1775</v>
      </c>
      <c r="D304" s="66" t="s">
        <v>1773</v>
      </c>
      <c r="E304" s="67" t="s">
        <v>1774</v>
      </c>
      <c r="F304" s="36" t="s">
        <v>922</v>
      </c>
      <c r="G304" s="38">
        <v>2</v>
      </c>
      <c r="H304" s="783">
        <v>1386257</v>
      </c>
      <c r="I304" s="36" t="s">
        <v>3301</v>
      </c>
      <c r="J304" s="36"/>
      <c r="K304" s="36"/>
      <c r="L304" s="36"/>
      <c r="M304" s="402"/>
      <c r="N304" s="36"/>
      <c r="O304" s="36"/>
      <c r="P304" s="392"/>
      <c r="Q304" s="392"/>
      <c r="R304" s="392"/>
      <c r="S304" s="392"/>
      <c r="T304" s="392"/>
      <c r="U304" s="392"/>
      <c r="V304" s="434" t="b">
        <f t="shared" si="16"/>
        <v>1</v>
      </c>
      <c r="W304" s="434" t="b">
        <f t="shared" si="14"/>
        <v>1</v>
      </c>
      <c r="X304" s="67" t="s">
        <v>1774</v>
      </c>
      <c r="Y304" s="38">
        <v>2</v>
      </c>
      <c r="Z304" s="38" t="s">
        <v>7</v>
      </c>
      <c r="AA304" s="442" t="s">
        <v>912</v>
      </c>
      <c r="AB304" s="33" t="s">
        <v>1637</v>
      </c>
      <c r="AC304" s="213" t="s">
        <v>3975</v>
      </c>
      <c r="AD304" s="626" t="str">
        <f t="shared" si="15"/>
        <v>ECE F243T2</v>
      </c>
      <c r="AE304" s="626">
        <v>1357</v>
      </c>
      <c r="AF304" s="36" t="s">
        <v>922</v>
      </c>
      <c r="AG304" s="434" t="s">
        <v>4570</v>
      </c>
    </row>
    <row r="305" spans="2:33" ht="14.25" customHeight="1">
      <c r="B305" s="33" t="s">
        <v>1588</v>
      </c>
      <c r="C305" s="41" t="s">
        <v>1604</v>
      </c>
      <c r="D305" s="66" t="s">
        <v>1773</v>
      </c>
      <c r="E305" s="67" t="s">
        <v>1774</v>
      </c>
      <c r="F305" s="36" t="s">
        <v>922</v>
      </c>
      <c r="G305" s="38">
        <v>3</v>
      </c>
      <c r="H305" s="629">
        <v>13863</v>
      </c>
      <c r="I305" s="36" t="s">
        <v>3303</v>
      </c>
      <c r="J305" s="36" t="s">
        <v>3266</v>
      </c>
      <c r="K305" s="36" t="s">
        <v>3267</v>
      </c>
      <c r="L305" s="36"/>
      <c r="M305" s="402"/>
      <c r="N305" s="36"/>
      <c r="O305" s="36"/>
      <c r="P305" s="392"/>
      <c r="Q305" s="392"/>
      <c r="R305" s="392"/>
      <c r="S305" s="392"/>
      <c r="T305" s="392"/>
      <c r="U305" s="392"/>
      <c r="V305" s="434" t="b">
        <f t="shared" si="16"/>
        <v>1</v>
      </c>
      <c r="W305" s="434" t="b">
        <f t="shared" si="14"/>
        <v>1</v>
      </c>
      <c r="X305" s="67" t="s">
        <v>1774</v>
      </c>
      <c r="Y305" s="38">
        <v>3</v>
      </c>
      <c r="Z305" s="38" t="s">
        <v>6</v>
      </c>
      <c r="AA305" s="442" t="s">
        <v>725</v>
      </c>
      <c r="AB305" s="33" t="s">
        <v>1588</v>
      </c>
      <c r="AC305" s="213" t="s">
        <v>3976</v>
      </c>
      <c r="AD305" s="626" t="str">
        <f t="shared" si="15"/>
        <v>ECE F243L3</v>
      </c>
      <c r="AE305" s="626">
        <v>1358</v>
      </c>
      <c r="AF305" s="36" t="s">
        <v>922</v>
      </c>
    </row>
    <row r="306" spans="2:33" ht="14.25" customHeight="1">
      <c r="B306" s="33" t="s">
        <v>1637</v>
      </c>
      <c r="C306" s="41" t="s">
        <v>1604</v>
      </c>
      <c r="D306" s="66" t="s">
        <v>1773</v>
      </c>
      <c r="E306" s="67" t="s">
        <v>1774</v>
      </c>
      <c r="F306" s="36" t="s">
        <v>922</v>
      </c>
      <c r="G306" s="38">
        <v>3</v>
      </c>
      <c r="H306" s="783">
        <v>1386357</v>
      </c>
      <c r="I306" s="36" t="s">
        <v>3301</v>
      </c>
      <c r="J306" s="36"/>
      <c r="K306" s="36"/>
      <c r="L306" s="36"/>
      <c r="M306" s="402"/>
      <c r="N306" s="36"/>
      <c r="O306" s="36"/>
      <c r="P306" s="392"/>
      <c r="Q306" s="392"/>
      <c r="R306" s="392"/>
      <c r="S306" s="392"/>
      <c r="T306" s="392"/>
      <c r="U306" s="392"/>
      <c r="V306" s="434" t="b">
        <f t="shared" si="16"/>
        <v>1</v>
      </c>
      <c r="W306" s="434" t="b">
        <f t="shared" si="14"/>
        <v>1</v>
      </c>
      <c r="X306" s="67" t="s">
        <v>1774</v>
      </c>
      <c r="Y306" s="38">
        <v>3</v>
      </c>
      <c r="Z306" s="38" t="s">
        <v>7</v>
      </c>
      <c r="AA306" s="442" t="s">
        <v>725</v>
      </c>
      <c r="AB306" s="33" t="s">
        <v>1637</v>
      </c>
      <c r="AC306" s="213" t="s">
        <v>3976</v>
      </c>
      <c r="AD306" s="626" t="str">
        <f t="shared" si="15"/>
        <v>ECE F243T3</v>
      </c>
      <c r="AE306" s="626">
        <v>1358</v>
      </c>
      <c r="AF306" s="36" t="s">
        <v>922</v>
      </c>
      <c r="AG306" s="434" t="s">
        <v>4571</v>
      </c>
    </row>
    <row r="307" spans="2:33" ht="14.25" customHeight="1">
      <c r="B307" s="33" t="s">
        <v>1578</v>
      </c>
      <c r="C307" s="41" t="s">
        <v>1603</v>
      </c>
      <c r="D307" s="66" t="s">
        <v>1776</v>
      </c>
      <c r="E307" s="67" t="s">
        <v>1777</v>
      </c>
      <c r="F307" s="36" t="s">
        <v>927</v>
      </c>
      <c r="G307" s="38">
        <v>1</v>
      </c>
      <c r="H307" s="629">
        <v>13871</v>
      </c>
      <c r="I307" s="36" t="s">
        <v>3299</v>
      </c>
      <c r="J307" s="36" t="s">
        <v>3276</v>
      </c>
      <c r="K307" s="36" t="s">
        <v>3297</v>
      </c>
      <c r="L307" s="36"/>
      <c r="M307" s="402"/>
      <c r="N307" s="36"/>
      <c r="O307" s="36"/>
      <c r="P307" s="392"/>
      <c r="Q307" s="392"/>
      <c r="R307" s="392"/>
      <c r="S307" s="392"/>
      <c r="T307" s="392"/>
      <c r="U307" s="392"/>
      <c r="V307" s="434" t="b">
        <f t="shared" si="16"/>
        <v>1</v>
      </c>
      <c r="W307" s="434" t="b">
        <f t="shared" si="14"/>
        <v>1</v>
      </c>
      <c r="X307" s="67" t="s">
        <v>1777</v>
      </c>
      <c r="Y307" s="38">
        <v>1</v>
      </c>
      <c r="Z307" s="38" t="s">
        <v>6</v>
      </c>
      <c r="AA307" s="442" t="s">
        <v>931</v>
      </c>
      <c r="AB307" s="33" t="s">
        <v>1578</v>
      </c>
      <c r="AC307" s="213" t="s">
        <v>3977</v>
      </c>
      <c r="AD307" s="626" t="str">
        <f t="shared" si="15"/>
        <v>ECE F244L1</v>
      </c>
      <c r="AE307" s="626">
        <v>1359</v>
      </c>
      <c r="AF307" s="36" t="s">
        <v>927</v>
      </c>
    </row>
    <row r="308" spans="2:33" ht="14.25" customHeight="1">
      <c r="B308" s="33" t="s">
        <v>1536</v>
      </c>
      <c r="C308" s="41" t="s">
        <v>1603</v>
      </c>
      <c r="D308" s="66" t="s">
        <v>1776</v>
      </c>
      <c r="E308" s="67" t="s">
        <v>1777</v>
      </c>
      <c r="F308" s="36" t="s">
        <v>927</v>
      </c>
      <c r="G308" s="38">
        <v>1</v>
      </c>
      <c r="H308" s="783">
        <v>1387157</v>
      </c>
      <c r="I308" s="36" t="s">
        <v>3280</v>
      </c>
      <c r="J308" s="36"/>
      <c r="K308" s="36"/>
      <c r="L308" s="36"/>
      <c r="M308" s="402"/>
      <c r="N308" s="36"/>
      <c r="O308" s="36"/>
      <c r="P308" s="392"/>
      <c r="Q308" s="392"/>
      <c r="R308" s="392"/>
      <c r="S308" s="392"/>
      <c r="T308" s="392"/>
      <c r="U308" s="392"/>
      <c r="V308" s="434" t="b">
        <f t="shared" si="16"/>
        <v>1</v>
      </c>
      <c r="W308" s="434" t="b">
        <f t="shared" si="14"/>
        <v>1</v>
      </c>
      <c r="X308" s="67" t="s">
        <v>1777</v>
      </c>
      <c r="Y308" s="38">
        <v>1</v>
      </c>
      <c r="Z308" s="38" t="s">
        <v>7</v>
      </c>
      <c r="AA308" s="442" t="s">
        <v>931</v>
      </c>
      <c r="AB308" s="33" t="s">
        <v>1536</v>
      </c>
      <c r="AC308" s="213" t="s">
        <v>3977</v>
      </c>
      <c r="AD308" s="626" t="str">
        <f t="shared" si="15"/>
        <v>ECE F244T1</v>
      </c>
      <c r="AE308" s="626">
        <v>1359</v>
      </c>
      <c r="AF308" s="36" t="s">
        <v>927</v>
      </c>
      <c r="AG308" s="434" t="s">
        <v>4572</v>
      </c>
    </row>
    <row r="309" spans="2:33" ht="14.25" customHeight="1">
      <c r="B309" s="33" t="s">
        <v>1538</v>
      </c>
      <c r="C309" s="41" t="s">
        <v>1604</v>
      </c>
      <c r="D309" s="66" t="s">
        <v>1776</v>
      </c>
      <c r="E309" s="67" t="s">
        <v>1777</v>
      </c>
      <c r="F309" s="36" t="s">
        <v>927</v>
      </c>
      <c r="G309" s="38">
        <v>2</v>
      </c>
      <c r="H309" s="629">
        <v>13872</v>
      </c>
      <c r="I309" s="36" t="s">
        <v>3282</v>
      </c>
      <c r="J309" s="36" t="s">
        <v>3277</v>
      </c>
      <c r="K309" s="36" t="s">
        <v>3308</v>
      </c>
      <c r="L309" s="36"/>
      <c r="M309" s="402"/>
      <c r="N309" s="36"/>
      <c r="O309" s="36"/>
      <c r="P309" s="392"/>
      <c r="Q309" s="392"/>
      <c r="R309" s="392"/>
      <c r="S309" s="392"/>
      <c r="T309" s="392"/>
      <c r="U309" s="392"/>
      <c r="V309" s="434" t="b">
        <f t="shared" si="16"/>
        <v>1</v>
      </c>
      <c r="W309" s="434" t="b">
        <f t="shared" si="14"/>
        <v>1</v>
      </c>
      <c r="X309" s="67" t="s">
        <v>1777</v>
      </c>
      <c r="Y309" s="38">
        <v>2</v>
      </c>
      <c r="Z309" s="38" t="s">
        <v>6</v>
      </c>
      <c r="AA309" s="442" t="s">
        <v>935</v>
      </c>
      <c r="AB309" s="33" t="s">
        <v>1538</v>
      </c>
      <c r="AC309" s="213" t="s">
        <v>3978</v>
      </c>
      <c r="AD309" s="626" t="str">
        <f t="shared" si="15"/>
        <v>ECE F244L2</v>
      </c>
      <c r="AE309" s="626">
        <v>1360</v>
      </c>
      <c r="AF309" s="36" t="s">
        <v>927</v>
      </c>
    </row>
    <row r="310" spans="2:33" ht="14.25" customHeight="1">
      <c r="B310" s="33" t="s">
        <v>1536</v>
      </c>
      <c r="C310" s="41" t="s">
        <v>1604</v>
      </c>
      <c r="D310" s="66" t="s">
        <v>1776</v>
      </c>
      <c r="E310" s="67" t="s">
        <v>1777</v>
      </c>
      <c r="F310" s="36" t="s">
        <v>927</v>
      </c>
      <c r="G310" s="38">
        <v>2</v>
      </c>
      <c r="H310" s="783">
        <v>1387257</v>
      </c>
      <c r="I310" s="36" t="s">
        <v>3280</v>
      </c>
      <c r="J310" s="36"/>
      <c r="K310" s="36"/>
      <c r="L310" s="36"/>
      <c r="M310" s="402"/>
      <c r="N310" s="36"/>
      <c r="O310" s="36"/>
      <c r="P310" s="392"/>
      <c r="Q310" s="392"/>
      <c r="R310" s="392"/>
      <c r="S310" s="392"/>
      <c r="T310" s="392"/>
      <c r="U310" s="392"/>
      <c r="V310" s="434" t="b">
        <f t="shared" si="16"/>
        <v>1</v>
      </c>
      <c r="W310" s="434" t="b">
        <f t="shared" si="14"/>
        <v>1</v>
      </c>
      <c r="X310" s="67" t="s">
        <v>1777</v>
      </c>
      <c r="Y310" s="38">
        <v>2</v>
      </c>
      <c r="Z310" s="38" t="s">
        <v>7</v>
      </c>
      <c r="AA310" s="442" t="s">
        <v>935</v>
      </c>
      <c r="AB310" s="33" t="s">
        <v>1536</v>
      </c>
      <c r="AC310" s="213" t="s">
        <v>3978</v>
      </c>
      <c r="AD310" s="626" t="str">
        <f t="shared" si="15"/>
        <v>ECE F244T2</v>
      </c>
      <c r="AE310" s="626">
        <v>1360</v>
      </c>
      <c r="AF310" s="36" t="s">
        <v>927</v>
      </c>
      <c r="AG310" s="434" t="s">
        <v>4573</v>
      </c>
    </row>
    <row r="311" spans="2:33" ht="14.25" customHeight="1">
      <c r="B311" s="33" t="s">
        <v>1534</v>
      </c>
      <c r="C311" s="41" t="s">
        <v>1602</v>
      </c>
      <c r="D311" s="66" t="s">
        <v>1776</v>
      </c>
      <c r="E311" s="67" t="s">
        <v>1777</v>
      </c>
      <c r="F311" s="36" t="s">
        <v>927</v>
      </c>
      <c r="G311" s="38">
        <v>3</v>
      </c>
      <c r="H311" s="629">
        <v>13873</v>
      </c>
      <c r="I311" s="36" t="s">
        <v>3284</v>
      </c>
      <c r="J311" s="36" t="s">
        <v>3273</v>
      </c>
      <c r="K311" s="36" t="s">
        <v>3269</v>
      </c>
      <c r="L311" s="36"/>
      <c r="M311" s="402"/>
      <c r="N311" s="36"/>
      <c r="O311" s="36"/>
      <c r="P311" s="392"/>
      <c r="Q311" s="392"/>
      <c r="R311" s="392"/>
      <c r="S311" s="392"/>
      <c r="T311" s="392"/>
      <c r="U311" s="392"/>
      <c r="V311" s="434" t="b">
        <f t="shared" si="16"/>
        <v>1</v>
      </c>
      <c r="W311" s="434" t="b">
        <f t="shared" si="14"/>
        <v>1</v>
      </c>
      <c r="X311" s="67" t="s">
        <v>1777</v>
      </c>
      <c r="Y311" s="38">
        <v>3</v>
      </c>
      <c r="Z311" s="38" t="s">
        <v>6</v>
      </c>
      <c r="AA311" s="53" t="s">
        <v>1778</v>
      </c>
      <c r="AB311" s="33" t="s">
        <v>1534</v>
      </c>
      <c r="AC311" s="213" t="s">
        <v>3979</v>
      </c>
      <c r="AD311" s="626" t="str">
        <f t="shared" si="15"/>
        <v>ECE F244L3</v>
      </c>
      <c r="AE311" s="626">
        <v>1361</v>
      </c>
      <c r="AF311" s="36" t="s">
        <v>927</v>
      </c>
    </row>
    <row r="312" spans="2:33" ht="14.25" customHeight="1">
      <c r="B312" s="33" t="s">
        <v>1536</v>
      </c>
      <c r="C312" s="41" t="s">
        <v>1602</v>
      </c>
      <c r="D312" s="66" t="s">
        <v>1776</v>
      </c>
      <c r="E312" s="67" t="s">
        <v>1777</v>
      </c>
      <c r="F312" s="36" t="s">
        <v>927</v>
      </c>
      <c r="G312" s="38">
        <v>3</v>
      </c>
      <c r="H312" s="783">
        <v>1387357</v>
      </c>
      <c r="I312" s="36" t="s">
        <v>3280</v>
      </c>
      <c r="J312" s="36"/>
      <c r="K312" s="36"/>
      <c r="L312" s="36"/>
      <c r="M312" s="402"/>
      <c r="N312" s="36"/>
      <c r="O312" s="36"/>
      <c r="P312" s="392"/>
      <c r="Q312" s="392"/>
      <c r="R312" s="392"/>
      <c r="S312" s="392"/>
      <c r="T312" s="392"/>
      <c r="U312" s="392"/>
      <c r="V312" s="434" t="b">
        <f t="shared" si="16"/>
        <v>1</v>
      </c>
      <c r="W312" s="434" t="b">
        <f t="shared" si="14"/>
        <v>1</v>
      </c>
      <c r="X312" s="67" t="s">
        <v>1777</v>
      </c>
      <c r="Y312" s="38">
        <v>3</v>
      </c>
      <c r="Z312" s="38" t="s">
        <v>7</v>
      </c>
      <c r="AA312" s="442" t="s">
        <v>933</v>
      </c>
      <c r="AB312" s="33" t="s">
        <v>1536</v>
      </c>
      <c r="AC312" s="213" t="s">
        <v>3979</v>
      </c>
      <c r="AD312" s="626" t="str">
        <f t="shared" si="15"/>
        <v>ECE F244T3</v>
      </c>
      <c r="AE312" s="626">
        <v>1361</v>
      </c>
      <c r="AF312" s="36" t="s">
        <v>927</v>
      </c>
      <c r="AG312" s="434" t="s">
        <v>4574</v>
      </c>
    </row>
    <row r="313" spans="2:33" ht="14.25" customHeight="1">
      <c r="B313" s="33" t="s">
        <v>1522</v>
      </c>
      <c r="C313" s="41" t="s">
        <v>1779</v>
      </c>
      <c r="D313" s="35" t="s">
        <v>898</v>
      </c>
      <c r="E313" s="35" t="s">
        <v>899</v>
      </c>
      <c r="F313" s="36" t="s">
        <v>900</v>
      </c>
      <c r="G313" s="38">
        <v>1</v>
      </c>
      <c r="H313" s="629">
        <v>10091</v>
      </c>
      <c r="I313" s="36" t="s">
        <v>3286</v>
      </c>
      <c r="J313" s="36" t="s">
        <v>3289</v>
      </c>
      <c r="K313" s="36" t="s">
        <v>3292</v>
      </c>
      <c r="L313" s="36"/>
      <c r="M313" s="402"/>
      <c r="N313" s="36"/>
      <c r="O313" s="36"/>
      <c r="P313" s="392"/>
      <c r="Q313" s="392"/>
      <c r="R313" s="392"/>
      <c r="S313" s="392"/>
      <c r="T313" s="392"/>
      <c r="U313" s="392"/>
      <c r="V313" s="434" t="b">
        <f t="shared" si="16"/>
        <v>1</v>
      </c>
      <c r="W313" s="434" t="b">
        <f t="shared" si="14"/>
        <v>1</v>
      </c>
      <c r="X313" s="35" t="s">
        <v>899</v>
      </c>
      <c r="Y313" s="38">
        <v>1</v>
      </c>
      <c r="Z313" s="38" t="s">
        <v>6</v>
      </c>
      <c r="AA313" s="117" t="s">
        <v>906</v>
      </c>
      <c r="AB313" s="33" t="s">
        <v>1522</v>
      </c>
      <c r="AC313" s="213" t="s">
        <v>4291</v>
      </c>
      <c r="AD313" s="626" t="str">
        <f t="shared" si="15"/>
        <v>EEE F111L1</v>
      </c>
      <c r="AE313" s="626">
        <v>1111</v>
      </c>
      <c r="AF313" s="36" t="s">
        <v>900</v>
      </c>
    </row>
    <row r="314" spans="2:33" ht="14.25" customHeight="1">
      <c r="B314" s="33" t="s">
        <v>1525</v>
      </c>
      <c r="C314" s="41"/>
      <c r="D314" s="35" t="s">
        <v>898</v>
      </c>
      <c r="E314" s="35" t="s">
        <v>899</v>
      </c>
      <c r="F314" s="36" t="s">
        <v>900</v>
      </c>
      <c r="G314" s="38">
        <v>1</v>
      </c>
      <c r="H314" s="783">
        <v>1009157</v>
      </c>
      <c r="I314" s="36" t="s">
        <v>3295</v>
      </c>
      <c r="J314" s="36"/>
      <c r="K314" s="36"/>
      <c r="L314" s="36"/>
      <c r="M314" s="402"/>
      <c r="N314" s="36"/>
      <c r="O314" s="36"/>
      <c r="P314" s="392"/>
      <c r="Q314" s="392"/>
      <c r="R314" s="392"/>
      <c r="S314" s="392"/>
      <c r="T314" s="392"/>
      <c r="U314" s="392"/>
      <c r="V314" s="434" t="b">
        <f t="shared" si="16"/>
        <v>1</v>
      </c>
      <c r="W314" s="434" t="b">
        <f t="shared" si="14"/>
        <v>1</v>
      </c>
      <c r="X314" s="35" t="s">
        <v>899</v>
      </c>
      <c r="Y314" s="38">
        <v>1</v>
      </c>
      <c r="Z314" s="38" t="s">
        <v>7</v>
      </c>
      <c r="AA314" s="96" t="s">
        <v>906</v>
      </c>
      <c r="AB314" s="33" t="s">
        <v>1525</v>
      </c>
      <c r="AC314" s="213" t="s">
        <v>4291</v>
      </c>
      <c r="AD314" s="626" t="str">
        <f t="shared" si="15"/>
        <v>EEE F111T1</v>
      </c>
      <c r="AE314" s="626">
        <v>1111</v>
      </c>
      <c r="AF314" s="36" t="s">
        <v>900</v>
      </c>
      <c r="AG314" s="434" t="s">
        <v>4575</v>
      </c>
    </row>
    <row r="315" spans="2:33" ht="14.25" customHeight="1">
      <c r="B315" s="33" t="s">
        <v>1552</v>
      </c>
      <c r="C315" s="41" t="s">
        <v>1780</v>
      </c>
      <c r="D315" s="35" t="s">
        <v>898</v>
      </c>
      <c r="E315" s="35" t="s">
        <v>899</v>
      </c>
      <c r="F315" s="36" t="s">
        <v>900</v>
      </c>
      <c r="G315" s="38">
        <v>2</v>
      </c>
      <c r="H315" s="629">
        <v>10092</v>
      </c>
      <c r="I315" s="36" t="s">
        <v>3300</v>
      </c>
      <c r="J315" s="36" t="s">
        <v>3309</v>
      </c>
      <c r="K315" s="36" t="s">
        <v>3298</v>
      </c>
      <c r="L315" s="36"/>
      <c r="M315" s="402"/>
      <c r="N315" s="36"/>
      <c r="O315" s="36"/>
      <c r="P315" s="392"/>
      <c r="Q315" s="392"/>
      <c r="R315" s="392"/>
      <c r="S315" s="392"/>
      <c r="T315" s="392"/>
      <c r="U315" s="392"/>
      <c r="V315" s="434" t="b">
        <f t="shared" si="16"/>
        <v>1</v>
      </c>
      <c r="W315" s="434" t="b">
        <f t="shared" si="14"/>
        <v>1</v>
      </c>
      <c r="X315" s="35" t="s">
        <v>899</v>
      </c>
      <c r="Y315" s="38">
        <v>2</v>
      </c>
      <c r="Z315" s="38" t="s">
        <v>6</v>
      </c>
      <c r="AA315" s="117" t="s">
        <v>904</v>
      </c>
      <c r="AB315" s="33" t="s">
        <v>1552</v>
      </c>
      <c r="AC315" s="213" t="s">
        <v>4292</v>
      </c>
      <c r="AD315" s="626" t="str">
        <f t="shared" si="15"/>
        <v>EEE F111L2</v>
      </c>
      <c r="AE315" s="626">
        <v>1112</v>
      </c>
      <c r="AF315" s="36" t="s">
        <v>900</v>
      </c>
    </row>
    <row r="316" spans="2:33" ht="14.25" customHeight="1">
      <c r="B316" s="33" t="s">
        <v>1525</v>
      </c>
      <c r="C316" s="41" t="s">
        <v>1780</v>
      </c>
      <c r="D316" s="35" t="s">
        <v>898</v>
      </c>
      <c r="E316" s="35" t="s">
        <v>899</v>
      </c>
      <c r="F316" s="36" t="s">
        <v>900</v>
      </c>
      <c r="G316" s="38">
        <v>2</v>
      </c>
      <c r="H316" s="783">
        <v>1009257</v>
      </c>
      <c r="I316" s="36" t="s">
        <v>3295</v>
      </c>
      <c r="J316" s="36"/>
      <c r="K316" s="36"/>
      <c r="L316" s="36"/>
      <c r="M316" s="402"/>
      <c r="N316" s="36"/>
      <c r="O316" s="36"/>
      <c r="P316" s="392"/>
      <c r="Q316" s="392"/>
      <c r="R316" s="392"/>
      <c r="S316" s="392"/>
      <c r="T316" s="392"/>
      <c r="U316" s="392"/>
      <c r="V316" s="434" t="b">
        <f t="shared" si="16"/>
        <v>1</v>
      </c>
      <c r="W316" s="434" t="b">
        <f t="shared" si="14"/>
        <v>1</v>
      </c>
      <c r="X316" s="35" t="s">
        <v>899</v>
      </c>
      <c r="Y316" s="38">
        <v>2</v>
      </c>
      <c r="Z316" s="38" t="s">
        <v>7</v>
      </c>
      <c r="AA316" s="96" t="s">
        <v>904</v>
      </c>
      <c r="AB316" s="33" t="s">
        <v>1525</v>
      </c>
      <c r="AC316" s="213" t="s">
        <v>4292</v>
      </c>
      <c r="AD316" s="626" t="str">
        <f t="shared" si="15"/>
        <v>EEE F111T2</v>
      </c>
      <c r="AE316" s="626">
        <v>1112</v>
      </c>
      <c r="AF316" s="36" t="s">
        <v>900</v>
      </c>
      <c r="AG316" s="434" t="s">
        <v>4576</v>
      </c>
    </row>
    <row r="317" spans="2:33" ht="14.25" customHeight="1">
      <c r="B317" s="33" t="s">
        <v>1530</v>
      </c>
      <c r="C317" s="41" t="s">
        <v>1780</v>
      </c>
      <c r="D317" s="35" t="s">
        <v>898</v>
      </c>
      <c r="E317" s="35" t="s">
        <v>899</v>
      </c>
      <c r="F317" s="36" t="s">
        <v>900</v>
      </c>
      <c r="G317" s="38">
        <v>3</v>
      </c>
      <c r="H317" s="629">
        <v>10093</v>
      </c>
      <c r="I317" s="36" t="s">
        <v>3296</v>
      </c>
      <c r="J317" s="36" t="s">
        <v>3275</v>
      </c>
      <c r="K317" s="36" t="s">
        <v>3310</v>
      </c>
      <c r="L317" s="36"/>
      <c r="M317" s="402"/>
      <c r="N317" s="36"/>
      <c r="O317" s="36"/>
      <c r="P317" s="392"/>
      <c r="Q317" s="392"/>
      <c r="R317" s="392"/>
      <c r="S317" s="392"/>
      <c r="T317" s="392"/>
      <c r="U317" s="392"/>
      <c r="V317" s="434" t="b">
        <f t="shared" si="16"/>
        <v>1</v>
      </c>
      <c r="W317" s="434" t="b">
        <f t="shared" si="14"/>
        <v>1</v>
      </c>
      <c r="X317" s="35" t="s">
        <v>899</v>
      </c>
      <c r="Y317" s="38">
        <v>3</v>
      </c>
      <c r="Z317" s="38" t="s">
        <v>6</v>
      </c>
      <c r="AA317" s="53" t="s">
        <v>901</v>
      </c>
      <c r="AB317" s="33" t="s">
        <v>1530</v>
      </c>
      <c r="AC317" s="213" t="s">
        <v>4293</v>
      </c>
      <c r="AD317" s="626" t="str">
        <f t="shared" si="15"/>
        <v>EEE F111L3</v>
      </c>
      <c r="AE317" s="626">
        <v>1113</v>
      </c>
      <c r="AF317" s="36" t="s">
        <v>900</v>
      </c>
    </row>
    <row r="318" spans="2:33" ht="14.25" customHeight="1">
      <c r="B318" s="33" t="s">
        <v>1525</v>
      </c>
      <c r="C318" s="41" t="s">
        <v>1608</v>
      </c>
      <c r="D318" s="35" t="s">
        <v>898</v>
      </c>
      <c r="E318" s="35" t="s">
        <v>899</v>
      </c>
      <c r="F318" s="36" t="s">
        <v>900</v>
      </c>
      <c r="G318" s="38">
        <v>3</v>
      </c>
      <c r="H318" s="783">
        <v>1009357</v>
      </c>
      <c r="I318" s="36" t="s">
        <v>3295</v>
      </c>
      <c r="J318" s="36"/>
      <c r="K318" s="36"/>
      <c r="L318" s="36"/>
      <c r="M318" s="402"/>
      <c r="N318" s="36"/>
      <c r="O318" s="36"/>
      <c r="P318" s="392"/>
      <c r="Q318" s="392"/>
      <c r="R318" s="392"/>
      <c r="S318" s="392"/>
      <c r="T318" s="392"/>
      <c r="U318" s="392"/>
      <c r="V318" s="434" t="b">
        <f t="shared" si="16"/>
        <v>1</v>
      </c>
      <c r="W318" s="434" t="b">
        <f t="shared" si="14"/>
        <v>1</v>
      </c>
      <c r="X318" s="35" t="s">
        <v>899</v>
      </c>
      <c r="Y318" s="38">
        <v>3</v>
      </c>
      <c r="Z318" s="38" t="s">
        <v>7</v>
      </c>
      <c r="AA318" s="53" t="s">
        <v>902</v>
      </c>
      <c r="AB318" s="33" t="s">
        <v>1525</v>
      </c>
      <c r="AC318" s="213" t="s">
        <v>4293</v>
      </c>
      <c r="AD318" s="626" t="str">
        <f t="shared" si="15"/>
        <v>EEE F111T3</v>
      </c>
      <c r="AE318" s="626">
        <v>1113</v>
      </c>
      <c r="AF318" s="36" t="s">
        <v>900</v>
      </c>
      <c r="AG318" s="434" t="s">
        <v>4577</v>
      </c>
    </row>
    <row r="319" spans="2:33" ht="14.25" customHeight="1">
      <c r="B319" s="33" t="s">
        <v>1538</v>
      </c>
      <c r="C319" s="41" t="s">
        <v>1779</v>
      </c>
      <c r="D319" s="35" t="s">
        <v>898</v>
      </c>
      <c r="E319" s="35" t="s">
        <v>899</v>
      </c>
      <c r="F319" s="36" t="s">
        <v>900</v>
      </c>
      <c r="G319" s="38">
        <v>4</v>
      </c>
      <c r="H319" s="629">
        <v>10094</v>
      </c>
      <c r="I319" s="36" t="s">
        <v>3282</v>
      </c>
      <c r="J319" s="36" t="s">
        <v>3277</v>
      </c>
      <c r="K319" s="36" t="s">
        <v>3308</v>
      </c>
      <c r="L319" s="36"/>
      <c r="M319" s="402"/>
      <c r="N319" s="36"/>
      <c r="O319" s="36"/>
      <c r="P319" s="392"/>
      <c r="Q319" s="392"/>
      <c r="R319" s="392"/>
      <c r="S319" s="392"/>
      <c r="T319" s="392"/>
      <c r="U319" s="392"/>
      <c r="V319" s="434" t="b">
        <f t="shared" si="16"/>
        <v>1</v>
      </c>
      <c r="W319" s="434" t="b">
        <f t="shared" si="14"/>
        <v>1</v>
      </c>
      <c r="X319" s="35" t="s">
        <v>899</v>
      </c>
      <c r="Y319" s="38">
        <v>4</v>
      </c>
      <c r="Z319" s="38" t="s">
        <v>6</v>
      </c>
      <c r="AA319" s="117" t="s">
        <v>725</v>
      </c>
      <c r="AB319" s="33" t="s">
        <v>1781</v>
      </c>
      <c r="AC319" s="213" t="s">
        <v>4294</v>
      </c>
      <c r="AD319" s="626" t="str">
        <f t="shared" si="15"/>
        <v>EEE F111L4</v>
      </c>
      <c r="AE319" s="626">
        <v>1114</v>
      </c>
      <c r="AF319" s="36" t="s">
        <v>900</v>
      </c>
    </row>
    <row r="320" spans="2:33" ht="14.25" customHeight="1">
      <c r="B320" s="33" t="s">
        <v>1525</v>
      </c>
      <c r="C320" s="41"/>
      <c r="D320" s="35" t="s">
        <v>898</v>
      </c>
      <c r="E320" s="35" t="s">
        <v>899</v>
      </c>
      <c r="F320" s="36" t="s">
        <v>900</v>
      </c>
      <c r="G320" s="38">
        <v>4</v>
      </c>
      <c r="H320" s="783">
        <v>1009457</v>
      </c>
      <c r="I320" s="36" t="s">
        <v>3295</v>
      </c>
      <c r="J320" s="36"/>
      <c r="K320" s="36"/>
      <c r="L320" s="36"/>
      <c r="M320" s="402"/>
      <c r="N320" s="36"/>
      <c r="O320" s="36"/>
      <c r="P320" s="392"/>
      <c r="Q320" s="392"/>
      <c r="R320" s="392"/>
      <c r="S320" s="392"/>
      <c r="T320" s="392"/>
      <c r="U320" s="392"/>
      <c r="V320" s="434" t="b">
        <f t="shared" si="16"/>
        <v>1</v>
      </c>
      <c r="W320" s="434" t="b">
        <f t="shared" si="14"/>
        <v>1</v>
      </c>
      <c r="X320" s="35" t="s">
        <v>899</v>
      </c>
      <c r="Y320" s="38">
        <v>4</v>
      </c>
      <c r="Z320" s="38" t="s">
        <v>7</v>
      </c>
      <c r="AA320" s="96" t="s">
        <v>725</v>
      </c>
      <c r="AB320" s="33" t="s">
        <v>1525</v>
      </c>
      <c r="AC320" s="213" t="s">
        <v>4294</v>
      </c>
      <c r="AD320" s="626" t="str">
        <f t="shared" si="15"/>
        <v>EEE F111T4</v>
      </c>
      <c r="AE320" s="626">
        <v>1114</v>
      </c>
      <c r="AF320" s="36" t="s">
        <v>900</v>
      </c>
      <c r="AG320" s="434" t="s">
        <v>4578</v>
      </c>
    </row>
    <row r="321" spans="2:33" ht="14.25" customHeight="1">
      <c r="B321" s="33" t="s">
        <v>1781</v>
      </c>
      <c r="C321" s="41" t="s">
        <v>1779</v>
      </c>
      <c r="D321" s="35" t="s">
        <v>898</v>
      </c>
      <c r="E321" s="35" t="s">
        <v>899</v>
      </c>
      <c r="F321" s="36" t="s">
        <v>900</v>
      </c>
      <c r="G321" s="38">
        <v>5</v>
      </c>
      <c r="H321" s="629">
        <v>10095</v>
      </c>
      <c r="I321" s="36" t="s">
        <v>3282</v>
      </c>
      <c r="J321" s="36" t="s">
        <v>3277</v>
      </c>
      <c r="K321" s="36" t="s">
        <v>3308</v>
      </c>
      <c r="L321" s="36"/>
      <c r="M321" s="402"/>
      <c r="N321" s="36"/>
      <c r="O321" s="36"/>
      <c r="P321" s="392"/>
      <c r="Q321" s="392"/>
      <c r="R321" s="392"/>
      <c r="S321" s="392"/>
      <c r="T321" s="392"/>
      <c r="U321" s="392"/>
      <c r="V321" s="434" t="b">
        <f t="shared" si="16"/>
        <v>1</v>
      </c>
      <c r="W321" s="434" t="b">
        <f t="shared" si="14"/>
        <v>1</v>
      </c>
      <c r="X321" s="35" t="s">
        <v>899</v>
      </c>
      <c r="Y321" s="38">
        <v>5</v>
      </c>
      <c r="Z321" s="38" t="s">
        <v>6</v>
      </c>
      <c r="AA321" s="53" t="s">
        <v>912</v>
      </c>
      <c r="AB321" s="33" t="s">
        <v>1781</v>
      </c>
      <c r="AC321" s="213" t="s">
        <v>4295</v>
      </c>
      <c r="AD321" s="626" t="str">
        <f t="shared" si="15"/>
        <v>EEE F111L5</v>
      </c>
      <c r="AE321" s="626">
        <v>1115</v>
      </c>
      <c r="AF321" s="36" t="s">
        <v>900</v>
      </c>
    </row>
    <row r="322" spans="2:33" ht="14.25" customHeight="1">
      <c r="B322" s="33" t="s">
        <v>1525</v>
      </c>
      <c r="C322" s="41" t="s">
        <v>1598</v>
      </c>
      <c r="D322" s="35" t="s">
        <v>898</v>
      </c>
      <c r="E322" s="35" t="s">
        <v>899</v>
      </c>
      <c r="F322" s="36" t="s">
        <v>900</v>
      </c>
      <c r="G322" s="38">
        <v>5</v>
      </c>
      <c r="H322" s="783">
        <v>1009557</v>
      </c>
      <c r="I322" s="36" t="s">
        <v>3295</v>
      </c>
      <c r="J322" s="36"/>
      <c r="K322" s="36"/>
      <c r="L322" s="36"/>
      <c r="M322" s="402"/>
      <c r="N322" s="36"/>
      <c r="O322" s="36"/>
      <c r="P322" s="392"/>
      <c r="Q322" s="392"/>
      <c r="R322" s="392"/>
      <c r="S322" s="392"/>
      <c r="T322" s="392"/>
      <c r="U322" s="392"/>
      <c r="V322" s="434" t="b">
        <f t="shared" si="16"/>
        <v>1</v>
      </c>
      <c r="W322" s="434" t="b">
        <f t="shared" si="14"/>
        <v>1</v>
      </c>
      <c r="X322" s="35" t="s">
        <v>899</v>
      </c>
      <c r="Y322" s="38">
        <v>5</v>
      </c>
      <c r="Z322" s="38" t="s">
        <v>7</v>
      </c>
      <c r="AA322" s="96" t="s">
        <v>912</v>
      </c>
      <c r="AB322" s="33" t="s">
        <v>1525</v>
      </c>
      <c r="AC322" s="213" t="s">
        <v>4295</v>
      </c>
      <c r="AD322" s="626" t="str">
        <f t="shared" si="15"/>
        <v>EEE F111T5</v>
      </c>
      <c r="AE322" s="626">
        <v>1115</v>
      </c>
      <c r="AF322" s="36" t="s">
        <v>900</v>
      </c>
      <c r="AG322" s="434" t="s">
        <v>4579</v>
      </c>
    </row>
    <row r="323" spans="2:33" ht="14.25" customHeight="1">
      <c r="B323" s="33" t="s">
        <v>2818</v>
      </c>
      <c r="C323" s="41" t="s">
        <v>1782</v>
      </c>
      <c r="D323" s="35" t="s">
        <v>898</v>
      </c>
      <c r="E323" s="35" t="s">
        <v>899</v>
      </c>
      <c r="F323" s="36" t="s">
        <v>900</v>
      </c>
      <c r="G323" s="38">
        <v>6</v>
      </c>
      <c r="H323" s="629">
        <v>10096</v>
      </c>
      <c r="I323" s="36" t="s">
        <v>3284</v>
      </c>
      <c r="J323" s="36" t="s">
        <v>3273</v>
      </c>
      <c r="K323" s="36" t="s">
        <v>3269</v>
      </c>
      <c r="L323" s="36"/>
      <c r="M323" s="402"/>
      <c r="N323" s="36"/>
      <c r="O323" s="36"/>
      <c r="P323" s="392"/>
      <c r="Q323" s="392"/>
      <c r="R323" s="392"/>
      <c r="S323" s="392"/>
      <c r="T323" s="392"/>
      <c r="U323" s="392"/>
      <c r="V323" s="434" t="b">
        <f t="shared" si="16"/>
        <v>1</v>
      </c>
      <c r="W323" s="434" t="b">
        <f t="shared" si="14"/>
        <v>1</v>
      </c>
      <c r="X323" s="35" t="s">
        <v>899</v>
      </c>
      <c r="Y323" s="38">
        <v>6</v>
      </c>
      <c r="Z323" s="38" t="s">
        <v>6</v>
      </c>
      <c r="AA323" s="96" t="s">
        <v>910</v>
      </c>
      <c r="AB323" s="33" t="s">
        <v>1534</v>
      </c>
      <c r="AC323" s="213" t="s">
        <v>4296</v>
      </c>
      <c r="AD323" s="626" t="str">
        <f t="shared" si="15"/>
        <v>EEE F111L6</v>
      </c>
      <c r="AE323" s="626">
        <v>1116</v>
      </c>
      <c r="AF323" s="36" t="s">
        <v>900</v>
      </c>
    </row>
    <row r="324" spans="2:33" ht="14.25" customHeight="1">
      <c r="B324" s="33" t="s">
        <v>1525</v>
      </c>
      <c r="C324" s="41"/>
      <c r="D324" s="35" t="s">
        <v>898</v>
      </c>
      <c r="E324" s="35" t="s">
        <v>899</v>
      </c>
      <c r="F324" s="36" t="s">
        <v>900</v>
      </c>
      <c r="G324" s="38">
        <v>6</v>
      </c>
      <c r="H324" s="783">
        <v>1009657</v>
      </c>
      <c r="I324" s="36" t="s">
        <v>3295</v>
      </c>
      <c r="J324" s="36"/>
      <c r="K324" s="36"/>
      <c r="L324" s="36"/>
      <c r="M324" s="402"/>
      <c r="N324" s="36"/>
      <c r="O324" s="36"/>
      <c r="P324" s="392"/>
      <c r="Q324" s="392"/>
      <c r="R324" s="392"/>
      <c r="S324" s="392"/>
      <c r="T324" s="392"/>
      <c r="U324" s="392"/>
      <c r="V324" s="434" t="b">
        <f t="shared" si="16"/>
        <v>1</v>
      </c>
      <c r="W324" s="434" t="b">
        <f t="shared" si="14"/>
        <v>1</v>
      </c>
      <c r="X324" s="35" t="s">
        <v>899</v>
      </c>
      <c r="Y324" s="38">
        <v>6</v>
      </c>
      <c r="Z324" s="38" t="s">
        <v>7</v>
      </c>
      <c r="AA324" s="96" t="s">
        <v>910</v>
      </c>
      <c r="AB324" s="33" t="s">
        <v>1525</v>
      </c>
      <c r="AC324" s="213" t="s">
        <v>4296</v>
      </c>
      <c r="AD324" s="626" t="str">
        <f t="shared" si="15"/>
        <v>EEE F111T6</v>
      </c>
      <c r="AE324" s="626">
        <v>1116</v>
      </c>
      <c r="AF324" s="36" t="s">
        <v>900</v>
      </c>
      <c r="AG324" s="434" t="s">
        <v>4580</v>
      </c>
    </row>
    <row r="325" spans="2:33" ht="14.25" customHeight="1">
      <c r="B325" s="33" t="s">
        <v>1530</v>
      </c>
      <c r="C325" s="41" t="s">
        <v>1598</v>
      </c>
      <c r="D325" s="35" t="s">
        <v>1783</v>
      </c>
      <c r="E325" s="35" t="s">
        <v>1784</v>
      </c>
      <c r="F325" s="36" t="s">
        <v>1711</v>
      </c>
      <c r="G325" s="38">
        <v>1</v>
      </c>
      <c r="H325" s="629">
        <v>12381</v>
      </c>
      <c r="I325" s="36" t="s">
        <v>3296</v>
      </c>
      <c r="J325" s="36" t="s">
        <v>3275</v>
      </c>
      <c r="K325" s="36" t="s">
        <v>3310</v>
      </c>
      <c r="L325" s="36"/>
      <c r="M325" s="402"/>
      <c r="N325" s="36"/>
      <c r="O325" s="36"/>
      <c r="P325" s="392"/>
      <c r="Q325" s="392"/>
      <c r="R325" s="392"/>
      <c r="S325" s="392"/>
      <c r="T325" s="392"/>
      <c r="U325" s="392"/>
      <c r="V325" s="434" t="b">
        <f t="shared" si="16"/>
        <v>1</v>
      </c>
      <c r="W325" s="434" t="b">
        <f t="shared" si="14"/>
        <v>1</v>
      </c>
      <c r="X325" s="35" t="s">
        <v>1784</v>
      </c>
      <c r="Y325" s="38">
        <v>1</v>
      </c>
      <c r="Z325" s="38" t="s">
        <v>6</v>
      </c>
      <c r="AA325" s="117" t="s">
        <v>722</v>
      </c>
      <c r="AB325" s="33" t="s">
        <v>1530</v>
      </c>
      <c r="AC325" s="213" t="s">
        <v>4297</v>
      </c>
      <c r="AD325" s="626" t="str">
        <f t="shared" si="15"/>
        <v>EEE F241L1</v>
      </c>
      <c r="AE325" s="626">
        <v>1225</v>
      </c>
      <c r="AF325" s="36" t="s">
        <v>1711</v>
      </c>
    </row>
    <row r="326" spans="2:33" ht="14.25" customHeight="1">
      <c r="B326" s="33" t="s">
        <v>1569</v>
      </c>
      <c r="C326" s="41" t="s">
        <v>1598</v>
      </c>
      <c r="D326" s="35" t="s">
        <v>1783</v>
      </c>
      <c r="E326" s="35" t="s">
        <v>1784</v>
      </c>
      <c r="F326" s="36" t="s">
        <v>1711</v>
      </c>
      <c r="G326" s="38">
        <v>2</v>
      </c>
      <c r="H326" s="629">
        <v>12382</v>
      </c>
      <c r="I326" s="36" t="s">
        <v>3283</v>
      </c>
      <c r="J326" s="36" t="s">
        <v>3268</v>
      </c>
      <c r="K326" s="36" t="s">
        <v>3294</v>
      </c>
      <c r="L326" s="36"/>
      <c r="M326" s="402"/>
      <c r="N326" s="36"/>
      <c r="O326" s="36"/>
      <c r="P326" s="392"/>
      <c r="Q326" s="392"/>
      <c r="R326" s="392"/>
      <c r="S326" s="392"/>
      <c r="T326" s="392"/>
      <c r="U326" s="392"/>
      <c r="V326" s="434" t="b">
        <f t="shared" si="16"/>
        <v>1</v>
      </c>
      <c r="W326" s="434" t="b">
        <f t="shared" ref="W326:W389" si="17">EXACT(G326,Y326)</f>
        <v>1</v>
      </c>
      <c r="X326" s="35" t="s">
        <v>1784</v>
      </c>
      <c r="Y326" s="38">
        <v>2</v>
      </c>
      <c r="Z326" s="38" t="s">
        <v>6</v>
      </c>
      <c r="AA326" s="53" t="s">
        <v>723</v>
      </c>
      <c r="AB326" s="33" t="s">
        <v>1569</v>
      </c>
      <c r="AC326" s="213" t="s">
        <v>4298</v>
      </c>
      <c r="AD326" s="626" t="str">
        <f t="shared" si="15"/>
        <v>EEE F241L2</v>
      </c>
      <c r="AE326" s="626">
        <v>1226</v>
      </c>
      <c r="AF326" s="36" t="s">
        <v>1711</v>
      </c>
    </row>
    <row r="327" spans="2:33" ht="14.25" customHeight="1">
      <c r="B327" s="33" t="s">
        <v>1639</v>
      </c>
      <c r="C327" s="41" t="s">
        <v>1598</v>
      </c>
      <c r="D327" s="35" t="s">
        <v>1783</v>
      </c>
      <c r="E327" s="35" t="s">
        <v>1784</v>
      </c>
      <c r="F327" s="36" t="s">
        <v>1711</v>
      </c>
      <c r="G327" s="38">
        <v>1</v>
      </c>
      <c r="H327" s="629">
        <v>1238157</v>
      </c>
      <c r="I327" s="36" t="s">
        <v>3305</v>
      </c>
      <c r="J327" s="36"/>
      <c r="K327" s="36"/>
      <c r="L327" s="36"/>
      <c r="M327" s="402"/>
      <c r="N327" s="36"/>
      <c r="O327" s="36"/>
      <c r="P327" s="392"/>
      <c r="Q327" s="392"/>
      <c r="R327" s="392"/>
      <c r="S327" s="392"/>
      <c r="T327" s="392"/>
      <c r="U327" s="392"/>
      <c r="V327" s="434" t="b">
        <f t="shared" si="16"/>
        <v>1</v>
      </c>
      <c r="W327" s="434" t="b">
        <f t="shared" si="17"/>
        <v>1</v>
      </c>
      <c r="X327" s="35" t="s">
        <v>1784</v>
      </c>
      <c r="Y327" s="38">
        <v>1</v>
      </c>
      <c r="Z327" s="38" t="s">
        <v>7</v>
      </c>
      <c r="AA327" s="117" t="s">
        <v>723</v>
      </c>
      <c r="AB327" s="33" t="s">
        <v>1639</v>
      </c>
      <c r="AC327" s="213" t="s">
        <v>4299</v>
      </c>
      <c r="AD327" s="626" t="str">
        <f t="shared" ref="AD327:AD390" si="18">X327&amp;Z327&amp;Y327</f>
        <v>EEE F241T1</v>
      </c>
      <c r="AE327" s="626">
        <v>1230</v>
      </c>
      <c r="AF327" s="36" t="s">
        <v>1711</v>
      </c>
    </row>
    <row r="328" spans="2:33" ht="14.25" customHeight="1">
      <c r="B328" s="33" t="s">
        <v>1639</v>
      </c>
      <c r="C328" s="41" t="s">
        <v>1712</v>
      </c>
      <c r="D328" s="35" t="s">
        <v>1783</v>
      </c>
      <c r="E328" s="35" t="s">
        <v>1784</v>
      </c>
      <c r="F328" s="36" t="s">
        <v>1711</v>
      </c>
      <c r="G328" s="38">
        <v>2</v>
      </c>
      <c r="H328" s="629">
        <v>1238257</v>
      </c>
      <c r="I328" s="36" t="s">
        <v>3305</v>
      </c>
      <c r="J328" s="36"/>
      <c r="K328" s="36"/>
      <c r="L328" s="36"/>
      <c r="M328" s="402"/>
      <c r="N328" s="36"/>
      <c r="O328" s="36"/>
      <c r="P328" s="392"/>
      <c r="Q328" s="392"/>
      <c r="R328" s="392"/>
      <c r="S328" s="392"/>
      <c r="T328" s="392"/>
      <c r="U328" s="392"/>
      <c r="V328" s="434" t="b">
        <f t="shared" si="16"/>
        <v>1</v>
      </c>
      <c r="W328" s="434" t="b">
        <f t="shared" si="17"/>
        <v>1</v>
      </c>
      <c r="X328" s="35" t="s">
        <v>1784</v>
      </c>
      <c r="Y328" s="38">
        <v>2</v>
      </c>
      <c r="Z328" s="38" t="s">
        <v>7</v>
      </c>
      <c r="AA328" s="117" t="s">
        <v>727</v>
      </c>
      <c r="AB328" s="33" t="s">
        <v>1639</v>
      </c>
      <c r="AC328" s="213" t="s">
        <v>4300</v>
      </c>
      <c r="AD328" s="626" t="str">
        <f t="shared" si="18"/>
        <v>EEE F241T2</v>
      </c>
      <c r="AE328" s="626">
        <v>1231</v>
      </c>
      <c r="AF328" s="36" t="s">
        <v>1711</v>
      </c>
    </row>
    <row r="329" spans="2:33" ht="14.25" customHeight="1">
      <c r="B329" s="33" t="s">
        <v>1639</v>
      </c>
      <c r="C329" s="41" t="s">
        <v>1608</v>
      </c>
      <c r="D329" s="35" t="s">
        <v>1783</v>
      </c>
      <c r="E329" s="35" t="s">
        <v>1784</v>
      </c>
      <c r="F329" s="36" t="s">
        <v>1711</v>
      </c>
      <c r="G329" s="38">
        <v>3</v>
      </c>
      <c r="H329" s="629">
        <v>1238357</v>
      </c>
      <c r="I329" s="36" t="s">
        <v>3305</v>
      </c>
      <c r="J329" s="36"/>
      <c r="K329" s="36"/>
      <c r="L329" s="36"/>
      <c r="M329" s="402"/>
      <c r="N329" s="36"/>
      <c r="O329" s="36"/>
      <c r="P329" s="392"/>
      <c r="Q329" s="392"/>
      <c r="R329" s="392"/>
      <c r="S329" s="392"/>
      <c r="T329" s="392"/>
      <c r="U329" s="392"/>
      <c r="V329" s="434" t="b">
        <f t="shared" si="16"/>
        <v>1</v>
      </c>
      <c r="W329" s="434" t="b">
        <f t="shared" si="17"/>
        <v>1</v>
      </c>
      <c r="X329" s="35" t="s">
        <v>1784</v>
      </c>
      <c r="Y329" s="38">
        <v>3</v>
      </c>
      <c r="Z329" s="38" t="s">
        <v>7</v>
      </c>
      <c r="AA329" s="53" t="s">
        <v>729</v>
      </c>
      <c r="AB329" s="33" t="s">
        <v>1639</v>
      </c>
      <c r="AC329" s="213" t="s">
        <v>4301</v>
      </c>
      <c r="AD329" s="626" t="str">
        <f t="shared" si="18"/>
        <v>EEE F241T3</v>
      </c>
      <c r="AE329" s="626">
        <v>1232</v>
      </c>
      <c r="AF329" s="36" t="s">
        <v>1711</v>
      </c>
    </row>
    <row r="330" spans="2:33" ht="14.25" customHeight="1">
      <c r="B330" s="33" t="s">
        <v>1493</v>
      </c>
      <c r="C330" s="41"/>
      <c r="D330" s="35" t="s">
        <v>1783</v>
      </c>
      <c r="E330" s="35" t="s">
        <v>1784</v>
      </c>
      <c r="F330" s="36" t="s">
        <v>1711</v>
      </c>
      <c r="G330" s="38">
        <v>1</v>
      </c>
      <c r="H330" s="629">
        <v>1238199</v>
      </c>
      <c r="I330" s="36" t="s">
        <v>3287</v>
      </c>
      <c r="J330" s="36" t="s">
        <v>3303</v>
      </c>
      <c r="K330" s="36"/>
      <c r="L330" s="36"/>
      <c r="M330" s="402"/>
      <c r="N330" s="36"/>
      <c r="O330" s="36"/>
      <c r="P330" s="392"/>
      <c r="Q330" s="392"/>
      <c r="R330" s="392"/>
      <c r="S330" s="392"/>
      <c r="T330" s="392"/>
      <c r="U330" s="392"/>
      <c r="V330" s="434" t="b">
        <f t="shared" si="16"/>
        <v>1</v>
      </c>
      <c r="W330" s="434" t="b">
        <f t="shared" si="17"/>
        <v>1</v>
      </c>
      <c r="X330" s="35" t="s">
        <v>1784</v>
      </c>
      <c r="Y330" s="38">
        <v>1</v>
      </c>
      <c r="Z330" s="38" t="s">
        <v>8</v>
      </c>
      <c r="AA330" s="53" t="s">
        <v>3412</v>
      </c>
      <c r="AB330" s="33" t="s">
        <v>1493</v>
      </c>
      <c r="AC330" s="213" t="s">
        <v>4302</v>
      </c>
      <c r="AD330" s="626" t="str">
        <f t="shared" si="18"/>
        <v>EEE F241P1</v>
      </c>
      <c r="AE330" s="626">
        <v>1227</v>
      </c>
      <c r="AF330" s="36" t="s">
        <v>1711</v>
      </c>
    </row>
    <row r="331" spans="2:33" ht="14.25" customHeight="1">
      <c r="B331" s="33" t="s">
        <v>1499</v>
      </c>
      <c r="C331" s="41"/>
      <c r="D331" s="35" t="s">
        <v>1783</v>
      </c>
      <c r="E331" s="35" t="s">
        <v>1784</v>
      </c>
      <c r="F331" s="36" t="s">
        <v>1711</v>
      </c>
      <c r="G331" s="38">
        <v>2</v>
      </c>
      <c r="H331" s="629">
        <v>1238299</v>
      </c>
      <c r="I331" s="36" t="s">
        <v>3288</v>
      </c>
      <c r="J331" s="36" t="s">
        <v>3278</v>
      </c>
      <c r="K331" s="36"/>
      <c r="L331" s="36"/>
      <c r="M331" s="402"/>
      <c r="N331" s="36"/>
      <c r="O331" s="36"/>
      <c r="P331" s="392"/>
      <c r="Q331" s="392"/>
      <c r="R331" s="392"/>
      <c r="S331" s="392"/>
      <c r="T331" s="392"/>
      <c r="U331" s="392"/>
      <c r="V331" s="434" t="b">
        <f t="shared" si="16"/>
        <v>1</v>
      </c>
      <c r="W331" s="434" t="b">
        <f t="shared" si="17"/>
        <v>1</v>
      </c>
      <c r="X331" s="35" t="s">
        <v>1784</v>
      </c>
      <c r="Y331" s="38">
        <v>2</v>
      </c>
      <c r="Z331" s="38" t="s">
        <v>8</v>
      </c>
      <c r="AA331" s="53" t="s">
        <v>3413</v>
      </c>
      <c r="AB331" s="33" t="s">
        <v>1499</v>
      </c>
      <c r="AC331" s="213" t="s">
        <v>4303</v>
      </c>
      <c r="AD331" s="626" t="str">
        <f t="shared" si="18"/>
        <v>EEE F241P2</v>
      </c>
      <c r="AE331" s="626">
        <v>1228</v>
      </c>
      <c r="AF331" s="36" t="s">
        <v>1711</v>
      </c>
    </row>
    <row r="332" spans="2:33" ht="14.25" customHeight="1">
      <c r="B332" s="33" t="s">
        <v>1667</v>
      </c>
      <c r="C332" s="41"/>
      <c r="D332" s="35" t="s">
        <v>1783</v>
      </c>
      <c r="E332" s="35" t="s">
        <v>1784</v>
      </c>
      <c r="F332" s="36" t="s">
        <v>1711</v>
      </c>
      <c r="G332" s="38">
        <v>3</v>
      </c>
      <c r="H332" s="629">
        <v>12383</v>
      </c>
      <c r="I332" s="36" t="s">
        <v>3265</v>
      </c>
      <c r="J332" s="36" t="s">
        <v>3309</v>
      </c>
      <c r="K332" s="36"/>
      <c r="L332" s="36"/>
      <c r="M332" s="402"/>
      <c r="N332" s="36"/>
      <c r="O332" s="36"/>
      <c r="P332" s="392"/>
      <c r="Q332" s="392"/>
      <c r="R332" s="392"/>
      <c r="S332" s="392"/>
      <c r="T332" s="392"/>
      <c r="U332" s="392"/>
      <c r="V332" s="434" t="b">
        <f t="shared" si="16"/>
        <v>1</v>
      </c>
      <c r="W332" s="434" t="b">
        <f t="shared" si="17"/>
        <v>1</v>
      </c>
      <c r="X332" s="35" t="s">
        <v>1784</v>
      </c>
      <c r="Y332" s="38">
        <v>3</v>
      </c>
      <c r="Z332" s="38" t="s">
        <v>8</v>
      </c>
      <c r="AA332" s="53" t="s">
        <v>3416</v>
      </c>
      <c r="AB332" s="33" t="s">
        <v>1667</v>
      </c>
      <c r="AC332" s="213" t="s">
        <v>4304</v>
      </c>
      <c r="AD332" s="626" t="str">
        <f t="shared" si="18"/>
        <v>EEE F241P3</v>
      </c>
      <c r="AE332" s="626">
        <v>1229</v>
      </c>
      <c r="AF332" s="36" t="s">
        <v>1711</v>
      </c>
    </row>
    <row r="333" spans="2:33" ht="14.25" customHeight="1">
      <c r="B333" s="33" t="s">
        <v>1538</v>
      </c>
      <c r="C333" s="41" t="s">
        <v>1608</v>
      </c>
      <c r="D333" s="35" t="s">
        <v>1785</v>
      </c>
      <c r="E333" s="35" t="s">
        <v>1786</v>
      </c>
      <c r="F333" s="36" t="s">
        <v>915</v>
      </c>
      <c r="G333" s="38">
        <v>1</v>
      </c>
      <c r="H333" s="629">
        <v>12391</v>
      </c>
      <c r="I333" s="36" t="s">
        <v>3282</v>
      </c>
      <c r="J333" s="36" t="s">
        <v>3277</v>
      </c>
      <c r="K333" s="36" t="s">
        <v>3308</v>
      </c>
      <c r="L333" s="36"/>
      <c r="M333" s="402"/>
      <c r="N333" s="36"/>
      <c r="O333" s="36"/>
      <c r="P333" s="392"/>
      <c r="Q333" s="392"/>
      <c r="R333" s="392"/>
      <c r="S333" s="392"/>
      <c r="T333" s="392"/>
      <c r="U333" s="392"/>
      <c r="V333" s="434" t="b">
        <f t="shared" si="16"/>
        <v>1</v>
      </c>
      <c r="W333" s="434" t="b">
        <f t="shared" si="17"/>
        <v>1</v>
      </c>
      <c r="X333" s="35" t="s">
        <v>1786</v>
      </c>
      <c r="Y333" s="38">
        <v>1</v>
      </c>
      <c r="Z333" s="38" t="s">
        <v>6</v>
      </c>
      <c r="AA333" s="442" t="s">
        <v>919</v>
      </c>
      <c r="AB333" s="33" t="s">
        <v>1538</v>
      </c>
      <c r="AC333" s="213" t="s">
        <v>4305</v>
      </c>
      <c r="AD333" s="626" t="str">
        <f t="shared" si="18"/>
        <v>EEE F242L1</v>
      </c>
      <c r="AE333" s="626">
        <v>1233</v>
      </c>
      <c r="AF333" s="36" t="s">
        <v>915</v>
      </c>
    </row>
    <row r="334" spans="2:33" ht="14.25" customHeight="1">
      <c r="B334" s="33" t="s">
        <v>1640</v>
      </c>
      <c r="C334" s="41" t="s">
        <v>1608</v>
      </c>
      <c r="D334" s="35" t="s">
        <v>1785</v>
      </c>
      <c r="E334" s="35" t="s">
        <v>1786</v>
      </c>
      <c r="F334" s="36" t="s">
        <v>915</v>
      </c>
      <c r="G334" s="38">
        <v>1</v>
      </c>
      <c r="H334" s="783">
        <v>1239157</v>
      </c>
      <c r="I334" s="36" t="s">
        <v>3306</v>
      </c>
      <c r="J334" s="36"/>
      <c r="K334" s="36"/>
      <c r="L334" s="36"/>
      <c r="M334" s="402"/>
      <c r="N334" s="36"/>
      <c r="O334" s="36"/>
      <c r="P334" s="392"/>
      <c r="Q334" s="392"/>
      <c r="R334" s="392"/>
      <c r="S334" s="392"/>
      <c r="T334" s="392"/>
      <c r="U334" s="392"/>
      <c r="V334" s="434" t="b">
        <f t="shared" si="16"/>
        <v>1</v>
      </c>
      <c r="W334" s="434" t="b">
        <f t="shared" si="17"/>
        <v>1</v>
      </c>
      <c r="X334" s="35" t="s">
        <v>1786</v>
      </c>
      <c r="Y334" s="38">
        <v>1</v>
      </c>
      <c r="Z334" s="38" t="s">
        <v>7</v>
      </c>
      <c r="AA334" s="442" t="s">
        <v>919</v>
      </c>
      <c r="AB334" s="33" t="s">
        <v>1640</v>
      </c>
      <c r="AC334" s="213" t="s">
        <v>4305</v>
      </c>
      <c r="AD334" s="626" t="str">
        <f t="shared" si="18"/>
        <v>EEE F242T1</v>
      </c>
      <c r="AE334" s="626">
        <v>1233</v>
      </c>
      <c r="AF334" s="36" t="s">
        <v>915</v>
      </c>
      <c r="AG334" s="434" t="s">
        <v>4581</v>
      </c>
    </row>
    <row r="335" spans="2:33" ht="14.25" customHeight="1">
      <c r="B335" s="33" t="s">
        <v>1534</v>
      </c>
      <c r="C335" s="41" t="s">
        <v>1598</v>
      </c>
      <c r="D335" s="35" t="s">
        <v>1785</v>
      </c>
      <c r="E335" s="35" t="s">
        <v>1786</v>
      </c>
      <c r="F335" s="36" t="s">
        <v>915</v>
      </c>
      <c r="G335" s="38">
        <v>2</v>
      </c>
      <c r="H335" s="629">
        <v>12392</v>
      </c>
      <c r="I335" s="36" t="s">
        <v>3284</v>
      </c>
      <c r="J335" s="36" t="s">
        <v>3273</v>
      </c>
      <c r="K335" s="36" t="s">
        <v>3269</v>
      </c>
      <c r="L335" s="36"/>
      <c r="M335" s="402"/>
      <c r="N335" s="36"/>
      <c r="O335" s="36"/>
      <c r="P335" s="392"/>
      <c r="Q335" s="392"/>
      <c r="R335" s="392"/>
      <c r="S335" s="392"/>
      <c r="T335" s="392"/>
      <c r="U335" s="392"/>
      <c r="V335" s="434" t="b">
        <f t="shared" si="16"/>
        <v>1</v>
      </c>
      <c r="W335" s="434" t="b">
        <f t="shared" si="17"/>
        <v>1</v>
      </c>
      <c r="X335" s="35" t="s">
        <v>1786</v>
      </c>
      <c r="Y335" s="38">
        <v>2</v>
      </c>
      <c r="Z335" s="38" t="s">
        <v>6</v>
      </c>
      <c r="AA335" s="441" t="s">
        <v>916</v>
      </c>
      <c r="AB335" s="33" t="s">
        <v>1534</v>
      </c>
      <c r="AC335" s="213" t="s">
        <v>4306</v>
      </c>
      <c r="AD335" s="626" t="str">
        <f t="shared" si="18"/>
        <v>EEE F242L2</v>
      </c>
      <c r="AE335" s="626">
        <v>1234</v>
      </c>
      <c r="AF335" s="36" t="s">
        <v>915</v>
      </c>
    </row>
    <row r="336" spans="2:33" ht="14.25" customHeight="1">
      <c r="B336" s="33" t="s">
        <v>1640</v>
      </c>
      <c r="C336" s="41" t="s">
        <v>1598</v>
      </c>
      <c r="D336" s="35" t="s">
        <v>1785</v>
      </c>
      <c r="E336" s="35" t="s">
        <v>1786</v>
      </c>
      <c r="F336" s="36" t="s">
        <v>915</v>
      </c>
      <c r="G336" s="38">
        <v>2</v>
      </c>
      <c r="H336" s="783">
        <v>1239257</v>
      </c>
      <c r="I336" s="36" t="s">
        <v>3306</v>
      </c>
      <c r="J336" s="36"/>
      <c r="K336" s="36"/>
      <c r="L336" s="36"/>
      <c r="M336" s="402"/>
      <c r="N336" s="36"/>
      <c r="O336" s="36"/>
      <c r="P336" s="392"/>
      <c r="Q336" s="392"/>
      <c r="R336" s="392"/>
      <c r="S336" s="392"/>
      <c r="T336" s="392"/>
      <c r="U336" s="392"/>
      <c r="V336" s="434" t="b">
        <f t="shared" si="16"/>
        <v>1</v>
      </c>
      <c r="W336" s="434" t="b">
        <f t="shared" si="17"/>
        <v>1</v>
      </c>
      <c r="X336" s="35" t="s">
        <v>1786</v>
      </c>
      <c r="Y336" s="38">
        <v>2</v>
      </c>
      <c r="Z336" s="38" t="s">
        <v>7</v>
      </c>
      <c r="AA336" s="442" t="s">
        <v>917</v>
      </c>
      <c r="AB336" s="33" t="s">
        <v>1640</v>
      </c>
      <c r="AC336" s="213" t="s">
        <v>4306</v>
      </c>
      <c r="AD336" s="626" t="str">
        <f t="shared" si="18"/>
        <v>EEE F242T2</v>
      </c>
      <c r="AE336" s="626">
        <v>1234</v>
      </c>
      <c r="AF336" s="36" t="s">
        <v>915</v>
      </c>
      <c r="AG336" s="434" t="s">
        <v>4582</v>
      </c>
    </row>
    <row r="337" spans="2:33" ht="14.25" customHeight="1">
      <c r="B337" s="33" t="s">
        <v>1578</v>
      </c>
      <c r="C337" s="41" t="s">
        <v>1608</v>
      </c>
      <c r="D337" s="35" t="s">
        <v>1787</v>
      </c>
      <c r="E337" s="35" t="s">
        <v>1788</v>
      </c>
      <c r="F337" s="36" t="s">
        <v>922</v>
      </c>
      <c r="G337" s="38">
        <v>1</v>
      </c>
      <c r="H337" s="629">
        <v>12401</v>
      </c>
      <c r="I337" s="36" t="s">
        <v>3299</v>
      </c>
      <c r="J337" s="36" t="s">
        <v>3276</v>
      </c>
      <c r="K337" s="36" t="s">
        <v>3297</v>
      </c>
      <c r="L337" s="36"/>
      <c r="M337" s="402"/>
      <c r="N337" s="36"/>
      <c r="O337" s="36"/>
      <c r="P337" s="392"/>
      <c r="Q337" s="392"/>
      <c r="R337" s="392"/>
      <c r="S337" s="392"/>
      <c r="T337" s="392"/>
      <c r="U337" s="392"/>
      <c r="V337" s="434" t="b">
        <f t="shared" si="16"/>
        <v>1</v>
      </c>
      <c r="W337" s="434" t="b">
        <f t="shared" si="17"/>
        <v>1</v>
      </c>
      <c r="X337" s="35" t="s">
        <v>1788</v>
      </c>
      <c r="Y337" s="38">
        <v>1</v>
      </c>
      <c r="Z337" s="38" t="s">
        <v>6</v>
      </c>
      <c r="AA337" s="441" t="s">
        <v>923</v>
      </c>
      <c r="AB337" s="33" t="s">
        <v>1578</v>
      </c>
      <c r="AC337" s="213" t="s">
        <v>4307</v>
      </c>
      <c r="AD337" s="626" t="str">
        <f t="shared" si="18"/>
        <v>EEE F243L1</v>
      </c>
      <c r="AE337" s="626">
        <v>1236</v>
      </c>
      <c r="AF337" s="36" t="s">
        <v>922</v>
      </c>
    </row>
    <row r="338" spans="2:33" ht="14.25" customHeight="1">
      <c r="B338" s="33" t="s">
        <v>1637</v>
      </c>
      <c r="C338" s="41" t="s">
        <v>1608</v>
      </c>
      <c r="D338" s="35" t="s">
        <v>1787</v>
      </c>
      <c r="E338" s="35" t="s">
        <v>1788</v>
      </c>
      <c r="F338" s="36" t="s">
        <v>922</v>
      </c>
      <c r="G338" s="38">
        <v>1</v>
      </c>
      <c r="H338" s="783">
        <v>1240157</v>
      </c>
      <c r="I338" s="36" t="s">
        <v>3301</v>
      </c>
      <c r="J338" s="36"/>
      <c r="K338" s="36"/>
      <c r="L338" s="36"/>
      <c r="M338" s="402"/>
      <c r="N338" s="36"/>
      <c r="O338" s="36"/>
      <c r="P338" s="392"/>
      <c r="Q338" s="392"/>
      <c r="R338" s="392"/>
      <c r="S338" s="392"/>
      <c r="T338" s="392"/>
      <c r="U338" s="392"/>
      <c r="V338" s="434" t="b">
        <f t="shared" si="16"/>
        <v>1</v>
      </c>
      <c r="W338" s="434" t="b">
        <f t="shared" si="17"/>
        <v>1</v>
      </c>
      <c r="X338" s="35" t="s">
        <v>1788</v>
      </c>
      <c r="Y338" s="38">
        <v>1</v>
      </c>
      <c r="Z338" s="38" t="s">
        <v>7</v>
      </c>
      <c r="AA338" s="442" t="s">
        <v>924</v>
      </c>
      <c r="AB338" s="33" t="s">
        <v>1637</v>
      </c>
      <c r="AC338" s="213" t="s">
        <v>4307</v>
      </c>
      <c r="AD338" s="626" t="str">
        <f t="shared" si="18"/>
        <v>EEE F243T1</v>
      </c>
      <c r="AE338" s="626">
        <v>1236</v>
      </c>
      <c r="AF338" s="36" t="s">
        <v>922</v>
      </c>
      <c r="AG338" s="434" t="s">
        <v>4583</v>
      </c>
    </row>
    <row r="339" spans="2:33" ht="14.25" customHeight="1">
      <c r="B339" s="33" t="s">
        <v>1578</v>
      </c>
      <c r="C339" s="41" t="s">
        <v>1775</v>
      </c>
      <c r="D339" s="35" t="s">
        <v>1787</v>
      </c>
      <c r="E339" s="35" t="s">
        <v>1788</v>
      </c>
      <c r="F339" s="36" t="s">
        <v>922</v>
      </c>
      <c r="G339" s="38">
        <v>2</v>
      </c>
      <c r="H339" s="629">
        <v>12402</v>
      </c>
      <c r="I339" s="36" t="s">
        <v>3299</v>
      </c>
      <c r="J339" s="36" t="s">
        <v>3276</v>
      </c>
      <c r="K339" s="36" t="s">
        <v>3297</v>
      </c>
      <c r="L339" s="36"/>
      <c r="M339" s="402"/>
      <c r="N339" s="36"/>
      <c r="O339" s="36"/>
      <c r="P339" s="392"/>
      <c r="Q339" s="392"/>
      <c r="R339" s="392"/>
      <c r="S339" s="392"/>
      <c r="T339" s="392"/>
      <c r="U339" s="392"/>
      <c r="V339" s="434" t="b">
        <f t="shared" si="16"/>
        <v>1</v>
      </c>
      <c r="W339" s="434" t="b">
        <f t="shared" si="17"/>
        <v>1</v>
      </c>
      <c r="X339" s="35" t="s">
        <v>1788</v>
      </c>
      <c r="Y339" s="38">
        <v>2</v>
      </c>
      <c r="Z339" s="38" t="s">
        <v>6</v>
      </c>
      <c r="AA339" s="442" t="s">
        <v>912</v>
      </c>
      <c r="AB339" s="33" t="s">
        <v>1578</v>
      </c>
      <c r="AC339" s="213" t="s">
        <v>4308</v>
      </c>
      <c r="AD339" s="626" t="str">
        <f t="shared" si="18"/>
        <v>EEE F243L2</v>
      </c>
      <c r="AE339" s="626">
        <v>1237</v>
      </c>
      <c r="AF339" s="36" t="s">
        <v>922</v>
      </c>
    </row>
    <row r="340" spans="2:33" ht="14.25" customHeight="1">
      <c r="B340" s="33" t="s">
        <v>1637</v>
      </c>
      <c r="C340" s="41" t="s">
        <v>1775</v>
      </c>
      <c r="D340" s="35" t="s">
        <v>1787</v>
      </c>
      <c r="E340" s="35" t="s">
        <v>1788</v>
      </c>
      <c r="F340" s="36" t="s">
        <v>922</v>
      </c>
      <c r="G340" s="38">
        <v>2</v>
      </c>
      <c r="H340" s="783">
        <v>1240257</v>
      </c>
      <c r="I340" s="36" t="s">
        <v>3301</v>
      </c>
      <c r="J340" s="36"/>
      <c r="K340" s="36"/>
      <c r="L340" s="36"/>
      <c r="M340" s="402"/>
      <c r="N340" s="36"/>
      <c r="O340" s="36"/>
      <c r="P340" s="392"/>
      <c r="Q340" s="392"/>
      <c r="R340" s="392"/>
      <c r="S340" s="392"/>
      <c r="T340" s="392"/>
      <c r="U340" s="392"/>
      <c r="V340" s="434" t="b">
        <f t="shared" si="16"/>
        <v>1</v>
      </c>
      <c r="W340" s="434" t="b">
        <f t="shared" si="17"/>
        <v>1</v>
      </c>
      <c r="X340" s="35" t="s">
        <v>1788</v>
      </c>
      <c r="Y340" s="38">
        <v>2</v>
      </c>
      <c r="Z340" s="38" t="s">
        <v>7</v>
      </c>
      <c r="AA340" s="442" t="s">
        <v>912</v>
      </c>
      <c r="AB340" s="33" t="s">
        <v>1637</v>
      </c>
      <c r="AC340" s="213" t="s">
        <v>4308</v>
      </c>
      <c r="AD340" s="626" t="str">
        <f t="shared" si="18"/>
        <v>EEE F243T2</v>
      </c>
      <c r="AE340" s="626">
        <v>1237</v>
      </c>
      <c r="AF340" s="36" t="s">
        <v>922</v>
      </c>
      <c r="AG340" s="434" t="s">
        <v>4584</v>
      </c>
    </row>
    <row r="341" spans="2:33" ht="14.25" customHeight="1">
      <c r="B341" s="33" t="s">
        <v>1588</v>
      </c>
      <c r="C341" s="41" t="s">
        <v>1604</v>
      </c>
      <c r="D341" s="35" t="s">
        <v>1787</v>
      </c>
      <c r="E341" s="35" t="s">
        <v>1788</v>
      </c>
      <c r="F341" s="36" t="s">
        <v>922</v>
      </c>
      <c r="G341" s="38">
        <v>3</v>
      </c>
      <c r="H341" s="629">
        <v>12403</v>
      </c>
      <c r="I341" s="36" t="s">
        <v>3303</v>
      </c>
      <c r="J341" s="36" t="s">
        <v>3266</v>
      </c>
      <c r="K341" s="36" t="s">
        <v>3267</v>
      </c>
      <c r="L341" s="36"/>
      <c r="M341" s="402"/>
      <c r="N341" s="36"/>
      <c r="O341" s="36"/>
      <c r="P341" s="392"/>
      <c r="Q341" s="392"/>
      <c r="R341" s="392"/>
      <c r="S341" s="392"/>
      <c r="T341" s="392"/>
      <c r="U341" s="392"/>
      <c r="V341" s="434" t="b">
        <f t="shared" si="16"/>
        <v>1</v>
      </c>
      <c r="W341" s="434" t="b">
        <f t="shared" si="17"/>
        <v>1</v>
      </c>
      <c r="X341" s="35" t="s">
        <v>1788</v>
      </c>
      <c r="Y341" s="38">
        <v>3</v>
      </c>
      <c r="Z341" s="38" t="s">
        <v>6</v>
      </c>
      <c r="AA341" s="442" t="s">
        <v>725</v>
      </c>
      <c r="AB341" s="33" t="s">
        <v>1588</v>
      </c>
      <c r="AC341" s="213" t="s">
        <v>4309</v>
      </c>
      <c r="AD341" s="626" t="str">
        <f t="shared" si="18"/>
        <v>EEE F243L3</v>
      </c>
      <c r="AE341" s="626">
        <v>1238</v>
      </c>
      <c r="AF341" s="36" t="s">
        <v>922</v>
      </c>
    </row>
    <row r="342" spans="2:33" ht="14.25" customHeight="1">
      <c r="B342" s="33" t="s">
        <v>1637</v>
      </c>
      <c r="C342" s="41" t="s">
        <v>1604</v>
      </c>
      <c r="D342" s="35" t="s">
        <v>1787</v>
      </c>
      <c r="E342" s="35" t="s">
        <v>1788</v>
      </c>
      <c r="F342" s="36" t="s">
        <v>922</v>
      </c>
      <c r="G342" s="38">
        <v>3</v>
      </c>
      <c r="H342" s="783">
        <v>1240357</v>
      </c>
      <c r="I342" s="36" t="s">
        <v>3301</v>
      </c>
      <c r="J342" s="36"/>
      <c r="K342" s="36"/>
      <c r="L342" s="36"/>
      <c r="M342" s="402"/>
      <c r="N342" s="36"/>
      <c r="O342" s="36"/>
      <c r="P342" s="392"/>
      <c r="Q342" s="392"/>
      <c r="R342" s="392"/>
      <c r="S342" s="392"/>
      <c r="T342" s="392"/>
      <c r="U342" s="392"/>
      <c r="V342" s="434" t="b">
        <f t="shared" si="16"/>
        <v>1</v>
      </c>
      <c r="W342" s="434" t="b">
        <f t="shared" si="17"/>
        <v>1</v>
      </c>
      <c r="X342" s="35" t="s">
        <v>1788</v>
      </c>
      <c r="Y342" s="38">
        <v>3</v>
      </c>
      <c r="Z342" s="38" t="s">
        <v>7</v>
      </c>
      <c r="AA342" s="442" t="s">
        <v>725</v>
      </c>
      <c r="AB342" s="33" t="s">
        <v>1637</v>
      </c>
      <c r="AC342" s="213" t="s">
        <v>4309</v>
      </c>
      <c r="AD342" s="626" t="str">
        <f t="shared" si="18"/>
        <v>EEE F243T3</v>
      </c>
      <c r="AE342" s="626">
        <v>1238</v>
      </c>
      <c r="AF342" s="36" t="s">
        <v>922</v>
      </c>
      <c r="AG342" s="434" t="s">
        <v>4585</v>
      </c>
    </row>
    <row r="343" spans="2:33" ht="14.25" customHeight="1">
      <c r="B343" s="33" t="s">
        <v>1578</v>
      </c>
      <c r="C343" s="41" t="s">
        <v>1603</v>
      </c>
      <c r="D343" s="35" t="s">
        <v>1789</v>
      </c>
      <c r="E343" s="35" t="s">
        <v>1790</v>
      </c>
      <c r="F343" s="36" t="s">
        <v>927</v>
      </c>
      <c r="G343" s="38">
        <v>1</v>
      </c>
      <c r="H343" s="629">
        <v>12411</v>
      </c>
      <c r="I343" s="36" t="s">
        <v>3299</v>
      </c>
      <c r="J343" s="36" t="s">
        <v>3276</v>
      </c>
      <c r="K343" s="36" t="s">
        <v>3297</v>
      </c>
      <c r="L343" s="36"/>
      <c r="M343" s="402"/>
      <c r="N343" s="36"/>
      <c r="O343" s="36"/>
      <c r="P343" s="392"/>
      <c r="Q343" s="392"/>
      <c r="R343" s="392"/>
      <c r="S343" s="392"/>
      <c r="T343" s="392"/>
      <c r="U343" s="392"/>
      <c r="V343" s="434" t="b">
        <f t="shared" si="16"/>
        <v>1</v>
      </c>
      <c r="W343" s="434" t="b">
        <f t="shared" si="17"/>
        <v>1</v>
      </c>
      <c r="X343" s="35" t="s">
        <v>1790</v>
      </c>
      <c r="Y343" s="38">
        <v>1</v>
      </c>
      <c r="Z343" s="38" t="s">
        <v>6</v>
      </c>
      <c r="AA343" s="442" t="s">
        <v>931</v>
      </c>
      <c r="AB343" s="33" t="s">
        <v>1578</v>
      </c>
      <c r="AC343" s="213" t="s">
        <v>4310</v>
      </c>
      <c r="AD343" s="626" t="str">
        <f t="shared" si="18"/>
        <v>EEE F244L1</v>
      </c>
      <c r="AE343" s="626">
        <v>1240</v>
      </c>
      <c r="AF343" s="36" t="s">
        <v>927</v>
      </c>
    </row>
    <row r="344" spans="2:33" ht="14.25" customHeight="1">
      <c r="B344" s="33" t="s">
        <v>1536</v>
      </c>
      <c r="C344" s="41" t="s">
        <v>1603</v>
      </c>
      <c r="D344" s="35" t="s">
        <v>1789</v>
      </c>
      <c r="E344" s="35" t="s">
        <v>1790</v>
      </c>
      <c r="F344" s="36" t="s">
        <v>927</v>
      </c>
      <c r="G344" s="38">
        <v>1</v>
      </c>
      <c r="H344" s="783">
        <v>1241157</v>
      </c>
      <c r="I344" s="36" t="s">
        <v>3280</v>
      </c>
      <c r="J344" s="36"/>
      <c r="K344" s="36"/>
      <c r="L344" s="36"/>
      <c r="M344" s="402"/>
      <c r="N344" s="36"/>
      <c r="O344" s="36"/>
      <c r="P344" s="392"/>
      <c r="Q344" s="392"/>
      <c r="R344" s="392"/>
      <c r="S344" s="392"/>
      <c r="T344" s="392"/>
      <c r="U344" s="392"/>
      <c r="V344" s="434" t="b">
        <f t="shared" si="16"/>
        <v>1</v>
      </c>
      <c r="W344" s="434" t="b">
        <f t="shared" si="17"/>
        <v>1</v>
      </c>
      <c r="X344" s="35" t="s">
        <v>1790</v>
      </c>
      <c r="Y344" s="38">
        <v>1</v>
      </c>
      <c r="Z344" s="38" t="s">
        <v>7</v>
      </c>
      <c r="AA344" s="442" t="s">
        <v>931</v>
      </c>
      <c r="AB344" s="33" t="s">
        <v>1536</v>
      </c>
      <c r="AC344" s="213" t="s">
        <v>4310</v>
      </c>
      <c r="AD344" s="626" t="str">
        <f t="shared" si="18"/>
        <v>EEE F244T1</v>
      </c>
      <c r="AE344" s="626">
        <v>1240</v>
      </c>
      <c r="AF344" s="36" t="s">
        <v>927</v>
      </c>
      <c r="AG344" s="434" t="s">
        <v>4586</v>
      </c>
    </row>
    <row r="345" spans="2:33" ht="14.25" customHeight="1">
      <c r="B345" s="33" t="s">
        <v>1538</v>
      </c>
      <c r="C345" s="41" t="s">
        <v>1604</v>
      </c>
      <c r="D345" s="35" t="s">
        <v>1789</v>
      </c>
      <c r="E345" s="35" t="s">
        <v>1790</v>
      </c>
      <c r="F345" s="36" t="s">
        <v>927</v>
      </c>
      <c r="G345" s="38">
        <v>2</v>
      </c>
      <c r="H345" s="629">
        <v>12412</v>
      </c>
      <c r="I345" s="36" t="s">
        <v>3282</v>
      </c>
      <c r="J345" s="36" t="s">
        <v>3277</v>
      </c>
      <c r="K345" s="36" t="s">
        <v>3308</v>
      </c>
      <c r="L345" s="36"/>
      <c r="M345" s="402"/>
      <c r="N345" s="36"/>
      <c r="O345" s="36"/>
      <c r="P345" s="392"/>
      <c r="Q345" s="392"/>
      <c r="R345" s="392"/>
      <c r="S345" s="392"/>
      <c r="T345" s="392"/>
      <c r="U345" s="392"/>
      <c r="V345" s="434" t="b">
        <f t="shared" si="16"/>
        <v>1</v>
      </c>
      <c r="W345" s="434" t="b">
        <f t="shared" si="17"/>
        <v>1</v>
      </c>
      <c r="X345" s="35" t="s">
        <v>1790</v>
      </c>
      <c r="Y345" s="38">
        <v>2</v>
      </c>
      <c r="Z345" s="38" t="s">
        <v>6</v>
      </c>
      <c r="AA345" s="442" t="s">
        <v>935</v>
      </c>
      <c r="AB345" s="33" t="s">
        <v>1538</v>
      </c>
      <c r="AC345" s="213" t="s">
        <v>4311</v>
      </c>
      <c r="AD345" s="626" t="str">
        <f t="shared" si="18"/>
        <v>EEE F244L2</v>
      </c>
      <c r="AE345" s="626">
        <v>1241</v>
      </c>
      <c r="AF345" s="36" t="s">
        <v>927</v>
      </c>
    </row>
    <row r="346" spans="2:33" ht="14.25" customHeight="1">
      <c r="B346" s="33" t="s">
        <v>1536</v>
      </c>
      <c r="C346" s="41" t="s">
        <v>1604</v>
      </c>
      <c r="D346" s="35" t="s">
        <v>1789</v>
      </c>
      <c r="E346" s="35" t="s">
        <v>1790</v>
      </c>
      <c r="F346" s="36" t="s">
        <v>927</v>
      </c>
      <c r="G346" s="38">
        <v>2</v>
      </c>
      <c r="H346" s="783">
        <v>1241257</v>
      </c>
      <c r="I346" s="36" t="s">
        <v>3280</v>
      </c>
      <c r="J346" s="36"/>
      <c r="K346" s="36"/>
      <c r="L346" s="36"/>
      <c r="M346" s="402"/>
      <c r="N346" s="36"/>
      <c r="O346" s="36"/>
      <c r="P346" s="392"/>
      <c r="Q346" s="392"/>
      <c r="R346" s="392"/>
      <c r="S346" s="392"/>
      <c r="T346" s="392"/>
      <c r="U346" s="392"/>
      <c r="V346" s="434" t="b">
        <f t="shared" si="16"/>
        <v>1</v>
      </c>
      <c r="W346" s="434" t="b">
        <f t="shared" si="17"/>
        <v>1</v>
      </c>
      <c r="X346" s="35" t="s">
        <v>1790</v>
      </c>
      <c r="Y346" s="38">
        <v>2</v>
      </c>
      <c r="Z346" s="38" t="s">
        <v>7</v>
      </c>
      <c r="AA346" s="442" t="s">
        <v>935</v>
      </c>
      <c r="AB346" s="33" t="s">
        <v>1536</v>
      </c>
      <c r="AC346" s="213" t="s">
        <v>4311</v>
      </c>
      <c r="AD346" s="626" t="str">
        <f t="shared" si="18"/>
        <v>EEE F244T2</v>
      </c>
      <c r="AE346" s="626">
        <v>1241</v>
      </c>
      <c r="AF346" s="36" t="s">
        <v>927</v>
      </c>
      <c r="AG346" s="434" t="s">
        <v>4587</v>
      </c>
    </row>
    <row r="347" spans="2:33" ht="14.25" customHeight="1">
      <c r="B347" s="33" t="s">
        <v>1534</v>
      </c>
      <c r="C347" s="41" t="s">
        <v>1602</v>
      </c>
      <c r="D347" s="35" t="s">
        <v>1789</v>
      </c>
      <c r="E347" s="35" t="s">
        <v>1790</v>
      </c>
      <c r="F347" s="36" t="s">
        <v>927</v>
      </c>
      <c r="G347" s="38">
        <v>3</v>
      </c>
      <c r="H347" s="629">
        <v>12413</v>
      </c>
      <c r="I347" s="36" t="s">
        <v>3284</v>
      </c>
      <c r="J347" s="36" t="s">
        <v>3273</v>
      </c>
      <c r="K347" s="36" t="s">
        <v>3269</v>
      </c>
      <c r="L347" s="36"/>
      <c r="M347" s="402"/>
      <c r="N347" s="36"/>
      <c r="O347" s="36"/>
      <c r="P347" s="392"/>
      <c r="Q347" s="392"/>
      <c r="R347" s="392"/>
      <c r="S347" s="392"/>
      <c r="T347" s="392"/>
      <c r="U347" s="392"/>
      <c r="V347" s="434" t="b">
        <f t="shared" si="16"/>
        <v>1</v>
      </c>
      <c r="W347" s="434" t="b">
        <f t="shared" si="17"/>
        <v>1</v>
      </c>
      <c r="X347" s="35" t="s">
        <v>1790</v>
      </c>
      <c r="Y347" s="38">
        <v>3</v>
      </c>
      <c r="Z347" s="38" t="s">
        <v>6</v>
      </c>
      <c r="AA347" s="53" t="s">
        <v>1778</v>
      </c>
      <c r="AB347" s="33" t="s">
        <v>1534</v>
      </c>
      <c r="AC347" s="213" t="s">
        <v>4312</v>
      </c>
      <c r="AD347" s="626" t="str">
        <f t="shared" si="18"/>
        <v>EEE F244L3</v>
      </c>
      <c r="AE347" s="626">
        <v>1242</v>
      </c>
      <c r="AF347" s="36" t="s">
        <v>927</v>
      </c>
    </row>
    <row r="348" spans="2:33" ht="14.25" customHeight="1">
      <c r="B348" s="33" t="s">
        <v>1536</v>
      </c>
      <c r="C348" s="41" t="s">
        <v>1602</v>
      </c>
      <c r="D348" s="35" t="s">
        <v>1789</v>
      </c>
      <c r="E348" s="35" t="s">
        <v>1790</v>
      </c>
      <c r="F348" s="36" t="s">
        <v>927</v>
      </c>
      <c r="G348" s="38">
        <v>3</v>
      </c>
      <c r="H348" s="783">
        <v>1241357</v>
      </c>
      <c r="I348" s="36" t="s">
        <v>3280</v>
      </c>
      <c r="J348" s="36"/>
      <c r="K348" s="36"/>
      <c r="L348" s="36"/>
      <c r="M348" s="402"/>
      <c r="N348" s="36"/>
      <c r="O348" s="36"/>
      <c r="P348" s="392"/>
      <c r="Q348" s="392"/>
      <c r="R348" s="392"/>
      <c r="S348" s="392"/>
      <c r="T348" s="392"/>
      <c r="U348" s="392"/>
      <c r="V348" s="434" t="b">
        <f t="shared" si="16"/>
        <v>1</v>
      </c>
      <c r="W348" s="434" t="b">
        <f t="shared" si="17"/>
        <v>1</v>
      </c>
      <c r="X348" s="35" t="s">
        <v>1790</v>
      </c>
      <c r="Y348" s="38">
        <v>3</v>
      </c>
      <c r="Z348" s="38" t="s">
        <v>7</v>
      </c>
      <c r="AA348" s="442" t="s">
        <v>933</v>
      </c>
      <c r="AB348" s="33" t="s">
        <v>1536</v>
      </c>
      <c r="AC348" s="213" t="s">
        <v>4312</v>
      </c>
      <c r="AD348" s="626" t="str">
        <f t="shared" si="18"/>
        <v>EEE F244T3</v>
      </c>
      <c r="AE348" s="626">
        <v>1242</v>
      </c>
      <c r="AF348" s="36" t="s">
        <v>927</v>
      </c>
      <c r="AG348" s="434" t="s">
        <v>4588</v>
      </c>
    </row>
    <row r="349" spans="2:33" ht="14.25" customHeight="1">
      <c r="B349" s="33"/>
      <c r="C349" s="41"/>
      <c r="D349" s="35" t="s">
        <v>1791</v>
      </c>
      <c r="E349" s="35" t="s">
        <v>1792</v>
      </c>
      <c r="F349" s="36" t="s">
        <v>184</v>
      </c>
      <c r="G349" s="38">
        <v>1</v>
      </c>
      <c r="H349" s="629">
        <v>16571</v>
      </c>
      <c r="I349" s="36"/>
      <c r="J349" s="36"/>
      <c r="K349" s="36"/>
      <c r="L349" s="36"/>
      <c r="M349" s="402"/>
      <c r="N349" s="36"/>
      <c r="O349" s="36"/>
      <c r="P349" s="392"/>
      <c r="Q349" s="392"/>
      <c r="R349" s="392"/>
      <c r="S349" s="392"/>
      <c r="T349" s="392"/>
      <c r="U349" s="392"/>
      <c r="V349" s="434" t="b">
        <f t="shared" si="16"/>
        <v>1</v>
      </c>
      <c r="W349" s="434" t="b">
        <f t="shared" si="17"/>
        <v>1</v>
      </c>
      <c r="X349" s="35" t="s">
        <v>1792</v>
      </c>
      <c r="Y349" s="38">
        <v>1</v>
      </c>
      <c r="Z349" s="38" t="s">
        <v>19</v>
      </c>
      <c r="AA349" s="441" t="s">
        <v>934</v>
      </c>
      <c r="AB349" s="33"/>
      <c r="AC349" s="213" t="s">
        <v>4313</v>
      </c>
      <c r="AD349" s="626" t="str">
        <f t="shared" si="18"/>
        <v>EEE F266I1</v>
      </c>
      <c r="AE349" s="626">
        <v>1475</v>
      </c>
      <c r="AF349" s="36" t="s">
        <v>184</v>
      </c>
    </row>
    <row r="350" spans="2:33" ht="14.25" customHeight="1">
      <c r="B350" s="33" t="s">
        <v>1522</v>
      </c>
      <c r="C350" s="41" t="s">
        <v>1712</v>
      </c>
      <c r="D350" s="35" t="s">
        <v>938</v>
      </c>
      <c r="E350" s="35" t="s">
        <v>939</v>
      </c>
      <c r="F350" s="36" t="s">
        <v>940</v>
      </c>
      <c r="G350" s="38">
        <v>1</v>
      </c>
      <c r="H350" s="629">
        <v>12441</v>
      </c>
      <c r="I350" s="36" t="s">
        <v>3286</v>
      </c>
      <c r="J350" s="36" t="s">
        <v>3289</v>
      </c>
      <c r="K350" s="36" t="s">
        <v>3292</v>
      </c>
      <c r="L350" s="36"/>
      <c r="M350" s="402"/>
      <c r="N350" s="36"/>
      <c r="O350" s="36"/>
      <c r="P350" s="392"/>
      <c r="Q350" s="392"/>
      <c r="R350" s="392"/>
      <c r="S350" s="392"/>
      <c r="T350" s="392"/>
      <c r="U350" s="392"/>
      <c r="V350" s="434" t="b">
        <f t="shared" si="16"/>
        <v>1</v>
      </c>
      <c r="W350" s="434" t="b">
        <f t="shared" si="17"/>
        <v>1</v>
      </c>
      <c r="X350" s="35" t="s">
        <v>939</v>
      </c>
      <c r="Y350" s="38">
        <v>1</v>
      </c>
      <c r="Z350" s="38" t="s">
        <v>6</v>
      </c>
      <c r="AA350" s="441" t="s">
        <v>941</v>
      </c>
      <c r="AB350" s="33" t="s">
        <v>1522</v>
      </c>
      <c r="AC350" s="213" t="s">
        <v>4314</v>
      </c>
      <c r="AD350" s="626" t="str">
        <f t="shared" si="18"/>
        <v>EEE F312L1</v>
      </c>
      <c r="AE350" s="626">
        <v>1244</v>
      </c>
      <c r="AF350" s="36" t="s">
        <v>940</v>
      </c>
    </row>
    <row r="351" spans="2:33" ht="14.25" customHeight="1">
      <c r="B351" s="33" t="s">
        <v>1525</v>
      </c>
      <c r="C351" s="41" t="s">
        <v>1712</v>
      </c>
      <c r="D351" s="35" t="s">
        <v>938</v>
      </c>
      <c r="E351" s="35" t="s">
        <v>939</v>
      </c>
      <c r="F351" s="36" t="s">
        <v>940</v>
      </c>
      <c r="G351" s="38">
        <v>1</v>
      </c>
      <c r="H351" s="629">
        <v>1244157</v>
      </c>
      <c r="I351" s="36" t="s">
        <v>3295</v>
      </c>
      <c r="J351" s="36"/>
      <c r="K351" s="36"/>
      <c r="L351" s="36"/>
      <c r="M351" s="402"/>
      <c r="N351" s="36"/>
      <c r="O351" s="36"/>
      <c r="P351" s="392"/>
      <c r="Q351" s="392"/>
      <c r="R351" s="392"/>
      <c r="S351" s="392"/>
      <c r="T351" s="392"/>
      <c r="U351" s="392"/>
      <c r="V351" s="434" t="b">
        <f t="shared" si="16"/>
        <v>1</v>
      </c>
      <c r="W351" s="434" t="b">
        <f t="shared" si="17"/>
        <v>1</v>
      </c>
      <c r="X351" s="35" t="s">
        <v>939</v>
      </c>
      <c r="Y351" s="38">
        <v>1</v>
      </c>
      <c r="Z351" s="38" t="s">
        <v>7</v>
      </c>
      <c r="AA351" s="442" t="s">
        <v>942</v>
      </c>
      <c r="AB351" s="33" t="s">
        <v>1525</v>
      </c>
      <c r="AC351" s="213" t="s">
        <v>4315</v>
      </c>
      <c r="AD351" s="626" t="str">
        <f t="shared" si="18"/>
        <v>EEE F312T1</v>
      </c>
      <c r="AE351" s="626">
        <v>1245</v>
      </c>
      <c r="AF351" s="36" t="s">
        <v>940</v>
      </c>
    </row>
    <row r="352" spans="2:33" ht="14.25" customHeight="1">
      <c r="B352" s="33" t="s">
        <v>1578</v>
      </c>
      <c r="C352" s="41" t="s">
        <v>1779</v>
      </c>
      <c r="D352" s="35" t="s">
        <v>1793</v>
      </c>
      <c r="E352" s="35" t="s">
        <v>1794</v>
      </c>
      <c r="F352" s="36" t="s">
        <v>945</v>
      </c>
      <c r="G352" s="38">
        <v>1</v>
      </c>
      <c r="H352" s="629">
        <v>12451</v>
      </c>
      <c r="I352" s="36" t="s">
        <v>3299</v>
      </c>
      <c r="J352" s="36" t="s">
        <v>3276</v>
      </c>
      <c r="K352" s="36" t="s">
        <v>3297</v>
      </c>
      <c r="L352" s="36"/>
      <c r="M352" s="402"/>
      <c r="N352" s="36"/>
      <c r="O352" s="36"/>
      <c r="P352" s="392"/>
      <c r="Q352" s="392"/>
      <c r="R352" s="392"/>
      <c r="S352" s="392"/>
      <c r="T352" s="392"/>
      <c r="U352" s="392"/>
      <c r="V352" s="434" t="b">
        <f t="shared" si="16"/>
        <v>1</v>
      </c>
      <c r="W352" s="434" t="b">
        <f t="shared" si="17"/>
        <v>1</v>
      </c>
      <c r="X352" s="35" t="s">
        <v>1794</v>
      </c>
      <c r="Y352" s="38">
        <v>1</v>
      </c>
      <c r="Z352" s="38" t="s">
        <v>6</v>
      </c>
      <c r="AA352" s="441" t="s">
        <v>909</v>
      </c>
      <c r="AB352" s="33" t="s">
        <v>1578</v>
      </c>
      <c r="AC352" s="213" t="s">
        <v>4316</v>
      </c>
      <c r="AD352" s="626" t="str">
        <f t="shared" si="18"/>
        <v>EEE F341L1</v>
      </c>
      <c r="AE352" s="626">
        <v>1246</v>
      </c>
      <c r="AF352" s="36" t="s">
        <v>945</v>
      </c>
    </row>
    <row r="353" spans="2:33" ht="14.25" customHeight="1">
      <c r="B353" s="33" t="s">
        <v>1554</v>
      </c>
      <c r="C353" s="41" t="s">
        <v>1779</v>
      </c>
      <c r="D353" s="35" t="s">
        <v>1793</v>
      </c>
      <c r="E353" s="35" t="s">
        <v>1794</v>
      </c>
      <c r="F353" s="36" t="s">
        <v>945</v>
      </c>
      <c r="G353" s="38">
        <v>1</v>
      </c>
      <c r="H353" s="783">
        <v>1245157</v>
      </c>
      <c r="I353" s="36" t="s">
        <v>3349</v>
      </c>
      <c r="J353" s="36"/>
      <c r="K353" s="36"/>
      <c r="L353" s="36"/>
      <c r="M353" s="402"/>
      <c r="N353" s="36"/>
      <c r="O353" s="36"/>
      <c r="P353" s="392"/>
      <c r="Q353" s="392"/>
      <c r="R353" s="392"/>
      <c r="S353" s="392"/>
      <c r="T353" s="392"/>
      <c r="U353" s="392"/>
      <c r="V353" s="434" t="b">
        <f t="shared" ref="V353:V416" si="19">EXACT(X353,E353)</f>
        <v>1</v>
      </c>
      <c r="W353" s="434" t="b">
        <f t="shared" si="17"/>
        <v>1</v>
      </c>
      <c r="X353" s="35" t="s">
        <v>1794</v>
      </c>
      <c r="Y353" s="38">
        <v>1</v>
      </c>
      <c r="Z353" s="38" t="s">
        <v>7</v>
      </c>
      <c r="AA353" s="442" t="s">
        <v>910</v>
      </c>
      <c r="AB353" s="33" t="s">
        <v>1554</v>
      </c>
      <c r="AC353" s="213" t="s">
        <v>4316</v>
      </c>
      <c r="AD353" s="626" t="str">
        <f t="shared" si="18"/>
        <v>EEE F341T1</v>
      </c>
      <c r="AE353" s="626">
        <v>1246</v>
      </c>
      <c r="AF353" s="36" t="s">
        <v>945</v>
      </c>
      <c r="AG353" s="434" t="s">
        <v>4589</v>
      </c>
    </row>
    <row r="354" spans="2:33" ht="14.25" customHeight="1">
      <c r="B354" s="33" t="s">
        <v>1534</v>
      </c>
      <c r="C354" s="41" t="s">
        <v>1779</v>
      </c>
      <c r="D354" s="35" t="s">
        <v>1793</v>
      </c>
      <c r="E354" s="35" t="s">
        <v>1794</v>
      </c>
      <c r="F354" s="36" t="s">
        <v>945</v>
      </c>
      <c r="G354" s="38">
        <v>2</v>
      </c>
      <c r="H354" s="629">
        <v>12452</v>
      </c>
      <c r="I354" s="36" t="s">
        <v>3284</v>
      </c>
      <c r="J354" s="36" t="s">
        <v>3273</v>
      </c>
      <c r="K354" s="36" t="s">
        <v>3269</v>
      </c>
      <c r="L354" s="36"/>
      <c r="M354" s="402"/>
      <c r="N354" s="36"/>
      <c r="O354" s="36"/>
      <c r="P354" s="392"/>
      <c r="Q354" s="392"/>
      <c r="R354" s="392"/>
      <c r="S354" s="392"/>
      <c r="T354" s="392"/>
      <c r="U354" s="392"/>
      <c r="V354" s="434" t="b">
        <f t="shared" si="19"/>
        <v>1</v>
      </c>
      <c r="W354" s="434" t="b">
        <f t="shared" si="17"/>
        <v>1</v>
      </c>
      <c r="X354" s="35" t="s">
        <v>1794</v>
      </c>
      <c r="Y354" s="38">
        <v>2</v>
      </c>
      <c r="Z354" s="38" t="s">
        <v>6</v>
      </c>
      <c r="AA354" s="442" t="s">
        <v>1797</v>
      </c>
      <c r="AB354" s="33" t="s">
        <v>1534</v>
      </c>
      <c r="AC354" s="213" t="s">
        <v>4317</v>
      </c>
      <c r="AD354" s="626" t="str">
        <f t="shared" si="18"/>
        <v>EEE F341L2</v>
      </c>
      <c r="AE354" s="626">
        <v>1247</v>
      </c>
      <c r="AF354" s="36" t="s">
        <v>945</v>
      </c>
    </row>
    <row r="355" spans="2:33" ht="14.25" customHeight="1">
      <c r="B355" s="33" t="s">
        <v>1554</v>
      </c>
      <c r="C355" s="41" t="s">
        <v>1782</v>
      </c>
      <c r="D355" s="35" t="s">
        <v>1793</v>
      </c>
      <c r="E355" s="35" t="s">
        <v>1794</v>
      </c>
      <c r="F355" s="36" t="s">
        <v>945</v>
      </c>
      <c r="G355" s="38">
        <v>2</v>
      </c>
      <c r="H355" s="783">
        <v>1245257</v>
      </c>
      <c r="I355" s="36" t="s">
        <v>3349</v>
      </c>
      <c r="J355" s="36"/>
      <c r="K355" s="36"/>
      <c r="L355" s="36"/>
      <c r="M355" s="402"/>
      <c r="N355" s="36"/>
      <c r="O355" s="36"/>
      <c r="P355" s="392"/>
      <c r="Q355" s="392"/>
      <c r="R355" s="392"/>
      <c r="S355" s="392"/>
      <c r="T355" s="392"/>
      <c r="U355" s="392"/>
      <c r="V355" s="434" t="b">
        <f t="shared" si="19"/>
        <v>1</v>
      </c>
      <c r="W355" s="434" t="b">
        <f t="shared" si="17"/>
        <v>1</v>
      </c>
      <c r="X355" s="35" t="s">
        <v>1794</v>
      </c>
      <c r="Y355" s="38">
        <v>2</v>
      </c>
      <c r="Z355" s="38" t="s">
        <v>7</v>
      </c>
      <c r="AA355" s="442" t="s">
        <v>1797</v>
      </c>
      <c r="AB355" s="33" t="s">
        <v>1554</v>
      </c>
      <c r="AC355" s="213" t="s">
        <v>4317</v>
      </c>
      <c r="AD355" s="626" t="str">
        <f t="shared" si="18"/>
        <v>EEE F341T2</v>
      </c>
      <c r="AE355" s="626">
        <v>1247</v>
      </c>
      <c r="AF355" s="36" t="s">
        <v>945</v>
      </c>
      <c r="AG355" s="434" t="s">
        <v>4590</v>
      </c>
    </row>
    <row r="356" spans="2:33" ht="14.25" customHeight="1">
      <c r="B356" s="33" t="s">
        <v>1970</v>
      </c>
      <c r="C356" s="41"/>
      <c r="D356" s="35" t="s">
        <v>1793</v>
      </c>
      <c r="E356" s="35" t="s">
        <v>1794</v>
      </c>
      <c r="F356" s="36" t="s">
        <v>945</v>
      </c>
      <c r="G356" s="38">
        <v>1</v>
      </c>
      <c r="H356" s="629">
        <v>1245199</v>
      </c>
      <c r="I356" s="36" t="s">
        <v>3288</v>
      </c>
      <c r="J356" s="36" t="s">
        <v>3278</v>
      </c>
      <c r="K356" s="36" t="s">
        <v>3279</v>
      </c>
      <c r="L356" s="36"/>
      <c r="M356" s="402"/>
      <c r="N356" s="36"/>
      <c r="O356" s="36"/>
      <c r="P356" s="392"/>
      <c r="Q356" s="392"/>
      <c r="R356" s="392"/>
      <c r="S356" s="392"/>
      <c r="T356" s="392"/>
      <c r="U356" s="392"/>
      <c r="V356" s="434" t="b">
        <f t="shared" si="19"/>
        <v>1</v>
      </c>
      <c r="W356" s="434" t="b">
        <f t="shared" si="17"/>
        <v>1</v>
      </c>
      <c r="X356" s="35" t="s">
        <v>1794</v>
      </c>
      <c r="Y356" s="38">
        <v>1</v>
      </c>
      <c r="Z356" s="38" t="s">
        <v>8</v>
      </c>
      <c r="AA356" s="53" t="s">
        <v>3423</v>
      </c>
      <c r="AB356" s="33" t="s">
        <v>1970</v>
      </c>
      <c r="AC356" s="213" t="s">
        <v>4318</v>
      </c>
      <c r="AD356" s="626" t="str">
        <f t="shared" si="18"/>
        <v>EEE F341P1</v>
      </c>
      <c r="AE356" s="626">
        <v>1248</v>
      </c>
      <c r="AF356" s="36" t="s">
        <v>945</v>
      </c>
    </row>
    <row r="357" spans="2:33" ht="14.25" customHeight="1">
      <c r="B357" s="33" t="s">
        <v>3368</v>
      </c>
      <c r="C357" s="41"/>
      <c r="D357" s="35" t="s">
        <v>1793</v>
      </c>
      <c r="E357" s="35" t="s">
        <v>1794</v>
      </c>
      <c r="F357" s="36" t="s">
        <v>945</v>
      </c>
      <c r="G357" s="38">
        <v>2</v>
      </c>
      <c r="H357" s="629">
        <v>1245299</v>
      </c>
      <c r="I357" s="36" t="s">
        <v>3274</v>
      </c>
      <c r="J357" s="36" t="s">
        <v>3266</v>
      </c>
      <c r="K357" s="36" t="s">
        <v>3275</v>
      </c>
      <c r="L357" s="36"/>
      <c r="M357" s="402"/>
      <c r="N357" s="36"/>
      <c r="O357" s="36"/>
      <c r="P357" s="392"/>
      <c r="Q357" s="392"/>
      <c r="R357" s="392"/>
      <c r="S357" s="392"/>
      <c r="T357" s="392"/>
      <c r="U357" s="392"/>
      <c r="V357" s="434" t="b">
        <f t="shared" si="19"/>
        <v>1</v>
      </c>
      <c r="W357" s="434" t="b">
        <f t="shared" si="17"/>
        <v>1</v>
      </c>
      <c r="X357" s="35" t="s">
        <v>1794</v>
      </c>
      <c r="Y357" s="38">
        <v>2</v>
      </c>
      <c r="Z357" s="38" t="s">
        <v>8</v>
      </c>
      <c r="AA357" s="53" t="s">
        <v>3424</v>
      </c>
      <c r="AB357" s="33" t="s">
        <v>3368</v>
      </c>
      <c r="AC357" s="213" t="s">
        <v>4319</v>
      </c>
      <c r="AD357" s="626" t="str">
        <f t="shared" si="18"/>
        <v>EEE F341P2</v>
      </c>
      <c r="AE357" s="626">
        <v>1249</v>
      </c>
      <c r="AF357" s="36" t="s">
        <v>945</v>
      </c>
    </row>
    <row r="358" spans="2:33" ht="14.25" customHeight="1">
      <c r="B358" s="33" t="s">
        <v>3369</v>
      </c>
      <c r="C358" s="41"/>
      <c r="D358" s="35" t="s">
        <v>1793</v>
      </c>
      <c r="E358" s="35" t="s">
        <v>1794</v>
      </c>
      <c r="F358" s="36" t="s">
        <v>945</v>
      </c>
      <c r="G358" s="38">
        <v>3</v>
      </c>
      <c r="H358" s="629">
        <v>12453</v>
      </c>
      <c r="I358" s="36" t="s">
        <v>3367</v>
      </c>
      <c r="J358" s="36" t="s">
        <v>2553</v>
      </c>
      <c r="K358" s="36" t="s">
        <v>2558</v>
      </c>
      <c r="L358" s="36"/>
      <c r="M358" s="402"/>
      <c r="N358" s="36"/>
      <c r="O358" s="36"/>
      <c r="P358" s="392"/>
      <c r="Q358" s="392"/>
      <c r="R358" s="392"/>
      <c r="S358" s="392"/>
      <c r="T358" s="392"/>
      <c r="U358" s="392"/>
      <c r="V358" s="434" t="b">
        <f t="shared" si="19"/>
        <v>1</v>
      </c>
      <c r="W358" s="434" t="b">
        <f t="shared" si="17"/>
        <v>1</v>
      </c>
      <c r="X358" s="35" t="s">
        <v>1794</v>
      </c>
      <c r="Y358" s="38">
        <v>3</v>
      </c>
      <c r="Z358" s="38" t="s">
        <v>8</v>
      </c>
      <c r="AA358" s="53" t="s">
        <v>3425</v>
      </c>
      <c r="AB358" s="33" t="s">
        <v>3426</v>
      </c>
      <c r="AC358" s="213" t="s">
        <v>4320</v>
      </c>
      <c r="AD358" s="626" t="str">
        <f t="shared" si="18"/>
        <v>EEE F341P3</v>
      </c>
      <c r="AE358" s="626">
        <v>1250</v>
      </c>
      <c r="AF358" s="36" t="s">
        <v>945</v>
      </c>
    </row>
    <row r="359" spans="2:33" ht="14.25" customHeight="1">
      <c r="B359" s="33" t="s">
        <v>1972</v>
      </c>
      <c r="C359" s="41"/>
      <c r="D359" s="35" t="s">
        <v>1793</v>
      </c>
      <c r="E359" s="35" t="s">
        <v>1794</v>
      </c>
      <c r="F359" s="36" t="s">
        <v>945</v>
      </c>
      <c r="G359" s="38">
        <v>4</v>
      </c>
      <c r="H359" s="629">
        <v>12454</v>
      </c>
      <c r="I359" s="36" t="s">
        <v>3291</v>
      </c>
      <c r="J359" s="36" t="s">
        <v>3307</v>
      </c>
      <c r="K359" s="36" t="s">
        <v>3270</v>
      </c>
      <c r="L359" s="36"/>
      <c r="M359" s="402"/>
      <c r="N359" s="36"/>
      <c r="O359" s="36"/>
      <c r="P359" s="392"/>
      <c r="Q359" s="392"/>
      <c r="R359" s="392"/>
      <c r="S359" s="392"/>
      <c r="T359" s="392"/>
      <c r="U359" s="392"/>
      <c r="V359" s="434" t="b">
        <f t="shared" si="19"/>
        <v>1</v>
      </c>
      <c r="W359" s="434" t="b">
        <f t="shared" si="17"/>
        <v>1</v>
      </c>
      <c r="X359" s="35" t="s">
        <v>1794</v>
      </c>
      <c r="Y359" s="38">
        <v>4</v>
      </c>
      <c r="Z359" s="38" t="s">
        <v>8</v>
      </c>
      <c r="AA359" s="53" t="s">
        <v>3427</v>
      </c>
      <c r="AB359" s="33" t="s">
        <v>1972</v>
      </c>
      <c r="AC359" s="213" t="s">
        <v>4321</v>
      </c>
      <c r="AD359" s="626" t="str">
        <f t="shared" si="18"/>
        <v>EEE F341P4</v>
      </c>
      <c r="AE359" s="626">
        <v>1251</v>
      </c>
      <c r="AF359" s="36" t="s">
        <v>945</v>
      </c>
    </row>
    <row r="360" spans="2:33" ht="14.25" customHeight="1">
      <c r="B360" s="33" t="s">
        <v>1578</v>
      </c>
      <c r="C360" s="41" t="s">
        <v>1782</v>
      </c>
      <c r="D360" s="35" t="s">
        <v>1795</v>
      </c>
      <c r="E360" s="35" t="s">
        <v>1796</v>
      </c>
      <c r="F360" s="36" t="s">
        <v>959</v>
      </c>
      <c r="G360" s="38">
        <v>1</v>
      </c>
      <c r="H360" s="629">
        <v>12461</v>
      </c>
      <c r="I360" s="36" t="s">
        <v>3282</v>
      </c>
      <c r="J360" s="36" t="s">
        <v>3277</v>
      </c>
      <c r="K360" s="36" t="s">
        <v>3308</v>
      </c>
      <c r="L360" s="36"/>
      <c r="M360" s="402"/>
      <c r="N360" s="36"/>
      <c r="O360" s="36"/>
      <c r="P360" s="392"/>
      <c r="Q360" s="392"/>
      <c r="R360" s="392"/>
      <c r="S360" s="392"/>
      <c r="T360" s="392"/>
      <c r="U360" s="392"/>
      <c r="V360" s="434" t="b">
        <f t="shared" si="19"/>
        <v>1</v>
      </c>
      <c r="W360" s="434" t="b">
        <f t="shared" si="17"/>
        <v>1</v>
      </c>
      <c r="X360" s="35" t="s">
        <v>1796</v>
      </c>
      <c r="Y360" s="38">
        <v>1</v>
      </c>
      <c r="Z360" s="38" t="s">
        <v>6</v>
      </c>
      <c r="AA360" s="442" t="s">
        <v>1797</v>
      </c>
      <c r="AB360" s="33" t="s">
        <v>1578</v>
      </c>
      <c r="AC360" s="213" t="s">
        <v>4322</v>
      </c>
      <c r="AD360" s="626" t="str">
        <f t="shared" si="18"/>
        <v>EEE F342L1</v>
      </c>
      <c r="AE360" s="626">
        <v>1253</v>
      </c>
      <c r="AF360" s="36" t="s">
        <v>959</v>
      </c>
    </row>
    <row r="361" spans="2:33" ht="14.25" customHeight="1">
      <c r="B361" s="33" t="s">
        <v>1534</v>
      </c>
      <c r="C361" s="41" t="s">
        <v>1782</v>
      </c>
      <c r="D361" s="35" t="s">
        <v>1795</v>
      </c>
      <c r="E361" s="35" t="s">
        <v>1796</v>
      </c>
      <c r="F361" s="36" t="s">
        <v>959</v>
      </c>
      <c r="G361" s="38">
        <v>2</v>
      </c>
      <c r="H361" s="629">
        <v>12462</v>
      </c>
      <c r="I361" s="36" t="s">
        <v>3284</v>
      </c>
      <c r="J361" s="36" t="s">
        <v>3273</v>
      </c>
      <c r="K361" s="36" t="s">
        <v>3269</v>
      </c>
      <c r="L361" s="36"/>
      <c r="M361" s="402"/>
      <c r="N361" s="36"/>
      <c r="O361" s="36"/>
      <c r="P361" s="392"/>
      <c r="Q361" s="392"/>
      <c r="R361" s="392"/>
      <c r="S361" s="392"/>
      <c r="T361" s="392"/>
      <c r="U361" s="392"/>
      <c r="V361" s="434" t="b">
        <f t="shared" si="19"/>
        <v>1</v>
      </c>
      <c r="W361" s="434" t="b">
        <f t="shared" si="17"/>
        <v>1</v>
      </c>
      <c r="X361" s="35" t="s">
        <v>1796</v>
      </c>
      <c r="Y361" s="38">
        <v>2</v>
      </c>
      <c r="Z361" s="38" t="s">
        <v>6</v>
      </c>
      <c r="AA361" s="441" t="s">
        <v>941</v>
      </c>
      <c r="AB361" s="33" t="s">
        <v>1534</v>
      </c>
      <c r="AC361" s="213" t="s">
        <v>4323</v>
      </c>
      <c r="AD361" s="626" t="str">
        <f t="shared" si="18"/>
        <v>EEE F342L2</v>
      </c>
      <c r="AE361" s="626">
        <v>1254</v>
      </c>
      <c r="AF361" s="36" t="s">
        <v>959</v>
      </c>
    </row>
    <row r="362" spans="2:33" ht="14.25" customHeight="1">
      <c r="B362" s="33" t="s">
        <v>3370</v>
      </c>
      <c r="C362" s="41"/>
      <c r="D362" s="35" t="s">
        <v>1795</v>
      </c>
      <c r="E362" s="35" t="s">
        <v>1796</v>
      </c>
      <c r="F362" s="36" t="s">
        <v>959</v>
      </c>
      <c r="G362" s="38">
        <v>1</v>
      </c>
      <c r="H362" s="629">
        <v>1246199</v>
      </c>
      <c r="I362" s="36" t="s">
        <v>3287</v>
      </c>
      <c r="J362" s="36" t="s">
        <v>3303</v>
      </c>
      <c r="K362" s="36" t="s">
        <v>3296</v>
      </c>
      <c r="L362" s="36"/>
      <c r="M362" s="402"/>
      <c r="N362" s="36"/>
      <c r="O362" s="36"/>
      <c r="P362" s="392"/>
      <c r="Q362" s="392"/>
      <c r="R362" s="392"/>
      <c r="S362" s="392"/>
      <c r="T362" s="392"/>
      <c r="U362" s="392"/>
      <c r="V362" s="434" t="b">
        <f t="shared" si="19"/>
        <v>1</v>
      </c>
      <c r="W362" s="434" t="b">
        <f t="shared" si="17"/>
        <v>1</v>
      </c>
      <c r="X362" s="35" t="s">
        <v>1796</v>
      </c>
      <c r="Y362" s="38">
        <v>1</v>
      </c>
      <c r="Z362" s="38" t="s">
        <v>8</v>
      </c>
      <c r="AA362" s="53" t="s">
        <v>3428</v>
      </c>
      <c r="AB362" s="33" t="s">
        <v>3370</v>
      </c>
      <c r="AC362" s="213" t="s">
        <v>4324</v>
      </c>
      <c r="AD362" s="626" t="str">
        <f t="shared" si="18"/>
        <v>EEE F342P1</v>
      </c>
      <c r="AE362" s="626">
        <v>1255</v>
      </c>
      <c r="AF362" s="36" t="s">
        <v>959</v>
      </c>
    </row>
    <row r="363" spans="2:33" ht="14.25" customHeight="1">
      <c r="B363" s="33" t="s">
        <v>3371</v>
      </c>
      <c r="C363" s="41"/>
      <c r="D363" s="35" t="s">
        <v>1795</v>
      </c>
      <c r="E363" s="35" t="s">
        <v>1796</v>
      </c>
      <c r="F363" s="36" t="s">
        <v>959</v>
      </c>
      <c r="G363" s="38">
        <v>2</v>
      </c>
      <c r="H363" s="629">
        <v>1246299</v>
      </c>
      <c r="I363" s="36" t="s">
        <v>3281</v>
      </c>
      <c r="J363" s="36" t="s">
        <v>3282</v>
      </c>
      <c r="K363" s="36" t="s">
        <v>3283</v>
      </c>
      <c r="L363" s="36"/>
      <c r="M363" s="402"/>
      <c r="N363" s="36"/>
      <c r="O363" s="36"/>
      <c r="P363" s="392"/>
      <c r="Q363" s="392"/>
      <c r="R363" s="392"/>
      <c r="S363" s="392"/>
      <c r="T363" s="392"/>
      <c r="U363" s="392"/>
      <c r="V363" s="434" t="b">
        <f t="shared" si="19"/>
        <v>1</v>
      </c>
      <c r="W363" s="434" t="b">
        <f t="shared" si="17"/>
        <v>1</v>
      </c>
      <c r="X363" s="35" t="s">
        <v>1796</v>
      </c>
      <c r="Y363" s="38">
        <v>2</v>
      </c>
      <c r="Z363" s="38" t="s">
        <v>8</v>
      </c>
      <c r="AA363" s="53" t="s">
        <v>3429</v>
      </c>
      <c r="AB363" s="33" t="s">
        <v>3371</v>
      </c>
      <c r="AC363" s="213" t="s">
        <v>4325</v>
      </c>
      <c r="AD363" s="626" t="str">
        <f t="shared" si="18"/>
        <v>EEE F342P2</v>
      </c>
      <c r="AE363" s="626">
        <v>1256</v>
      </c>
      <c r="AF363" s="36" t="s">
        <v>959</v>
      </c>
    </row>
    <row r="364" spans="2:33" ht="14.25" customHeight="1">
      <c r="B364" s="33" t="s">
        <v>1970</v>
      </c>
      <c r="C364" s="41"/>
      <c r="D364" s="35" t="s">
        <v>1795</v>
      </c>
      <c r="E364" s="35" t="s">
        <v>1796</v>
      </c>
      <c r="F364" s="36" t="s">
        <v>959</v>
      </c>
      <c r="G364" s="38">
        <v>3</v>
      </c>
      <c r="H364" s="629">
        <v>12463</v>
      </c>
      <c r="I364" s="36" t="s">
        <v>3288</v>
      </c>
      <c r="J364" s="36" t="s">
        <v>3278</v>
      </c>
      <c r="K364" s="36" t="s">
        <v>3279</v>
      </c>
      <c r="L364" s="36"/>
      <c r="M364" s="402"/>
      <c r="N364" s="36"/>
      <c r="O364" s="36"/>
      <c r="P364" s="392"/>
      <c r="Q364" s="392"/>
      <c r="R364" s="392"/>
      <c r="S364" s="392"/>
      <c r="T364" s="392"/>
      <c r="U364" s="392"/>
      <c r="V364" s="434" t="b">
        <f t="shared" si="19"/>
        <v>1</v>
      </c>
      <c r="W364" s="434" t="b">
        <f t="shared" si="17"/>
        <v>1</v>
      </c>
      <c r="X364" s="35" t="s">
        <v>1796</v>
      </c>
      <c r="Y364" s="38">
        <v>3</v>
      </c>
      <c r="Z364" s="38" t="s">
        <v>8</v>
      </c>
      <c r="AA364" s="53" t="s">
        <v>3430</v>
      </c>
      <c r="AB364" s="33" t="s">
        <v>1970</v>
      </c>
      <c r="AC364" s="213" t="s">
        <v>4326</v>
      </c>
      <c r="AD364" s="626" t="str">
        <f t="shared" si="18"/>
        <v>EEE F342P3</v>
      </c>
      <c r="AE364" s="626">
        <v>1257</v>
      </c>
      <c r="AF364" s="36" t="s">
        <v>959</v>
      </c>
    </row>
    <row r="365" spans="2:33" ht="14.25" customHeight="1">
      <c r="B365" s="33" t="s">
        <v>1972</v>
      </c>
      <c r="C365" s="41"/>
      <c r="D365" s="35" t="s">
        <v>1795</v>
      </c>
      <c r="E365" s="35" t="s">
        <v>1796</v>
      </c>
      <c r="F365" s="36" t="s">
        <v>959</v>
      </c>
      <c r="G365" s="38">
        <v>4</v>
      </c>
      <c r="H365" s="629">
        <v>12464</v>
      </c>
      <c r="I365" s="36" t="s">
        <v>3291</v>
      </c>
      <c r="J365" s="36" t="s">
        <v>3307</v>
      </c>
      <c r="K365" s="36" t="s">
        <v>3270</v>
      </c>
      <c r="L365" s="36"/>
      <c r="M365" s="402"/>
      <c r="N365" s="36"/>
      <c r="O365" s="36"/>
      <c r="P365" s="392"/>
      <c r="Q365" s="392"/>
      <c r="R365" s="392"/>
      <c r="S365" s="392"/>
      <c r="T365" s="392"/>
      <c r="U365" s="392"/>
      <c r="V365" s="434" t="b">
        <f t="shared" si="19"/>
        <v>1</v>
      </c>
      <c r="W365" s="434" t="b">
        <f t="shared" si="17"/>
        <v>1</v>
      </c>
      <c r="X365" s="35" t="s">
        <v>1796</v>
      </c>
      <c r="Y365" s="38">
        <v>4</v>
      </c>
      <c r="Z365" s="38" t="s">
        <v>8</v>
      </c>
      <c r="AA365" s="53" t="s">
        <v>3431</v>
      </c>
      <c r="AB365" s="33" t="s">
        <v>1972</v>
      </c>
      <c r="AC365" s="213" t="s">
        <v>4327</v>
      </c>
      <c r="AD365" s="626" t="str">
        <f t="shared" si="18"/>
        <v>EEE F342P4</v>
      </c>
      <c r="AE365" s="626">
        <v>1258</v>
      </c>
      <c r="AF365" s="36" t="s">
        <v>959</v>
      </c>
    </row>
    <row r="366" spans="2:33" ht="14.25" customHeight="1">
      <c r="B366" s="33" t="s">
        <v>3372</v>
      </c>
      <c r="C366" s="41"/>
      <c r="D366" s="35" t="s">
        <v>1795</v>
      </c>
      <c r="E366" s="35" t="s">
        <v>1796</v>
      </c>
      <c r="F366" s="36" t="s">
        <v>959</v>
      </c>
      <c r="G366" s="38">
        <v>5</v>
      </c>
      <c r="H366" s="629">
        <v>12465</v>
      </c>
      <c r="I366" s="36" t="s">
        <v>3293</v>
      </c>
      <c r="J366" s="36" t="s">
        <v>3308</v>
      </c>
      <c r="K366" s="36" t="s">
        <v>3294</v>
      </c>
      <c r="L366" s="36"/>
      <c r="M366" s="402"/>
      <c r="N366" s="36"/>
      <c r="O366" s="36"/>
      <c r="P366" s="392"/>
      <c r="Q366" s="392"/>
      <c r="R366" s="392"/>
      <c r="S366" s="392"/>
      <c r="T366" s="392"/>
      <c r="U366" s="392"/>
      <c r="V366" s="434" t="b">
        <f t="shared" si="19"/>
        <v>1</v>
      </c>
      <c r="W366" s="434" t="b">
        <f t="shared" si="17"/>
        <v>1</v>
      </c>
      <c r="X366" s="35" t="s">
        <v>1796</v>
      </c>
      <c r="Y366" s="38">
        <v>5</v>
      </c>
      <c r="Z366" s="38" t="s">
        <v>8</v>
      </c>
      <c r="AA366" s="53" t="s">
        <v>3429</v>
      </c>
      <c r="AB366" s="33" t="s">
        <v>3432</v>
      </c>
      <c r="AC366" s="213" t="s">
        <v>4328</v>
      </c>
      <c r="AD366" s="626" t="str">
        <f t="shared" si="18"/>
        <v>EEE F342P5</v>
      </c>
      <c r="AE366" s="626">
        <v>1259</v>
      </c>
      <c r="AF366" s="36" t="s">
        <v>959</v>
      </c>
    </row>
    <row r="367" spans="2:33" ht="14.25" customHeight="1">
      <c r="B367" s="426"/>
      <c r="C367" s="41"/>
      <c r="D367" s="35" t="s">
        <v>1801</v>
      </c>
      <c r="E367" s="35" t="s">
        <v>1802</v>
      </c>
      <c r="F367" s="36" t="s">
        <v>197</v>
      </c>
      <c r="G367" s="38">
        <v>1</v>
      </c>
      <c r="H367" s="629">
        <v>17311</v>
      </c>
      <c r="I367" s="36"/>
      <c r="J367" s="36"/>
      <c r="K367" s="36"/>
      <c r="L367" s="36"/>
      <c r="M367" s="402"/>
      <c r="N367" s="36"/>
      <c r="O367" s="36"/>
      <c r="P367" s="392"/>
      <c r="Q367" s="392"/>
      <c r="R367" s="392"/>
      <c r="S367" s="392"/>
      <c r="T367" s="392"/>
      <c r="U367" s="392"/>
      <c r="V367" s="434" t="b">
        <f t="shared" si="19"/>
        <v>1</v>
      </c>
      <c r="W367" s="434" t="b">
        <f t="shared" si="17"/>
        <v>1</v>
      </c>
      <c r="X367" s="35" t="s">
        <v>1802</v>
      </c>
      <c r="Y367" s="38">
        <v>1</v>
      </c>
      <c r="Z367" s="38" t="s">
        <v>19</v>
      </c>
      <c r="AA367" s="441" t="s">
        <v>934</v>
      </c>
      <c r="AB367" s="33"/>
      <c r="AC367" s="213" t="s">
        <v>4329</v>
      </c>
      <c r="AD367" s="626" t="str">
        <f t="shared" si="18"/>
        <v>EEE F366I1</v>
      </c>
      <c r="AE367" s="626">
        <v>1505</v>
      </c>
      <c r="AF367" s="36" t="s">
        <v>197</v>
      </c>
    </row>
    <row r="368" spans="2:33" ht="14.25" customHeight="1">
      <c r="B368" s="426"/>
      <c r="C368" s="41"/>
      <c r="D368" s="35" t="s">
        <v>1803</v>
      </c>
      <c r="E368" s="35" t="s">
        <v>1804</v>
      </c>
      <c r="F368" s="36" t="s">
        <v>197</v>
      </c>
      <c r="G368" s="38">
        <v>1</v>
      </c>
      <c r="H368" s="629">
        <v>17421</v>
      </c>
      <c r="I368" s="36"/>
      <c r="J368" s="36"/>
      <c r="K368" s="36"/>
      <c r="L368" s="36"/>
      <c r="M368" s="402"/>
      <c r="N368" s="36"/>
      <c r="O368" s="36"/>
      <c r="P368" s="392"/>
      <c r="Q368" s="392"/>
      <c r="R368" s="392"/>
      <c r="S368" s="392"/>
      <c r="T368" s="392"/>
      <c r="U368" s="392"/>
      <c r="V368" s="434" t="b">
        <f t="shared" si="19"/>
        <v>1</v>
      </c>
      <c r="W368" s="434" t="b">
        <f t="shared" si="17"/>
        <v>1</v>
      </c>
      <c r="X368" s="35" t="s">
        <v>1804</v>
      </c>
      <c r="Y368" s="38">
        <v>1</v>
      </c>
      <c r="Z368" s="38" t="s">
        <v>19</v>
      </c>
      <c r="AA368" s="441" t="s">
        <v>934</v>
      </c>
      <c r="AB368" s="33"/>
      <c r="AC368" s="213" t="s">
        <v>4330</v>
      </c>
      <c r="AD368" s="626" t="str">
        <f t="shared" si="18"/>
        <v>EEE F367I1</v>
      </c>
      <c r="AE368" s="626">
        <v>1512</v>
      </c>
      <c r="AF368" s="36" t="s">
        <v>197</v>
      </c>
    </row>
    <row r="369" spans="2:32" ht="14.25" customHeight="1">
      <c r="B369" s="426"/>
      <c r="C369" s="41"/>
      <c r="D369" s="35" t="s">
        <v>1805</v>
      </c>
      <c r="E369" s="35" t="s">
        <v>1806</v>
      </c>
      <c r="F369" s="36" t="s">
        <v>200</v>
      </c>
      <c r="G369" s="38">
        <v>1</v>
      </c>
      <c r="H369" s="629">
        <v>16911</v>
      </c>
      <c r="I369" s="36"/>
      <c r="J369" s="36"/>
      <c r="K369" s="36"/>
      <c r="L369" s="36"/>
      <c r="M369" s="402"/>
      <c r="N369" s="36"/>
      <c r="O369" s="36"/>
      <c r="P369" s="392"/>
      <c r="Q369" s="392"/>
      <c r="R369" s="392"/>
      <c r="S369" s="392"/>
      <c r="T369" s="392"/>
      <c r="U369" s="392"/>
      <c r="V369" s="434" t="b">
        <f t="shared" si="19"/>
        <v>1</v>
      </c>
      <c r="W369" s="434" t="b">
        <f t="shared" si="17"/>
        <v>1</v>
      </c>
      <c r="X369" s="35" t="s">
        <v>1806</v>
      </c>
      <c r="Y369" s="38">
        <v>1</v>
      </c>
      <c r="Z369" s="38" t="s">
        <v>19</v>
      </c>
      <c r="AA369" s="441" t="s">
        <v>934</v>
      </c>
      <c r="AB369" s="33"/>
      <c r="AC369" s="213" t="s">
        <v>4331</v>
      </c>
      <c r="AD369" s="626" t="str">
        <f t="shared" si="18"/>
        <v>EEE F376I1</v>
      </c>
      <c r="AE369" s="626">
        <v>1492</v>
      </c>
      <c r="AF369" s="36" t="s">
        <v>200</v>
      </c>
    </row>
    <row r="370" spans="2:32" ht="14.25" customHeight="1">
      <c r="B370" s="426"/>
      <c r="C370" s="41"/>
      <c r="D370" s="35" t="s">
        <v>1807</v>
      </c>
      <c r="E370" s="35" t="s">
        <v>1808</v>
      </c>
      <c r="F370" s="36" t="s">
        <v>200</v>
      </c>
      <c r="G370" s="38">
        <v>1</v>
      </c>
      <c r="H370" s="629">
        <v>17581</v>
      </c>
      <c r="I370" s="36"/>
      <c r="J370" s="36"/>
      <c r="K370" s="36"/>
      <c r="L370" s="36"/>
      <c r="M370" s="402"/>
      <c r="N370" s="36"/>
      <c r="O370" s="36"/>
      <c r="P370" s="392"/>
      <c r="Q370" s="392"/>
      <c r="R370" s="392"/>
      <c r="S370" s="392"/>
      <c r="T370" s="392"/>
      <c r="U370" s="392"/>
      <c r="V370" s="434" t="b">
        <f t="shared" si="19"/>
        <v>1</v>
      </c>
      <c r="W370" s="434" t="b">
        <f t="shared" si="17"/>
        <v>1</v>
      </c>
      <c r="X370" s="35" t="s">
        <v>1808</v>
      </c>
      <c r="Y370" s="38">
        <v>1</v>
      </c>
      <c r="Z370" s="38" t="s">
        <v>19</v>
      </c>
      <c r="AA370" s="441" t="s">
        <v>934</v>
      </c>
      <c r="AB370" s="33"/>
      <c r="AC370" s="213" t="s">
        <v>4332</v>
      </c>
      <c r="AD370" s="626" t="str">
        <f t="shared" si="18"/>
        <v>EEE F377I1</v>
      </c>
      <c r="AE370" s="626">
        <v>1522</v>
      </c>
      <c r="AF370" s="36" t="s">
        <v>200</v>
      </c>
    </row>
    <row r="371" spans="2:32" ht="14.25" customHeight="1">
      <c r="B371" s="33" t="s">
        <v>1538</v>
      </c>
      <c r="C371" s="41" t="s">
        <v>1775</v>
      </c>
      <c r="D371" s="35" t="s">
        <v>980</v>
      </c>
      <c r="E371" s="35" t="s">
        <v>981</v>
      </c>
      <c r="F371" s="36" t="s">
        <v>1809</v>
      </c>
      <c r="G371" s="38">
        <v>1</v>
      </c>
      <c r="H371" s="629">
        <v>12501</v>
      </c>
      <c r="I371" s="36" t="s">
        <v>3282</v>
      </c>
      <c r="J371" s="36" t="s">
        <v>3277</v>
      </c>
      <c r="K371" s="36" t="s">
        <v>3308</v>
      </c>
      <c r="L371" s="36"/>
      <c r="M371" s="402"/>
      <c r="N371" s="36"/>
      <c r="O371" s="36"/>
      <c r="P371" s="392"/>
      <c r="Q371" s="392"/>
      <c r="R371" s="392"/>
      <c r="S371" s="392"/>
      <c r="T371" s="392"/>
      <c r="U371" s="392"/>
      <c r="V371" s="434" t="b">
        <f t="shared" si="19"/>
        <v>1</v>
      </c>
      <c r="W371" s="434" t="b">
        <f t="shared" si="17"/>
        <v>1</v>
      </c>
      <c r="X371" s="35" t="s">
        <v>981</v>
      </c>
      <c r="Y371" s="38">
        <v>1</v>
      </c>
      <c r="Z371" s="38" t="s">
        <v>6</v>
      </c>
      <c r="AA371" s="441" t="s">
        <v>923</v>
      </c>
      <c r="AB371" s="33" t="s">
        <v>1538</v>
      </c>
      <c r="AC371" s="213" t="s">
        <v>4333</v>
      </c>
      <c r="AD371" s="626" t="str">
        <f t="shared" si="18"/>
        <v>EEE F431L1</v>
      </c>
      <c r="AE371" s="626">
        <v>1261</v>
      </c>
      <c r="AF371" s="36" t="s">
        <v>1809</v>
      </c>
    </row>
    <row r="372" spans="2:32" ht="14.25" customHeight="1">
      <c r="B372" s="33" t="s">
        <v>1552</v>
      </c>
      <c r="C372" s="41" t="s">
        <v>1775</v>
      </c>
      <c r="D372" s="35" t="s">
        <v>983</v>
      </c>
      <c r="E372" s="49" t="s">
        <v>984</v>
      </c>
      <c r="F372" s="53" t="s">
        <v>985</v>
      </c>
      <c r="G372" s="38">
        <v>1</v>
      </c>
      <c r="H372" s="629">
        <v>12531</v>
      </c>
      <c r="I372" s="53" t="s">
        <v>3300</v>
      </c>
      <c r="J372" s="53" t="s">
        <v>3309</v>
      </c>
      <c r="K372" s="53" t="s">
        <v>3298</v>
      </c>
      <c r="L372" s="53"/>
      <c r="M372" s="403"/>
      <c r="N372" s="53"/>
      <c r="O372" s="53"/>
      <c r="P372" s="392"/>
      <c r="Q372" s="392"/>
      <c r="R372" s="392"/>
      <c r="S372" s="392"/>
      <c r="T372" s="392"/>
      <c r="U372" s="392"/>
      <c r="V372" s="434" t="b">
        <f t="shared" si="19"/>
        <v>1</v>
      </c>
      <c r="W372" s="434" t="b">
        <f t="shared" si="17"/>
        <v>1</v>
      </c>
      <c r="X372" s="49" t="s">
        <v>984</v>
      </c>
      <c r="Y372" s="38">
        <v>1</v>
      </c>
      <c r="Z372" s="38" t="s">
        <v>6</v>
      </c>
      <c r="AA372" s="441" t="s">
        <v>901</v>
      </c>
      <c r="AB372" s="33" t="s">
        <v>1552</v>
      </c>
      <c r="AC372" s="213" t="s">
        <v>4334</v>
      </c>
      <c r="AD372" s="626" t="str">
        <f t="shared" si="18"/>
        <v>EEE F433L1</v>
      </c>
      <c r="AE372" s="626">
        <v>1262</v>
      </c>
      <c r="AF372" s="53" t="s">
        <v>985</v>
      </c>
    </row>
    <row r="373" spans="2:32" ht="14.25" customHeight="1">
      <c r="B373" s="33" t="s">
        <v>1548</v>
      </c>
      <c r="C373" s="41" t="s">
        <v>1775</v>
      </c>
      <c r="D373" s="35" t="s">
        <v>986</v>
      </c>
      <c r="E373" s="35" t="s">
        <v>987</v>
      </c>
      <c r="F373" s="36" t="s">
        <v>1810</v>
      </c>
      <c r="G373" s="38">
        <v>1</v>
      </c>
      <c r="H373" s="629">
        <v>12561</v>
      </c>
      <c r="I373" s="36" t="s">
        <v>3281</v>
      </c>
      <c r="J373" s="36" t="s">
        <v>3290</v>
      </c>
      <c r="K373" s="36" t="s">
        <v>3293</v>
      </c>
      <c r="L373" s="36"/>
      <c r="M373" s="402"/>
      <c r="N373" s="36"/>
      <c r="O373" s="36"/>
      <c r="P373" s="392"/>
      <c r="Q373" s="392"/>
      <c r="R373" s="392"/>
      <c r="S373" s="392"/>
      <c r="T373" s="392"/>
      <c r="U373" s="392"/>
      <c r="V373" s="434" t="b">
        <f t="shared" si="19"/>
        <v>1</v>
      </c>
      <c r="W373" s="434" t="b">
        <f t="shared" si="17"/>
        <v>1</v>
      </c>
      <c r="X373" s="35" t="s">
        <v>987</v>
      </c>
      <c r="Y373" s="38">
        <v>1</v>
      </c>
      <c r="Z373" s="38" t="s">
        <v>6</v>
      </c>
      <c r="AA373" s="117" t="s">
        <v>726</v>
      </c>
      <c r="AB373" s="33" t="s">
        <v>1548</v>
      </c>
      <c r="AC373" s="213" t="s">
        <v>4335</v>
      </c>
      <c r="AD373" s="626" t="str">
        <f t="shared" si="18"/>
        <v>EEE F434L1</v>
      </c>
      <c r="AE373" s="626">
        <v>1263</v>
      </c>
      <c r="AF373" s="36" t="s">
        <v>1810</v>
      </c>
    </row>
    <row r="374" spans="2:32" ht="14.25" customHeight="1">
      <c r="B374" s="33"/>
      <c r="C374" s="41"/>
      <c r="D374" s="35" t="s">
        <v>986</v>
      </c>
      <c r="E374" s="35" t="s">
        <v>987</v>
      </c>
      <c r="F374" s="36" t="s">
        <v>1810</v>
      </c>
      <c r="G374" s="38">
        <v>1</v>
      </c>
      <c r="H374" s="629">
        <v>1256199</v>
      </c>
      <c r="I374" s="36"/>
      <c r="J374" s="36"/>
      <c r="K374" s="36"/>
      <c r="L374" s="36"/>
      <c r="M374" s="402"/>
      <c r="N374" s="36"/>
      <c r="O374" s="36"/>
      <c r="P374" s="392"/>
      <c r="Q374" s="392"/>
      <c r="R374" s="392"/>
      <c r="S374" s="392"/>
      <c r="T374" s="392"/>
      <c r="U374" s="392"/>
      <c r="V374" s="434" t="b">
        <f t="shared" si="19"/>
        <v>1</v>
      </c>
      <c r="W374" s="434" t="b">
        <f t="shared" si="17"/>
        <v>1</v>
      </c>
      <c r="X374" s="35" t="s">
        <v>987</v>
      </c>
      <c r="Y374" s="38">
        <v>1</v>
      </c>
      <c r="Z374" s="38" t="s">
        <v>8</v>
      </c>
      <c r="AA374" s="96" t="s">
        <v>904</v>
      </c>
      <c r="AB374" s="33"/>
      <c r="AC374" s="213" t="s">
        <v>4336</v>
      </c>
      <c r="AD374" s="626" t="str">
        <f t="shared" si="18"/>
        <v>EEE F434P1</v>
      </c>
      <c r="AE374" s="626">
        <v>1264</v>
      </c>
      <c r="AF374" s="36" t="s">
        <v>1810</v>
      </c>
    </row>
    <row r="375" spans="2:32" ht="14.25" customHeight="1">
      <c r="B375" s="33" t="s">
        <v>1567</v>
      </c>
      <c r="C375" s="41" t="s">
        <v>1775</v>
      </c>
      <c r="D375" s="66" t="s">
        <v>989</v>
      </c>
      <c r="E375" s="67" t="s">
        <v>990</v>
      </c>
      <c r="F375" s="67" t="s">
        <v>991</v>
      </c>
      <c r="G375" s="41">
        <v>1</v>
      </c>
      <c r="H375" s="629">
        <v>12571</v>
      </c>
      <c r="I375" s="67" t="s">
        <v>3287</v>
      </c>
      <c r="J375" s="67" t="s">
        <v>3274</v>
      </c>
      <c r="K375" s="67" t="s">
        <v>3271</v>
      </c>
      <c r="L375" s="67"/>
      <c r="M375" s="406"/>
      <c r="N375" s="67"/>
      <c r="O375" s="67"/>
      <c r="P375" s="392"/>
      <c r="Q375" s="392"/>
      <c r="R375" s="392"/>
      <c r="S375" s="392"/>
      <c r="T375" s="392"/>
      <c r="U375" s="392"/>
      <c r="V375" s="434" t="b">
        <f t="shared" si="19"/>
        <v>1</v>
      </c>
      <c r="W375" s="434" t="b">
        <f t="shared" si="17"/>
        <v>1</v>
      </c>
      <c r="X375" s="67" t="s">
        <v>990</v>
      </c>
      <c r="Y375" s="41">
        <v>1</v>
      </c>
      <c r="Z375" s="41" t="s">
        <v>6</v>
      </c>
      <c r="AA375" s="441" t="s">
        <v>905</v>
      </c>
      <c r="AB375" s="33" t="s">
        <v>1567</v>
      </c>
      <c r="AC375" s="213" t="s">
        <v>4337</v>
      </c>
      <c r="AD375" s="626" t="str">
        <f t="shared" si="18"/>
        <v>EEE F435L1</v>
      </c>
      <c r="AE375" s="626">
        <v>2491</v>
      </c>
      <c r="AF375" s="67" t="s">
        <v>991</v>
      </c>
    </row>
    <row r="376" spans="2:32" ht="14.25" customHeight="1">
      <c r="B376" s="426" t="s">
        <v>1588</v>
      </c>
      <c r="C376" s="41" t="s">
        <v>1775</v>
      </c>
      <c r="D376" s="35">
        <v>1854</v>
      </c>
      <c r="E376" s="35" t="s">
        <v>1811</v>
      </c>
      <c r="F376" s="36" t="s">
        <v>994</v>
      </c>
      <c r="G376" s="38">
        <v>1</v>
      </c>
      <c r="H376" s="629">
        <v>18541</v>
      </c>
      <c r="I376" s="36" t="s">
        <v>3303</v>
      </c>
      <c r="J376" s="36" t="s">
        <v>3266</v>
      </c>
      <c r="K376" s="36" t="s">
        <v>3267</v>
      </c>
      <c r="L376" s="36"/>
      <c r="M376" s="402"/>
      <c r="N376" s="36"/>
      <c r="O376" s="36"/>
      <c r="P376" s="392"/>
      <c r="Q376" s="392"/>
      <c r="R376" s="392"/>
      <c r="S376" s="392"/>
      <c r="T376" s="392"/>
      <c r="U376" s="392"/>
      <c r="V376" s="434" t="b">
        <f t="shared" si="19"/>
        <v>1</v>
      </c>
      <c r="W376" s="434" t="b">
        <f t="shared" si="17"/>
        <v>1</v>
      </c>
      <c r="X376" s="35" t="s">
        <v>1811</v>
      </c>
      <c r="Y376" s="38">
        <v>1</v>
      </c>
      <c r="Z376" s="38" t="s">
        <v>6</v>
      </c>
      <c r="AA376" s="441" t="s">
        <v>377</v>
      </c>
      <c r="AB376" s="33" t="s">
        <v>1588</v>
      </c>
      <c r="AC376" s="213" t="s">
        <v>4338</v>
      </c>
      <c r="AD376" s="626" t="str">
        <f t="shared" si="18"/>
        <v>EEE F473L1</v>
      </c>
      <c r="AE376" s="626">
        <v>1537</v>
      </c>
      <c r="AF376" s="36" t="s">
        <v>994</v>
      </c>
    </row>
    <row r="377" spans="2:32" s="477" customFormat="1" ht="14.25" customHeight="1">
      <c r="B377" s="470"/>
      <c r="C377" s="471"/>
      <c r="D377" s="472" t="s">
        <v>1812</v>
      </c>
      <c r="E377" s="472" t="s">
        <v>1813</v>
      </c>
      <c r="F377" s="466" t="s">
        <v>212</v>
      </c>
      <c r="G377" s="473">
        <v>1</v>
      </c>
      <c r="H377" s="629">
        <v>17161</v>
      </c>
      <c r="I377" s="466"/>
      <c r="J377" s="466"/>
      <c r="K377" s="466"/>
      <c r="L377" s="466"/>
      <c r="M377" s="475"/>
      <c r="N377" s="466"/>
      <c r="O377" s="466"/>
      <c r="P377" s="476"/>
      <c r="Q377" s="476"/>
      <c r="R377" s="476"/>
      <c r="S377" s="476"/>
      <c r="T377" s="476"/>
      <c r="U377" s="476"/>
      <c r="V377" s="477" t="b">
        <f t="shared" si="19"/>
        <v>1</v>
      </c>
      <c r="W377" s="477" t="b">
        <f t="shared" si="17"/>
        <v>1</v>
      </c>
      <c r="X377" s="472" t="s">
        <v>1813</v>
      </c>
      <c r="Y377" s="473">
        <v>1</v>
      </c>
      <c r="Z377" s="473" t="s">
        <v>19</v>
      </c>
      <c r="AA377" s="499" t="s">
        <v>934</v>
      </c>
      <c r="AB377" s="470"/>
      <c r="AC377" s="213" t="s">
        <v>4339</v>
      </c>
      <c r="AD377" s="626" t="str">
        <f t="shared" si="18"/>
        <v>EEE F491I1</v>
      </c>
      <c r="AE377" s="626" t="e">
        <v>#N/A</v>
      </c>
      <c r="AF377" s="466" t="s">
        <v>212</v>
      </c>
    </row>
    <row r="378" spans="2:32" ht="14.25" customHeight="1">
      <c r="B378" s="33" t="s">
        <v>1522</v>
      </c>
      <c r="C378" s="41" t="s">
        <v>1718</v>
      </c>
      <c r="D378" s="548">
        <v>2175</v>
      </c>
      <c r="E378" s="67" t="s">
        <v>997</v>
      </c>
      <c r="F378" s="67" t="s">
        <v>998</v>
      </c>
      <c r="G378" s="41">
        <v>1</v>
      </c>
      <c r="H378" s="784">
        <v>21751</v>
      </c>
      <c r="I378" s="67" t="s">
        <v>3286</v>
      </c>
      <c r="J378" s="67" t="s">
        <v>3289</v>
      </c>
      <c r="K378" s="67" t="s">
        <v>3292</v>
      </c>
      <c r="L378" s="67"/>
      <c r="M378" s="406"/>
      <c r="N378" s="67"/>
      <c r="O378" s="67"/>
      <c r="P378" s="392"/>
      <c r="Q378" s="392"/>
      <c r="R378" s="392"/>
      <c r="S378" s="392"/>
      <c r="T378" s="392"/>
      <c r="U378" s="392"/>
      <c r="V378" s="434" t="b">
        <f t="shared" si="19"/>
        <v>1</v>
      </c>
      <c r="W378" s="434" t="b">
        <f t="shared" si="17"/>
        <v>1</v>
      </c>
      <c r="X378" s="67" t="s">
        <v>997</v>
      </c>
      <c r="Y378" s="41">
        <v>1</v>
      </c>
      <c r="Z378" s="41" t="s">
        <v>6</v>
      </c>
      <c r="AA378" s="441" t="s">
        <v>718</v>
      </c>
      <c r="AB378" s="33" t="s">
        <v>1522</v>
      </c>
      <c r="AC378" s="213" t="s">
        <v>4340</v>
      </c>
      <c r="AD378" s="626" t="str">
        <f t="shared" si="18"/>
        <v>EEE G547L1</v>
      </c>
      <c r="AE378" s="626">
        <v>3437</v>
      </c>
      <c r="AF378" s="67" t="s">
        <v>998</v>
      </c>
    </row>
    <row r="379" spans="2:32" ht="14.25" customHeight="1">
      <c r="B379" s="33" t="s">
        <v>1578</v>
      </c>
      <c r="C379" s="41" t="s">
        <v>1731</v>
      </c>
      <c r="D379" s="35" t="s">
        <v>999</v>
      </c>
      <c r="E379" s="35" t="s">
        <v>1000</v>
      </c>
      <c r="F379" s="36" t="s">
        <v>1814</v>
      </c>
      <c r="G379" s="38">
        <v>1</v>
      </c>
      <c r="H379" s="629">
        <v>4751</v>
      </c>
      <c r="I379" s="36" t="s">
        <v>3299</v>
      </c>
      <c r="J379" s="36" t="s">
        <v>3276</v>
      </c>
      <c r="K379" s="36" t="s">
        <v>3297</v>
      </c>
      <c r="L379" s="36"/>
      <c r="M379" s="402"/>
      <c r="N379" s="36"/>
      <c r="O379" s="36"/>
      <c r="P379" s="392"/>
      <c r="Q379" s="392"/>
      <c r="R379" s="392"/>
      <c r="S379" s="392"/>
      <c r="T379" s="392"/>
      <c r="U379" s="392"/>
      <c r="V379" s="434" t="b">
        <f t="shared" si="19"/>
        <v>1</v>
      </c>
      <c r="W379" s="434" t="b">
        <f t="shared" si="17"/>
        <v>1</v>
      </c>
      <c r="X379" s="35" t="s">
        <v>1000</v>
      </c>
      <c r="Y379" s="38">
        <v>1</v>
      </c>
      <c r="Z379" s="38" t="s">
        <v>6</v>
      </c>
      <c r="AA379" s="441" t="s">
        <v>722</v>
      </c>
      <c r="AB379" s="33" t="s">
        <v>1578</v>
      </c>
      <c r="AC379" s="213" t="s">
        <v>4341</v>
      </c>
      <c r="AD379" s="626" t="str">
        <f t="shared" si="18"/>
        <v>EEE G627L1</v>
      </c>
      <c r="AE379" s="626">
        <v>1026</v>
      </c>
      <c r="AF379" s="36" t="s">
        <v>1814</v>
      </c>
    </row>
    <row r="380" spans="2:32" ht="14.25" customHeight="1">
      <c r="B380" s="43" t="s">
        <v>1567</v>
      </c>
      <c r="C380" s="41"/>
      <c r="D380" s="35">
        <v>1539</v>
      </c>
      <c r="E380" s="49" t="s">
        <v>1815</v>
      </c>
      <c r="F380" s="53" t="s">
        <v>874</v>
      </c>
      <c r="G380" s="38">
        <v>1</v>
      </c>
      <c r="H380" s="629">
        <v>15391</v>
      </c>
      <c r="I380" s="53" t="s">
        <v>3287</v>
      </c>
      <c r="J380" s="53" t="s">
        <v>3274</v>
      </c>
      <c r="K380" s="53" t="s">
        <v>3271</v>
      </c>
      <c r="L380" s="53"/>
      <c r="M380" s="403"/>
      <c r="N380" s="53"/>
      <c r="O380" s="53"/>
      <c r="P380" s="392"/>
      <c r="Q380" s="392"/>
      <c r="R380" s="392"/>
      <c r="S380" s="392"/>
      <c r="T380" s="392"/>
      <c r="U380" s="392"/>
      <c r="V380" s="434" t="b">
        <f t="shared" si="19"/>
        <v>1</v>
      </c>
      <c r="W380" s="434" t="b">
        <f t="shared" si="17"/>
        <v>1</v>
      </c>
      <c r="X380" s="49" t="s">
        <v>1815</v>
      </c>
      <c r="Y380" s="38">
        <v>1</v>
      </c>
      <c r="Z380" s="38" t="s">
        <v>6</v>
      </c>
      <c r="AA380" s="117" t="s">
        <v>1757</v>
      </c>
      <c r="AB380" s="33" t="s">
        <v>1567</v>
      </c>
      <c r="AC380" s="213" t="s">
        <v>4342</v>
      </c>
      <c r="AD380" s="626" t="str">
        <f t="shared" si="18"/>
        <v>FIN F311L1</v>
      </c>
      <c r="AE380" s="626">
        <v>1433</v>
      </c>
      <c r="AF380" s="53" t="s">
        <v>874</v>
      </c>
    </row>
    <row r="381" spans="2:32" ht="14.25" customHeight="1">
      <c r="B381" s="43" t="s">
        <v>1621</v>
      </c>
      <c r="C381" s="41"/>
      <c r="D381" s="66" t="s">
        <v>1816</v>
      </c>
      <c r="E381" s="67" t="s">
        <v>1817</v>
      </c>
      <c r="F381" s="67" t="s">
        <v>1768</v>
      </c>
      <c r="G381" s="41">
        <v>1</v>
      </c>
      <c r="H381" s="629">
        <v>15451</v>
      </c>
      <c r="I381" s="67" t="s">
        <v>3304</v>
      </c>
      <c r="J381" s="67" t="s">
        <v>3265</v>
      </c>
      <c r="K381" s="67" t="s">
        <v>3264</v>
      </c>
      <c r="L381" s="67"/>
      <c r="M381" s="406"/>
      <c r="N381" s="67"/>
      <c r="O381" s="67"/>
      <c r="P381" s="392"/>
      <c r="Q381" s="392"/>
      <c r="R381" s="392"/>
      <c r="S381" s="392"/>
      <c r="T381" s="392"/>
      <c r="U381" s="392"/>
      <c r="V381" s="434" t="b">
        <f t="shared" si="19"/>
        <v>1</v>
      </c>
      <c r="W381" s="434" t="b">
        <f t="shared" si="17"/>
        <v>1</v>
      </c>
      <c r="X381" s="67" t="s">
        <v>1817</v>
      </c>
      <c r="Y381" s="41">
        <v>1</v>
      </c>
      <c r="Z381" s="41" t="s">
        <v>6</v>
      </c>
      <c r="AA381" s="441" t="s">
        <v>832</v>
      </c>
      <c r="AB381" s="43" t="s">
        <v>1621</v>
      </c>
      <c r="AC381" s="213" t="s">
        <v>4343</v>
      </c>
      <c r="AD381" s="626" t="str">
        <f t="shared" si="18"/>
        <v>FIN F313L1</v>
      </c>
      <c r="AE381" s="626">
        <v>1435</v>
      </c>
      <c r="AF381" s="67" t="s">
        <v>1768</v>
      </c>
    </row>
    <row r="382" spans="2:32" s="252" customFormat="1" ht="14.25" customHeight="1">
      <c r="B382" s="43" t="s">
        <v>1552</v>
      </c>
      <c r="C382" s="254"/>
      <c r="D382" s="253">
        <v>1542</v>
      </c>
      <c r="E382" s="256" t="s">
        <v>1818</v>
      </c>
      <c r="F382" s="427" t="s">
        <v>858</v>
      </c>
      <c r="G382" s="260">
        <v>1</v>
      </c>
      <c r="H382" s="629">
        <v>15421</v>
      </c>
      <c r="I382" s="427" t="s">
        <v>3300</v>
      </c>
      <c r="J382" s="427" t="s">
        <v>3309</v>
      </c>
      <c r="K382" s="427" t="s">
        <v>3298</v>
      </c>
      <c r="L382" s="427"/>
      <c r="M382" s="428"/>
      <c r="N382" s="427"/>
      <c r="O382" s="427"/>
      <c r="P382" s="421"/>
      <c r="Q382" s="421"/>
      <c r="R382" s="421"/>
      <c r="S382" s="421"/>
      <c r="T382" s="421"/>
      <c r="U382" s="421"/>
      <c r="V382" s="434" t="b">
        <f t="shared" si="19"/>
        <v>1</v>
      </c>
      <c r="W382" s="434" t="b">
        <f t="shared" si="17"/>
        <v>1</v>
      </c>
      <c r="X382" s="60" t="s">
        <v>1818</v>
      </c>
      <c r="Y382" s="38">
        <v>1</v>
      </c>
      <c r="Z382" s="38" t="s">
        <v>6</v>
      </c>
      <c r="AA382" s="117" t="s">
        <v>1754</v>
      </c>
      <c r="AB382" s="42" t="s">
        <v>1552</v>
      </c>
      <c r="AC382" s="213" t="s">
        <v>4344</v>
      </c>
      <c r="AD382" s="626" t="str">
        <f t="shared" si="18"/>
        <v>FIN F315L1</v>
      </c>
      <c r="AE382" s="626">
        <v>1434</v>
      </c>
      <c r="AF382" s="427" t="s">
        <v>858</v>
      </c>
    </row>
    <row r="383" spans="2:32" ht="14.25" customHeight="1">
      <c r="B383" s="33" t="s">
        <v>1569</v>
      </c>
      <c r="C383" s="41"/>
      <c r="D383" s="35" t="s">
        <v>1006</v>
      </c>
      <c r="E383" s="35" t="s">
        <v>1007</v>
      </c>
      <c r="F383" s="36" t="s">
        <v>1819</v>
      </c>
      <c r="G383" s="38">
        <v>1</v>
      </c>
      <c r="H383" s="629">
        <v>11301</v>
      </c>
      <c r="I383" s="36" t="s">
        <v>3283</v>
      </c>
      <c r="J383" s="36" t="s">
        <v>3268</v>
      </c>
      <c r="K383" s="36" t="s">
        <v>3294</v>
      </c>
      <c r="L383" s="36"/>
      <c r="M383" s="402"/>
      <c r="N383" s="36"/>
      <c r="O383" s="36"/>
      <c r="P383" s="392"/>
      <c r="Q383" s="392"/>
      <c r="R383" s="392"/>
      <c r="S383" s="392"/>
      <c r="T383" s="392"/>
      <c r="U383" s="392"/>
      <c r="V383" s="434" t="b">
        <f t="shared" si="19"/>
        <v>1</v>
      </c>
      <c r="W383" s="434" t="b">
        <f t="shared" si="17"/>
        <v>1</v>
      </c>
      <c r="X383" s="35" t="s">
        <v>1007</v>
      </c>
      <c r="Y383" s="38">
        <v>1</v>
      </c>
      <c r="Z383" s="38" t="s">
        <v>6</v>
      </c>
      <c r="AA383" s="441" t="s">
        <v>1009</v>
      </c>
      <c r="AB383" s="33" t="s">
        <v>1569</v>
      </c>
      <c r="AC383" s="213" t="s">
        <v>4345</v>
      </c>
      <c r="AD383" s="626" t="str">
        <f t="shared" si="18"/>
        <v>GS F211L1</v>
      </c>
      <c r="AE383" s="626">
        <v>1190</v>
      </c>
      <c r="AF383" s="36" t="s">
        <v>1819</v>
      </c>
    </row>
    <row r="384" spans="2:32" ht="14.25" customHeight="1">
      <c r="B384" s="81" t="s">
        <v>1530</v>
      </c>
      <c r="C384" s="41"/>
      <c r="D384" s="66" t="s">
        <v>1011</v>
      </c>
      <c r="E384" s="67" t="s">
        <v>1012</v>
      </c>
      <c r="F384" s="67" t="s">
        <v>1013</v>
      </c>
      <c r="G384" s="41">
        <v>1</v>
      </c>
      <c r="H384" s="629">
        <v>11311</v>
      </c>
      <c r="I384" s="67" t="s">
        <v>3296</v>
      </c>
      <c r="J384" s="67" t="s">
        <v>3275</v>
      </c>
      <c r="K384" s="67" t="s">
        <v>3310</v>
      </c>
      <c r="L384" s="67"/>
      <c r="M384" s="406"/>
      <c r="N384" s="67"/>
      <c r="O384" s="67"/>
      <c r="P384" s="392"/>
      <c r="Q384" s="392"/>
      <c r="R384" s="392"/>
      <c r="S384" s="392"/>
      <c r="T384" s="392"/>
      <c r="U384" s="392"/>
      <c r="V384" s="434" t="b">
        <f t="shared" si="19"/>
        <v>1</v>
      </c>
      <c r="W384" s="434" t="b">
        <f t="shared" si="17"/>
        <v>1</v>
      </c>
      <c r="X384" s="67" t="s">
        <v>1012</v>
      </c>
      <c r="Y384" s="41">
        <v>1</v>
      </c>
      <c r="Z384" s="41" t="s">
        <v>6</v>
      </c>
      <c r="AA384" s="441" t="s">
        <v>1014</v>
      </c>
      <c r="AB384" s="442" t="s">
        <v>1530</v>
      </c>
      <c r="AC384" s="213" t="s">
        <v>4346</v>
      </c>
      <c r="AD384" s="626" t="str">
        <f t="shared" si="18"/>
        <v>GS F212L1</v>
      </c>
      <c r="AE384" s="626">
        <v>1191</v>
      </c>
      <c r="AF384" s="67" t="s">
        <v>1013</v>
      </c>
    </row>
    <row r="385" spans="2:32" ht="14.25" customHeight="1">
      <c r="B385" s="81" t="s">
        <v>1530</v>
      </c>
      <c r="C385" s="83"/>
      <c r="D385" s="81" t="s">
        <v>1016</v>
      </c>
      <c r="E385" s="81" t="s">
        <v>1017</v>
      </c>
      <c r="F385" s="81" t="s">
        <v>1018</v>
      </c>
      <c r="G385" s="38">
        <v>1</v>
      </c>
      <c r="H385" s="629">
        <v>11691</v>
      </c>
      <c r="I385" s="81" t="s">
        <v>3296</v>
      </c>
      <c r="J385" s="81" t="s">
        <v>3275</v>
      </c>
      <c r="K385" s="81" t="s">
        <v>3310</v>
      </c>
      <c r="L385" s="81"/>
      <c r="M385" s="409"/>
      <c r="N385" s="81"/>
      <c r="O385" s="81"/>
      <c r="P385" s="392"/>
      <c r="Q385" s="392"/>
      <c r="R385" s="392"/>
      <c r="S385" s="392"/>
      <c r="T385" s="392"/>
      <c r="U385" s="392"/>
      <c r="V385" s="434" t="b">
        <f t="shared" si="19"/>
        <v>1</v>
      </c>
      <c r="W385" s="434" t="b">
        <f t="shared" si="17"/>
        <v>1</v>
      </c>
      <c r="X385" s="442" t="s">
        <v>1017</v>
      </c>
      <c r="Y385" s="38">
        <v>1</v>
      </c>
      <c r="Z385" s="38" t="s">
        <v>6</v>
      </c>
      <c r="AA385" s="442" t="s">
        <v>1019</v>
      </c>
      <c r="AB385" s="442" t="s">
        <v>1530</v>
      </c>
      <c r="AC385" s="213" t="s">
        <v>4347</v>
      </c>
      <c r="AD385" s="626" t="str">
        <f t="shared" si="18"/>
        <v>GS F231L1</v>
      </c>
      <c r="AE385" s="626">
        <v>1196</v>
      </c>
      <c r="AF385" s="81" t="s">
        <v>1018</v>
      </c>
    </row>
    <row r="386" spans="2:32" ht="14.25" customHeight="1">
      <c r="B386" s="81" t="s">
        <v>1567</v>
      </c>
      <c r="C386" s="41"/>
      <c r="D386" s="66" t="s">
        <v>1021</v>
      </c>
      <c r="E386" s="67" t="s">
        <v>1022</v>
      </c>
      <c r="F386" s="67" t="s">
        <v>1023</v>
      </c>
      <c r="G386" s="41">
        <v>1</v>
      </c>
      <c r="H386" s="629">
        <v>11701</v>
      </c>
      <c r="I386" s="67" t="s">
        <v>3287</v>
      </c>
      <c r="J386" s="67" t="s">
        <v>3274</v>
      </c>
      <c r="K386" s="67" t="s">
        <v>3271</v>
      </c>
      <c r="L386" s="67"/>
      <c r="M386" s="406"/>
      <c r="N386" s="67"/>
      <c r="O386" s="67"/>
      <c r="P386" s="392"/>
      <c r="Q386" s="392"/>
      <c r="R386" s="392"/>
      <c r="S386" s="392"/>
      <c r="T386" s="392"/>
      <c r="U386" s="392"/>
      <c r="V386" s="434" t="b">
        <f t="shared" si="19"/>
        <v>1</v>
      </c>
      <c r="W386" s="434" t="b">
        <f t="shared" si="17"/>
        <v>1</v>
      </c>
      <c r="X386" s="67" t="s">
        <v>1022</v>
      </c>
      <c r="Y386" s="41">
        <v>1</v>
      </c>
      <c r="Z386" s="41" t="s">
        <v>6</v>
      </c>
      <c r="AA386" s="441" t="s">
        <v>1024</v>
      </c>
      <c r="AB386" s="442" t="s">
        <v>1567</v>
      </c>
      <c r="AC386" s="213" t="s">
        <v>4348</v>
      </c>
      <c r="AD386" s="626" t="str">
        <f t="shared" si="18"/>
        <v>GS F232L1</v>
      </c>
      <c r="AE386" s="626">
        <v>1197</v>
      </c>
      <c r="AF386" s="67" t="s">
        <v>1023</v>
      </c>
    </row>
    <row r="387" spans="2:32" ht="14.25" customHeight="1">
      <c r="B387" s="81" t="s">
        <v>1522</v>
      </c>
      <c r="C387" s="41" t="s">
        <v>1730</v>
      </c>
      <c r="D387" s="66" t="s">
        <v>1026</v>
      </c>
      <c r="E387" s="67" t="s">
        <v>1027</v>
      </c>
      <c r="F387" s="67" t="s">
        <v>1028</v>
      </c>
      <c r="G387" s="41">
        <v>1</v>
      </c>
      <c r="H387" s="629">
        <v>11711</v>
      </c>
      <c r="I387" s="67" t="s">
        <v>3286</v>
      </c>
      <c r="J387" s="67" t="s">
        <v>3289</v>
      </c>
      <c r="K387" s="67" t="s">
        <v>3292</v>
      </c>
      <c r="L387" s="67"/>
      <c r="M387" s="406"/>
      <c r="N387" s="67"/>
      <c r="O387" s="67"/>
      <c r="P387" s="392"/>
      <c r="Q387" s="392"/>
      <c r="R387" s="392"/>
      <c r="S387" s="392"/>
      <c r="T387" s="392"/>
      <c r="U387" s="392"/>
      <c r="V387" s="434" t="b">
        <f t="shared" si="19"/>
        <v>1</v>
      </c>
      <c r="W387" s="434" t="b">
        <f t="shared" si="17"/>
        <v>1</v>
      </c>
      <c r="X387" s="67" t="s">
        <v>1027</v>
      </c>
      <c r="Y387" s="41">
        <v>1</v>
      </c>
      <c r="Z387" s="41" t="s">
        <v>6</v>
      </c>
      <c r="AA387" s="441" t="s">
        <v>1014</v>
      </c>
      <c r="AB387" s="442" t="s">
        <v>1522</v>
      </c>
      <c r="AC387" s="213" t="s">
        <v>4349</v>
      </c>
      <c r="AD387" s="626" t="str">
        <f t="shared" si="18"/>
        <v>GS F233L1</v>
      </c>
      <c r="AE387" s="626">
        <v>1198</v>
      </c>
      <c r="AF387" s="67" t="s">
        <v>1028</v>
      </c>
    </row>
    <row r="388" spans="2:32" ht="14.25" customHeight="1">
      <c r="B388" s="81" t="s">
        <v>1621</v>
      </c>
      <c r="C388" s="41"/>
      <c r="D388" s="35" t="s">
        <v>1029</v>
      </c>
      <c r="E388" s="35" t="s">
        <v>1030</v>
      </c>
      <c r="F388" s="36" t="s">
        <v>1031</v>
      </c>
      <c r="G388" s="38">
        <v>1</v>
      </c>
      <c r="H388" s="629">
        <v>11721</v>
      </c>
      <c r="I388" s="36" t="s">
        <v>3304</v>
      </c>
      <c r="J388" s="36" t="s">
        <v>3265</v>
      </c>
      <c r="K388" s="36" t="s">
        <v>3264</v>
      </c>
      <c r="L388" s="36"/>
      <c r="M388" s="402"/>
      <c r="N388" s="36"/>
      <c r="O388" s="36"/>
      <c r="P388" s="392"/>
      <c r="Q388" s="392"/>
      <c r="R388" s="392"/>
      <c r="S388" s="392"/>
      <c r="T388" s="392"/>
      <c r="U388" s="392"/>
      <c r="V388" s="434" t="b">
        <f t="shared" si="19"/>
        <v>1</v>
      </c>
      <c r="W388" s="434" t="b">
        <f t="shared" si="17"/>
        <v>1</v>
      </c>
      <c r="X388" s="35" t="s">
        <v>1030</v>
      </c>
      <c r="Y388" s="38">
        <v>1</v>
      </c>
      <c r="Z388" s="38" t="s">
        <v>6</v>
      </c>
      <c r="AA388" s="441" t="s">
        <v>1032</v>
      </c>
      <c r="AB388" s="442" t="s">
        <v>1621</v>
      </c>
      <c r="AC388" s="213" t="s">
        <v>4350</v>
      </c>
      <c r="AD388" s="626" t="str">
        <f t="shared" si="18"/>
        <v>GS F234L1</v>
      </c>
      <c r="AE388" s="626">
        <v>1199</v>
      </c>
      <c r="AF388" s="36" t="s">
        <v>1031</v>
      </c>
    </row>
    <row r="389" spans="2:32" ht="14.25" customHeight="1">
      <c r="B389" s="43" t="s">
        <v>1548</v>
      </c>
      <c r="C389" s="41"/>
      <c r="D389" s="66" t="s">
        <v>1034</v>
      </c>
      <c r="E389" s="67" t="s">
        <v>1035</v>
      </c>
      <c r="F389" s="67" t="s">
        <v>1820</v>
      </c>
      <c r="G389" s="41">
        <v>1</v>
      </c>
      <c r="H389" s="629">
        <v>11581</v>
      </c>
      <c r="I389" s="67" t="s">
        <v>3281</v>
      </c>
      <c r="J389" s="67" t="s">
        <v>3290</v>
      </c>
      <c r="K389" s="67" t="s">
        <v>3293</v>
      </c>
      <c r="L389" s="67"/>
      <c r="M389" s="406"/>
      <c r="N389" s="67"/>
      <c r="O389" s="67"/>
      <c r="P389" s="392"/>
      <c r="Q389" s="392"/>
      <c r="R389" s="392"/>
      <c r="S389" s="392"/>
      <c r="T389" s="392"/>
      <c r="U389" s="392"/>
      <c r="V389" s="434" t="b">
        <f t="shared" si="19"/>
        <v>1</v>
      </c>
      <c r="W389" s="434" t="b">
        <f t="shared" si="17"/>
        <v>1</v>
      </c>
      <c r="X389" s="67" t="s">
        <v>1035</v>
      </c>
      <c r="Y389" s="41">
        <v>1</v>
      </c>
      <c r="Z389" s="41" t="s">
        <v>6</v>
      </c>
      <c r="AA389" s="441" t="s">
        <v>1037</v>
      </c>
      <c r="AB389" s="43" t="s">
        <v>1548</v>
      </c>
      <c r="AC389" s="213" t="s">
        <v>4351</v>
      </c>
      <c r="AD389" s="626" t="str">
        <f t="shared" si="18"/>
        <v>GS F241L1</v>
      </c>
      <c r="AE389" s="626">
        <v>1194</v>
      </c>
      <c r="AF389" s="67" t="s">
        <v>1820</v>
      </c>
    </row>
    <row r="390" spans="2:32" ht="14.25" customHeight="1">
      <c r="B390" s="43" t="s">
        <v>1548</v>
      </c>
      <c r="C390" s="41"/>
      <c r="D390" s="66" t="s">
        <v>1039</v>
      </c>
      <c r="E390" s="67" t="s">
        <v>1040</v>
      </c>
      <c r="F390" s="67" t="s">
        <v>1821</v>
      </c>
      <c r="G390" s="41">
        <v>1</v>
      </c>
      <c r="H390" s="629">
        <v>11731</v>
      </c>
      <c r="I390" s="67" t="s">
        <v>3281</v>
      </c>
      <c r="J390" s="67" t="s">
        <v>3290</v>
      </c>
      <c r="K390" s="67" t="s">
        <v>3293</v>
      </c>
      <c r="L390" s="67"/>
      <c r="M390" s="406"/>
      <c r="N390" s="67"/>
      <c r="O390" s="67"/>
      <c r="P390" s="392"/>
      <c r="Q390" s="392"/>
      <c r="R390" s="392"/>
      <c r="S390" s="392"/>
      <c r="T390" s="392"/>
      <c r="U390" s="392"/>
      <c r="V390" s="434" t="b">
        <f t="shared" si="19"/>
        <v>1</v>
      </c>
      <c r="W390" s="434" t="b">
        <f t="shared" ref="W390:W453" si="20">EXACT(G390,Y390)</f>
        <v>1</v>
      </c>
      <c r="X390" s="67" t="s">
        <v>1040</v>
      </c>
      <c r="Y390" s="41">
        <v>1</v>
      </c>
      <c r="Z390" s="41" t="s">
        <v>6</v>
      </c>
      <c r="AA390" s="441" t="s">
        <v>1024</v>
      </c>
      <c r="AB390" s="43" t="s">
        <v>1548</v>
      </c>
      <c r="AC390" s="213" t="s">
        <v>4352</v>
      </c>
      <c r="AD390" s="626" t="str">
        <f t="shared" si="18"/>
        <v>GS F311L1</v>
      </c>
      <c r="AE390" s="626">
        <v>1200</v>
      </c>
      <c r="AF390" s="67" t="s">
        <v>1821</v>
      </c>
    </row>
    <row r="391" spans="2:32" ht="14.25" customHeight="1">
      <c r="B391" s="43" t="s">
        <v>1548</v>
      </c>
      <c r="C391" s="41"/>
      <c r="D391" s="35" t="s">
        <v>1042</v>
      </c>
      <c r="E391" s="60" t="s">
        <v>1043</v>
      </c>
      <c r="F391" s="61" t="s">
        <v>1044</v>
      </c>
      <c r="G391" s="38">
        <v>1</v>
      </c>
      <c r="H391" s="629">
        <v>11741</v>
      </c>
      <c r="I391" s="61" t="s">
        <v>3281</v>
      </c>
      <c r="J391" s="61" t="s">
        <v>3290</v>
      </c>
      <c r="K391" s="61" t="s">
        <v>3293</v>
      </c>
      <c r="L391" s="61"/>
      <c r="M391" s="404"/>
      <c r="N391" s="61"/>
      <c r="O391" s="61"/>
      <c r="P391" s="392"/>
      <c r="Q391" s="392"/>
      <c r="R391" s="392"/>
      <c r="S391" s="392"/>
      <c r="T391" s="392"/>
      <c r="U391" s="392"/>
      <c r="V391" s="434" t="b">
        <f t="shared" si="19"/>
        <v>1</v>
      </c>
      <c r="W391" s="434" t="b">
        <f t="shared" si="20"/>
        <v>1</v>
      </c>
      <c r="X391" s="60" t="s">
        <v>1043</v>
      </c>
      <c r="Y391" s="38">
        <v>1</v>
      </c>
      <c r="Z391" s="38" t="s">
        <v>6</v>
      </c>
      <c r="AA391" s="441" t="s">
        <v>1045</v>
      </c>
      <c r="AB391" s="43" t="s">
        <v>1548</v>
      </c>
      <c r="AC391" s="213" t="s">
        <v>4353</v>
      </c>
      <c r="AD391" s="626" t="str">
        <f t="shared" ref="AD391:AD454" si="21">X391&amp;Z391&amp;Y391</f>
        <v>GS F312L1</v>
      </c>
      <c r="AE391" s="626">
        <v>1201</v>
      </c>
      <c r="AF391" s="61" t="s">
        <v>1044</v>
      </c>
    </row>
    <row r="392" spans="2:32" ht="14.25" customHeight="1">
      <c r="B392" s="43" t="s">
        <v>1569</v>
      </c>
      <c r="C392" s="41"/>
      <c r="D392" s="35">
        <v>1137</v>
      </c>
      <c r="E392" s="75" t="s">
        <v>1048</v>
      </c>
      <c r="F392" s="36" t="s">
        <v>1822</v>
      </c>
      <c r="G392" s="38">
        <v>1</v>
      </c>
      <c r="H392" s="629">
        <v>11371</v>
      </c>
      <c r="I392" s="36" t="s">
        <v>3283</v>
      </c>
      <c r="J392" s="36" t="s">
        <v>3268</v>
      </c>
      <c r="K392" s="36" t="s">
        <v>3294</v>
      </c>
      <c r="L392" s="36"/>
      <c r="M392" s="402"/>
      <c r="N392" s="36"/>
      <c r="O392" s="36"/>
      <c r="P392" s="392"/>
      <c r="Q392" s="392"/>
      <c r="R392" s="392"/>
      <c r="S392" s="392"/>
      <c r="T392" s="392"/>
      <c r="U392" s="392"/>
      <c r="V392" s="434" t="b">
        <f t="shared" si="19"/>
        <v>1</v>
      </c>
      <c r="W392" s="434" t="b">
        <f t="shared" si="20"/>
        <v>1</v>
      </c>
      <c r="X392" s="75" t="s">
        <v>1048</v>
      </c>
      <c r="Y392" s="38">
        <v>1</v>
      </c>
      <c r="Z392" s="77" t="s">
        <v>6</v>
      </c>
      <c r="AA392" s="441" t="s">
        <v>1050</v>
      </c>
      <c r="AB392" s="43" t="s">
        <v>1569</v>
      </c>
      <c r="AC392" s="213" t="s">
        <v>4354</v>
      </c>
      <c r="AD392" s="626" t="str">
        <f t="shared" si="21"/>
        <v>GS F322L1</v>
      </c>
      <c r="AE392" s="626">
        <v>1192</v>
      </c>
      <c r="AF392" s="36" t="s">
        <v>1822</v>
      </c>
    </row>
    <row r="393" spans="2:32" ht="14.25" customHeight="1">
      <c r="B393" s="81" t="s">
        <v>1530</v>
      </c>
      <c r="C393" s="41"/>
      <c r="D393" s="66" t="s">
        <v>1052</v>
      </c>
      <c r="E393" s="67" t="s">
        <v>1053</v>
      </c>
      <c r="F393" s="67" t="s">
        <v>1823</v>
      </c>
      <c r="G393" s="41">
        <v>1</v>
      </c>
      <c r="H393" s="629">
        <v>15241</v>
      </c>
      <c r="I393" s="67" t="s">
        <v>3296</v>
      </c>
      <c r="J393" s="67" t="s">
        <v>3275</v>
      </c>
      <c r="K393" s="67" t="s">
        <v>3310</v>
      </c>
      <c r="L393" s="67"/>
      <c r="M393" s="406"/>
      <c r="N393" s="67"/>
      <c r="O393" s="67"/>
      <c r="P393" s="392"/>
      <c r="Q393" s="392"/>
      <c r="R393" s="392"/>
      <c r="S393" s="392"/>
      <c r="T393" s="392"/>
      <c r="U393" s="392"/>
      <c r="V393" s="434" t="b">
        <f t="shared" si="19"/>
        <v>1</v>
      </c>
      <c r="W393" s="434" t="b">
        <f t="shared" si="20"/>
        <v>1</v>
      </c>
      <c r="X393" s="67" t="s">
        <v>1053</v>
      </c>
      <c r="Y393" s="41">
        <v>1</v>
      </c>
      <c r="Z393" s="41" t="s">
        <v>6</v>
      </c>
      <c r="AA393" s="441" t="s">
        <v>333</v>
      </c>
      <c r="AB393" s="442" t="s">
        <v>1530</v>
      </c>
      <c r="AC393" s="213" t="s">
        <v>4355</v>
      </c>
      <c r="AD393" s="626" t="str">
        <f t="shared" si="21"/>
        <v>GS F326L1</v>
      </c>
      <c r="AE393" s="626">
        <v>1431</v>
      </c>
      <c r="AF393" s="67" t="s">
        <v>1823</v>
      </c>
    </row>
    <row r="394" spans="2:32" ht="14.25" customHeight="1">
      <c r="B394" s="81" t="s">
        <v>1588</v>
      </c>
      <c r="C394" s="83"/>
      <c r="D394" s="81" t="s">
        <v>1055</v>
      </c>
      <c r="E394" s="81" t="s">
        <v>1056</v>
      </c>
      <c r="F394" s="81" t="s">
        <v>1057</v>
      </c>
      <c r="G394" s="38">
        <v>1</v>
      </c>
      <c r="H394" s="629">
        <v>11761</v>
      </c>
      <c r="I394" s="81" t="s">
        <v>3303</v>
      </c>
      <c r="J394" s="81" t="s">
        <v>3266</v>
      </c>
      <c r="K394" s="81" t="s">
        <v>3267</v>
      </c>
      <c r="L394" s="81"/>
      <c r="M394" s="409"/>
      <c r="N394" s="81"/>
      <c r="O394" s="81"/>
      <c r="P394" s="392"/>
      <c r="Q394" s="392"/>
      <c r="R394" s="392"/>
      <c r="S394" s="392"/>
      <c r="T394" s="392"/>
      <c r="U394" s="392"/>
      <c r="V394" s="434" t="b">
        <f t="shared" si="19"/>
        <v>1</v>
      </c>
      <c r="W394" s="434" t="b">
        <f t="shared" si="20"/>
        <v>1</v>
      </c>
      <c r="X394" s="442" t="s">
        <v>1056</v>
      </c>
      <c r="Y394" s="38">
        <v>1</v>
      </c>
      <c r="Z394" s="38" t="s">
        <v>6</v>
      </c>
      <c r="AA394" s="442" t="s">
        <v>1058</v>
      </c>
      <c r="AB394" s="442" t="s">
        <v>1588</v>
      </c>
      <c r="AC394" s="213" t="s">
        <v>4356</v>
      </c>
      <c r="AD394" s="626" t="str">
        <f t="shared" si="21"/>
        <v>GS F332L1</v>
      </c>
      <c r="AE394" s="626">
        <v>1202</v>
      </c>
      <c r="AF394" s="81" t="s">
        <v>1057</v>
      </c>
    </row>
    <row r="395" spans="2:32" ht="14.25" customHeight="1">
      <c r="B395" s="81" t="s">
        <v>1552</v>
      </c>
      <c r="C395" s="41"/>
      <c r="D395" s="35" t="s">
        <v>1060</v>
      </c>
      <c r="E395" s="49" t="s">
        <v>1061</v>
      </c>
      <c r="F395" s="53" t="s">
        <v>1062</v>
      </c>
      <c r="G395" s="38">
        <v>1</v>
      </c>
      <c r="H395" s="629">
        <v>11681</v>
      </c>
      <c r="I395" s="53" t="s">
        <v>3300</v>
      </c>
      <c r="J395" s="53" t="s">
        <v>3309</v>
      </c>
      <c r="K395" s="53" t="s">
        <v>3298</v>
      </c>
      <c r="L395" s="53"/>
      <c r="M395" s="403"/>
      <c r="N395" s="53"/>
      <c r="O395" s="53"/>
      <c r="P395" s="392"/>
      <c r="Q395" s="392"/>
      <c r="R395" s="392"/>
      <c r="S395" s="392"/>
      <c r="T395" s="392"/>
      <c r="U395" s="392"/>
      <c r="V395" s="434" t="b">
        <f t="shared" si="19"/>
        <v>1</v>
      </c>
      <c r="W395" s="434" t="b">
        <f t="shared" si="20"/>
        <v>1</v>
      </c>
      <c r="X395" s="49" t="s">
        <v>1061</v>
      </c>
      <c r="Y395" s="38">
        <v>1</v>
      </c>
      <c r="Z395" s="38" t="s">
        <v>6</v>
      </c>
      <c r="AA395" s="117" t="s">
        <v>1063</v>
      </c>
      <c r="AB395" s="442" t="s">
        <v>1552</v>
      </c>
      <c r="AC395" s="213" t="s">
        <v>4357</v>
      </c>
      <c r="AD395" s="626" t="str">
        <f t="shared" si="21"/>
        <v>GS F343L1</v>
      </c>
      <c r="AE395" s="626">
        <v>1195</v>
      </c>
      <c r="AF395" s="53" t="s">
        <v>1062</v>
      </c>
    </row>
    <row r="396" spans="2:32" ht="14.25" customHeight="1">
      <c r="B396" s="442" t="s">
        <v>1552</v>
      </c>
      <c r="D396" s="35" t="s">
        <v>1060</v>
      </c>
      <c r="E396" s="49" t="s">
        <v>1061</v>
      </c>
      <c r="F396" s="53" t="s">
        <v>1062</v>
      </c>
      <c r="G396" s="467">
        <v>2</v>
      </c>
      <c r="H396" s="629">
        <v>11681</v>
      </c>
      <c r="I396" s="53" t="s">
        <v>3300</v>
      </c>
      <c r="J396" s="53" t="s">
        <v>3309</v>
      </c>
      <c r="K396" s="53" t="s">
        <v>3298</v>
      </c>
      <c r="R396" s="392"/>
      <c r="S396" s="392"/>
      <c r="T396" s="392"/>
      <c r="U396" s="392"/>
      <c r="V396" s="434" t="b">
        <f t="shared" si="19"/>
        <v>1</v>
      </c>
      <c r="W396" s="434" t="b">
        <f t="shared" si="20"/>
        <v>1</v>
      </c>
      <c r="X396" s="49" t="s">
        <v>1061</v>
      </c>
      <c r="Y396" s="38">
        <v>2</v>
      </c>
      <c r="Z396" s="38" t="s">
        <v>6</v>
      </c>
      <c r="AA396" s="117" t="s">
        <v>1051</v>
      </c>
      <c r="AB396" s="442" t="s">
        <v>1552</v>
      </c>
      <c r="AC396" s="213" t="s">
        <v>4358</v>
      </c>
      <c r="AD396" s="626" t="str">
        <f t="shared" si="21"/>
        <v>GS F343L2</v>
      </c>
      <c r="AE396" s="626">
        <v>3434</v>
      </c>
      <c r="AF396" s="53" t="s">
        <v>1062</v>
      </c>
    </row>
    <row r="397" spans="2:32" ht="14.25" customHeight="1">
      <c r="B397" s="43" t="s">
        <v>1569</v>
      </c>
      <c r="C397" s="41"/>
      <c r="D397" s="35">
        <v>1152</v>
      </c>
      <c r="E397" s="75" t="s">
        <v>1066</v>
      </c>
      <c r="F397" s="36" t="s">
        <v>1825</v>
      </c>
      <c r="G397" s="38">
        <v>1</v>
      </c>
      <c r="H397" s="629">
        <v>11521</v>
      </c>
      <c r="I397" s="36" t="s">
        <v>3283</v>
      </c>
      <c r="J397" s="36" t="s">
        <v>3268</v>
      </c>
      <c r="K397" s="36" t="s">
        <v>3294</v>
      </c>
      <c r="L397" s="36"/>
      <c r="M397" s="402"/>
      <c r="N397" s="36"/>
      <c r="O397" s="36"/>
      <c r="P397" s="392"/>
      <c r="Q397" s="392"/>
      <c r="R397" s="392"/>
      <c r="S397" s="392"/>
      <c r="T397" s="392"/>
      <c r="U397" s="392"/>
      <c r="V397" s="434" t="b">
        <f t="shared" si="19"/>
        <v>1</v>
      </c>
      <c r="W397" s="434" t="b">
        <f t="shared" si="20"/>
        <v>1</v>
      </c>
      <c r="X397" s="75" t="s">
        <v>1066</v>
      </c>
      <c r="Y397" s="38">
        <v>1</v>
      </c>
      <c r="Z397" s="77" t="s">
        <v>6</v>
      </c>
      <c r="AA397" s="441" t="s">
        <v>327</v>
      </c>
      <c r="AB397" s="43" t="s">
        <v>1569</v>
      </c>
      <c r="AC397" s="213" t="s">
        <v>4359</v>
      </c>
      <c r="AD397" s="626" t="str">
        <f t="shared" si="21"/>
        <v>HSS F227L1</v>
      </c>
      <c r="AE397" s="626">
        <v>1193</v>
      </c>
      <c r="AF397" s="36" t="s">
        <v>1825</v>
      </c>
    </row>
    <row r="398" spans="2:32" ht="14.25" customHeight="1">
      <c r="B398" s="81" t="s">
        <v>1588</v>
      </c>
      <c r="C398" s="41"/>
      <c r="D398" s="66" t="s">
        <v>1068</v>
      </c>
      <c r="E398" s="67" t="s">
        <v>1069</v>
      </c>
      <c r="F398" s="67" t="s">
        <v>1826</v>
      </c>
      <c r="G398" s="41">
        <v>1</v>
      </c>
      <c r="H398" s="629">
        <v>17751</v>
      </c>
      <c r="I398" s="67" t="s">
        <v>3303</v>
      </c>
      <c r="J398" s="67" t="s">
        <v>3266</v>
      </c>
      <c r="K398" s="67" t="s">
        <v>3267</v>
      </c>
      <c r="L398" s="67"/>
      <c r="M398" s="406"/>
      <c r="N398" s="67"/>
      <c r="O398" s="67"/>
      <c r="P398" s="392"/>
      <c r="Q398" s="392"/>
      <c r="R398" s="392"/>
      <c r="S398" s="392"/>
      <c r="T398" s="392"/>
      <c r="U398" s="392"/>
      <c r="V398" s="434" t="b">
        <f t="shared" si="19"/>
        <v>1</v>
      </c>
      <c r="W398" s="434" t="b">
        <f t="shared" si="20"/>
        <v>1</v>
      </c>
      <c r="X398" s="67" t="s">
        <v>1069</v>
      </c>
      <c r="Y398" s="41">
        <v>1</v>
      </c>
      <c r="Z398" s="41" t="s">
        <v>6</v>
      </c>
      <c r="AA398" s="441" t="s">
        <v>1009</v>
      </c>
      <c r="AB398" s="442" t="s">
        <v>1588</v>
      </c>
      <c r="AC398" s="213" t="s">
        <v>4360</v>
      </c>
      <c r="AD398" s="626" t="str">
        <f t="shared" si="21"/>
        <v>HSS F232L1</v>
      </c>
      <c r="AE398" s="626">
        <v>1528</v>
      </c>
      <c r="AF398" s="67" t="s">
        <v>1826</v>
      </c>
    </row>
    <row r="399" spans="2:32" ht="14.25" customHeight="1">
      <c r="B399" s="81" t="s">
        <v>1552</v>
      </c>
      <c r="C399" s="41"/>
      <c r="D399" s="35" t="s">
        <v>1071</v>
      </c>
      <c r="E399" s="35" t="s">
        <v>1072</v>
      </c>
      <c r="F399" s="36" t="s">
        <v>1827</v>
      </c>
      <c r="G399" s="38">
        <v>1</v>
      </c>
      <c r="H399" s="629">
        <v>16271</v>
      </c>
      <c r="I399" s="36" t="s">
        <v>3300</v>
      </c>
      <c r="J399" s="36" t="s">
        <v>3309</v>
      </c>
      <c r="K399" s="36" t="s">
        <v>3298</v>
      </c>
      <c r="L399" s="36"/>
      <c r="M399" s="402"/>
      <c r="N399" s="36"/>
      <c r="O399" s="36"/>
      <c r="P399" s="392"/>
      <c r="Q399" s="392"/>
      <c r="R399" s="392"/>
      <c r="S399" s="392"/>
      <c r="T399" s="392"/>
      <c r="U399" s="392"/>
      <c r="V399" s="434" t="b">
        <f t="shared" si="19"/>
        <v>1</v>
      </c>
      <c r="W399" s="434" t="b">
        <f t="shared" si="20"/>
        <v>1</v>
      </c>
      <c r="X399" s="35" t="s">
        <v>1072</v>
      </c>
      <c r="Y399" s="38">
        <v>1</v>
      </c>
      <c r="Z399" s="38" t="s">
        <v>6</v>
      </c>
      <c r="AA399" s="441" t="s">
        <v>1045</v>
      </c>
      <c r="AB399" s="442" t="s">
        <v>1552</v>
      </c>
      <c r="AC399" s="213" t="s">
        <v>4361</v>
      </c>
      <c r="AD399" s="626" t="str">
        <f t="shared" si="21"/>
        <v>HSS F235L1</v>
      </c>
      <c r="AE399" s="626">
        <v>1467</v>
      </c>
      <c r="AF399" s="36" t="s">
        <v>1827</v>
      </c>
    </row>
    <row r="400" spans="2:32" ht="14.25" customHeight="1">
      <c r="B400" s="81" t="s">
        <v>1567</v>
      </c>
      <c r="C400" s="41"/>
      <c r="D400" s="35" t="s">
        <v>1074</v>
      </c>
      <c r="E400" s="35" t="s">
        <v>1075</v>
      </c>
      <c r="F400" s="36" t="s">
        <v>1828</v>
      </c>
      <c r="G400" s="38">
        <v>1</v>
      </c>
      <c r="H400" s="629">
        <v>16281</v>
      </c>
      <c r="I400" s="36" t="s">
        <v>3287</v>
      </c>
      <c r="J400" s="36" t="s">
        <v>3274</v>
      </c>
      <c r="K400" s="36" t="s">
        <v>3271</v>
      </c>
      <c r="L400" s="36"/>
      <c r="M400" s="402"/>
      <c r="N400" s="36"/>
      <c r="O400" s="36"/>
      <c r="P400" s="392"/>
      <c r="Q400" s="392"/>
      <c r="R400" s="392"/>
      <c r="S400" s="392"/>
      <c r="T400" s="392"/>
      <c r="U400" s="392"/>
      <c r="V400" s="434" t="b">
        <f t="shared" si="19"/>
        <v>1</v>
      </c>
      <c r="W400" s="434" t="b">
        <f t="shared" si="20"/>
        <v>1</v>
      </c>
      <c r="X400" s="35" t="s">
        <v>1075</v>
      </c>
      <c r="Y400" s="38">
        <v>1</v>
      </c>
      <c r="Z400" s="38" t="s">
        <v>6</v>
      </c>
      <c r="AA400" s="441" t="s">
        <v>1077</v>
      </c>
      <c r="AB400" s="442" t="s">
        <v>1567</v>
      </c>
      <c r="AC400" s="213" t="s">
        <v>4362</v>
      </c>
      <c r="AD400" s="626" t="str">
        <f t="shared" si="21"/>
        <v>HSS F236L1</v>
      </c>
      <c r="AE400" s="626">
        <v>1468</v>
      </c>
      <c r="AF400" s="36" t="s">
        <v>1828</v>
      </c>
    </row>
    <row r="401" spans="2:32" ht="14.25" customHeight="1">
      <c r="B401" s="33"/>
      <c r="C401" s="41"/>
      <c r="D401" s="35" t="s">
        <v>1079</v>
      </c>
      <c r="E401" s="35" t="s">
        <v>1080</v>
      </c>
      <c r="F401" s="36" t="s">
        <v>184</v>
      </c>
      <c r="G401" s="38">
        <v>1</v>
      </c>
      <c r="H401" s="629">
        <v>17761</v>
      </c>
      <c r="I401" s="36"/>
      <c r="J401" s="36"/>
      <c r="K401" s="36"/>
      <c r="L401" s="36"/>
      <c r="M401" s="402"/>
      <c r="N401" s="36"/>
      <c r="O401" s="36"/>
      <c r="P401" s="392"/>
      <c r="Q401" s="392"/>
      <c r="R401" s="392"/>
      <c r="S401" s="392"/>
      <c r="T401" s="392"/>
      <c r="U401" s="392"/>
      <c r="V401" s="434" t="b">
        <f t="shared" si="19"/>
        <v>1</v>
      </c>
      <c r="W401" s="434" t="b">
        <f t="shared" si="20"/>
        <v>1</v>
      </c>
      <c r="X401" s="35" t="s">
        <v>1080</v>
      </c>
      <c r="Y401" s="38">
        <v>1</v>
      </c>
      <c r="Z401" s="38" t="s">
        <v>19</v>
      </c>
      <c r="AA401" s="441" t="s">
        <v>1063</v>
      </c>
      <c r="AB401" s="33"/>
      <c r="AC401" s="213" t="s">
        <v>4363</v>
      </c>
      <c r="AD401" s="626" t="str">
        <f t="shared" si="21"/>
        <v>HSS F266I1</v>
      </c>
      <c r="AE401" s="626">
        <v>1529</v>
      </c>
      <c r="AF401" s="36" t="s">
        <v>184</v>
      </c>
    </row>
    <row r="402" spans="2:32" ht="14.25" customHeight="1">
      <c r="B402" s="43" t="s">
        <v>1569</v>
      </c>
      <c r="C402" s="120"/>
      <c r="D402" s="35">
        <v>1588</v>
      </c>
      <c r="E402" s="35" t="s">
        <v>1082</v>
      </c>
      <c r="F402" s="36" t="s">
        <v>1083</v>
      </c>
      <c r="G402" s="38">
        <v>1</v>
      </c>
      <c r="H402" s="629">
        <v>15881</v>
      </c>
      <c r="I402" s="36" t="s">
        <v>3283</v>
      </c>
      <c r="J402" s="36" t="s">
        <v>3268</v>
      </c>
      <c r="K402" s="36" t="s">
        <v>3294</v>
      </c>
      <c r="L402" s="36"/>
      <c r="M402" s="402"/>
      <c r="N402" s="36"/>
      <c r="O402" s="36"/>
      <c r="P402" s="392"/>
      <c r="Q402" s="392"/>
      <c r="R402" s="392"/>
      <c r="S402" s="392"/>
      <c r="T402" s="392"/>
      <c r="U402" s="392"/>
      <c r="V402" s="434" t="b">
        <f t="shared" si="19"/>
        <v>1</v>
      </c>
      <c r="W402" s="434" t="b">
        <f t="shared" si="20"/>
        <v>1</v>
      </c>
      <c r="X402" s="35" t="s">
        <v>1082</v>
      </c>
      <c r="Y402" s="38">
        <v>1</v>
      </c>
      <c r="Z402" s="38" t="s">
        <v>6</v>
      </c>
      <c r="AA402" s="441" t="s">
        <v>1032</v>
      </c>
      <c r="AB402" s="43" t="s">
        <v>1569</v>
      </c>
      <c r="AC402" s="213" t="s">
        <v>4364</v>
      </c>
      <c r="AD402" s="626" t="str">
        <f t="shared" si="21"/>
        <v>HSS F314L1</v>
      </c>
      <c r="AE402" s="626">
        <v>1456</v>
      </c>
      <c r="AF402" s="36" t="s">
        <v>1083</v>
      </c>
    </row>
    <row r="403" spans="2:32" ht="14.25" customHeight="1">
      <c r="B403" s="81" t="s">
        <v>1522</v>
      </c>
      <c r="C403" s="41" t="s">
        <v>1619</v>
      </c>
      <c r="D403" s="66" t="s">
        <v>1084</v>
      </c>
      <c r="E403" s="67" t="s">
        <v>1085</v>
      </c>
      <c r="F403" s="67" t="s">
        <v>1829</v>
      </c>
      <c r="G403" s="41">
        <v>1</v>
      </c>
      <c r="H403" s="629">
        <v>16431</v>
      </c>
      <c r="I403" s="67" t="s">
        <v>3286</v>
      </c>
      <c r="J403" s="67" t="s">
        <v>3289</v>
      </c>
      <c r="K403" s="67" t="s">
        <v>3292</v>
      </c>
      <c r="L403" s="67"/>
      <c r="M403" s="406"/>
      <c r="N403" s="67"/>
      <c r="O403" s="67"/>
      <c r="P403" s="392"/>
      <c r="Q403" s="392"/>
      <c r="R403" s="392"/>
      <c r="S403" s="392"/>
      <c r="T403" s="392"/>
      <c r="U403" s="392"/>
      <c r="V403" s="434" t="b">
        <f t="shared" si="19"/>
        <v>1</v>
      </c>
      <c r="W403" s="434" t="b">
        <f t="shared" si="20"/>
        <v>1</v>
      </c>
      <c r="X403" s="67" t="s">
        <v>1085</v>
      </c>
      <c r="Y403" s="41">
        <v>1</v>
      </c>
      <c r="Z403" s="41" t="s">
        <v>6</v>
      </c>
      <c r="AA403" s="441" t="s">
        <v>331</v>
      </c>
      <c r="AB403" s="442" t="s">
        <v>1522</v>
      </c>
      <c r="AC403" s="213" t="s">
        <v>4365</v>
      </c>
      <c r="AD403" s="626" t="str">
        <f t="shared" si="21"/>
        <v>HSS F316L1</v>
      </c>
      <c r="AE403" s="626">
        <v>3439</v>
      </c>
      <c r="AF403" s="67" t="s">
        <v>1829</v>
      </c>
    </row>
    <row r="404" spans="2:32" ht="14.25" customHeight="1">
      <c r="B404" s="81" t="s">
        <v>1522</v>
      </c>
      <c r="C404" s="83" t="s">
        <v>1604</v>
      </c>
      <c r="D404" s="560">
        <v>1645</v>
      </c>
      <c r="E404" s="81" t="s">
        <v>1087</v>
      </c>
      <c r="F404" s="81" t="s">
        <v>1088</v>
      </c>
      <c r="G404" s="38">
        <v>1</v>
      </c>
      <c r="H404" s="785">
        <v>16451</v>
      </c>
      <c r="I404" s="81" t="s">
        <v>3286</v>
      </c>
      <c r="J404" s="81" t="s">
        <v>3289</v>
      </c>
      <c r="K404" s="81" t="s">
        <v>3292</v>
      </c>
      <c r="L404" s="81"/>
      <c r="M404" s="409"/>
      <c r="N404" s="81"/>
      <c r="O404" s="81"/>
      <c r="P404" s="392"/>
      <c r="Q404" s="392"/>
      <c r="R404" s="392"/>
      <c r="S404" s="392"/>
      <c r="T404" s="392"/>
      <c r="U404" s="392"/>
      <c r="V404" s="434" t="b">
        <f t="shared" si="19"/>
        <v>1</v>
      </c>
      <c r="W404" s="434" t="b">
        <f t="shared" si="20"/>
        <v>1</v>
      </c>
      <c r="X404" s="442" t="s">
        <v>1087</v>
      </c>
      <c r="Y404" s="38">
        <v>1</v>
      </c>
      <c r="Z404" s="38" t="s">
        <v>6</v>
      </c>
      <c r="AA404" s="442" t="s">
        <v>1058</v>
      </c>
      <c r="AB404" s="442" t="s">
        <v>1522</v>
      </c>
      <c r="AC404" s="213" t="s">
        <v>4366</v>
      </c>
      <c r="AD404" s="626" t="str">
        <f t="shared" si="21"/>
        <v>HSS F317L1</v>
      </c>
      <c r="AE404" s="626">
        <v>3436</v>
      </c>
      <c r="AF404" s="81" t="s">
        <v>1088</v>
      </c>
    </row>
    <row r="405" spans="2:32" ht="14.25" customHeight="1">
      <c r="B405" s="81" t="s">
        <v>1621</v>
      </c>
      <c r="C405" s="41"/>
      <c r="D405" s="66">
        <v>1605</v>
      </c>
      <c r="E405" s="67" t="s">
        <v>1090</v>
      </c>
      <c r="F405" s="67" t="s">
        <v>1830</v>
      </c>
      <c r="G405" s="41">
        <v>1</v>
      </c>
      <c r="H405" s="629">
        <v>16051</v>
      </c>
      <c r="I405" s="67" t="s">
        <v>3304</v>
      </c>
      <c r="J405" s="67" t="s">
        <v>3265</v>
      </c>
      <c r="K405" s="67" t="s">
        <v>3264</v>
      </c>
      <c r="L405" s="67"/>
      <c r="M405" s="406"/>
      <c r="N405" s="67"/>
      <c r="O405" s="67"/>
      <c r="P405" s="392"/>
      <c r="Q405" s="392"/>
      <c r="R405" s="392"/>
      <c r="S405" s="392"/>
      <c r="T405" s="392"/>
      <c r="U405" s="392"/>
      <c r="V405" s="434" t="b">
        <f t="shared" si="19"/>
        <v>1</v>
      </c>
      <c r="W405" s="434" t="b">
        <f t="shared" si="20"/>
        <v>1</v>
      </c>
      <c r="X405" s="67" t="s">
        <v>1090</v>
      </c>
      <c r="Y405" s="41">
        <v>1</v>
      </c>
      <c r="Z405" s="41" t="s">
        <v>6</v>
      </c>
      <c r="AA405" s="441" t="s">
        <v>329</v>
      </c>
      <c r="AB405" s="442" t="s">
        <v>1621</v>
      </c>
      <c r="AC405" s="213" t="s">
        <v>4367</v>
      </c>
      <c r="AD405" s="626" t="str">
        <f t="shared" si="21"/>
        <v>HSS F336L1</v>
      </c>
      <c r="AE405" s="626">
        <v>1460</v>
      </c>
      <c r="AF405" s="67" t="s">
        <v>1830</v>
      </c>
    </row>
    <row r="406" spans="2:32" ht="14.25" customHeight="1">
      <c r="B406" s="81" t="s">
        <v>1552</v>
      </c>
      <c r="C406" s="41"/>
      <c r="D406" s="35" t="s">
        <v>1092</v>
      </c>
      <c r="E406" s="35" t="s">
        <v>1093</v>
      </c>
      <c r="F406" s="36" t="s">
        <v>1831</v>
      </c>
      <c r="G406" s="38">
        <v>1</v>
      </c>
      <c r="H406" s="629">
        <v>16061</v>
      </c>
      <c r="I406" s="36" t="s">
        <v>3300</v>
      </c>
      <c r="J406" s="36" t="s">
        <v>3309</v>
      </c>
      <c r="K406" s="36" t="s">
        <v>3298</v>
      </c>
      <c r="L406" s="36"/>
      <c r="M406" s="402"/>
      <c r="N406" s="36"/>
      <c r="O406" s="36"/>
      <c r="P406" s="392"/>
      <c r="Q406" s="392"/>
      <c r="R406" s="392"/>
      <c r="S406" s="392"/>
      <c r="T406" s="392"/>
      <c r="U406" s="392"/>
      <c r="V406" s="434" t="b">
        <f t="shared" si="19"/>
        <v>1</v>
      </c>
      <c r="W406" s="434" t="b">
        <f t="shared" si="20"/>
        <v>1</v>
      </c>
      <c r="X406" s="35" t="s">
        <v>1093</v>
      </c>
      <c r="Y406" s="38">
        <v>1</v>
      </c>
      <c r="Z406" s="38" t="s">
        <v>6</v>
      </c>
      <c r="AA406" s="441" t="s">
        <v>1037</v>
      </c>
      <c r="AB406" s="442" t="s">
        <v>1552</v>
      </c>
      <c r="AC406" s="213" t="s">
        <v>4368</v>
      </c>
      <c r="AD406" s="626" t="str">
        <f t="shared" si="21"/>
        <v>HSS F337L1</v>
      </c>
      <c r="AE406" s="626">
        <v>1461</v>
      </c>
      <c r="AF406" s="36" t="s">
        <v>1831</v>
      </c>
    </row>
    <row r="407" spans="2:32" ht="14.25" customHeight="1">
      <c r="B407" s="81" t="s">
        <v>1621</v>
      </c>
      <c r="C407" s="120"/>
      <c r="D407" s="35">
        <v>1832</v>
      </c>
      <c r="E407" s="35" t="s">
        <v>1096</v>
      </c>
      <c r="F407" s="36" t="s">
        <v>1097</v>
      </c>
      <c r="G407" s="123">
        <v>1</v>
      </c>
      <c r="H407" s="629">
        <v>18321</v>
      </c>
      <c r="I407" s="36" t="s">
        <v>3304</v>
      </c>
      <c r="J407" s="36" t="s">
        <v>3265</v>
      </c>
      <c r="K407" s="36" t="s">
        <v>3264</v>
      </c>
      <c r="L407" s="36"/>
      <c r="M407" s="402"/>
      <c r="N407" s="36"/>
      <c r="O407" s="36"/>
      <c r="P407" s="392"/>
      <c r="Q407" s="392"/>
      <c r="R407" s="392"/>
      <c r="S407" s="392"/>
      <c r="T407" s="392"/>
      <c r="U407" s="392"/>
      <c r="V407" s="434" t="b">
        <f t="shared" si="19"/>
        <v>1</v>
      </c>
      <c r="W407" s="434" t="b">
        <f t="shared" si="20"/>
        <v>1</v>
      </c>
      <c r="X407" s="35" t="s">
        <v>1096</v>
      </c>
      <c r="Y407" s="123">
        <v>1</v>
      </c>
      <c r="Z407" s="123" t="s">
        <v>6</v>
      </c>
      <c r="AA407" s="441" t="s">
        <v>1098</v>
      </c>
      <c r="AB407" s="442" t="s">
        <v>1621</v>
      </c>
      <c r="AC407" s="213" t="s">
        <v>4369</v>
      </c>
      <c r="AD407" s="626" t="str">
        <f t="shared" si="21"/>
        <v>HSS F340L1</v>
      </c>
      <c r="AE407" s="626">
        <v>1535</v>
      </c>
      <c r="AF407" s="36" t="s">
        <v>1097</v>
      </c>
    </row>
    <row r="408" spans="2:32" ht="14.25" customHeight="1">
      <c r="B408" s="81" t="s">
        <v>1530</v>
      </c>
      <c r="C408" s="41"/>
      <c r="D408" s="35">
        <v>1834</v>
      </c>
      <c r="E408" s="35" t="s">
        <v>1101</v>
      </c>
      <c r="F408" s="36" t="s">
        <v>1102</v>
      </c>
      <c r="G408" s="123">
        <v>1</v>
      </c>
      <c r="H408" s="629">
        <v>18341</v>
      </c>
      <c r="I408" s="36" t="s">
        <v>3296</v>
      </c>
      <c r="J408" s="36" t="s">
        <v>3275</v>
      </c>
      <c r="K408" s="36" t="s">
        <v>3310</v>
      </c>
      <c r="L408" s="36"/>
      <c r="M408" s="402"/>
      <c r="N408" s="36"/>
      <c r="O408" s="36"/>
      <c r="P408" s="392"/>
      <c r="Q408" s="392"/>
      <c r="R408" s="392"/>
      <c r="S408" s="392"/>
      <c r="T408" s="392"/>
      <c r="U408" s="392"/>
      <c r="V408" s="434" t="b">
        <f t="shared" si="19"/>
        <v>1</v>
      </c>
      <c r="W408" s="434" t="b">
        <f t="shared" si="20"/>
        <v>1</v>
      </c>
      <c r="X408" s="35" t="s">
        <v>1101</v>
      </c>
      <c r="Y408" s="123">
        <v>1</v>
      </c>
      <c r="Z408" s="123" t="s">
        <v>6</v>
      </c>
      <c r="AA408" s="53" t="s">
        <v>1832</v>
      </c>
      <c r="AB408" s="442" t="s">
        <v>1530</v>
      </c>
      <c r="AC408" s="213" t="s">
        <v>4370</v>
      </c>
      <c r="AD408" s="626" t="str">
        <f t="shared" si="21"/>
        <v>HSS F342L1</v>
      </c>
      <c r="AE408" s="626">
        <v>1536</v>
      </c>
      <c r="AF408" s="36" t="s">
        <v>1102</v>
      </c>
    </row>
    <row r="409" spans="2:32" ht="14.25" customHeight="1">
      <c r="B409" s="81" t="s">
        <v>1621</v>
      </c>
      <c r="C409" s="41"/>
      <c r="D409" s="35" t="s">
        <v>1103</v>
      </c>
      <c r="E409" s="35" t="s">
        <v>1104</v>
      </c>
      <c r="F409" s="36" t="s">
        <v>1833</v>
      </c>
      <c r="G409" s="38">
        <v>1</v>
      </c>
      <c r="H409" s="629">
        <v>16231</v>
      </c>
      <c r="I409" s="36" t="s">
        <v>3304</v>
      </c>
      <c r="J409" s="36" t="s">
        <v>3265</v>
      </c>
      <c r="K409" s="36" t="s">
        <v>3264</v>
      </c>
      <c r="L409" s="36"/>
      <c r="M409" s="402"/>
      <c r="N409" s="36"/>
      <c r="O409" s="36"/>
      <c r="P409" s="392"/>
      <c r="Q409" s="392"/>
      <c r="R409" s="392"/>
      <c r="S409" s="392"/>
      <c r="T409" s="392"/>
      <c r="U409" s="392"/>
      <c r="V409" s="434" t="b">
        <f t="shared" si="19"/>
        <v>1</v>
      </c>
      <c r="W409" s="434" t="b">
        <f t="shared" si="20"/>
        <v>1</v>
      </c>
      <c r="X409" s="35" t="s">
        <v>1104</v>
      </c>
      <c r="Y409" s="38">
        <v>1</v>
      </c>
      <c r="Z409" s="38" t="s">
        <v>6</v>
      </c>
      <c r="AA409" s="441" t="s">
        <v>1077</v>
      </c>
      <c r="AB409" s="442" t="s">
        <v>1621</v>
      </c>
      <c r="AC409" s="213" t="s">
        <v>4371</v>
      </c>
      <c r="AD409" s="626" t="str">
        <f t="shared" si="21"/>
        <v>HSS F343L1</v>
      </c>
      <c r="AE409" s="626">
        <v>1466</v>
      </c>
      <c r="AF409" s="36" t="s">
        <v>1833</v>
      </c>
    </row>
    <row r="410" spans="2:32" ht="14.25" customHeight="1">
      <c r="B410" s="81" t="s">
        <v>1552</v>
      </c>
      <c r="C410" s="41"/>
      <c r="D410" s="35">
        <v>1830</v>
      </c>
      <c r="E410" s="35" t="s">
        <v>1107</v>
      </c>
      <c r="F410" s="36" t="s">
        <v>1108</v>
      </c>
      <c r="G410" s="38">
        <v>1</v>
      </c>
      <c r="H410" s="629">
        <v>18301</v>
      </c>
      <c r="I410" s="36" t="s">
        <v>3300</v>
      </c>
      <c r="J410" s="36" t="s">
        <v>3309</v>
      </c>
      <c r="K410" s="36" t="s">
        <v>3298</v>
      </c>
      <c r="L410" s="36"/>
      <c r="M410" s="402"/>
      <c r="N410" s="36"/>
      <c r="O410" s="36"/>
      <c r="P410" s="392"/>
      <c r="Q410" s="392"/>
      <c r="R410" s="392"/>
      <c r="S410" s="392"/>
      <c r="T410" s="392"/>
      <c r="U410" s="392"/>
      <c r="V410" s="434" t="b">
        <f t="shared" si="19"/>
        <v>1</v>
      </c>
      <c r="W410" s="434" t="b">
        <f t="shared" si="20"/>
        <v>1</v>
      </c>
      <c r="X410" s="35" t="s">
        <v>1107</v>
      </c>
      <c r="Y410" s="38">
        <v>1</v>
      </c>
      <c r="Z410" s="38" t="s">
        <v>6</v>
      </c>
      <c r="AA410" s="441" t="s">
        <v>1077</v>
      </c>
      <c r="AB410" s="442" t="s">
        <v>1552</v>
      </c>
      <c r="AC410" s="213" t="s">
        <v>4372</v>
      </c>
      <c r="AD410" s="626" t="str">
        <f t="shared" si="21"/>
        <v>HSS F347L1</v>
      </c>
      <c r="AE410" s="626">
        <v>1534</v>
      </c>
      <c r="AF410" s="36" t="s">
        <v>1108</v>
      </c>
    </row>
    <row r="411" spans="2:32" ht="14.25" customHeight="1">
      <c r="B411" s="33" t="s">
        <v>1548</v>
      </c>
      <c r="C411" s="41"/>
      <c r="D411" s="35">
        <v>1828</v>
      </c>
      <c r="E411" s="35" t="s">
        <v>1110</v>
      </c>
      <c r="F411" s="36" t="s">
        <v>1834</v>
      </c>
      <c r="G411" s="38">
        <v>1</v>
      </c>
      <c r="H411" s="629">
        <v>18281</v>
      </c>
      <c r="I411" s="36" t="s">
        <v>3281</v>
      </c>
      <c r="J411" s="36" t="s">
        <v>3290</v>
      </c>
      <c r="K411" s="36" t="s">
        <v>3293</v>
      </c>
      <c r="L411" s="36"/>
      <c r="M411" s="402"/>
      <c r="N411" s="36"/>
      <c r="O411" s="36"/>
      <c r="P411" s="392"/>
      <c r="Q411" s="392"/>
      <c r="R411" s="392"/>
      <c r="S411" s="392"/>
      <c r="T411" s="392"/>
      <c r="U411" s="392"/>
      <c r="V411" s="434" t="b">
        <f t="shared" si="19"/>
        <v>1</v>
      </c>
      <c r="W411" s="434" t="b">
        <f t="shared" si="20"/>
        <v>1</v>
      </c>
      <c r="X411" s="35" t="s">
        <v>1110</v>
      </c>
      <c r="Y411" s="38">
        <v>1</v>
      </c>
      <c r="Z411" s="38" t="s">
        <v>6</v>
      </c>
      <c r="AA411" s="441" t="s">
        <v>1063</v>
      </c>
      <c r="AB411" s="33" t="s">
        <v>1548</v>
      </c>
      <c r="AC411" s="213" t="s">
        <v>4373</v>
      </c>
      <c r="AD411" s="626" t="str">
        <f t="shared" si="21"/>
        <v>HSS F349L1</v>
      </c>
      <c r="AE411" s="626">
        <v>1533</v>
      </c>
      <c r="AF411" s="36" t="s">
        <v>1834</v>
      </c>
    </row>
    <row r="412" spans="2:32" ht="14.25" customHeight="1">
      <c r="B412" s="81" t="s">
        <v>1621</v>
      </c>
      <c r="C412" s="83"/>
      <c r="D412" s="560">
        <v>2270</v>
      </c>
      <c r="E412" s="81" t="s">
        <v>1112</v>
      </c>
      <c r="F412" s="81" t="s">
        <v>1113</v>
      </c>
      <c r="G412" s="38">
        <v>1</v>
      </c>
      <c r="H412" s="785">
        <v>22701</v>
      </c>
      <c r="I412" s="81" t="s">
        <v>3304</v>
      </c>
      <c r="J412" s="81" t="s">
        <v>3265</v>
      </c>
      <c r="K412" s="81" t="s">
        <v>3264</v>
      </c>
      <c r="L412" s="81"/>
      <c r="M412" s="409"/>
      <c r="N412" s="81"/>
      <c r="O412" s="81"/>
      <c r="P412" s="392"/>
      <c r="Q412" s="392"/>
      <c r="R412" s="392"/>
      <c r="S412" s="392"/>
      <c r="T412" s="392"/>
      <c r="U412" s="392"/>
      <c r="V412" s="434" t="b">
        <f t="shared" si="19"/>
        <v>1</v>
      </c>
      <c r="W412" s="434" t="b">
        <f t="shared" si="20"/>
        <v>1</v>
      </c>
      <c r="X412" s="442" t="s">
        <v>1112</v>
      </c>
      <c r="Y412" s="38">
        <v>1</v>
      </c>
      <c r="Z412" s="38" t="s">
        <v>6</v>
      </c>
      <c r="AA412" s="442" t="s">
        <v>1019</v>
      </c>
      <c r="AB412" s="442" t="s">
        <v>1621</v>
      </c>
      <c r="AC412" s="213" t="s">
        <v>4374</v>
      </c>
      <c r="AD412" s="626" t="str">
        <f t="shared" si="21"/>
        <v>HSS F363L1</v>
      </c>
      <c r="AE412" s="626">
        <v>3435</v>
      </c>
      <c r="AF412" s="81" t="s">
        <v>1113</v>
      </c>
    </row>
    <row r="413" spans="2:32" ht="14.25" customHeight="1">
      <c r="B413" s="81" t="s">
        <v>1588</v>
      </c>
      <c r="C413" s="41"/>
      <c r="D413" s="66">
        <v>21929</v>
      </c>
      <c r="E413" s="67" t="s">
        <v>1115</v>
      </c>
      <c r="F413" s="67" t="s">
        <v>1835</v>
      </c>
      <c r="G413" s="41">
        <v>1</v>
      </c>
      <c r="H413" s="629">
        <v>219291</v>
      </c>
      <c r="I413" s="67" t="s">
        <v>3303</v>
      </c>
      <c r="J413" s="67" t="s">
        <v>3266</v>
      </c>
      <c r="K413" s="67" t="s">
        <v>3267</v>
      </c>
      <c r="L413" s="67"/>
      <c r="M413" s="406"/>
      <c r="N413" s="67"/>
      <c r="O413" s="67"/>
      <c r="P413" s="392"/>
      <c r="Q413" s="392"/>
      <c r="R413" s="392"/>
      <c r="S413" s="392"/>
      <c r="T413" s="392"/>
      <c r="U413" s="392"/>
      <c r="V413" s="434" t="b">
        <f t="shared" si="19"/>
        <v>1</v>
      </c>
      <c r="W413" s="434" t="b">
        <f t="shared" si="20"/>
        <v>1</v>
      </c>
      <c r="X413" s="67" t="s">
        <v>1115</v>
      </c>
      <c r="Y413" s="41">
        <v>1</v>
      </c>
      <c r="Z413" s="41" t="s">
        <v>6</v>
      </c>
      <c r="AA413" s="441" t="s">
        <v>329</v>
      </c>
      <c r="AB413" s="442" t="s">
        <v>1588</v>
      </c>
      <c r="AC413" s="213" t="s">
        <v>4375</v>
      </c>
      <c r="AD413" s="626" t="str">
        <f t="shared" si="21"/>
        <v>HSS F399L1</v>
      </c>
      <c r="AE413" s="626">
        <v>1545</v>
      </c>
      <c r="AF413" s="67" t="s">
        <v>1835</v>
      </c>
    </row>
    <row r="414" spans="2:32" ht="14.25" customHeight="1">
      <c r="B414" s="33" t="s">
        <v>1530</v>
      </c>
      <c r="C414" s="41" t="s">
        <v>1598</v>
      </c>
      <c r="D414" s="35" t="s">
        <v>1836</v>
      </c>
      <c r="E414" s="35" t="s">
        <v>1837</v>
      </c>
      <c r="F414" s="36" t="s">
        <v>1711</v>
      </c>
      <c r="G414" s="38">
        <v>1</v>
      </c>
      <c r="H414" s="629">
        <v>13411</v>
      </c>
      <c r="I414" s="36" t="s">
        <v>3296</v>
      </c>
      <c r="J414" s="36" t="s">
        <v>3275</v>
      </c>
      <c r="K414" s="36" t="s">
        <v>3310</v>
      </c>
      <c r="L414" s="36"/>
      <c r="M414" s="402"/>
      <c r="N414" s="36"/>
      <c r="O414" s="36"/>
      <c r="P414" s="392"/>
      <c r="Q414" s="392"/>
      <c r="R414" s="392"/>
      <c r="S414" s="392"/>
      <c r="T414" s="392"/>
      <c r="U414" s="392"/>
      <c r="V414" s="434" t="b">
        <f t="shared" si="19"/>
        <v>1</v>
      </c>
      <c r="W414" s="434" t="b">
        <f t="shared" si="20"/>
        <v>1</v>
      </c>
      <c r="X414" s="35" t="s">
        <v>1837</v>
      </c>
      <c r="Y414" s="38">
        <v>1</v>
      </c>
      <c r="Z414" s="38" t="s">
        <v>6</v>
      </c>
      <c r="AA414" s="117" t="s">
        <v>722</v>
      </c>
      <c r="AB414" s="33" t="s">
        <v>1530</v>
      </c>
      <c r="AC414" s="213" t="s">
        <v>4376</v>
      </c>
      <c r="AD414" s="626" t="str">
        <f t="shared" si="21"/>
        <v>INSTR F241L1</v>
      </c>
      <c r="AE414" s="626">
        <v>1308</v>
      </c>
      <c r="AF414" s="36" t="s">
        <v>1711</v>
      </c>
    </row>
    <row r="415" spans="2:32" ht="14.25" customHeight="1">
      <c r="B415" s="33" t="s">
        <v>1569</v>
      </c>
      <c r="C415" s="41" t="s">
        <v>1598</v>
      </c>
      <c r="D415" s="35" t="s">
        <v>1836</v>
      </c>
      <c r="E415" s="35" t="s">
        <v>1837</v>
      </c>
      <c r="F415" s="36" t="s">
        <v>1711</v>
      </c>
      <c r="G415" s="38">
        <v>2</v>
      </c>
      <c r="H415" s="629">
        <v>13412</v>
      </c>
      <c r="I415" s="36" t="s">
        <v>3283</v>
      </c>
      <c r="J415" s="36" t="s">
        <v>3268</v>
      </c>
      <c r="K415" s="36" t="s">
        <v>3294</v>
      </c>
      <c r="L415" s="36"/>
      <c r="M415" s="402"/>
      <c r="N415" s="36"/>
      <c r="O415" s="36"/>
      <c r="P415" s="392"/>
      <c r="Q415" s="392"/>
      <c r="R415" s="392"/>
      <c r="S415" s="392"/>
      <c r="T415" s="392"/>
      <c r="U415" s="392"/>
      <c r="V415" s="434" t="b">
        <f t="shared" si="19"/>
        <v>1</v>
      </c>
      <c r="W415" s="434" t="b">
        <f t="shared" si="20"/>
        <v>1</v>
      </c>
      <c r="X415" s="35" t="s">
        <v>1837</v>
      </c>
      <c r="Y415" s="38">
        <v>2</v>
      </c>
      <c r="Z415" s="38" t="s">
        <v>6</v>
      </c>
      <c r="AA415" s="53" t="s">
        <v>723</v>
      </c>
      <c r="AB415" s="33" t="s">
        <v>1569</v>
      </c>
      <c r="AC415" s="213" t="s">
        <v>4377</v>
      </c>
      <c r="AD415" s="626" t="str">
        <f t="shared" si="21"/>
        <v>INSTR F241L2</v>
      </c>
      <c r="AE415" s="626">
        <v>1309</v>
      </c>
      <c r="AF415" s="36" t="s">
        <v>1711</v>
      </c>
    </row>
    <row r="416" spans="2:32" ht="14.25" customHeight="1">
      <c r="B416" s="33" t="s">
        <v>1639</v>
      </c>
      <c r="C416" s="41" t="s">
        <v>1598</v>
      </c>
      <c r="D416" s="35" t="s">
        <v>1836</v>
      </c>
      <c r="E416" s="35" t="s">
        <v>1837</v>
      </c>
      <c r="F416" s="36" t="s">
        <v>1711</v>
      </c>
      <c r="G416" s="38">
        <v>1</v>
      </c>
      <c r="H416" s="629">
        <v>1341157</v>
      </c>
      <c r="I416" s="36" t="s">
        <v>3305</v>
      </c>
      <c r="J416" s="36"/>
      <c r="K416" s="36"/>
      <c r="L416" s="36"/>
      <c r="M416" s="402"/>
      <c r="N416" s="36"/>
      <c r="O416" s="36"/>
      <c r="P416" s="392"/>
      <c r="Q416" s="392"/>
      <c r="R416" s="392"/>
      <c r="S416" s="392"/>
      <c r="T416" s="392"/>
      <c r="U416" s="392"/>
      <c r="V416" s="434" t="b">
        <f t="shared" si="19"/>
        <v>1</v>
      </c>
      <c r="W416" s="434" t="b">
        <f t="shared" si="20"/>
        <v>1</v>
      </c>
      <c r="X416" s="35" t="s">
        <v>1837</v>
      </c>
      <c r="Y416" s="38">
        <v>1</v>
      </c>
      <c r="Z416" s="38" t="s">
        <v>7</v>
      </c>
      <c r="AA416" s="117" t="s">
        <v>723</v>
      </c>
      <c r="AB416" s="33" t="s">
        <v>1639</v>
      </c>
      <c r="AC416" s="213" t="s">
        <v>4378</v>
      </c>
      <c r="AD416" s="626" t="str">
        <f t="shared" si="21"/>
        <v>INSTR F241T1</v>
      </c>
      <c r="AE416" s="626">
        <v>1313</v>
      </c>
      <c r="AF416" s="36" t="s">
        <v>1711</v>
      </c>
    </row>
    <row r="417" spans="2:33" ht="14.25" customHeight="1">
      <c r="B417" s="33" t="s">
        <v>1639</v>
      </c>
      <c r="C417" s="41" t="s">
        <v>1712</v>
      </c>
      <c r="D417" s="35" t="s">
        <v>1836</v>
      </c>
      <c r="E417" s="35" t="s">
        <v>1837</v>
      </c>
      <c r="F417" s="36" t="s">
        <v>1711</v>
      </c>
      <c r="G417" s="38">
        <v>2</v>
      </c>
      <c r="H417" s="629">
        <v>1341257</v>
      </c>
      <c r="I417" s="36" t="s">
        <v>3305</v>
      </c>
      <c r="J417" s="36"/>
      <c r="K417" s="36"/>
      <c r="L417" s="36"/>
      <c r="M417" s="402"/>
      <c r="N417" s="36"/>
      <c r="O417" s="36"/>
      <c r="P417" s="392"/>
      <c r="Q417" s="392"/>
      <c r="R417" s="392"/>
      <c r="S417" s="392"/>
      <c r="T417" s="392"/>
      <c r="U417" s="392"/>
      <c r="V417" s="434" t="b">
        <f t="shared" ref="V417:V480" si="22">EXACT(X417,E417)</f>
        <v>1</v>
      </c>
      <c r="W417" s="434" t="b">
        <f t="shared" si="20"/>
        <v>1</v>
      </c>
      <c r="X417" s="35" t="s">
        <v>1837</v>
      </c>
      <c r="Y417" s="38">
        <v>2</v>
      </c>
      <c r="Z417" s="38" t="s">
        <v>7</v>
      </c>
      <c r="AA417" s="117" t="s">
        <v>727</v>
      </c>
      <c r="AB417" s="33" t="s">
        <v>1639</v>
      </c>
      <c r="AC417" s="213" t="s">
        <v>4379</v>
      </c>
      <c r="AD417" s="626" t="str">
        <f t="shared" si="21"/>
        <v>INSTR F241T2</v>
      </c>
      <c r="AE417" s="626">
        <v>1314</v>
      </c>
      <c r="AF417" s="36" t="s">
        <v>1711</v>
      </c>
    </row>
    <row r="418" spans="2:33" ht="14.25" customHeight="1">
      <c r="B418" s="33" t="s">
        <v>1639</v>
      </c>
      <c r="C418" s="41" t="s">
        <v>1608</v>
      </c>
      <c r="D418" s="35" t="s">
        <v>1836</v>
      </c>
      <c r="E418" s="35" t="s">
        <v>1837</v>
      </c>
      <c r="F418" s="36" t="s">
        <v>1711</v>
      </c>
      <c r="G418" s="38">
        <v>3</v>
      </c>
      <c r="H418" s="629">
        <v>1341357</v>
      </c>
      <c r="I418" s="36" t="s">
        <v>3305</v>
      </c>
      <c r="J418" s="36"/>
      <c r="K418" s="36"/>
      <c r="L418" s="36"/>
      <c r="M418" s="402"/>
      <c r="N418" s="36"/>
      <c r="O418" s="36"/>
      <c r="P418" s="392"/>
      <c r="Q418" s="392"/>
      <c r="R418" s="392"/>
      <c r="S418" s="392"/>
      <c r="T418" s="392"/>
      <c r="U418" s="392"/>
      <c r="V418" s="434" t="b">
        <f t="shared" si="22"/>
        <v>1</v>
      </c>
      <c r="W418" s="434" t="b">
        <f t="shared" si="20"/>
        <v>1</v>
      </c>
      <c r="X418" s="35" t="s">
        <v>1837</v>
      </c>
      <c r="Y418" s="38">
        <v>3</v>
      </c>
      <c r="Z418" s="38" t="s">
        <v>7</v>
      </c>
      <c r="AA418" s="53" t="s">
        <v>729</v>
      </c>
      <c r="AB418" s="33" t="s">
        <v>1639</v>
      </c>
      <c r="AC418" s="213" t="s">
        <v>4380</v>
      </c>
      <c r="AD418" s="626" t="str">
        <f t="shared" si="21"/>
        <v>INSTR F241T3</v>
      </c>
      <c r="AE418" s="626">
        <v>1315</v>
      </c>
      <c r="AF418" s="36" t="s">
        <v>1711</v>
      </c>
    </row>
    <row r="419" spans="2:33" ht="14.25" customHeight="1">
      <c r="B419" s="33" t="s">
        <v>1493</v>
      </c>
      <c r="C419" s="41"/>
      <c r="D419" s="35" t="s">
        <v>1836</v>
      </c>
      <c r="E419" s="35" t="s">
        <v>1837</v>
      </c>
      <c r="F419" s="36" t="s">
        <v>1711</v>
      </c>
      <c r="G419" s="38">
        <v>1</v>
      </c>
      <c r="H419" s="629">
        <v>1341199</v>
      </c>
      <c r="I419" s="36" t="s">
        <v>3287</v>
      </c>
      <c r="J419" s="36" t="s">
        <v>3303</v>
      </c>
      <c r="K419" s="36"/>
      <c r="L419" s="36"/>
      <c r="M419" s="402"/>
      <c r="N419" s="36"/>
      <c r="O419" s="36"/>
      <c r="P419" s="392"/>
      <c r="Q419" s="392"/>
      <c r="R419" s="392"/>
      <c r="S419" s="392"/>
      <c r="T419" s="392"/>
      <c r="U419" s="392"/>
      <c r="V419" s="434" t="b">
        <f t="shared" si="22"/>
        <v>1</v>
      </c>
      <c r="W419" s="434" t="b">
        <f t="shared" si="20"/>
        <v>1</v>
      </c>
      <c r="X419" s="35" t="s">
        <v>1837</v>
      </c>
      <c r="Y419" s="38">
        <v>1</v>
      </c>
      <c r="Z419" s="38" t="s">
        <v>8</v>
      </c>
      <c r="AA419" s="53" t="s">
        <v>3412</v>
      </c>
      <c r="AB419" s="33" t="s">
        <v>1493</v>
      </c>
      <c r="AC419" s="213" t="s">
        <v>4381</v>
      </c>
      <c r="AD419" s="626" t="str">
        <f t="shared" si="21"/>
        <v>INSTR F241P1</v>
      </c>
      <c r="AE419" s="626">
        <v>1310</v>
      </c>
      <c r="AF419" s="36" t="s">
        <v>1711</v>
      </c>
    </row>
    <row r="420" spans="2:33" ht="14.25" customHeight="1">
      <c r="B420" s="33" t="s">
        <v>1499</v>
      </c>
      <c r="C420" s="41"/>
      <c r="D420" s="35" t="s">
        <v>1836</v>
      </c>
      <c r="E420" s="35" t="s">
        <v>1837</v>
      </c>
      <c r="F420" s="36" t="s">
        <v>1711</v>
      </c>
      <c r="G420" s="38">
        <v>2</v>
      </c>
      <c r="H420" s="629">
        <v>1341299</v>
      </c>
      <c r="I420" s="36" t="s">
        <v>3288</v>
      </c>
      <c r="J420" s="36" t="s">
        <v>3278</v>
      </c>
      <c r="K420" s="36"/>
      <c r="L420" s="36"/>
      <c r="M420" s="402"/>
      <c r="N420" s="36"/>
      <c r="O420" s="36"/>
      <c r="P420" s="392"/>
      <c r="Q420" s="392"/>
      <c r="R420" s="392"/>
      <c r="S420" s="392"/>
      <c r="T420" s="392"/>
      <c r="U420" s="392"/>
      <c r="V420" s="434" t="b">
        <f t="shared" si="22"/>
        <v>1</v>
      </c>
      <c r="W420" s="434" t="b">
        <f t="shared" si="20"/>
        <v>1</v>
      </c>
      <c r="X420" s="35" t="s">
        <v>1837</v>
      </c>
      <c r="Y420" s="38">
        <v>2</v>
      </c>
      <c r="Z420" s="38" t="s">
        <v>8</v>
      </c>
      <c r="AA420" s="53" t="s">
        <v>3413</v>
      </c>
      <c r="AB420" s="33" t="s">
        <v>1499</v>
      </c>
      <c r="AC420" s="213" t="s">
        <v>4382</v>
      </c>
      <c r="AD420" s="626" t="str">
        <f t="shared" si="21"/>
        <v>INSTR F241P2</v>
      </c>
      <c r="AE420" s="626">
        <v>1311</v>
      </c>
      <c r="AF420" s="36" t="s">
        <v>1711</v>
      </c>
    </row>
    <row r="421" spans="2:33" ht="14.25" customHeight="1">
      <c r="B421" s="33" t="s">
        <v>1605</v>
      </c>
      <c r="C421" s="41"/>
      <c r="D421" s="35" t="s">
        <v>1836</v>
      </c>
      <c r="E421" s="35" t="s">
        <v>1837</v>
      </c>
      <c r="F421" s="36" t="s">
        <v>1711</v>
      </c>
      <c r="G421" s="38">
        <v>3</v>
      </c>
      <c r="H421" s="629">
        <v>13413</v>
      </c>
      <c r="I421" s="36" t="s">
        <v>3264</v>
      </c>
      <c r="J421" s="36" t="s">
        <v>3298</v>
      </c>
      <c r="K421" s="36"/>
      <c r="L421" s="36"/>
      <c r="M421" s="402"/>
      <c r="N421" s="36"/>
      <c r="O421" s="36"/>
      <c r="P421" s="392"/>
      <c r="Q421" s="392"/>
      <c r="R421" s="392"/>
      <c r="S421" s="392"/>
      <c r="T421" s="392"/>
      <c r="U421" s="392"/>
      <c r="V421" s="434" t="b">
        <f t="shared" si="22"/>
        <v>1</v>
      </c>
      <c r="W421" s="434" t="b">
        <f t="shared" si="20"/>
        <v>1</v>
      </c>
      <c r="X421" s="35" t="s">
        <v>1837</v>
      </c>
      <c r="Y421" s="38">
        <v>3</v>
      </c>
      <c r="Z421" s="38" t="s">
        <v>8</v>
      </c>
      <c r="AA421" s="53" t="s">
        <v>3433</v>
      </c>
      <c r="AB421" s="33" t="s">
        <v>1605</v>
      </c>
      <c r="AC421" s="213" t="s">
        <v>4383</v>
      </c>
      <c r="AD421" s="626" t="str">
        <f t="shared" si="21"/>
        <v>INSTR F241P3</v>
      </c>
      <c r="AE421" s="626">
        <v>1312</v>
      </c>
      <c r="AF421" s="36" t="s">
        <v>1711</v>
      </c>
    </row>
    <row r="422" spans="2:33" ht="14.25" customHeight="1">
      <c r="B422" s="33" t="s">
        <v>1538</v>
      </c>
      <c r="C422" s="41" t="s">
        <v>1608</v>
      </c>
      <c r="D422" s="35" t="s">
        <v>1838</v>
      </c>
      <c r="E422" s="35" t="s">
        <v>1839</v>
      </c>
      <c r="F422" s="36" t="s">
        <v>915</v>
      </c>
      <c r="G422" s="38">
        <v>1</v>
      </c>
      <c r="H422" s="629">
        <v>13421</v>
      </c>
      <c r="I422" s="36" t="s">
        <v>3282</v>
      </c>
      <c r="J422" s="36" t="s">
        <v>3277</v>
      </c>
      <c r="K422" s="36" t="s">
        <v>3308</v>
      </c>
      <c r="L422" s="36"/>
      <c r="M422" s="402"/>
      <c r="N422" s="36"/>
      <c r="O422" s="36"/>
      <c r="P422" s="392"/>
      <c r="Q422" s="392"/>
      <c r="R422" s="392"/>
      <c r="S422" s="392"/>
      <c r="T422" s="392"/>
      <c r="U422" s="392"/>
      <c r="V422" s="434" t="b">
        <f t="shared" si="22"/>
        <v>1</v>
      </c>
      <c r="W422" s="434" t="b">
        <f t="shared" si="20"/>
        <v>1</v>
      </c>
      <c r="X422" s="35" t="s">
        <v>1839</v>
      </c>
      <c r="Y422" s="38">
        <v>1</v>
      </c>
      <c r="Z422" s="38" t="s">
        <v>6</v>
      </c>
      <c r="AA422" s="442" t="s">
        <v>919</v>
      </c>
      <c r="AB422" s="33" t="s">
        <v>1538</v>
      </c>
      <c r="AC422" s="213" t="s">
        <v>4384</v>
      </c>
      <c r="AD422" s="626" t="str">
        <f t="shared" si="21"/>
        <v>INSTR F242L1</v>
      </c>
      <c r="AE422" s="626">
        <v>1316</v>
      </c>
      <c r="AF422" s="36" t="s">
        <v>915</v>
      </c>
    </row>
    <row r="423" spans="2:33" ht="14.25" customHeight="1">
      <c r="B423" s="33" t="s">
        <v>1640</v>
      </c>
      <c r="C423" s="41" t="s">
        <v>1608</v>
      </c>
      <c r="D423" s="35" t="s">
        <v>1838</v>
      </c>
      <c r="E423" s="35" t="s">
        <v>1839</v>
      </c>
      <c r="F423" s="36" t="s">
        <v>915</v>
      </c>
      <c r="G423" s="38">
        <v>1</v>
      </c>
      <c r="H423" s="783">
        <v>1342157</v>
      </c>
      <c r="I423" s="36" t="s">
        <v>3306</v>
      </c>
      <c r="J423" s="36"/>
      <c r="K423" s="36"/>
      <c r="L423" s="36"/>
      <c r="M423" s="402"/>
      <c r="N423" s="36"/>
      <c r="O423" s="36"/>
      <c r="P423" s="392"/>
      <c r="Q423" s="392"/>
      <c r="R423" s="392"/>
      <c r="S423" s="392"/>
      <c r="T423" s="392"/>
      <c r="U423" s="392"/>
      <c r="V423" s="434" t="b">
        <f t="shared" si="22"/>
        <v>1</v>
      </c>
      <c r="W423" s="434" t="b">
        <f t="shared" si="20"/>
        <v>1</v>
      </c>
      <c r="X423" s="35" t="s">
        <v>1839</v>
      </c>
      <c r="Y423" s="38">
        <v>1</v>
      </c>
      <c r="Z423" s="38" t="s">
        <v>7</v>
      </c>
      <c r="AA423" s="442" t="s">
        <v>919</v>
      </c>
      <c r="AB423" s="33" t="s">
        <v>1640</v>
      </c>
      <c r="AC423" s="213" t="s">
        <v>4384</v>
      </c>
      <c r="AD423" s="626" t="str">
        <f t="shared" si="21"/>
        <v>INSTR F242T1</v>
      </c>
      <c r="AE423" s="626">
        <v>1316</v>
      </c>
      <c r="AF423" s="36" t="s">
        <v>915</v>
      </c>
      <c r="AG423" s="434" t="s">
        <v>4591</v>
      </c>
    </row>
    <row r="424" spans="2:33" ht="14.25" customHeight="1">
      <c r="B424" s="33" t="s">
        <v>1534</v>
      </c>
      <c r="C424" s="41" t="s">
        <v>1598</v>
      </c>
      <c r="D424" s="35" t="s">
        <v>1838</v>
      </c>
      <c r="E424" s="35" t="s">
        <v>1839</v>
      </c>
      <c r="F424" s="36" t="s">
        <v>915</v>
      </c>
      <c r="G424" s="38">
        <v>2</v>
      </c>
      <c r="H424" s="629">
        <v>13422</v>
      </c>
      <c r="I424" s="36" t="s">
        <v>3284</v>
      </c>
      <c r="J424" s="36" t="s">
        <v>3273</v>
      </c>
      <c r="K424" s="36" t="s">
        <v>3269</v>
      </c>
      <c r="L424" s="36"/>
      <c r="M424" s="402"/>
      <c r="N424" s="36"/>
      <c r="O424" s="36"/>
      <c r="P424" s="392"/>
      <c r="Q424" s="392"/>
      <c r="R424" s="392"/>
      <c r="S424" s="392"/>
      <c r="T424" s="392"/>
      <c r="U424" s="392"/>
      <c r="V424" s="434" t="b">
        <f t="shared" si="22"/>
        <v>1</v>
      </c>
      <c r="W424" s="434" t="b">
        <f t="shared" si="20"/>
        <v>1</v>
      </c>
      <c r="X424" s="35" t="s">
        <v>1839</v>
      </c>
      <c r="Y424" s="38">
        <v>2</v>
      </c>
      <c r="Z424" s="38" t="s">
        <v>6</v>
      </c>
      <c r="AA424" s="441" t="s">
        <v>916</v>
      </c>
      <c r="AB424" s="33" t="s">
        <v>1534</v>
      </c>
      <c r="AC424" s="213" t="s">
        <v>4385</v>
      </c>
      <c r="AD424" s="626" t="str">
        <f t="shared" si="21"/>
        <v>INSTR F242L2</v>
      </c>
      <c r="AE424" s="626">
        <v>1317</v>
      </c>
      <c r="AF424" s="36" t="s">
        <v>915</v>
      </c>
    </row>
    <row r="425" spans="2:33" ht="14.25" customHeight="1">
      <c r="B425" s="33" t="s">
        <v>1640</v>
      </c>
      <c r="C425" s="41" t="s">
        <v>1598</v>
      </c>
      <c r="D425" s="35" t="s">
        <v>1838</v>
      </c>
      <c r="E425" s="35" t="s">
        <v>1839</v>
      </c>
      <c r="F425" s="36" t="s">
        <v>915</v>
      </c>
      <c r="G425" s="38">
        <v>2</v>
      </c>
      <c r="H425" s="783">
        <v>1342257</v>
      </c>
      <c r="I425" s="36" t="s">
        <v>3306</v>
      </c>
      <c r="J425" s="36"/>
      <c r="K425" s="36"/>
      <c r="L425" s="36"/>
      <c r="M425" s="402"/>
      <c r="N425" s="36"/>
      <c r="O425" s="36"/>
      <c r="P425" s="392"/>
      <c r="Q425" s="392"/>
      <c r="R425" s="392"/>
      <c r="S425" s="392"/>
      <c r="T425" s="392"/>
      <c r="U425" s="392"/>
      <c r="V425" s="434" t="b">
        <f t="shared" si="22"/>
        <v>1</v>
      </c>
      <c r="W425" s="434" t="b">
        <f t="shared" si="20"/>
        <v>1</v>
      </c>
      <c r="X425" s="464" t="s">
        <v>1839</v>
      </c>
      <c r="Y425" s="38">
        <v>2</v>
      </c>
      <c r="Z425" s="38" t="s">
        <v>7</v>
      </c>
      <c r="AA425" s="442" t="s">
        <v>917</v>
      </c>
      <c r="AB425" s="33" t="s">
        <v>1640</v>
      </c>
      <c r="AC425" s="213" t="s">
        <v>4385</v>
      </c>
      <c r="AD425" s="626" t="str">
        <f t="shared" si="21"/>
        <v>INSTR F242T2</v>
      </c>
      <c r="AE425" s="626">
        <v>1317</v>
      </c>
      <c r="AF425" s="36" t="s">
        <v>915</v>
      </c>
      <c r="AG425" s="434" t="s">
        <v>4592</v>
      </c>
    </row>
    <row r="426" spans="2:33" ht="14.25" customHeight="1">
      <c r="B426" s="33" t="s">
        <v>1578</v>
      </c>
      <c r="C426" s="41" t="s">
        <v>1608</v>
      </c>
      <c r="D426" s="35" t="s">
        <v>1840</v>
      </c>
      <c r="E426" s="35" t="s">
        <v>1841</v>
      </c>
      <c r="F426" s="36" t="s">
        <v>922</v>
      </c>
      <c r="G426" s="38">
        <v>1</v>
      </c>
      <c r="H426" s="629">
        <v>13431</v>
      </c>
      <c r="I426" s="36" t="s">
        <v>3299</v>
      </c>
      <c r="J426" s="36" t="s">
        <v>3276</v>
      </c>
      <c r="K426" s="36" t="s">
        <v>3297</v>
      </c>
      <c r="L426" s="36"/>
      <c r="M426" s="402"/>
      <c r="N426" s="36"/>
      <c r="O426" s="36"/>
      <c r="P426" s="392"/>
      <c r="Q426" s="392"/>
      <c r="R426" s="392"/>
      <c r="S426" s="392"/>
      <c r="T426" s="392"/>
      <c r="U426" s="392"/>
      <c r="V426" s="434" t="b">
        <f t="shared" si="22"/>
        <v>1</v>
      </c>
      <c r="W426" s="434" t="b">
        <f t="shared" si="20"/>
        <v>1</v>
      </c>
      <c r="X426" s="35" t="s">
        <v>1841</v>
      </c>
      <c r="Y426" s="38">
        <v>1</v>
      </c>
      <c r="Z426" s="38" t="s">
        <v>6</v>
      </c>
      <c r="AA426" s="441" t="s">
        <v>923</v>
      </c>
      <c r="AB426" s="33" t="s">
        <v>1578</v>
      </c>
      <c r="AC426" s="213" t="s">
        <v>4386</v>
      </c>
      <c r="AD426" s="626" t="str">
        <f t="shared" si="21"/>
        <v>INSTR F243L1</v>
      </c>
      <c r="AE426" s="626">
        <v>1319</v>
      </c>
      <c r="AF426" s="36" t="s">
        <v>922</v>
      </c>
    </row>
    <row r="427" spans="2:33" ht="14.25" customHeight="1">
      <c r="B427" s="33" t="s">
        <v>1637</v>
      </c>
      <c r="C427" s="41" t="s">
        <v>1608</v>
      </c>
      <c r="D427" s="35" t="s">
        <v>1840</v>
      </c>
      <c r="E427" s="35" t="s">
        <v>1841</v>
      </c>
      <c r="F427" s="36" t="s">
        <v>922</v>
      </c>
      <c r="G427" s="38">
        <v>1</v>
      </c>
      <c r="H427" s="783">
        <v>1343157</v>
      </c>
      <c r="I427" s="36" t="s">
        <v>3301</v>
      </c>
      <c r="J427" s="36"/>
      <c r="K427" s="36"/>
      <c r="L427" s="36"/>
      <c r="M427" s="402"/>
      <c r="N427" s="36"/>
      <c r="O427" s="36"/>
      <c r="P427" s="392"/>
      <c r="Q427" s="392"/>
      <c r="R427" s="392"/>
      <c r="S427" s="392"/>
      <c r="T427" s="392"/>
      <c r="U427" s="392"/>
      <c r="V427" s="434" t="b">
        <f t="shared" si="22"/>
        <v>1</v>
      </c>
      <c r="W427" s="434" t="b">
        <f t="shared" si="20"/>
        <v>1</v>
      </c>
      <c r="X427" s="35" t="s">
        <v>1841</v>
      </c>
      <c r="Y427" s="38">
        <v>1</v>
      </c>
      <c r="Z427" s="38" t="s">
        <v>7</v>
      </c>
      <c r="AA427" s="442" t="s">
        <v>924</v>
      </c>
      <c r="AB427" s="33" t="s">
        <v>1637</v>
      </c>
      <c r="AC427" s="213" t="s">
        <v>4386</v>
      </c>
      <c r="AD427" s="626" t="str">
        <f t="shared" si="21"/>
        <v>INSTR F243T1</v>
      </c>
      <c r="AE427" s="626">
        <v>1319</v>
      </c>
      <c r="AF427" s="36" t="s">
        <v>922</v>
      </c>
      <c r="AG427" s="434" t="s">
        <v>4593</v>
      </c>
    </row>
    <row r="428" spans="2:33" ht="14.25" customHeight="1">
      <c r="B428" s="33" t="s">
        <v>1578</v>
      </c>
      <c r="C428" s="41" t="s">
        <v>1775</v>
      </c>
      <c r="D428" s="35" t="s">
        <v>1840</v>
      </c>
      <c r="E428" s="35" t="s">
        <v>1841</v>
      </c>
      <c r="F428" s="36" t="s">
        <v>922</v>
      </c>
      <c r="G428" s="38">
        <v>2</v>
      </c>
      <c r="H428" s="629">
        <v>13432</v>
      </c>
      <c r="I428" s="36" t="s">
        <v>3299</v>
      </c>
      <c r="J428" s="36" t="s">
        <v>3276</v>
      </c>
      <c r="K428" s="36" t="s">
        <v>3297</v>
      </c>
      <c r="L428" s="36"/>
      <c r="M428" s="402"/>
      <c r="N428" s="36"/>
      <c r="O428" s="36"/>
      <c r="P428" s="392"/>
      <c r="Q428" s="392"/>
      <c r="R428" s="392"/>
      <c r="S428" s="392"/>
      <c r="T428" s="392"/>
      <c r="U428" s="392"/>
      <c r="V428" s="434" t="b">
        <f t="shared" si="22"/>
        <v>1</v>
      </c>
      <c r="W428" s="434" t="b">
        <f t="shared" si="20"/>
        <v>1</v>
      </c>
      <c r="X428" s="35" t="s">
        <v>1841</v>
      </c>
      <c r="Y428" s="38">
        <v>2</v>
      </c>
      <c r="Z428" s="38" t="s">
        <v>6</v>
      </c>
      <c r="AA428" s="442" t="s">
        <v>912</v>
      </c>
      <c r="AB428" s="33" t="s">
        <v>1578</v>
      </c>
      <c r="AC428" s="213" t="s">
        <v>4387</v>
      </c>
      <c r="AD428" s="626" t="str">
        <f t="shared" si="21"/>
        <v>INSTR F243L2</v>
      </c>
      <c r="AE428" s="626">
        <v>1320</v>
      </c>
      <c r="AF428" s="36" t="s">
        <v>922</v>
      </c>
    </row>
    <row r="429" spans="2:33" ht="14.25" customHeight="1">
      <c r="B429" s="33" t="s">
        <v>1637</v>
      </c>
      <c r="C429" s="41" t="s">
        <v>1775</v>
      </c>
      <c r="D429" s="35" t="s">
        <v>1840</v>
      </c>
      <c r="E429" s="35" t="s">
        <v>1841</v>
      </c>
      <c r="F429" s="36" t="s">
        <v>922</v>
      </c>
      <c r="G429" s="38">
        <v>2</v>
      </c>
      <c r="H429" s="783">
        <v>1343257</v>
      </c>
      <c r="I429" s="36" t="s">
        <v>3301</v>
      </c>
      <c r="J429" s="36"/>
      <c r="K429" s="36"/>
      <c r="L429" s="36"/>
      <c r="M429" s="402"/>
      <c r="N429" s="36"/>
      <c r="O429" s="36"/>
      <c r="P429" s="392"/>
      <c r="Q429" s="392"/>
      <c r="R429" s="392"/>
      <c r="S429" s="392"/>
      <c r="T429" s="392"/>
      <c r="U429" s="392"/>
      <c r="V429" s="434" t="b">
        <f t="shared" si="22"/>
        <v>1</v>
      </c>
      <c r="W429" s="434" t="b">
        <f t="shared" si="20"/>
        <v>1</v>
      </c>
      <c r="X429" s="35" t="s">
        <v>1841</v>
      </c>
      <c r="Y429" s="38">
        <v>2</v>
      </c>
      <c r="Z429" s="38" t="s">
        <v>7</v>
      </c>
      <c r="AA429" s="442" t="s">
        <v>912</v>
      </c>
      <c r="AB429" s="33" t="s">
        <v>1637</v>
      </c>
      <c r="AC429" s="213" t="s">
        <v>4387</v>
      </c>
      <c r="AD429" s="626" t="str">
        <f t="shared" si="21"/>
        <v>INSTR F243T2</v>
      </c>
      <c r="AE429" s="626">
        <v>1320</v>
      </c>
      <c r="AF429" s="36" t="s">
        <v>922</v>
      </c>
      <c r="AG429" s="434" t="s">
        <v>4594</v>
      </c>
    </row>
    <row r="430" spans="2:33" ht="14.25" customHeight="1">
      <c r="B430" s="33" t="s">
        <v>1588</v>
      </c>
      <c r="C430" s="41" t="s">
        <v>1604</v>
      </c>
      <c r="D430" s="35" t="s">
        <v>1840</v>
      </c>
      <c r="E430" s="35" t="s">
        <v>1841</v>
      </c>
      <c r="F430" s="36" t="s">
        <v>922</v>
      </c>
      <c r="G430" s="38">
        <v>3</v>
      </c>
      <c r="H430" s="629">
        <v>13433</v>
      </c>
      <c r="I430" s="36" t="s">
        <v>3303</v>
      </c>
      <c r="J430" s="36" t="s">
        <v>3266</v>
      </c>
      <c r="K430" s="36" t="s">
        <v>3267</v>
      </c>
      <c r="L430" s="36"/>
      <c r="M430" s="402"/>
      <c r="N430" s="36"/>
      <c r="O430" s="36"/>
      <c r="P430" s="392"/>
      <c r="Q430" s="392"/>
      <c r="R430" s="392"/>
      <c r="S430" s="392"/>
      <c r="T430" s="392"/>
      <c r="U430" s="392"/>
      <c r="V430" s="434" t="b">
        <f t="shared" si="22"/>
        <v>1</v>
      </c>
      <c r="W430" s="434" t="b">
        <f t="shared" si="20"/>
        <v>1</v>
      </c>
      <c r="X430" s="35" t="s">
        <v>1841</v>
      </c>
      <c r="Y430" s="38">
        <v>3</v>
      </c>
      <c r="Z430" s="38" t="s">
        <v>6</v>
      </c>
      <c r="AA430" s="442" t="s">
        <v>725</v>
      </c>
      <c r="AB430" s="33" t="s">
        <v>1588</v>
      </c>
      <c r="AC430" s="213" t="s">
        <v>4388</v>
      </c>
      <c r="AD430" s="626" t="str">
        <f t="shared" si="21"/>
        <v>INSTR F243L3</v>
      </c>
      <c r="AE430" s="626">
        <v>1321</v>
      </c>
      <c r="AF430" s="36" t="s">
        <v>922</v>
      </c>
    </row>
    <row r="431" spans="2:33" ht="14.25" customHeight="1">
      <c r="B431" s="33" t="s">
        <v>1637</v>
      </c>
      <c r="C431" s="41" t="s">
        <v>1604</v>
      </c>
      <c r="D431" s="35" t="s">
        <v>1840</v>
      </c>
      <c r="E431" s="35" t="s">
        <v>1841</v>
      </c>
      <c r="F431" s="36" t="s">
        <v>922</v>
      </c>
      <c r="G431" s="38">
        <v>3</v>
      </c>
      <c r="H431" s="783">
        <v>1343357</v>
      </c>
      <c r="I431" s="36" t="s">
        <v>3301</v>
      </c>
      <c r="J431" s="36"/>
      <c r="K431" s="36"/>
      <c r="L431" s="36"/>
      <c r="M431" s="402"/>
      <c r="N431" s="36"/>
      <c r="O431" s="36"/>
      <c r="P431" s="392"/>
      <c r="Q431" s="392"/>
      <c r="R431" s="392"/>
      <c r="S431" s="392"/>
      <c r="T431" s="392"/>
      <c r="U431" s="392"/>
      <c r="V431" s="434" t="b">
        <f t="shared" si="22"/>
        <v>1</v>
      </c>
      <c r="W431" s="434" t="b">
        <f t="shared" si="20"/>
        <v>1</v>
      </c>
      <c r="X431" s="35" t="s">
        <v>1841</v>
      </c>
      <c r="Y431" s="38">
        <v>3</v>
      </c>
      <c r="Z431" s="38" t="s">
        <v>7</v>
      </c>
      <c r="AA431" s="442" t="s">
        <v>725</v>
      </c>
      <c r="AB431" s="33" t="s">
        <v>1637</v>
      </c>
      <c r="AC431" s="213" t="s">
        <v>4388</v>
      </c>
      <c r="AD431" s="626" t="str">
        <f t="shared" si="21"/>
        <v>INSTR F243T3</v>
      </c>
      <c r="AE431" s="626">
        <v>1321</v>
      </c>
      <c r="AF431" s="36" t="s">
        <v>922</v>
      </c>
      <c r="AG431" s="434" t="s">
        <v>4595</v>
      </c>
    </row>
    <row r="432" spans="2:33" ht="14.25" customHeight="1">
      <c r="B432" s="33" t="s">
        <v>1578</v>
      </c>
      <c r="C432" s="41" t="s">
        <v>1603</v>
      </c>
      <c r="D432" s="35" t="s">
        <v>1842</v>
      </c>
      <c r="E432" s="35" t="s">
        <v>1843</v>
      </c>
      <c r="F432" s="36" t="s">
        <v>927</v>
      </c>
      <c r="G432" s="38">
        <v>1</v>
      </c>
      <c r="H432" s="629">
        <v>13441</v>
      </c>
      <c r="I432" s="36" t="s">
        <v>3299</v>
      </c>
      <c r="J432" s="36" t="s">
        <v>3276</v>
      </c>
      <c r="K432" s="36" t="s">
        <v>3297</v>
      </c>
      <c r="L432" s="36"/>
      <c r="M432" s="402"/>
      <c r="N432" s="36"/>
      <c r="O432" s="36"/>
      <c r="P432" s="392"/>
      <c r="Q432" s="392"/>
      <c r="R432" s="392"/>
      <c r="S432" s="392"/>
      <c r="T432" s="392"/>
      <c r="U432" s="392"/>
      <c r="V432" s="434" t="b">
        <f t="shared" si="22"/>
        <v>1</v>
      </c>
      <c r="W432" s="434" t="b">
        <f t="shared" si="20"/>
        <v>1</v>
      </c>
      <c r="X432" s="35" t="s">
        <v>1843</v>
      </c>
      <c r="Y432" s="38">
        <v>1</v>
      </c>
      <c r="Z432" s="38" t="s">
        <v>6</v>
      </c>
      <c r="AA432" s="442" t="s">
        <v>931</v>
      </c>
      <c r="AB432" s="33" t="s">
        <v>1578</v>
      </c>
      <c r="AC432" s="213" t="s">
        <v>4389</v>
      </c>
      <c r="AD432" s="626" t="str">
        <f t="shared" si="21"/>
        <v>INSTR F244L1</v>
      </c>
      <c r="AE432" s="626">
        <v>1323</v>
      </c>
      <c r="AF432" s="36" t="s">
        <v>927</v>
      </c>
    </row>
    <row r="433" spans="2:33" ht="14.25" customHeight="1">
      <c r="B433" s="33" t="s">
        <v>1536</v>
      </c>
      <c r="C433" s="41" t="s">
        <v>1603</v>
      </c>
      <c r="D433" s="35" t="s">
        <v>1842</v>
      </c>
      <c r="E433" s="35" t="s">
        <v>1843</v>
      </c>
      <c r="F433" s="36" t="s">
        <v>927</v>
      </c>
      <c r="G433" s="38">
        <v>1</v>
      </c>
      <c r="H433" s="783">
        <v>1344157</v>
      </c>
      <c r="I433" s="36" t="s">
        <v>3280</v>
      </c>
      <c r="J433" s="36"/>
      <c r="K433" s="36"/>
      <c r="L433" s="36"/>
      <c r="M433" s="402"/>
      <c r="N433" s="36"/>
      <c r="O433" s="36"/>
      <c r="P433" s="392"/>
      <c r="Q433" s="392"/>
      <c r="R433" s="392"/>
      <c r="S433" s="392"/>
      <c r="T433" s="392"/>
      <c r="U433" s="392"/>
      <c r="V433" s="434" t="b">
        <f t="shared" si="22"/>
        <v>1</v>
      </c>
      <c r="W433" s="434" t="b">
        <f t="shared" si="20"/>
        <v>1</v>
      </c>
      <c r="X433" s="35" t="s">
        <v>1843</v>
      </c>
      <c r="Y433" s="38">
        <v>1</v>
      </c>
      <c r="Z433" s="38" t="s">
        <v>7</v>
      </c>
      <c r="AA433" s="442" t="s">
        <v>931</v>
      </c>
      <c r="AB433" s="33" t="s">
        <v>1536</v>
      </c>
      <c r="AC433" s="213" t="s">
        <v>4389</v>
      </c>
      <c r="AD433" s="626" t="str">
        <f t="shared" si="21"/>
        <v>INSTR F244T1</v>
      </c>
      <c r="AE433" s="626">
        <v>1323</v>
      </c>
      <c r="AF433" s="36" t="s">
        <v>927</v>
      </c>
      <c r="AG433" s="434" t="s">
        <v>4596</v>
      </c>
    </row>
    <row r="434" spans="2:33" ht="14.25" customHeight="1">
      <c r="B434" s="33" t="s">
        <v>1538</v>
      </c>
      <c r="C434" s="41" t="s">
        <v>1604</v>
      </c>
      <c r="D434" s="35" t="s">
        <v>1842</v>
      </c>
      <c r="E434" s="35" t="s">
        <v>1843</v>
      </c>
      <c r="F434" s="36" t="s">
        <v>927</v>
      </c>
      <c r="G434" s="38">
        <v>2</v>
      </c>
      <c r="H434" s="629">
        <v>13442</v>
      </c>
      <c r="I434" s="36" t="s">
        <v>3282</v>
      </c>
      <c r="J434" s="36" t="s">
        <v>3277</v>
      </c>
      <c r="K434" s="36" t="s">
        <v>3308</v>
      </c>
      <c r="L434" s="36"/>
      <c r="M434" s="402"/>
      <c r="N434" s="36"/>
      <c r="O434" s="36"/>
      <c r="P434" s="392"/>
      <c r="Q434" s="392"/>
      <c r="R434" s="392"/>
      <c r="S434" s="392"/>
      <c r="T434" s="392"/>
      <c r="U434" s="392"/>
      <c r="V434" s="434" t="b">
        <f t="shared" si="22"/>
        <v>1</v>
      </c>
      <c r="W434" s="434" t="b">
        <f t="shared" si="20"/>
        <v>1</v>
      </c>
      <c r="X434" s="35" t="s">
        <v>1843</v>
      </c>
      <c r="Y434" s="38">
        <v>2</v>
      </c>
      <c r="Z434" s="38" t="s">
        <v>6</v>
      </c>
      <c r="AA434" s="442" t="s">
        <v>935</v>
      </c>
      <c r="AB434" s="33" t="s">
        <v>1538</v>
      </c>
      <c r="AC434" s="213" t="s">
        <v>4390</v>
      </c>
      <c r="AD434" s="626" t="str">
        <f t="shared" si="21"/>
        <v>INSTR F244L2</v>
      </c>
      <c r="AE434" s="626">
        <v>1324</v>
      </c>
      <c r="AF434" s="36" t="s">
        <v>927</v>
      </c>
    </row>
    <row r="435" spans="2:33" ht="14.25" customHeight="1">
      <c r="B435" s="33" t="s">
        <v>1536</v>
      </c>
      <c r="C435" s="41" t="s">
        <v>1604</v>
      </c>
      <c r="D435" s="35" t="s">
        <v>1842</v>
      </c>
      <c r="E435" s="35" t="s">
        <v>1843</v>
      </c>
      <c r="F435" s="36" t="s">
        <v>927</v>
      </c>
      <c r="G435" s="38">
        <v>2</v>
      </c>
      <c r="H435" s="783">
        <v>1344257</v>
      </c>
      <c r="I435" s="36" t="s">
        <v>3280</v>
      </c>
      <c r="J435" s="36"/>
      <c r="K435" s="36"/>
      <c r="L435" s="36"/>
      <c r="M435" s="402"/>
      <c r="N435" s="36"/>
      <c r="O435" s="36"/>
      <c r="P435" s="392"/>
      <c r="Q435" s="392"/>
      <c r="R435" s="392"/>
      <c r="S435" s="392"/>
      <c r="T435" s="392"/>
      <c r="U435" s="392"/>
      <c r="V435" s="434" t="b">
        <f t="shared" si="22"/>
        <v>1</v>
      </c>
      <c r="W435" s="434" t="b">
        <f t="shared" si="20"/>
        <v>1</v>
      </c>
      <c r="X435" s="35" t="s">
        <v>1843</v>
      </c>
      <c r="Y435" s="38">
        <v>2</v>
      </c>
      <c r="Z435" s="38" t="s">
        <v>7</v>
      </c>
      <c r="AA435" s="442" t="s">
        <v>935</v>
      </c>
      <c r="AB435" s="33" t="s">
        <v>1536</v>
      </c>
      <c r="AC435" s="213" t="s">
        <v>4390</v>
      </c>
      <c r="AD435" s="626" t="str">
        <f t="shared" si="21"/>
        <v>INSTR F244T2</v>
      </c>
      <c r="AE435" s="626">
        <v>1324</v>
      </c>
      <c r="AF435" s="36" t="s">
        <v>927</v>
      </c>
      <c r="AG435" s="434" t="s">
        <v>4597</v>
      </c>
    </row>
    <row r="436" spans="2:33" ht="14.25" customHeight="1">
      <c r="B436" s="33" t="s">
        <v>1534</v>
      </c>
      <c r="C436" s="41" t="s">
        <v>1602</v>
      </c>
      <c r="D436" s="35" t="s">
        <v>1842</v>
      </c>
      <c r="E436" s="35" t="s">
        <v>1843</v>
      </c>
      <c r="F436" s="36" t="s">
        <v>927</v>
      </c>
      <c r="G436" s="38">
        <v>3</v>
      </c>
      <c r="H436" s="629">
        <v>13443</v>
      </c>
      <c r="I436" s="36" t="s">
        <v>3284</v>
      </c>
      <c r="J436" s="36" t="s">
        <v>3273</v>
      </c>
      <c r="K436" s="36" t="s">
        <v>3269</v>
      </c>
      <c r="L436" s="36"/>
      <c r="M436" s="402"/>
      <c r="N436" s="36"/>
      <c r="O436" s="36"/>
      <c r="P436" s="392"/>
      <c r="Q436" s="392"/>
      <c r="R436" s="392"/>
      <c r="S436" s="392"/>
      <c r="T436" s="392"/>
      <c r="U436" s="392"/>
      <c r="V436" s="434" t="b">
        <f t="shared" si="22"/>
        <v>1</v>
      </c>
      <c r="W436" s="434" t="b">
        <f t="shared" si="20"/>
        <v>1</v>
      </c>
      <c r="X436" s="35" t="s">
        <v>1843</v>
      </c>
      <c r="Y436" s="38">
        <v>3</v>
      </c>
      <c r="Z436" s="38" t="s">
        <v>6</v>
      </c>
      <c r="AA436" s="53" t="s">
        <v>1778</v>
      </c>
      <c r="AB436" s="33" t="s">
        <v>1534</v>
      </c>
      <c r="AC436" s="213" t="s">
        <v>4391</v>
      </c>
      <c r="AD436" s="626" t="str">
        <f t="shared" si="21"/>
        <v>INSTR F244L3</v>
      </c>
      <c r="AE436" s="626">
        <v>1325</v>
      </c>
      <c r="AF436" s="36" t="s">
        <v>927</v>
      </c>
    </row>
    <row r="437" spans="2:33" ht="14.25" customHeight="1">
      <c r="B437" s="33" t="s">
        <v>1536</v>
      </c>
      <c r="C437" s="41" t="s">
        <v>1602</v>
      </c>
      <c r="D437" s="35" t="s">
        <v>1842</v>
      </c>
      <c r="E437" s="35" t="s">
        <v>1843</v>
      </c>
      <c r="F437" s="36" t="s">
        <v>927</v>
      </c>
      <c r="G437" s="38">
        <v>3</v>
      </c>
      <c r="H437" s="783">
        <v>1344357</v>
      </c>
      <c r="I437" s="36" t="s">
        <v>3280</v>
      </c>
      <c r="J437" s="36"/>
      <c r="K437" s="36"/>
      <c r="L437" s="36"/>
      <c r="M437" s="402"/>
      <c r="N437" s="36"/>
      <c r="O437" s="36"/>
      <c r="P437" s="392"/>
      <c r="Q437" s="392"/>
      <c r="R437" s="392"/>
      <c r="S437" s="392"/>
      <c r="T437" s="392"/>
      <c r="U437" s="392"/>
      <c r="V437" s="434" t="b">
        <f t="shared" si="22"/>
        <v>1</v>
      </c>
      <c r="W437" s="434" t="b">
        <f t="shared" si="20"/>
        <v>1</v>
      </c>
      <c r="X437" s="35" t="s">
        <v>1843</v>
      </c>
      <c r="Y437" s="38">
        <v>3</v>
      </c>
      <c r="Z437" s="38" t="s">
        <v>7</v>
      </c>
      <c r="AA437" s="442" t="s">
        <v>933</v>
      </c>
      <c r="AB437" s="33" t="s">
        <v>1536</v>
      </c>
      <c r="AC437" s="213" t="s">
        <v>4391</v>
      </c>
      <c r="AD437" s="626" t="str">
        <f t="shared" si="21"/>
        <v>INSTR F244T3</v>
      </c>
      <c r="AE437" s="626">
        <v>1325</v>
      </c>
      <c r="AF437" s="36" t="s">
        <v>927</v>
      </c>
      <c r="AG437" s="434" t="s">
        <v>4598</v>
      </c>
    </row>
    <row r="438" spans="2:33" ht="14.25" customHeight="1">
      <c r="B438" s="33"/>
      <c r="C438" s="41"/>
      <c r="D438" s="35" t="s">
        <v>1844</v>
      </c>
      <c r="E438" s="35" t="s">
        <v>1845</v>
      </c>
      <c r="F438" s="36" t="s">
        <v>184</v>
      </c>
      <c r="G438" s="38">
        <v>1</v>
      </c>
      <c r="H438" s="629">
        <v>16601</v>
      </c>
      <c r="I438" s="36"/>
      <c r="J438" s="36"/>
      <c r="K438" s="36"/>
      <c r="L438" s="36"/>
      <c r="M438" s="402"/>
      <c r="N438" s="36"/>
      <c r="O438" s="36"/>
      <c r="P438" s="392"/>
      <c r="Q438" s="392"/>
      <c r="R438" s="392"/>
      <c r="S438" s="392"/>
      <c r="T438" s="392"/>
      <c r="U438" s="392"/>
      <c r="V438" s="434" t="b">
        <f t="shared" si="22"/>
        <v>1</v>
      </c>
      <c r="W438" s="434" t="b">
        <f t="shared" si="20"/>
        <v>1</v>
      </c>
      <c r="X438" s="35" t="s">
        <v>1845</v>
      </c>
      <c r="Y438" s="38">
        <v>1</v>
      </c>
      <c r="Z438" s="38" t="s">
        <v>19</v>
      </c>
      <c r="AA438" s="441" t="s">
        <v>934</v>
      </c>
      <c r="AB438" s="33"/>
      <c r="AC438" s="213" t="s">
        <v>4392</v>
      </c>
      <c r="AD438" s="626" t="str">
        <f t="shared" si="21"/>
        <v>INSTR F266I1</v>
      </c>
      <c r="AE438" s="626">
        <v>1476</v>
      </c>
      <c r="AF438" s="36" t="s">
        <v>184</v>
      </c>
    </row>
    <row r="439" spans="2:33" ht="14.25" customHeight="1">
      <c r="B439" s="33" t="s">
        <v>1578</v>
      </c>
      <c r="C439" s="41" t="s">
        <v>1779</v>
      </c>
      <c r="D439" s="35" t="s">
        <v>1846</v>
      </c>
      <c r="E439" s="35" t="s">
        <v>1847</v>
      </c>
      <c r="F439" s="36" t="s">
        <v>945</v>
      </c>
      <c r="G439" s="38">
        <v>1</v>
      </c>
      <c r="H439" s="629">
        <v>13481</v>
      </c>
      <c r="I439" s="36" t="s">
        <v>3299</v>
      </c>
      <c r="J439" s="36" t="s">
        <v>3276</v>
      </c>
      <c r="K439" s="36" t="s">
        <v>3297</v>
      </c>
      <c r="L439" s="36"/>
      <c r="M439" s="402"/>
      <c r="N439" s="36"/>
      <c r="O439" s="36"/>
      <c r="P439" s="392"/>
      <c r="Q439" s="392"/>
      <c r="R439" s="392"/>
      <c r="S439" s="392"/>
      <c r="T439" s="392"/>
      <c r="U439" s="392"/>
      <c r="V439" s="434" t="b">
        <f t="shared" si="22"/>
        <v>1</v>
      </c>
      <c r="W439" s="434" t="b">
        <f t="shared" si="20"/>
        <v>1</v>
      </c>
      <c r="X439" s="35" t="s">
        <v>1847</v>
      </c>
      <c r="Y439" s="38">
        <v>1</v>
      </c>
      <c r="Z439" s="38" t="s">
        <v>6</v>
      </c>
      <c r="AA439" s="441" t="s">
        <v>909</v>
      </c>
      <c r="AB439" s="33" t="s">
        <v>1578</v>
      </c>
      <c r="AC439" s="213" t="s">
        <v>4393</v>
      </c>
      <c r="AD439" s="626" t="str">
        <f t="shared" si="21"/>
        <v>INSTR F341L1</v>
      </c>
      <c r="AE439" s="626">
        <v>1327</v>
      </c>
      <c r="AF439" s="36" t="s">
        <v>945</v>
      </c>
    </row>
    <row r="440" spans="2:33" ht="14.25" customHeight="1">
      <c r="B440" s="33" t="s">
        <v>1554</v>
      </c>
      <c r="C440" s="41"/>
      <c r="D440" s="35" t="s">
        <v>1846</v>
      </c>
      <c r="E440" s="35" t="s">
        <v>1847</v>
      </c>
      <c r="F440" s="36" t="s">
        <v>945</v>
      </c>
      <c r="G440" s="38">
        <v>1</v>
      </c>
      <c r="H440" s="783">
        <v>1348157</v>
      </c>
      <c r="I440" s="36" t="s">
        <v>3349</v>
      </c>
      <c r="J440" s="36"/>
      <c r="K440" s="36"/>
      <c r="L440" s="36"/>
      <c r="M440" s="402"/>
      <c r="N440" s="36"/>
      <c r="O440" s="36"/>
      <c r="P440" s="392"/>
      <c r="Q440" s="392"/>
      <c r="R440" s="392"/>
      <c r="S440" s="392"/>
      <c r="T440" s="392"/>
      <c r="U440" s="392"/>
      <c r="V440" s="434" t="b">
        <f t="shared" si="22"/>
        <v>1</v>
      </c>
      <c r="W440" s="434" t="b">
        <f t="shared" si="20"/>
        <v>1</v>
      </c>
      <c r="X440" s="35" t="s">
        <v>1847</v>
      </c>
      <c r="Y440" s="38">
        <v>1</v>
      </c>
      <c r="Z440" s="38" t="s">
        <v>7</v>
      </c>
      <c r="AA440" s="442" t="s">
        <v>910</v>
      </c>
      <c r="AB440" s="33" t="s">
        <v>1554</v>
      </c>
      <c r="AC440" s="213" t="s">
        <v>4393</v>
      </c>
      <c r="AD440" s="626" t="str">
        <f t="shared" si="21"/>
        <v>INSTR F341T1</v>
      </c>
      <c r="AE440" s="626">
        <v>1327</v>
      </c>
      <c r="AF440" s="36" t="s">
        <v>945</v>
      </c>
      <c r="AG440" s="434" t="s">
        <v>4599</v>
      </c>
    </row>
    <row r="441" spans="2:33" ht="14.25" customHeight="1">
      <c r="B441" s="33" t="s">
        <v>1534</v>
      </c>
      <c r="C441" s="41" t="s">
        <v>1779</v>
      </c>
      <c r="D441" s="35" t="s">
        <v>1846</v>
      </c>
      <c r="E441" s="35" t="s">
        <v>1847</v>
      </c>
      <c r="F441" s="36" t="s">
        <v>945</v>
      </c>
      <c r="G441" s="38">
        <v>2</v>
      </c>
      <c r="H441" s="629">
        <v>13482</v>
      </c>
      <c r="I441" s="36" t="s">
        <v>3284</v>
      </c>
      <c r="J441" s="36" t="s">
        <v>3273</v>
      </c>
      <c r="K441" s="36" t="s">
        <v>3269</v>
      </c>
      <c r="L441" s="36"/>
      <c r="M441" s="402"/>
      <c r="N441" s="36"/>
      <c r="O441" s="36"/>
      <c r="P441" s="392"/>
      <c r="Q441" s="392"/>
      <c r="R441" s="392"/>
      <c r="S441" s="392"/>
      <c r="T441" s="392"/>
      <c r="U441" s="392"/>
      <c r="V441" s="434" t="b">
        <f t="shared" si="22"/>
        <v>1</v>
      </c>
      <c r="W441" s="434" t="b">
        <f t="shared" si="20"/>
        <v>1</v>
      </c>
      <c r="X441" s="35" t="s">
        <v>1847</v>
      </c>
      <c r="Y441" s="38">
        <v>2</v>
      </c>
      <c r="Z441" s="38" t="s">
        <v>6</v>
      </c>
      <c r="AA441" s="442" t="s">
        <v>1797</v>
      </c>
      <c r="AB441" s="33" t="s">
        <v>1534</v>
      </c>
      <c r="AC441" s="213" t="s">
        <v>4394</v>
      </c>
      <c r="AD441" s="626" t="str">
        <f t="shared" si="21"/>
        <v>INSTR F341L2</v>
      </c>
      <c r="AE441" s="626">
        <v>1328</v>
      </c>
      <c r="AF441" s="36" t="s">
        <v>945</v>
      </c>
    </row>
    <row r="442" spans="2:33" ht="14.25" customHeight="1">
      <c r="B442" s="33" t="s">
        <v>1554</v>
      </c>
      <c r="C442" s="41"/>
      <c r="D442" s="35" t="s">
        <v>1846</v>
      </c>
      <c r="E442" s="35" t="s">
        <v>1847</v>
      </c>
      <c r="F442" s="36" t="s">
        <v>945</v>
      </c>
      <c r="G442" s="38">
        <v>2</v>
      </c>
      <c r="H442" s="783">
        <v>1348257</v>
      </c>
      <c r="I442" s="36" t="s">
        <v>3349</v>
      </c>
      <c r="J442" s="36"/>
      <c r="K442" s="36"/>
      <c r="L442" s="36"/>
      <c r="M442" s="402"/>
      <c r="N442" s="36"/>
      <c r="O442" s="36"/>
      <c r="P442" s="392"/>
      <c r="Q442" s="392"/>
      <c r="R442" s="392"/>
      <c r="S442" s="392"/>
      <c r="T442" s="392"/>
      <c r="U442" s="392"/>
      <c r="V442" s="434" t="b">
        <f t="shared" si="22"/>
        <v>1</v>
      </c>
      <c r="W442" s="434" t="b">
        <f t="shared" si="20"/>
        <v>1</v>
      </c>
      <c r="X442" s="35" t="s">
        <v>1847</v>
      </c>
      <c r="Y442" s="38">
        <v>2</v>
      </c>
      <c r="Z442" s="38" t="s">
        <v>7</v>
      </c>
      <c r="AA442" s="442" t="s">
        <v>1797</v>
      </c>
      <c r="AB442" s="33" t="s">
        <v>1554</v>
      </c>
      <c r="AC442" s="213" t="s">
        <v>4394</v>
      </c>
      <c r="AD442" s="626" t="str">
        <f t="shared" si="21"/>
        <v>INSTR F341T2</v>
      </c>
      <c r="AE442" s="626">
        <v>1328</v>
      </c>
      <c r="AF442" s="36" t="s">
        <v>945</v>
      </c>
      <c r="AG442" s="434" t="s">
        <v>4600</v>
      </c>
    </row>
    <row r="443" spans="2:33" ht="14.25" customHeight="1">
      <c r="B443" s="33" t="s">
        <v>1970</v>
      </c>
      <c r="C443" s="41"/>
      <c r="D443" s="35" t="s">
        <v>1846</v>
      </c>
      <c r="E443" s="35" t="s">
        <v>1847</v>
      </c>
      <c r="F443" s="36" t="s">
        <v>945</v>
      </c>
      <c r="G443" s="38">
        <v>1</v>
      </c>
      <c r="H443" s="629">
        <v>1348199</v>
      </c>
      <c r="I443" s="36" t="s">
        <v>3288</v>
      </c>
      <c r="J443" s="36" t="s">
        <v>3278</v>
      </c>
      <c r="K443" s="36" t="s">
        <v>3279</v>
      </c>
      <c r="L443" s="36"/>
      <c r="M443" s="402"/>
      <c r="N443" s="36"/>
      <c r="O443" s="36"/>
      <c r="P443" s="392"/>
      <c r="Q443" s="392"/>
      <c r="R443" s="392"/>
      <c r="S443" s="392"/>
      <c r="T443" s="392"/>
      <c r="U443" s="392"/>
      <c r="V443" s="434" t="b">
        <f t="shared" si="22"/>
        <v>1</v>
      </c>
      <c r="W443" s="434" t="b">
        <f t="shared" si="20"/>
        <v>1</v>
      </c>
      <c r="X443" s="35" t="s">
        <v>1847</v>
      </c>
      <c r="Y443" s="38">
        <v>1</v>
      </c>
      <c r="Z443" s="38" t="s">
        <v>8</v>
      </c>
      <c r="AA443" s="53" t="s">
        <v>3423</v>
      </c>
      <c r="AB443" s="33" t="s">
        <v>1970</v>
      </c>
      <c r="AC443" s="213" t="s">
        <v>4395</v>
      </c>
      <c r="AD443" s="626" t="str">
        <f t="shared" si="21"/>
        <v>INSTR F341P1</v>
      </c>
      <c r="AE443" s="626">
        <v>1329</v>
      </c>
      <c r="AF443" s="36" t="s">
        <v>945</v>
      </c>
    </row>
    <row r="444" spans="2:33" ht="14.25" customHeight="1">
      <c r="B444" s="33" t="s">
        <v>3368</v>
      </c>
      <c r="C444" s="41"/>
      <c r="D444" s="35" t="s">
        <v>1846</v>
      </c>
      <c r="E444" s="35" t="s">
        <v>1847</v>
      </c>
      <c r="F444" s="36" t="s">
        <v>945</v>
      </c>
      <c r="G444" s="38">
        <v>2</v>
      </c>
      <c r="H444" s="629">
        <v>1348299</v>
      </c>
      <c r="I444" s="36" t="s">
        <v>3274</v>
      </c>
      <c r="J444" s="36" t="s">
        <v>3266</v>
      </c>
      <c r="K444" s="36" t="s">
        <v>3275</v>
      </c>
      <c r="L444" s="36"/>
      <c r="M444" s="402"/>
      <c r="N444" s="36"/>
      <c r="O444" s="36"/>
      <c r="P444" s="392"/>
      <c r="Q444" s="392"/>
      <c r="R444" s="392"/>
      <c r="S444" s="392"/>
      <c r="T444" s="392"/>
      <c r="U444" s="392"/>
      <c r="V444" s="434" t="b">
        <f t="shared" si="22"/>
        <v>1</v>
      </c>
      <c r="W444" s="434" t="b">
        <f t="shared" si="20"/>
        <v>1</v>
      </c>
      <c r="X444" s="35" t="s">
        <v>1847</v>
      </c>
      <c r="Y444" s="38">
        <v>2</v>
      </c>
      <c r="Z444" s="38" t="s">
        <v>8</v>
      </c>
      <c r="AA444" s="53" t="s">
        <v>3424</v>
      </c>
      <c r="AB444" s="33" t="s">
        <v>3368</v>
      </c>
      <c r="AC444" s="213" t="s">
        <v>4396</v>
      </c>
      <c r="AD444" s="626" t="str">
        <f t="shared" si="21"/>
        <v>INSTR F341P2</v>
      </c>
      <c r="AE444" s="626">
        <v>1330</v>
      </c>
      <c r="AF444" s="36" t="s">
        <v>945</v>
      </c>
    </row>
    <row r="445" spans="2:33" ht="14.25" customHeight="1">
      <c r="B445" s="33" t="s">
        <v>3369</v>
      </c>
      <c r="C445" s="41"/>
      <c r="D445" s="35" t="s">
        <v>1846</v>
      </c>
      <c r="E445" s="35" t="s">
        <v>1847</v>
      </c>
      <c r="F445" s="36" t="s">
        <v>945</v>
      </c>
      <c r="G445" s="38">
        <v>3</v>
      </c>
      <c r="H445" s="629">
        <v>13483</v>
      </c>
      <c r="I445" s="36" t="s">
        <v>3290</v>
      </c>
      <c r="J445" s="36" t="s">
        <v>3277</v>
      </c>
      <c r="K445" s="36" t="s">
        <v>3268</v>
      </c>
      <c r="L445" s="36"/>
      <c r="M445" s="402"/>
      <c r="N445" s="36"/>
      <c r="O445" s="36"/>
      <c r="P445" s="392"/>
      <c r="Q445" s="392"/>
      <c r="R445" s="392"/>
      <c r="S445" s="392"/>
      <c r="T445" s="392"/>
      <c r="U445" s="392"/>
      <c r="V445" s="434" t="b">
        <f t="shared" si="22"/>
        <v>1</v>
      </c>
      <c r="W445" s="434" t="b">
        <f t="shared" si="20"/>
        <v>1</v>
      </c>
      <c r="X445" s="35" t="s">
        <v>1847</v>
      </c>
      <c r="Y445" s="38">
        <v>3</v>
      </c>
      <c r="Z445" s="38" t="s">
        <v>8</v>
      </c>
      <c r="AA445" s="53" t="s">
        <v>3425</v>
      </c>
      <c r="AB445" s="33" t="s">
        <v>3426</v>
      </c>
      <c r="AC445" s="213" t="s">
        <v>4397</v>
      </c>
      <c r="AD445" s="626" t="str">
        <f t="shared" si="21"/>
        <v>INSTR F341P3</v>
      </c>
      <c r="AE445" s="626">
        <v>1331</v>
      </c>
      <c r="AF445" s="36" t="s">
        <v>945</v>
      </c>
    </row>
    <row r="446" spans="2:33" ht="14.25" customHeight="1">
      <c r="B446" s="33" t="s">
        <v>1972</v>
      </c>
      <c r="C446" s="41"/>
      <c r="D446" s="35" t="s">
        <v>1846</v>
      </c>
      <c r="E446" s="35" t="s">
        <v>1847</v>
      </c>
      <c r="F446" s="36" t="s">
        <v>945</v>
      </c>
      <c r="G446" s="38">
        <v>4</v>
      </c>
      <c r="H446" s="629">
        <v>13484</v>
      </c>
      <c r="I446" s="36" t="s">
        <v>3291</v>
      </c>
      <c r="J446" s="36" t="s">
        <v>3307</v>
      </c>
      <c r="K446" s="36" t="s">
        <v>3270</v>
      </c>
      <c r="L446" s="36"/>
      <c r="M446" s="402"/>
      <c r="N446" s="36"/>
      <c r="O446" s="36"/>
      <c r="P446" s="392"/>
      <c r="Q446" s="392"/>
      <c r="R446" s="392"/>
      <c r="S446" s="392"/>
      <c r="T446" s="392"/>
      <c r="U446" s="392"/>
      <c r="V446" s="434" t="b">
        <f t="shared" si="22"/>
        <v>1</v>
      </c>
      <c r="W446" s="434" t="b">
        <f t="shared" si="20"/>
        <v>1</v>
      </c>
      <c r="X446" s="35" t="s">
        <v>1847</v>
      </c>
      <c r="Y446" s="38">
        <v>4</v>
      </c>
      <c r="Z446" s="38" t="s">
        <v>8</v>
      </c>
      <c r="AA446" s="53" t="s">
        <v>3427</v>
      </c>
      <c r="AB446" s="33" t="s">
        <v>1972</v>
      </c>
      <c r="AC446" s="213" t="s">
        <v>4398</v>
      </c>
      <c r="AD446" s="626" t="str">
        <f t="shared" si="21"/>
        <v>INSTR F341P4</v>
      </c>
      <c r="AE446" s="626">
        <v>1332</v>
      </c>
      <c r="AF446" s="36" t="s">
        <v>945</v>
      </c>
    </row>
    <row r="447" spans="2:33" ht="14.25" customHeight="1">
      <c r="B447" s="33" t="s">
        <v>1578</v>
      </c>
      <c r="C447" s="41" t="s">
        <v>1782</v>
      </c>
      <c r="D447" s="35" t="s">
        <v>1848</v>
      </c>
      <c r="E447" s="35" t="s">
        <v>1849</v>
      </c>
      <c r="F447" s="36" t="s">
        <v>959</v>
      </c>
      <c r="G447" s="38">
        <v>1</v>
      </c>
      <c r="H447" s="629">
        <v>13491</v>
      </c>
      <c r="I447" s="36" t="s">
        <v>3299</v>
      </c>
      <c r="J447" s="36" t="s">
        <v>3276</v>
      </c>
      <c r="K447" s="36" t="s">
        <v>3297</v>
      </c>
      <c r="L447" s="36"/>
      <c r="M447" s="402"/>
      <c r="N447" s="36"/>
      <c r="O447" s="36"/>
      <c r="P447" s="392"/>
      <c r="Q447" s="392"/>
      <c r="R447" s="392"/>
      <c r="S447" s="392"/>
      <c r="T447" s="392"/>
      <c r="U447" s="392"/>
      <c r="V447" s="434" t="b">
        <f t="shared" si="22"/>
        <v>1</v>
      </c>
      <c r="W447" s="434" t="b">
        <f t="shared" si="20"/>
        <v>1</v>
      </c>
      <c r="X447" s="35" t="s">
        <v>1849</v>
      </c>
      <c r="Y447" s="38">
        <v>1</v>
      </c>
      <c r="Z447" s="38" t="s">
        <v>6</v>
      </c>
      <c r="AA447" s="442" t="s">
        <v>1797</v>
      </c>
      <c r="AB447" s="33" t="s">
        <v>1578</v>
      </c>
      <c r="AC447" s="213" t="s">
        <v>4399</v>
      </c>
      <c r="AD447" s="626" t="str">
        <f t="shared" si="21"/>
        <v>INSTR F342L1</v>
      </c>
      <c r="AE447" s="626">
        <v>1334</v>
      </c>
      <c r="AF447" s="36" t="s">
        <v>959</v>
      </c>
    </row>
    <row r="448" spans="2:33" ht="14.25" customHeight="1">
      <c r="B448" s="33" t="s">
        <v>1534</v>
      </c>
      <c r="C448" s="41" t="s">
        <v>1782</v>
      </c>
      <c r="D448" s="35" t="s">
        <v>1848</v>
      </c>
      <c r="E448" s="35" t="s">
        <v>1849</v>
      </c>
      <c r="F448" s="36" t="s">
        <v>959</v>
      </c>
      <c r="G448" s="38">
        <v>2</v>
      </c>
      <c r="H448" s="629">
        <v>13492</v>
      </c>
      <c r="I448" s="36" t="s">
        <v>3284</v>
      </c>
      <c r="J448" s="36" t="s">
        <v>3273</v>
      </c>
      <c r="K448" s="36" t="s">
        <v>3269</v>
      </c>
      <c r="L448" s="36"/>
      <c r="M448" s="402"/>
      <c r="Q448" s="392"/>
      <c r="R448" s="392"/>
      <c r="S448" s="392"/>
      <c r="T448" s="392"/>
      <c r="U448" s="392"/>
      <c r="V448" s="434" t="b">
        <f t="shared" si="22"/>
        <v>1</v>
      </c>
      <c r="W448" s="434" t="b">
        <f t="shared" si="20"/>
        <v>1</v>
      </c>
      <c r="X448" s="35" t="s">
        <v>1849</v>
      </c>
      <c r="Y448" s="38">
        <v>2</v>
      </c>
      <c r="Z448" s="38" t="s">
        <v>6</v>
      </c>
      <c r="AA448" s="441" t="s">
        <v>941</v>
      </c>
      <c r="AB448" s="33" t="s">
        <v>1534</v>
      </c>
      <c r="AC448" s="213" t="s">
        <v>4400</v>
      </c>
      <c r="AD448" s="626" t="str">
        <f t="shared" si="21"/>
        <v>INSTR F342L2</v>
      </c>
      <c r="AE448" s="626">
        <v>1335</v>
      </c>
      <c r="AF448" s="36" t="s">
        <v>959</v>
      </c>
    </row>
    <row r="449" spans="2:33" ht="14.25" customHeight="1">
      <c r="B449" s="435" t="s">
        <v>3370</v>
      </c>
      <c r="C449" s="41"/>
      <c r="D449" s="35" t="s">
        <v>1848</v>
      </c>
      <c r="E449" s="35" t="s">
        <v>1849</v>
      </c>
      <c r="F449" s="36" t="s">
        <v>959</v>
      </c>
      <c r="G449" s="38">
        <v>1</v>
      </c>
      <c r="H449" s="629">
        <v>1349199</v>
      </c>
      <c r="I449" s="36" t="s">
        <v>3287</v>
      </c>
      <c r="J449" s="36" t="s">
        <v>3303</v>
      </c>
      <c r="K449" s="36" t="s">
        <v>3296</v>
      </c>
      <c r="L449" s="36"/>
      <c r="M449" s="402"/>
      <c r="N449" s="36"/>
      <c r="O449" s="36"/>
      <c r="P449" s="392"/>
      <c r="Q449" s="392"/>
      <c r="R449" s="392"/>
      <c r="S449" s="392"/>
      <c r="T449" s="392"/>
      <c r="U449" s="392"/>
      <c r="V449" s="434" t="b">
        <f t="shared" si="22"/>
        <v>1</v>
      </c>
      <c r="W449" s="434" t="b">
        <f t="shared" si="20"/>
        <v>1</v>
      </c>
      <c r="X449" s="35" t="s">
        <v>1849</v>
      </c>
      <c r="Y449" s="38">
        <v>1</v>
      </c>
      <c r="Z449" s="38" t="s">
        <v>8</v>
      </c>
      <c r="AA449" s="53" t="s">
        <v>3428</v>
      </c>
      <c r="AB449" s="33" t="s">
        <v>3370</v>
      </c>
      <c r="AC449" s="213" t="s">
        <v>4401</v>
      </c>
      <c r="AD449" s="626" t="str">
        <f t="shared" si="21"/>
        <v>INSTR F342P1</v>
      </c>
      <c r="AE449" s="626">
        <v>1336</v>
      </c>
      <c r="AF449" s="36" t="s">
        <v>959</v>
      </c>
    </row>
    <row r="450" spans="2:33" ht="14.25" customHeight="1">
      <c r="B450" s="33" t="s">
        <v>3371</v>
      </c>
      <c r="C450" s="41"/>
      <c r="D450" s="35" t="s">
        <v>1848</v>
      </c>
      <c r="E450" s="35" t="s">
        <v>1849</v>
      </c>
      <c r="F450" s="36" t="s">
        <v>959</v>
      </c>
      <c r="G450" s="38">
        <v>2</v>
      </c>
      <c r="H450" s="629">
        <v>1349299</v>
      </c>
      <c r="I450" s="36" t="s">
        <v>3281</v>
      </c>
      <c r="J450" s="36" t="s">
        <v>3282</v>
      </c>
      <c r="K450" s="36" t="s">
        <v>3283</v>
      </c>
      <c r="L450" s="36"/>
      <c r="M450" s="402"/>
      <c r="N450" s="36"/>
      <c r="O450" s="36"/>
      <c r="P450" s="392"/>
      <c r="Q450" s="392"/>
      <c r="R450" s="392"/>
      <c r="S450" s="392"/>
      <c r="T450" s="392"/>
      <c r="U450" s="392"/>
      <c r="V450" s="434" t="b">
        <f t="shared" si="22"/>
        <v>1</v>
      </c>
      <c r="W450" s="434" t="b">
        <f t="shared" si="20"/>
        <v>1</v>
      </c>
      <c r="X450" s="35" t="s">
        <v>1849</v>
      </c>
      <c r="Y450" s="38">
        <v>2</v>
      </c>
      <c r="Z450" s="38" t="s">
        <v>8</v>
      </c>
      <c r="AA450" s="53" t="s">
        <v>3429</v>
      </c>
      <c r="AB450" s="33" t="s">
        <v>3371</v>
      </c>
      <c r="AC450" s="213" t="s">
        <v>4402</v>
      </c>
      <c r="AD450" s="626" t="str">
        <f t="shared" si="21"/>
        <v>INSTR F342P2</v>
      </c>
      <c r="AE450" s="626">
        <v>1337</v>
      </c>
      <c r="AF450" s="36" t="s">
        <v>959</v>
      </c>
    </row>
    <row r="451" spans="2:33" ht="14.25" customHeight="1">
      <c r="B451" s="33" t="s">
        <v>1970</v>
      </c>
      <c r="C451" s="41"/>
      <c r="D451" s="35" t="s">
        <v>1848</v>
      </c>
      <c r="E451" s="35" t="s">
        <v>1849</v>
      </c>
      <c r="F451" s="36" t="s">
        <v>959</v>
      </c>
      <c r="G451" s="38">
        <v>3</v>
      </c>
      <c r="H451" s="629">
        <v>13493</v>
      </c>
      <c r="I451" s="36" t="s">
        <v>3288</v>
      </c>
      <c r="J451" s="36" t="s">
        <v>3278</v>
      </c>
      <c r="K451" s="36" t="s">
        <v>3279</v>
      </c>
      <c r="L451" s="36"/>
      <c r="M451" s="402"/>
      <c r="N451" s="36"/>
      <c r="O451" s="36"/>
      <c r="P451" s="392"/>
      <c r="Q451" s="392"/>
      <c r="R451" s="392"/>
      <c r="S451" s="392"/>
      <c r="T451" s="392"/>
      <c r="U451" s="392"/>
      <c r="V451" s="434" t="b">
        <f t="shared" si="22"/>
        <v>1</v>
      </c>
      <c r="W451" s="434" t="b">
        <f t="shared" si="20"/>
        <v>1</v>
      </c>
      <c r="X451" s="35" t="s">
        <v>1849</v>
      </c>
      <c r="Y451" s="38">
        <v>3</v>
      </c>
      <c r="Z451" s="38" t="s">
        <v>8</v>
      </c>
      <c r="AA451" s="53" t="s">
        <v>3430</v>
      </c>
      <c r="AB451" s="33" t="s">
        <v>1970</v>
      </c>
      <c r="AC451" s="213" t="s">
        <v>4403</v>
      </c>
      <c r="AD451" s="626" t="str">
        <f t="shared" si="21"/>
        <v>INSTR F342P3</v>
      </c>
      <c r="AE451" s="626">
        <v>1338</v>
      </c>
      <c r="AF451" s="36" t="s">
        <v>959</v>
      </c>
    </row>
    <row r="452" spans="2:33" ht="14.25" customHeight="1">
      <c r="B452" s="33" t="s">
        <v>1972</v>
      </c>
      <c r="C452" s="41"/>
      <c r="D452" s="35" t="s">
        <v>1848</v>
      </c>
      <c r="E452" s="35" t="s">
        <v>1849</v>
      </c>
      <c r="F452" s="36" t="s">
        <v>959</v>
      </c>
      <c r="G452" s="38">
        <v>4</v>
      </c>
      <c r="H452" s="629">
        <v>13494</v>
      </c>
      <c r="I452" s="36" t="s">
        <v>3291</v>
      </c>
      <c r="J452" s="36" t="s">
        <v>3307</v>
      </c>
      <c r="K452" s="36" t="s">
        <v>3270</v>
      </c>
      <c r="L452" s="36"/>
      <c r="M452" s="402"/>
      <c r="N452" s="36"/>
      <c r="O452" s="36"/>
      <c r="P452" s="392"/>
      <c r="Q452" s="392"/>
      <c r="R452" s="392"/>
      <c r="S452" s="392"/>
      <c r="T452" s="392"/>
      <c r="U452" s="392"/>
      <c r="V452" s="434" t="b">
        <f t="shared" si="22"/>
        <v>1</v>
      </c>
      <c r="W452" s="434" t="b">
        <f t="shared" si="20"/>
        <v>1</v>
      </c>
      <c r="X452" s="35" t="s">
        <v>1849</v>
      </c>
      <c r="Y452" s="38">
        <v>4</v>
      </c>
      <c r="Z452" s="38" t="s">
        <v>8</v>
      </c>
      <c r="AA452" s="53" t="s">
        <v>3431</v>
      </c>
      <c r="AB452" s="33" t="s">
        <v>1972</v>
      </c>
      <c r="AC452" s="213" t="s">
        <v>4404</v>
      </c>
      <c r="AD452" s="626" t="str">
        <f t="shared" si="21"/>
        <v>INSTR F342P4</v>
      </c>
      <c r="AE452" s="626">
        <v>1339</v>
      </c>
      <c r="AF452" s="36" t="s">
        <v>959</v>
      </c>
    </row>
    <row r="453" spans="2:33" ht="14.25" customHeight="1">
      <c r="B453" s="33" t="s">
        <v>3372</v>
      </c>
      <c r="C453" s="41"/>
      <c r="D453" s="35" t="s">
        <v>1848</v>
      </c>
      <c r="E453" s="35" t="s">
        <v>1849</v>
      </c>
      <c r="F453" s="36" t="s">
        <v>959</v>
      </c>
      <c r="G453" s="38">
        <v>5</v>
      </c>
      <c r="H453" s="629">
        <v>13495</v>
      </c>
      <c r="I453" s="36" t="s">
        <v>3293</v>
      </c>
      <c r="J453" s="36" t="s">
        <v>3308</v>
      </c>
      <c r="K453" s="36" t="s">
        <v>3294</v>
      </c>
      <c r="L453" s="36"/>
      <c r="M453" s="402"/>
      <c r="N453" s="36"/>
      <c r="O453" s="36"/>
      <c r="P453" s="392"/>
      <c r="Q453" s="392"/>
      <c r="R453" s="392"/>
      <c r="S453" s="392"/>
      <c r="T453" s="392"/>
      <c r="U453" s="392"/>
      <c r="V453" s="434" t="b">
        <f t="shared" si="22"/>
        <v>1</v>
      </c>
      <c r="W453" s="434" t="b">
        <f t="shared" si="20"/>
        <v>1</v>
      </c>
      <c r="X453" s="35" t="s">
        <v>1849</v>
      </c>
      <c r="Y453" s="38">
        <v>5</v>
      </c>
      <c r="Z453" s="38" t="s">
        <v>8</v>
      </c>
      <c r="AA453" s="53" t="s">
        <v>3429</v>
      </c>
      <c r="AB453" s="33" t="s">
        <v>3432</v>
      </c>
      <c r="AC453" s="213" t="s">
        <v>4405</v>
      </c>
      <c r="AD453" s="626" t="str">
        <f t="shared" si="21"/>
        <v>INSTR F342P5</v>
      </c>
      <c r="AE453" s="626">
        <v>1340</v>
      </c>
      <c r="AF453" s="36" t="s">
        <v>959</v>
      </c>
    </row>
    <row r="454" spans="2:33" ht="14.25" customHeight="1">
      <c r="B454" s="33" t="s">
        <v>1522</v>
      </c>
      <c r="C454" s="69" t="s">
        <v>1598</v>
      </c>
      <c r="D454" s="35" t="s">
        <v>1117</v>
      </c>
      <c r="E454" s="35" t="s">
        <v>1118</v>
      </c>
      <c r="F454" s="36" t="s">
        <v>1119</v>
      </c>
      <c r="G454" s="38">
        <v>1</v>
      </c>
      <c r="H454" s="629">
        <v>13501</v>
      </c>
      <c r="I454" s="36" t="s">
        <v>3286</v>
      </c>
      <c r="J454" s="36" t="s">
        <v>3289</v>
      </c>
      <c r="K454" s="36" t="s">
        <v>3292</v>
      </c>
      <c r="L454" s="36"/>
      <c r="M454" s="402"/>
      <c r="N454" s="36"/>
      <c r="O454" s="36"/>
      <c r="P454" s="392"/>
      <c r="Q454" s="392"/>
      <c r="R454" s="392"/>
      <c r="S454" s="392"/>
      <c r="T454" s="392"/>
      <c r="U454" s="392"/>
      <c r="V454" s="434" t="b">
        <f t="shared" si="22"/>
        <v>1</v>
      </c>
      <c r="W454" s="434" t="b">
        <f t="shared" ref="W454:W517" si="23">EXACT(G454,Y454)</f>
        <v>1</v>
      </c>
      <c r="X454" s="35" t="s">
        <v>1118</v>
      </c>
      <c r="Y454" s="38">
        <v>1</v>
      </c>
      <c r="Z454" s="38" t="s">
        <v>6</v>
      </c>
      <c r="AA454" s="441" t="s">
        <v>907</v>
      </c>
      <c r="AB454" s="33" t="s">
        <v>1522</v>
      </c>
      <c r="AC454" s="213" t="s">
        <v>4406</v>
      </c>
      <c r="AD454" s="626" t="str">
        <f t="shared" si="21"/>
        <v>INSTR F343L1</v>
      </c>
      <c r="AE454" s="626">
        <v>1341</v>
      </c>
      <c r="AF454" s="36" t="s">
        <v>1119</v>
      </c>
    </row>
    <row r="455" spans="2:33" ht="14.25" customHeight="1">
      <c r="B455" s="33" t="s">
        <v>1536</v>
      </c>
      <c r="C455" s="69" t="s">
        <v>1598</v>
      </c>
      <c r="D455" s="35" t="s">
        <v>1117</v>
      </c>
      <c r="E455" s="35" t="s">
        <v>1118</v>
      </c>
      <c r="F455" s="36" t="s">
        <v>1119</v>
      </c>
      <c r="G455" s="38">
        <v>1</v>
      </c>
      <c r="H455" s="629">
        <v>1350157</v>
      </c>
      <c r="I455" s="36" t="s">
        <v>3280</v>
      </c>
      <c r="J455" s="36"/>
      <c r="K455" s="36"/>
      <c r="L455" s="36"/>
      <c r="M455" s="402"/>
      <c r="N455" s="36"/>
      <c r="O455" s="36"/>
      <c r="P455" s="392"/>
      <c r="Q455" s="392"/>
      <c r="R455" s="392"/>
      <c r="S455" s="392"/>
      <c r="T455" s="392"/>
      <c r="U455" s="392"/>
      <c r="V455" s="434" t="b">
        <f t="shared" si="22"/>
        <v>1</v>
      </c>
      <c r="W455" s="434" t="b">
        <f t="shared" si="23"/>
        <v>1</v>
      </c>
      <c r="X455" s="35" t="s">
        <v>1118</v>
      </c>
      <c r="Y455" s="38">
        <v>1</v>
      </c>
      <c r="Z455" s="38" t="s">
        <v>7</v>
      </c>
      <c r="AA455" s="442" t="s">
        <v>908</v>
      </c>
      <c r="AB455" s="33" t="s">
        <v>1536</v>
      </c>
      <c r="AC455" s="213" t="s">
        <v>4407</v>
      </c>
      <c r="AD455" s="626" t="str">
        <f t="shared" ref="AD455:AD518" si="24">X455&amp;Z455&amp;Y455</f>
        <v>INSTR F343T1</v>
      </c>
      <c r="AE455" s="626">
        <v>1342</v>
      </c>
      <c r="AF455" s="36" t="s">
        <v>1119</v>
      </c>
    </row>
    <row r="456" spans="2:33" ht="14.25" customHeight="1">
      <c r="B456" s="33"/>
      <c r="C456" s="41"/>
      <c r="D456" s="35" t="s">
        <v>1850</v>
      </c>
      <c r="E456" s="35" t="s">
        <v>1851</v>
      </c>
      <c r="F456" s="36" t="s">
        <v>197</v>
      </c>
      <c r="G456" s="38">
        <v>1</v>
      </c>
      <c r="H456" s="629">
        <v>17341</v>
      </c>
      <c r="I456" s="36"/>
      <c r="J456" s="36"/>
      <c r="K456" s="36"/>
      <c r="L456" s="36"/>
      <c r="M456" s="402"/>
      <c r="N456" s="36"/>
      <c r="O456" s="36"/>
      <c r="P456" s="392"/>
      <c r="Q456" s="392"/>
      <c r="R456" s="392"/>
      <c r="S456" s="392"/>
      <c r="T456" s="392"/>
      <c r="U456" s="392"/>
      <c r="V456" s="434" t="b">
        <f t="shared" si="22"/>
        <v>1</v>
      </c>
      <c r="W456" s="434" t="b">
        <f t="shared" si="23"/>
        <v>1</v>
      </c>
      <c r="X456" s="35" t="s">
        <v>1851</v>
      </c>
      <c r="Y456" s="38">
        <v>1</v>
      </c>
      <c r="Z456" s="38" t="s">
        <v>19</v>
      </c>
      <c r="AA456" s="441" t="s">
        <v>934</v>
      </c>
      <c r="AB456" s="33"/>
      <c r="AC456" s="213" t="s">
        <v>4408</v>
      </c>
      <c r="AD456" s="626" t="str">
        <f t="shared" si="24"/>
        <v>INSTR F366I1</v>
      </c>
      <c r="AE456" s="626">
        <v>1506</v>
      </c>
      <c r="AF456" s="36" t="s">
        <v>197</v>
      </c>
    </row>
    <row r="457" spans="2:33" ht="14.25" customHeight="1">
      <c r="B457" s="33"/>
      <c r="C457" s="41"/>
      <c r="D457" s="35">
        <v>1745</v>
      </c>
      <c r="E457" s="35" t="s">
        <v>1852</v>
      </c>
      <c r="F457" s="36" t="s">
        <v>197</v>
      </c>
      <c r="G457" s="38">
        <v>1</v>
      </c>
      <c r="H457" s="629">
        <v>17451</v>
      </c>
      <c r="I457" s="36"/>
      <c r="J457" s="36"/>
      <c r="K457" s="36"/>
      <c r="L457" s="36"/>
      <c r="M457" s="402"/>
      <c r="N457" s="36"/>
      <c r="O457" s="36"/>
      <c r="P457" s="392"/>
      <c r="Q457" s="392"/>
      <c r="R457" s="392"/>
      <c r="S457" s="392"/>
      <c r="T457" s="392"/>
      <c r="U457" s="392"/>
      <c r="V457" s="434" t="b">
        <f t="shared" si="22"/>
        <v>1</v>
      </c>
      <c r="W457" s="434" t="b">
        <f t="shared" si="23"/>
        <v>1</v>
      </c>
      <c r="X457" s="35" t="s">
        <v>1852</v>
      </c>
      <c r="Y457" s="38">
        <v>1</v>
      </c>
      <c r="Z457" s="38" t="s">
        <v>19</v>
      </c>
      <c r="AA457" s="441" t="s">
        <v>934</v>
      </c>
      <c r="AB457" s="33"/>
      <c r="AC457" s="213" t="s">
        <v>4409</v>
      </c>
      <c r="AD457" s="626" t="str">
        <f t="shared" si="24"/>
        <v>INSTR F367I1</v>
      </c>
      <c r="AE457" s="626">
        <v>1513</v>
      </c>
      <c r="AF457" s="36" t="s">
        <v>197</v>
      </c>
    </row>
    <row r="458" spans="2:33" ht="14.25" customHeight="1">
      <c r="B458" s="33"/>
      <c r="C458" s="41"/>
      <c r="D458" s="35" t="s">
        <v>1853</v>
      </c>
      <c r="E458" s="35" t="s">
        <v>1854</v>
      </c>
      <c r="F458" s="36" t="s">
        <v>200</v>
      </c>
      <c r="G458" s="38">
        <v>1</v>
      </c>
      <c r="H458" s="629">
        <v>16941</v>
      </c>
      <c r="I458" s="36"/>
      <c r="J458" s="36"/>
      <c r="K458" s="36"/>
      <c r="L458" s="36"/>
      <c r="M458" s="402"/>
      <c r="N458" s="36"/>
      <c r="O458" s="36"/>
      <c r="P458" s="392"/>
      <c r="Q458" s="392"/>
      <c r="R458" s="392"/>
      <c r="S458" s="392"/>
      <c r="T458" s="392"/>
      <c r="U458" s="392"/>
      <c r="V458" s="434" t="b">
        <f t="shared" si="22"/>
        <v>1</v>
      </c>
      <c r="W458" s="434" t="b">
        <f t="shared" si="23"/>
        <v>1</v>
      </c>
      <c r="X458" s="35" t="s">
        <v>1854</v>
      </c>
      <c r="Y458" s="38">
        <v>1</v>
      </c>
      <c r="Z458" s="38" t="s">
        <v>19</v>
      </c>
      <c r="AA458" s="441" t="s">
        <v>934</v>
      </c>
      <c r="AB458" s="33"/>
      <c r="AC458" s="213" t="s">
        <v>4410</v>
      </c>
      <c r="AD458" s="626" t="str">
        <f t="shared" si="24"/>
        <v>INSTR F376I1</v>
      </c>
      <c r="AE458" s="626">
        <v>1493</v>
      </c>
      <c r="AF458" s="36" t="s">
        <v>200</v>
      </c>
    </row>
    <row r="459" spans="2:33" ht="14.25" customHeight="1">
      <c r="B459" s="33"/>
      <c r="C459" s="41"/>
      <c r="D459" s="35">
        <v>1761</v>
      </c>
      <c r="E459" s="35" t="s">
        <v>1855</v>
      </c>
      <c r="F459" s="36" t="s">
        <v>200</v>
      </c>
      <c r="G459" s="38">
        <v>1</v>
      </c>
      <c r="H459" s="629">
        <v>17611</v>
      </c>
      <c r="I459" s="36"/>
      <c r="J459" s="36"/>
      <c r="K459" s="36"/>
      <c r="L459" s="36"/>
      <c r="M459" s="402"/>
      <c r="N459" s="36"/>
      <c r="O459" s="36"/>
      <c r="P459" s="392"/>
      <c r="Q459" s="392"/>
      <c r="R459" s="392"/>
      <c r="S459" s="392"/>
      <c r="T459" s="392"/>
      <c r="U459" s="392"/>
      <c r="V459" s="434" t="b">
        <f t="shared" si="22"/>
        <v>1</v>
      </c>
      <c r="W459" s="434" t="b">
        <f t="shared" si="23"/>
        <v>1</v>
      </c>
      <c r="X459" s="35" t="s">
        <v>1855</v>
      </c>
      <c r="Y459" s="38">
        <v>1</v>
      </c>
      <c r="Z459" s="38" t="s">
        <v>19</v>
      </c>
      <c r="AA459" s="441" t="s">
        <v>934</v>
      </c>
      <c r="AB459" s="33"/>
      <c r="AC459" s="213" t="s">
        <v>4411</v>
      </c>
      <c r="AD459" s="626" t="str">
        <f t="shared" si="24"/>
        <v>INSTR F377I1</v>
      </c>
      <c r="AE459" s="626">
        <v>1523</v>
      </c>
      <c r="AF459" s="36" t="s">
        <v>200</v>
      </c>
    </row>
    <row r="460" spans="2:33" ht="14.25" customHeight="1">
      <c r="B460" s="449" t="s">
        <v>1588</v>
      </c>
      <c r="C460" s="41"/>
      <c r="D460" s="35">
        <v>1856</v>
      </c>
      <c r="E460" s="75" t="s">
        <v>1856</v>
      </c>
      <c r="F460" s="36" t="s">
        <v>994</v>
      </c>
      <c r="G460" s="77">
        <v>1</v>
      </c>
      <c r="H460" s="629">
        <v>18561</v>
      </c>
      <c r="I460" s="448" t="s">
        <v>3303</v>
      </c>
      <c r="J460" s="448" t="s">
        <v>3266</v>
      </c>
      <c r="K460" s="448" t="s">
        <v>3267</v>
      </c>
      <c r="L460" s="36"/>
      <c r="M460" s="402"/>
      <c r="N460" s="36"/>
      <c r="O460" s="36"/>
      <c r="P460" s="392"/>
      <c r="Q460" s="392"/>
      <c r="R460" s="392"/>
      <c r="S460" s="392"/>
      <c r="T460" s="392"/>
      <c r="U460" s="392"/>
      <c r="V460" s="434" t="b">
        <f t="shared" si="22"/>
        <v>1</v>
      </c>
      <c r="W460" s="434" t="b">
        <f t="shared" si="23"/>
        <v>1</v>
      </c>
      <c r="X460" s="75" t="s">
        <v>1856</v>
      </c>
      <c r="Y460" s="77">
        <v>1</v>
      </c>
      <c r="Z460" s="77" t="s">
        <v>6</v>
      </c>
      <c r="AA460" s="441" t="s">
        <v>377</v>
      </c>
      <c r="AB460" s="33" t="s">
        <v>1588</v>
      </c>
      <c r="AC460" s="213" t="s">
        <v>4412</v>
      </c>
      <c r="AD460" s="626" t="str">
        <f t="shared" si="24"/>
        <v>INSTR F473L1</v>
      </c>
      <c r="AE460" s="626">
        <v>1538</v>
      </c>
      <c r="AF460" s="36" t="s">
        <v>994</v>
      </c>
    </row>
    <row r="461" spans="2:33" s="477" customFormat="1" ht="14.25" customHeight="1">
      <c r="B461" s="482"/>
      <c r="C461" s="471"/>
      <c r="D461" s="472">
        <v>1719</v>
      </c>
      <c r="E461" s="483" t="s">
        <v>1857</v>
      </c>
      <c r="F461" s="466" t="s">
        <v>212</v>
      </c>
      <c r="G461" s="473">
        <v>1</v>
      </c>
      <c r="H461" s="629">
        <v>17191</v>
      </c>
      <c r="I461" s="466"/>
      <c r="J461" s="466"/>
      <c r="K461" s="466"/>
      <c r="L461" s="466"/>
      <c r="M461" s="475"/>
      <c r="N461" s="466"/>
      <c r="O461" s="466"/>
      <c r="P461" s="476"/>
      <c r="Q461" s="476"/>
      <c r="R461" s="476"/>
      <c r="S461" s="476"/>
      <c r="T461" s="476"/>
      <c r="U461" s="476"/>
      <c r="V461" s="477" t="b">
        <f t="shared" si="22"/>
        <v>1</v>
      </c>
      <c r="W461" s="477" t="b">
        <f t="shared" si="23"/>
        <v>1</v>
      </c>
      <c r="X461" s="483" t="s">
        <v>1857</v>
      </c>
      <c r="Y461" s="473">
        <v>1</v>
      </c>
      <c r="Z461" s="484" t="s">
        <v>19</v>
      </c>
      <c r="AA461" s="499" t="s">
        <v>934</v>
      </c>
      <c r="AB461" s="482"/>
      <c r="AC461" s="213" t="s">
        <v>4413</v>
      </c>
      <c r="AD461" s="626" t="str">
        <f t="shared" si="24"/>
        <v>INSTR F491I1</v>
      </c>
      <c r="AE461" s="626" t="e">
        <v>#N/A</v>
      </c>
      <c r="AF461" s="466" t="s">
        <v>212</v>
      </c>
    </row>
    <row r="462" spans="2:33" ht="14.25" customHeight="1">
      <c r="B462" s="43" t="s">
        <v>1552</v>
      </c>
      <c r="C462" s="41"/>
      <c r="D462" s="66" t="s">
        <v>1120</v>
      </c>
      <c r="E462" s="67" t="s">
        <v>1121</v>
      </c>
      <c r="F462" s="67" t="s">
        <v>1122</v>
      </c>
      <c r="G462" s="41">
        <v>1</v>
      </c>
      <c r="H462" s="629">
        <v>15291</v>
      </c>
      <c r="I462" s="67" t="s">
        <v>3300</v>
      </c>
      <c r="J462" s="67" t="s">
        <v>3309</v>
      </c>
      <c r="K462" s="67" t="s">
        <v>3298</v>
      </c>
      <c r="L462" s="67"/>
      <c r="M462" s="406"/>
      <c r="N462" s="67"/>
      <c r="O462" s="67"/>
      <c r="P462" s="392"/>
      <c r="Q462" s="392"/>
      <c r="R462" s="392"/>
      <c r="S462" s="392"/>
      <c r="T462" s="392"/>
      <c r="U462" s="392"/>
      <c r="V462" s="434" t="b">
        <f t="shared" si="22"/>
        <v>1</v>
      </c>
      <c r="W462" s="434" t="b">
        <f t="shared" si="23"/>
        <v>1</v>
      </c>
      <c r="X462" s="67" t="s">
        <v>1121</v>
      </c>
      <c r="Y462" s="41">
        <v>1</v>
      </c>
      <c r="Z462" s="41" t="s">
        <v>6</v>
      </c>
      <c r="AA462" s="441" t="s">
        <v>1123</v>
      </c>
      <c r="AB462" s="43" t="s">
        <v>1552</v>
      </c>
      <c r="AC462" s="213" t="s">
        <v>4414</v>
      </c>
      <c r="AD462" s="626" t="str">
        <f t="shared" si="24"/>
        <v>IS F341L1</v>
      </c>
      <c r="AE462" s="626">
        <v>1432</v>
      </c>
      <c r="AF462" s="67" t="s">
        <v>1122</v>
      </c>
    </row>
    <row r="463" spans="2:33" ht="14.25" customHeight="1">
      <c r="B463" s="43" t="s">
        <v>1621</v>
      </c>
      <c r="C463" s="41" t="s">
        <v>1780</v>
      </c>
      <c r="D463" s="35" t="s">
        <v>1131</v>
      </c>
      <c r="E463" s="35" t="s">
        <v>1132</v>
      </c>
      <c r="F463" s="36" t="s">
        <v>1133</v>
      </c>
      <c r="G463" s="38">
        <v>1</v>
      </c>
      <c r="H463" s="629">
        <v>10111</v>
      </c>
      <c r="I463" s="36" t="s">
        <v>3304</v>
      </c>
      <c r="J463" s="36" t="s">
        <v>3265</v>
      </c>
      <c r="K463" s="36" t="s">
        <v>3264</v>
      </c>
      <c r="L463" s="36"/>
      <c r="M463" s="402"/>
      <c r="N463" s="36"/>
      <c r="O463" s="36"/>
      <c r="P463" s="392"/>
      <c r="Q463" s="392"/>
      <c r="R463" s="392"/>
      <c r="S463" s="392"/>
      <c r="T463" s="392"/>
      <c r="U463" s="392"/>
      <c r="V463" s="434" t="b">
        <f t="shared" si="22"/>
        <v>1</v>
      </c>
      <c r="W463" s="434" t="b">
        <f t="shared" si="23"/>
        <v>1</v>
      </c>
      <c r="X463" s="35" t="s">
        <v>1132</v>
      </c>
      <c r="Y463" s="38">
        <v>1</v>
      </c>
      <c r="Z463" s="38" t="s">
        <v>6</v>
      </c>
      <c r="AA463" s="117" t="s">
        <v>1860</v>
      </c>
      <c r="AB463" s="43" t="s">
        <v>1621</v>
      </c>
      <c r="AC463" s="213" t="s">
        <v>4415</v>
      </c>
      <c r="AD463" s="626" t="str">
        <f t="shared" si="24"/>
        <v>MATH F112L1</v>
      </c>
      <c r="AE463" s="626">
        <v>1119</v>
      </c>
      <c r="AF463" s="36" t="s">
        <v>1133</v>
      </c>
    </row>
    <row r="464" spans="2:33" ht="14.25" customHeight="1">
      <c r="B464" s="33" t="s">
        <v>1637</v>
      </c>
      <c r="C464" s="41"/>
      <c r="D464" s="35" t="s">
        <v>1131</v>
      </c>
      <c r="E464" s="35" t="s">
        <v>1132</v>
      </c>
      <c r="F464" s="36" t="s">
        <v>1133</v>
      </c>
      <c r="G464" s="38">
        <v>1</v>
      </c>
      <c r="H464" s="783">
        <v>1011157</v>
      </c>
      <c r="I464" s="36" t="s">
        <v>3301</v>
      </c>
      <c r="J464" s="36"/>
      <c r="K464" s="36"/>
      <c r="L464" s="36"/>
      <c r="M464" s="402"/>
      <c r="N464" s="36"/>
      <c r="O464" s="36"/>
      <c r="P464" s="392"/>
      <c r="Q464" s="392"/>
      <c r="R464" s="392"/>
      <c r="S464" s="392"/>
      <c r="T464" s="392"/>
      <c r="U464" s="392"/>
      <c r="V464" s="434" t="b">
        <f t="shared" si="22"/>
        <v>1</v>
      </c>
      <c r="W464" s="434" t="b">
        <f t="shared" si="23"/>
        <v>1</v>
      </c>
      <c r="X464" s="35" t="s">
        <v>1132</v>
      </c>
      <c r="Y464" s="38">
        <v>1</v>
      </c>
      <c r="Z464" s="38" t="s">
        <v>7</v>
      </c>
      <c r="AA464" s="117" t="s">
        <v>1861</v>
      </c>
      <c r="AB464" s="33" t="s">
        <v>1637</v>
      </c>
      <c r="AC464" s="213" t="s">
        <v>4415</v>
      </c>
      <c r="AD464" s="626" t="str">
        <f t="shared" si="24"/>
        <v>MATH F112T1</v>
      </c>
      <c r="AE464" s="626">
        <v>1119</v>
      </c>
      <c r="AF464" s="36" t="s">
        <v>1133</v>
      </c>
      <c r="AG464" s="434" t="s">
        <v>4601</v>
      </c>
    </row>
    <row r="465" spans="2:33" ht="14.25" customHeight="1">
      <c r="B465" s="43" t="s">
        <v>1621</v>
      </c>
      <c r="C465" s="41" t="s">
        <v>1780</v>
      </c>
      <c r="D465" s="35" t="s">
        <v>1131</v>
      </c>
      <c r="E465" s="35" t="s">
        <v>1132</v>
      </c>
      <c r="F465" s="36" t="s">
        <v>1133</v>
      </c>
      <c r="G465" s="38">
        <v>2</v>
      </c>
      <c r="H465" s="629">
        <v>10112</v>
      </c>
      <c r="I465" s="36" t="s">
        <v>3304</v>
      </c>
      <c r="J465" s="36" t="s">
        <v>3265</v>
      </c>
      <c r="K465" s="36" t="s">
        <v>3264</v>
      </c>
      <c r="L465" s="36"/>
      <c r="M465" s="402"/>
      <c r="N465" s="36"/>
      <c r="O465" s="36"/>
      <c r="P465" s="392"/>
      <c r="Q465" s="392"/>
      <c r="R465" s="392"/>
      <c r="S465" s="392"/>
      <c r="T465" s="392"/>
      <c r="U465" s="392"/>
      <c r="V465" s="434" t="b">
        <f t="shared" si="22"/>
        <v>1</v>
      </c>
      <c r="W465" s="434" t="b">
        <f t="shared" si="23"/>
        <v>1</v>
      </c>
      <c r="X465" s="35" t="s">
        <v>1132</v>
      </c>
      <c r="Y465" s="38">
        <v>2</v>
      </c>
      <c r="Z465" s="38" t="s">
        <v>6</v>
      </c>
      <c r="AA465" s="117" t="s">
        <v>1862</v>
      </c>
      <c r="AB465" s="43" t="s">
        <v>1621</v>
      </c>
      <c r="AC465" s="213" t="s">
        <v>4416</v>
      </c>
      <c r="AD465" s="626" t="str">
        <f t="shared" si="24"/>
        <v>MATH F112L2</v>
      </c>
      <c r="AE465" s="626">
        <v>1124</v>
      </c>
      <c r="AF465" s="36" t="s">
        <v>1133</v>
      </c>
    </row>
    <row r="466" spans="2:33" ht="14.25" customHeight="1">
      <c r="B466" s="33" t="s">
        <v>1637</v>
      </c>
      <c r="C466" s="41"/>
      <c r="D466" s="35" t="s">
        <v>1131</v>
      </c>
      <c r="E466" s="35" t="s">
        <v>1132</v>
      </c>
      <c r="F466" s="36" t="s">
        <v>1133</v>
      </c>
      <c r="G466" s="38">
        <v>2</v>
      </c>
      <c r="H466" s="783">
        <v>1011257</v>
      </c>
      <c r="I466" s="36" t="s">
        <v>3301</v>
      </c>
      <c r="J466" s="36"/>
      <c r="K466" s="36"/>
      <c r="L466" s="36"/>
      <c r="M466" s="402"/>
      <c r="N466" s="36"/>
      <c r="O466" s="36"/>
      <c r="P466" s="392"/>
      <c r="Q466" s="392"/>
      <c r="R466" s="392"/>
      <c r="S466" s="392"/>
      <c r="T466" s="392"/>
      <c r="U466" s="392"/>
      <c r="V466" s="434" t="b">
        <f t="shared" si="22"/>
        <v>1</v>
      </c>
      <c r="W466" s="434" t="b">
        <f t="shared" si="23"/>
        <v>1</v>
      </c>
      <c r="X466" s="35" t="s">
        <v>1132</v>
      </c>
      <c r="Y466" s="38">
        <v>2</v>
      </c>
      <c r="Z466" s="38" t="s">
        <v>7</v>
      </c>
      <c r="AA466" s="96" t="s">
        <v>1863</v>
      </c>
      <c r="AB466" s="33" t="s">
        <v>1637</v>
      </c>
      <c r="AC466" s="213" t="s">
        <v>4416</v>
      </c>
      <c r="AD466" s="626" t="str">
        <f t="shared" si="24"/>
        <v>MATH F112T2</v>
      </c>
      <c r="AE466" s="626">
        <v>1124</v>
      </c>
      <c r="AF466" s="36" t="s">
        <v>1133</v>
      </c>
      <c r="AG466" s="434" t="s">
        <v>4602</v>
      </c>
    </row>
    <row r="467" spans="2:33" ht="14.25" customHeight="1">
      <c r="B467" s="43" t="s">
        <v>1621</v>
      </c>
      <c r="C467" s="41" t="s">
        <v>1780</v>
      </c>
      <c r="D467" s="35" t="s">
        <v>1131</v>
      </c>
      <c r="E467" s="35" t="s">
        <v>1132</v>
      </c>
      <c r="F467" s="36" t="s">
        <v>1133</v>
      </c>
      <c r="G467" s="38">
        <v>3</v>
      </c>
      <c r="H467" s="629">
        <v>10113</v>
      </c>
      <c r="I467" s="36" t="s">
        <v>3304</v>
      </c>
      <c r="J467" s="36" t="s">
        <v>3265</v>
      </c>
      <c r="K467" s="36" t="s">
        <v>3264</v>
      </c>
      <c r="L467" s="36"/>
      <c r="M467" s="402"/>
      <c r="N467" s="36"/>
      <c r="O467" s="36"/>
      <c r="P467" s="392"/>
      <c r="Q467" s="392"/>
      <c r="R467" s="392"/>
      <c r="S467" s="392"/>
      <c r="T467" s="392"/>
      <c r="U467" s="392"/>
      <c r="V467" s="434" t="b">
        <f t="shared" si="22"/>
        <v>1</v>
      </c>
      <c r="W467" s="434" t="b">
        <f t="shared" si="23"/>
        <v>1</v>
      </c>
      <c r="X467" s="35" t="s">
        <v>1132</v>
      </c>
      <c r="Y467" s="38">
        <v>3</v>
      </c>
      <c r="Z467" s="38" t="s">
        <v>6</v>
      </c>
      <c r="AA467" s="117" t="s">
        <v>1862</v>
      </c>
      <c r="AB467" s="43" t="s">
        <v>1621</v>
      </c>
      <c r="AC467" s="213" t="s">
        <v>4417</v>
      </c>
      <c r="AD467" s="626" t="str">
        <f t="shared" si="24"/>
        <v>MATH F112L3</v>
      </c>
      <c r="AE467" s="626">
        <v>1125</v>
      </c>
      <c r="AF467" s="36" t="s">
        <v>1133</v>
      </c>
    </row>
    <row r="468" spans="2:33" ht="14.25" customHeight="1">
      <c r="B468" s="33" t="s">
        <v>1637</v>
      </c>
      <c r="C468" s="41"/>
      <c r="D468" s="35" t="s">
        <v>1131</v>
      </c>
      <c r="E468" s="35" t="s">
        <v>1132</v>
      </c>
      <c r="F468" s="36" t="s">
        <v>1133</v>
      </c>
      <c r="G468" s="38">
        <v>3</v>
      </c>
      <c r="H468" s="783">
        <v>1011357</v>
      </c>
      <c r="I468" s="36" t="s">
        <v>3301</v>
      </c>
      <c r="J468" s="36"/>
      <c r="K468" s="36"/>
      <c r="L468" s="36"/>
      <c r="M468" s="402"/>
      <c r="N468" s="36"/>
      <c r="O468" s="36"/>
      <c r="P468" s="392"/>
      <c r="Q468" s="392"/>
      <c r="R468" s="392"/>
      <c r="S468" s="392"/>
      <c r="T468" s="392"/>
      <c r="U468" s="392"/>
      <c r="V468" s="434" t="b">
        <f t="shared" si="22"/>
        <v>1</v>
      </c>
      <c r="W468" s="434" t="b">
        <f t="shared" si="23"/>
        <v>1</v>
      </c>
      <c r="X468" s="35" t="s">
        <v>1132</v>
      </c>
      <c r="Y468" s="38">
        <v>3</v>
      </c>
      <c r="Z468" s="38" t="s">
        <v>7</v>
      </c>
      <c r="AA468" s="117" t="s">
        <v>1142</v>
      </c>
      <c r="AB468" s="33" t="s">
        <v>1637</v>
      </c>
      <c r="AC468" s="213" t="s">
        <v>4417</v>
      </c>
      <c r="AD468" s="626" t="str">
        <f t="shared" si="24"/>
        <v>MATH F112T3</v>
      </c>
      <c r="AE468" s="626">
        <v>1125</v>
      </c>
      <c r="AF468" s="36" t="s">
        <v>1133</v>
      </c>
      <c r="AG468" s="434" t="s">
        <v>4603</v>
      </c>
    </row>
    <row r="469" spans="2:33" ht="14.25" customHeight="1">
      <c r="B469" s="43" t="s">
        <v>1588</v>
      </c>
      <c r="C469" s="85" t="s">
        <v>1780</v>
      </c>
      <c r="D469" s="35" t="s">
        <v>1131</v>
      </c>
      <c r="E469" s="35" t="s">
        <v>1132</v>
      </c>
      <c r="F469" s="36" t="s">
        <v>1133</v>
      </c>
      <c r="G469" s="38">
        <v>4</v>
      </c>
      <c r="H469" s="629">
        <v>10114</v>
      </c>
      <c r="I469" s="36" t="s">
        <v>3303</v>
      </c>
      <c r="J469" s="36" t="s">
        <v>3266</v>
      </c>
      <c r="K469" s="36" t="s">
        <v>3267</v>
      </c>
      <c r="L469" s="36"/>
      <c r="M469" s="402"/>
      <c r="N469" s="36"/>
      <c r="O469" s="36"/>
      <c r="P469" s="392"/>
      <c r="Q469" s="392"/>
      <c r="R469" s="392"/>
      <c r="S469" s="392"/>
      <c r="T469" s="392"/>
      <c r="U469" s="392"/>
      <c r="V469" s="434" t="b">
        <f t="shared" si="22"/>
        <v>1</v>
      </c>
      <c r="W469" s="434" t="b">
        <f t="shared" si="23"/>
        <v>1</v>
      </c>
      <c r="X469" s="35" t="s">
        <v>1132</v>
      </c>
      <c r="Y469" s="38">
        <v>4</v>
      </c>
      <c r="Z469" s="38" t="s">
        <v>6</v>
      </c>
      <c r="AA469" s="117" t="s">
        <v>1864</v>
      </c>
      <c r="AB469" s="43" t="s">
        <v>1588</v>
      </c>
      <c r="AC469" s="213" t="s">
        <v>4418</v>
      </c>
      <c r="AD469" s="626" t="str">
        <f t="shared" si="24"/>
        <v>MATH F112L4</v>
      </c>
      <c r="AE469" s="626">
        <v>1126</v>
      </c>
      <c r="AF469" s="36" t="s">
        <v>1133</v>
      </c>
    </row>
    <row r="470" spans="2:33" ht="14.25" customHeight="1">
      <c r="B470" s="33" t="s">
        <v>1639</v>
      </c>
      <c r="C470" s="69"/>
      <c r="D470" s="35" t="s">
        <v>1131</v>
      </c>
      <c r="E470" s="35" t="s">
        <v>1132</v>
      </c>
      <c r="F470" s="36" t="s">
        <v>1133</v>
      </c>
      <c r="G470" s="38">
        <v>4</v>
      </c>
      <c r="H470" s="783">
        <v>1011457</v>
      </c>
      <c r="I470" s="36" t="s">
        <v>3305</v>
      </c>
      <c r="J470" s="36"/>
      <c r="K470" s="36"/>
      <c r="L470" s="36"/>
      <c r="M470" s="402"/>
      <c r="N470" s="36"/>
      <c r="O470" s="36"/>
      <c r="P470" s="392"/>
      <c r="Q470" s="392"/>
      <c r="R470" s="392"/>
      <c r="S470" s="392"/>
      <c r="T470" s="392"/>
      <c r="U470" s="392"/>
      <c r="V470" s="434" t="b">
        <f t="shared" si="22"/>
        <v>1</v>
      </c>
      <c r="W470" s="434" t="b">
        <f t="shared" si="23"/>
        <v>1</v>
      </c>
      <c r="X470" s="35" t="s">
        <v>1132</v>
      </c>
      <c r="Y470" s="38">
        <v>4</v>
      </c>
      <c r="Z470" s="38" t="s">
        <v>7</v>
      </c>
      <c r="AA470" s="117" t="s">
        <v>1865</v>
      </c>
      <c r="AB470" s="33" t="s">
        <v>1639</v>
      </c>
      <c r="AC470" s="213" t="s">
        <v>4418</v>
      </c>
      <c r="AD470" s="626" t="str">
        <f t="shared" si="24"/>
        <v>MATH F112T4</v>
      </c>
      <c r="AE470" s="626">
        <v>1126</v>
      </c>
      <c r="AF470" s="36" t="s">
        <v>1133</v>
      </c>
      <c r="AG470" s="434" t="s">
        <v>4604</v>
      </c>
    </row>
    <row r="471" spans="2:33" ht="14.25" customHeight="1">
      <c r="B471" s="43" t="s">
        <v>1588</v>
      </c>
      <c r="C471" s="85" t="s">
        <v>1780</v>
      </c>
      <c r="D471" s="35" t="s">
        <v>1131</v>
      </c>
      <c r="E471" s="35" t="s">
        <v>1132</v>
      </c>
      <c r="F471" s="36" t="s">
        <v>1133</v>
      </c>
      <c r="G471" s="38">
        <v>5</v>
      </c>
      <c r="H471" s="629">
        <v>10115</v>
      </c>
      <c r="I471" s="36" t="s">
        <v>3303</v>
      </c>
      <c r="J471" s="36" t="s">
        <v>3266</v>
      </c>
      <c r="K471" s="36" t="s">
        <v>3267</v>
      </c>
      <c r="L471" s="36"/>
      <c r="M471" s="402"/>
      <c r="N471" s="36"/>
      <c r="O471" s="36"/>
      <c r="P471" s="392"/>
      <c r="Q471" s="392"/>
      <c r="R471" s="392"/>
      <c r="S471" s="392"/>
      <c r="T471" s="392"/>
      <c r="U471" s="392"/>
      <c r="V471" s="434" t="b">
        <f t="shared" si="22"/>
        <v>1</v>
      </c>
      <c r="W471" s="434" t="b">
        <f t="shared" si="23"/>
        <v>1</v>
      </c>
      <c r="X471" s="35" t="s">
        <v>1132</v>
      </c>
      <c r="Y471" s="38">
        <v>5</v>
      </c>
      <c r="Z471" s="38" t="s">
        <v>6</v>
      </c>
      <c r="AA471" s="117" t="s">
        <v>1864</v>
      </c>
      <c r="AB471" s="43" t="s">
        <v>1588</v>
      </c>
      <c r="AC471" s="213" t="s">
        <v>4419</v>
      </c>
      <c r="AD471" s="626" t="str">
        <f t="shared" si="24"/>
        <v>MATH F112L5</v>
      </c>
      <c r="AE471" s="626">
        <v>1127</v>
      </c>
      <c r="AF471" s="36" t="s">
        <v>1133</v>
      </c>
    </row>
    <row r="472" spans="2:33" ht="14.25" customHeight="1">
      <c r="B472" s="33" t="s">
        <v>1637</v>
      </c>
      <c r="C472" s="69"/>
      <c r="D472" s="35" t="s">
        <v>1131</v>
      </c>
      <c r="E472" s="35" t="s">
        <v>1132</v>
      </c>
      <c r="F472" s="36" t="s">
        <v>1133</v>
      </c>
      <c r="G472" s="38">
        <v>5</v>
      </c>
      <c r="H472" s="783">
        <v>1011557</v>
      </c>
      <c r="I472" s="36" t="s">
        <v>3301</v>
      </c>
      <c r="J472" s="36"/>
      <c r="K472" s="36"/>
      <c r="L472" s="36"/>
      <c r="M472" s="402"/>
      <c r="N472" s="36"/>
      <c r="O472" s="36"/>
      <c r="P472" s="392"/>
      <c r="Q472" s="392"/>
      <c r="R472" s="392"/>
      <c r="S472" s="392"/>
      <c r="T472" s="392"/>
      <c r="U472" s="392"/>
      <c r="V472" s="434" t="b">
        <f t="shared" si="22"/>
        <v>1</v>
      </c>
      <c r="W472" s="434" t="b">
        <f t="shared" si="23"/>
        <v>1</v>
      </c>
      <c r="X472" s="35" t="s">
        <v>1132</v>
      </c>
      <c r="Y472" s="38">
        <v>5</v>
      </c>
      <c r="Z472" s="38" t="s">
        <v>7</v>
      </c>
      <c r="AA472" s="117" t="s">
        <v>3434</v>
      </c>
      <c r="AB472" s="33" t="s">
        <v>1637</v>
      </c>
      <c r="AC472" s="213" t="s">
        <v>4419</v>
      </c>
      <c r="AD472" s="626" t="str">
        <f t="shared" si="24"/>
        <v>MATH F112T5</v>
      </c>
      <c r="AE472" s="626">
        <v>1127</v>
      </c>
      <c r="AF472" s="36" t="s">
        <v>1133</v>
      </c>
      <c r="AG472" s="434" t="s">
        <v>4605</v>
      </c>
    </row>
    <row r="473" spans="2:33" ht="14.25" customHeight="1">
      <c r="B473" s="43" t="s">
        <v>1588</v>
      </c>
      <c r="C473" s="85" t="s">
        <v>1780</v>
      </c>
      <c r="D473" s="35" t="s">
        <v>1131</v>
      </c>
      <c r="E473" s="35" t="s">
        <v>1132</v>
      </c>
      <c r="F473" s="36" t="s">
        <v>1133</v>
      </c>
      <c r="G473" s="38">
        <v>6</v>
      </c>
      <c r="H473" s="629">
        <v>10116</v>
      </c>
      <c r="I473" s="36" t="s">
        <v>3303</v>
      </c>
      <c r="J473" s="36" t="s">
        <v>3266</v>
      </c>
      <c r="K473" s="36" t="s">
        <v>3267</v>
      </c>
      <c r="L473" s="36"/>
      <c r="M473" s="402"/>
      <c r="N473" s="36"/>
      <c r="O473" s="36"/>
      <c r="P473" s="392"/>
      <c r="Q473" s="392"/>
      <c r="R473" s="392"/>
      <c r="S473" s="392"/>
      <c r="T473" s="392"/>
      <c r="U473" s="392"/>
      <c r="V473" s="434" t="b">
        <f t="shared" si="22"/>
        <v>1</v>
      </c>
      <c r="W473" s="434" t="b">
        <f t="shared" si="23"/>
        <v>1</v>
      </c>
      <c r="X473" s="35" t="s">
        <v>1132</v>
      </c>
      <c r="Y473" s="38">
        <v>6</v>
      </c>
      <c r="Z473" s="38" t="s">
        <v>6</v>
      </c>
      <c r="AA473" s="117" t="s">
        <v>1864</v>
      </c>
      <c r="AB473" s="43" t="s">
        <v>1588</v>
      </c>
      <c r="AC473" s="213" t="s">
        <v>4420</v>
      </c>
      <c r="AD473" s="626" t="str">
        <f t="shared" si="24"/>
        <v>MATH F112L6</v>
      </c>
      <c r="AE473" s="626">
        <v>1128</v>
      </c>
      <c r="AF473" s="36" t="s">
        <v>1133</v>
      </c>
    </row>
    <row r="474" spans="2:33" ht="14.25" customHeight="1">
      <c r="B474" s="33" t="s">
        <v>1674</v>
      </c>
      <c r="C474" s="41"/>
      <c r="D474" s="35" t="s">
        <v>1131</v>
      </c>
      <c r="E474" s="35" t="s">
        <v>1132</v>
      </c>
      <c r="F474" s="36" t="s">
        <v>1133</v>
      </c>
      <c r="G474" s="38">
        <v>6</v>
      </c>
      <c r="H474" s="783">
        <v>1011657</v>
      </c>
      <c r="I474" s="36" t="s">
        <v>3288</v>
      </c>
      <c r="J474" s="36"/>
      <c r="K474" s="36"/>
      <c r="L474" s="36"/>
      <c r="M474" s="402"/>
      <c r="N474" s="36"/>
      <c r="O474" s="36"/>
      <c r="P474" s="392"/>
      <c r="Q474" s="392"/>
      <c r="R474" s="392"/>
      <c r="S474" s="392"/>
      <c r="T474" s="392"/>
      <c r="U474" s="392"/>
      <c r="V474" s="434" t="b">
        <f t="shared" si="22"/>
        <v>1</v>
      </c>
      <c r="W474" s="434" t="b">
        <f t="shared" si="23"/>
        <v>1</v>
      </c>
      <c r="X474" s="35" t="s">
        <v>1132</v>
      </c>
      <c r="Y474" s="38">
        <v>6</v>
      </c>
      <c r="Z474" s="38" t="s">
        <v>7</v>
      </c>
      <c r="AA474" s="117" t="s">
        <v>1867</v>
      </c>
      <c r="AB474" s="33" t="s">
        <v>1674</v>
      </c>
      <c r="AC474" s="213" t="s">
        <v>4420</v>
      </c>
      <c r="AD474" s="626" t="str">
        <f t="shared" si="24"/>
        <v>MATH F112T6</v>
      </c>
      <c r="AE474" s="626">
        <v>1128</v>
      </c>
      <c r="AF474" s="36" t="s">
        <v>1133</v>
      </c>
      <c r="AG474" s="434" t="s">
        <v>4606</v>
      </c>
    </row>
    <row r="475" spans="2:33" ht="14.25" customHeight="1">
      <c r="B475" s="33" t="s">
        <v>1538</v>
      </c>
      <c r="C475" s="41" t="s">
        <v>1780</v>
      </c>
      <c r="D475" s="35" t="s">
        <v>1131</v>
      </c>
      <c r="E475" s="35" t="s">
        <v>1132</v>
      </c>
      <c r="F475" s="36" t="s">
        <v>1133</v>
      </c>
      <c r="G475" s="38">
        <v>7</v>
      </c>
      <c r="H475" s="629">
        <v>10117</v>
      </c>
      <c r="I475" s="36" t="s">
        <v>3282</v>
      </c>
      <c r="J475" s="36" t="s">
        <v>3277</v>
      </c>
      <c r="K475" s="36" t="s">
        <v>3308</v>
      </c>
      <c r="L475" s="36"/>
      <c r="M475" s="402"/>
      <c r="N475" s="36"/>
      <c r="O475" s="36"/>
      <c r="P475" s="392"/>
      <c r="Q475" s="392"/>
      <c r="R475" s="392"/>
      <c r="S475" s="392"/>
      <c r="T475" s="392"/>
      <c r="U475" s="392"/>
      <c r="V475" s="434" t="b">
        <f t="shared" si="22"/>
        <v>1</v>
      </c>
      <c r="W475" s="434" t="b">
        <f t="shared" si="23"/>
        <v>1</v>
      </c>
      <c r="X475" s="35" t="s">
        <v>1132</v>
      </c>
      <c r="Y475" s="38">
        <v>7</v>
      </c>
      <c r="Z475" s="38" t="s">
        <v>6</v>
      </c>
      <c r="AA475" s="117" t="s">
        <v>1868</v>
      </c>
      <c r="AB475" s="33" t="s">
        <v>1538</v>
      </c>
      <c r="AC475" s="213" t="s">
        <v>4421</v>
      </c>
      <c r="AD475" s="626" t="str">
        <f t="shared" si="24"/>
        <v>MATH F112L7</v>
      </c>
      <c r="AE475" s="626">
        <v>1129</v>
      </c>
      <c r="AF475" s="36" t="s">
        <v>1133</v>
      </c>
    </row>
    <row r="476" spans="2:33" ht="14.25" customHeight="1">
      <c r="B476" s="33" t="s">
        <v>1637</v>
      </c>
      <c r="C476" s="41"/>
      <c r="D476" s="35" t="s">
        <v>1131</v>
      </c>
      <c r="E476" s="35" t="s">
        <v>1132</v>
      </c>
      <c r="F476" s="36" t="s">
        <v>1133</v>
      </c>
      <c r="G476" s="38">
        <v>7</v>
      </c>
      <c r="H476" s="783">
        <v>1011757</v>
      </c>
      <c r="I476" s="36" t="s">
        <v>3301</v>
      </c>
      <c r="J476" s="36"/>
      <c r="K476" s="36"/>
      <c r="L476" s="36"/>
      <c r="M476" s="402"/>
      <c r="N476" s="36"/>
      <c r="O476" s="36"/>
      <c r="P476" s="392"/>
      <c r="Q476" s="392"/>
      <c r="R476" s="392"/>
      <c r="S476" s="392"/>
      <c r="T476" s="392"/>
      <c r="U476" s="392"/>
      <c r="V476" s="434" t="b">
        <f t="shared" si="22"/>
        <v>1</v>
      </c>
      <c r="W476" s="434" t="b">
        <f t="shared" si="23"/>
        <v>1</v>
      </c>
      <c r="X476" s="35" t="s">
        <v>1132</v>
      </c>
      <c r="Y476" s="38">
        <v>7</v>
      </c>
      <c r="Z476" s="38" t="s">
        <v>7</v>
      </c>
      <c r="AA476" s="117" t="s">
        <v>1869</v>
      </c>
      <c r="AB476" s="33" t="s">
        <v>1637</v>
      </c>
      <c r="AC476" s="213" t="s">
        <v>4421</v>
      </c>
      <c r="AD476" s="626" t="str">
        <f t="shared" si="24"/>
        <v>MATH F112T7</v>
      </c>
      <c r="AE476" s="626">
        <v>1129</v>
      </c>
      <c r="AF476" s="36" t="s">
        <v>1133</v>
      </c>
      <c r="AG476" s="434" t="s">
        <v>4607</v>
      </c>
    </row>
    <row r="477" spans="2:33" ht="14.25" customHeight="1">
      <c r="B477" s="33" t="s">
        <v>1538</v>
      </c>
      <c r="C477" s="41" t="s">
        <v>1780</v>
      </c>
      <c r="D477" s="35" t="s">
        <v>1131</v>
      </c>
      <c r="E477" s="35" t="s">
        <v>1132</v>
      </c>
      <c r="F477" s="36" t="s">
        <v>1133</v>
      </c>
      <c r="G477" s="38">
        <v>8</v>
      </c>
      <c r="H477" s="629">
        <v>10118</v>
      </c>
      <c r="I477" s="36" t="s">
        <v>3282</v>
      </c>
      <c r="J477" s="36" t="s">
        <v>3277</v>
      </c>
      <c r="K477" s="36" t="s">
        <v>3308</v>
      </c>
      <c r="L477" s="36"/>
      <c r="M477" s="402"/>
      <c r="N477" s="36"/>
      <c r="O477" s="36"/>
      <c r="P477" s="392"/>
      <c r="Q477" s="392"/>
      <c r="R477" s="392"/>
      <c r="S477" s="392"/>
      <c r="T477" s="392"/>
      <c r="U477" s="392"/>
      <c r="V477" s="434" t="b">
        <f t="shared" si="22"/>
        <v>1</v>
      </c>
      <c r="W477" s="434" t="b">
        <f t="shared" si="23"/>
        <v>1</v>
      </c>
      <c r="X477" s="35" t="s">
        <v>1132</v>
      </c>
      <c r="Y477" s="38">
        <v>8</v>
      </c>
      <c r="Z477" s="38" t="s">
        <v>6</v>
      </c>
      <c r="AA477" s="117" t="s">
        <v>1868</v>
      </c>
      <c r="AB477" s="33" t="s">
        <v>1538</v>
      </c>
      <c r="AC477" s="213" t="s">
        <v>4422</v>
      </c>
      <c r="AD477" s="626" t="str">
        <f t="shared" si="24"/>
        <v>MATH F112L8</v>
      </c>
      <c r="AE477" s="626">
        <v>1130</v>
      </c>
      <c r="AF477" s="36" t="s">
        <v>1133</v>
      </c>
    </row>
    <row r="478" spans="2:33" ht="14.25" customHeight="1">
      <c r="B478" s="33" t="s">
        <v>1637</v>
      </c>
      <c r="C478" s="41"/>
      <c r="D478" s="35" t="s">
        <v>1131</v>
      </c>
      <c r="E478" s="35" t="s">
        <v>1132</v>
      </c>
      <c r="F478" s="36" t="s">
        <v>1133</v>
      </c>
      <c r="G478" s="38">
        <v>8</v>
      </c>
      <c r="H478" s="783">
        <v>1011857</v>
      </c>
      <c r="I478" s="36" t="s">
        <v>3301</v>
      </c>
      <c r="J478" s="36"/>
      <c r="K478" s="36"/>
      <c r="L478" s="36"/>
      <c r="M478" s="402"/>
      <c r="N478" s="36"/>
      <c r="O478" s="36"/>
      <c r="P478" s="392"/>
      <c r="Q478" s="392"/>
      <c r="R478" s="392"/>
      <c r="S478" s="392"/>
      <c r="T478" s="392"/>
      <c r="U478" s="392"/>
      <c r="V478" s="434" t="b">
        <f t="shared" si="22"/>
        <v>1</v>
      </c>
      <c r="W478" s="434" t="b">
        <f t="shared" si="23"/>
        <v>1</v>
      </c>
      <c r="X478" s="35" t="s">
        <v>1132</v>
      </c>
      <c r="Y478" s="38">
        <v>8</v>
      </c>
      <c r="Z478" s="38" t="s">
        <v>7</v>
      </c>
      <c r="AA478" s="117" t="s">
        <v>1870</v>
      </c>
      <c r="AB478" s="33" t="s">
        <v>1637</v>
      </c>
      <c r="AC478" s="213" t="s">
        <v>4422</v>
      </c>
      <c r="AD478" s="626" t="str">
        <f t="shared" si="24"/>
        <v>MATH F112T8</v>
      </c>
      <c r="AE478" s="626">
        <v>1130</v>
      </c>
      <c r="AF478" s="36" t="s">
        <v>1133</v>
      </c>
      <c r="AG478" s="434" t="s">
        <v>4608</v>
      </c>
    </row>
    <row r="479" spans="2:33" ht="14.25" customHeight="1">
      <c r="B479" s="33" t="s">
        <v>1538</v>
      </c>
      <c r="C479" s="41" t="s">
        <v>1780</v>
      </c>
      <c r="D479" s="35" t="s">
        <v>1131</v>
      </c>
      <c r="E479" s="35" t="s">
        <v>1132</v>
      </c>
      <c r="F479" s="36" t="s">
        <v>1133</v>
      </c>
      <c r="G479" s="38">
        <v>9</v>
      </c>
      <c r="H479" s="629">
        <v>10119</v>
      </c>
      <c r="I479" s="36" t="s">
        <v>3282</v>
      </c>
      <c r="J479" s="36" t="s">
        <v>3277</v>
      </c>
      <c r="K479" s="36" t="s">
        <v>3308</v>
      </c>
      <c r="L479" s="36"/>
      <c r="M479" s="402"/>
      <c r="N479" s="36"/>
      <c r="O479" s="36"/>
      <c r="P479" s="392"/>
      <c r="Q479" s="392"/>
      <c r="R479" s="392"/>
      <c r="S479" s="392"/>
      <c r="T479" s="392"/>
      <c r="U479" s="392"/>
      <c r="V479" s="434" t="b">
        <f t="shared" si="22"/>
        <v>1</v>
      </c>
      <c r="W479" s="434" t="b">
        <f t="shared" si="23"/>
        <v>1</v>
      </c>
      <c r="X479" s="35" t="s">
        <v>1132</v>
      </c>
      <c r="Y479" s="38">
        <v>9</v>
      </c>
      <c r="Z479" s="38" t="s">
        <v>6</v>
      </c>
      <c r="AA479" s="117" t="s">
        <v>1868</v>
      </c>
      <c r="AB479" s="33" t="s">
        <v>1538</v>
      </c>
      <c r="AC479" s="213" t="s">
        <v>4423</v>
      </c>
      <c r="AD479" s="626" t="str">
        <f t="shared" si="24"/>
        <v>MATH F112L9</v>
      </c>
      <c r="AE479" s="626">
        <v>1131</v>
      </c>
      <c r="AF479" s="36" t="s">
        <v>1133</v>
      </c>
    </row>
    <row r="480" spans="2:33" ht="14.25" customHeight="1">
      <c r="B480" s="33" t="s">
        <v>1639</v>
      </c>
      <c r="C480" s="41"/>
      <c r="D480" s="35" t="s">
        <v>1131</v>
      </c>
      <c r="E480" s="35" t="s">
        <v>1132</v>
      </c>
      <c r="F480" s="36" t="s">
        <v>1133</v>
      </c>
      <c r="G480" s="38">
        <v>9</v>
      </c>
      <c r="H480" s="783">
        <v>1011957</v>
      </c>
      <c r="I480" s="36" t="s">
        <v>3305</v>
      </c>
      <c r="J480" s="36"/>
      <c r="K480" s="36"/>
      <c r="L480" s="36"/>
      <c r="M480" s="402"/>
      <c r="N480" s="36"/>
      <c r="O480" s="36"/>
      <c r="P480" s="392"/>
      <c r="Q480" s="392"/>
      <c r="R480" s="392"/>
      <c r="S480" s="392"/>
      <c r="T480" s="392"/>
      <c r="U480" s="392"/>
      <c r="V480" s="434" t="b">
        <f t="shared" si="22"/>
        <v>1</v>
      </c>
      <c r="W480" s="434" t="b">
        <f t="shared" si="23"/>
        <v>1</v>
      </c>
      <c r="X480" s="35" t="s">
        <v>1132</v>
      </c>
      <c r="Y480" s="38">
        <v>9</v>
      </c>
      <c r="Z480" s="38" t="s">
        <v>7</v>
      </c>
      <c r="AA480" s="117" t="s">
        <v>3435</v>
      </c>
      <c r="AB480" s="33" t="s">
        <v>1639</v>
      </c>
      <c r="AC480" s="213" t="s">
        <v>4423</v>
      </c>
      <c r="AD480" s="626" t="str">
        <f t="shared" si="24"/>
        <v>MATH F112T9</v>
      </c>
      <c r="AE480" s="626">
        <v>1131</v>
      </c>
      <c r="AF480" s="36" t="s">
        <v>1133</v>
      </c>
      <c r="AG480" s="434" t="s">
        <v>4609</v>
      </c>
    </row>
    <row r="481" spans="2:33" ht="14.25" customHeight="1">
      <c r="B481" s="33" t="s">
        <v>1569</v>
      </c>
      <c r="C481" s="41" t="s">
        <v>1780</v>
      </c>
      <c r="D481" s="35" t="s">
        <v>1131</v>
      </c>
      <c r="E481" s="35" t="s">
        <v>1132</v>
      </c>
      <c r="F481" s="36" t="s">
        <v>1133</v>
      </c>
      <c r="G481" s="38">
        <v>10</v>
      </c>
      <c r="H481" s="629">
        <v>101110</v>
      </c>
      <c r="I481" s="36" t="s">
        <v>3283</v>
      </c>
      <c r="J481" s="36" t="s">
        <v>3268</v>
      </c>
      <c r="K481" s="36" t="s">
        <v>3294</v>
      </c>
      <c r="L481" s="36"/>
      <c r="M481" s="402"/>
      <c r="N481" s="36"/>
      <c r="O481" s="36"/>
      <c r="P481" s="392"/>
      <c r="Q481" s="392"/>
      <c r="R481" s="392"/>
      <c r="S481" s="392"/>
      <c r="T481" s="392"/>
      <c r="U481" s="392"/>
      <c r="V481" s="434" t="b">
        <f t="shared" ref="V481:V544" si="25">EXACT(X481,E481)</f>
        <v>1</v>
      </c>
      <c r="W481" s="434" t="b">
        <f t="shared" si="23"/>
        <v>1</v>
      </c>
      <c r="X481" s="35" t="s">
        <v>1132</v>
      </c>
      <c r="Y481" s="38">
        <v>10</v>
      </c>
      <c r="Z481" s="38" t="s">
        <v>6</v>
      </c>
      <c r="AA481" s="117" t="s">
        <v>1871</v>
      </c>
      <c r="AB481" s="33" t="s">
        <v>1569</v>
      </c>
      <c r="AC481" s="213" t="s">
        <v>4424</v>
      </c>
      <c r="AD481" s="626" t="str">
        <f t="shared" si="24"/>
        <v>MATH F112L10</v>
      </c>
      <c r="AE481" s="626">
        <v>1120</v>
      </c>
      <c r="AF481" s="36" t="s">
        <v>1133</v>
      </c>
    </row>
    <row r="482" spans="2:33" ht="14.25" customHeight="1">
      <c r="B482" s="33" t="s">
        <v>1637</v>
      </c>
      <c r="C482" s="41"/>
      <c r="D482" s="35" t="s">
        <v>1131</v>
      </c>
      <c r="E482" s="35" t="s">
        <v>1132</v>
      </c>
      <c r="F482" s="36" t="s">
        <v>1133</v>
      </c>
      <c r="G482" s="38">
        <v>10</v>
      </c>
      <c r="H482" s="783">
        <v>10111057</v>
      </c>
      <c r="I482" s="36" t="s">
        <v>3301</v>
      </c>
      <c r="J482" s="36"/>
      <c r="K482" s="36"/>
      <c r="L482" s="36"/>
      <c r="M482" s="402"/>
      <c r="N482" s="36"/>
      <c r="O482" s="36"/>
      <c r="P482" s="392"/>
      <c r="Q482" s="392"/>
      <c r="R482" s="392"/>
      <c r="S482" s="392"/>
      <c r="T482" s="392"/>
      <c r="U482" s="392"/>
      <c r="V482" s="434" t="b">
        <f t="shared" si="25"/>
        <v>1</v>
      </c>
      <c r="W482" s="434" t="b">
        <f t="shared" si="23"/>
        <v>1</v>
      </c>
      <c r="X482" s="35" t="s">
        <v>1132</v>
      </c>
      <c r="Y482" s="38">
        <v>10</v>
      </c>
      <c r="Z482" s="38" t="s">
        <v>7</v>
      </c>
      <c r="AA482" s="117" t="s">
        <v>1872</v>
      </c>
      <c r="AB482" s="33" t="s">
        <v>1637</v>
      </c>
      <c r="AC482" s="213" t="s">
        <v>4424</v>
      </c>
      <c r="AD482" s="626" t="str">
        <f t="shared" si="24"/>
        <v>MATH F112T10</v>
      </c>
      <c r="AE482" s="626">
        <v>1120</v>
      </c>
      <c r="AF482" s="36" t="s">
        <v>1133</v>
      </c>
      <c r="AG482" s="434" t="s">
        <v>4610</v>
      </c>
    </row>
    <row r="483" spans="2:33" ht="14.25" customHeight="1">
      <c r="B483" s="33" t="s">
        <v>1569</v>
      </c>
      <c r="C483" s="41" t="s">
        <v>1780</v>
      </c>
      <c r="D483" s="35" t="s">
        <v>1131</v>
      </c>
      <c r="E483" s="35" t="s">
        <v>1132</v>
      </c>
      <c r="F483" s="36" t="s">
        <v>1133</v>
      </c>
      <c r="G483" s="38">
        <v>11</v>
      </c>
      <c r="H483" s="629">
        <v>101111</v>
      </c>
      <c r="I483" s="36" t="s">
        <v>3283</v>
      </c>
      <c r="J483" s="36" t="s">
        <v>3268</v>
      </c>
      <c r="K483" s="36" t="s">
        <v>3294</v>
      </c>
      <c r="L483" s="36"/>
      <c r="M483" s="402"/>
      <c r="N483" s="36"/>
      <c r="O483" s="36"/>
      <c r="P483" s="392"/>
      <c r="Q483" s="392"/>
      <c r="R483" s="392"/>
      <c r="S483" s="392"/>
      <c r="T483" s="392"/>
      <c r="U483" s="392"/>
      <c r="V483" s="434" t="b">
        <f t="shared" si="25"/>
        <v>1</v>
      </c>
      <c r="W483" s="434" t="b">
        <f t="shared" si="23"/>
        <v>1</v>
      </c>
      <c r="X483" s="35" t="s">
        <v>1132</v>
      </c>
      <c r="Y483" s="38">
        <v>11</v>
      </c>
      <c r="Z483" s="38" t="s">
        <v>6</v>
      </c>
      <c r="AA483" s="117" t="s">
        <v>1871</v>
      </c>
      <c r="AB483" s="33" t="s">
        <v>1569</v>
      </c>
      <c r="AC483" s="213" t="s">
        <v>4425</v>
      </c>
      <c r="AD483" s="626" t="str">
        <f t="shared" si="24"/>
        <v>MATH F112L11</v>
      </c>
      <c r="AE483" s="626">
        <v>1121</v>
      </c>
      <c r="AF483" s="36" t="s">
        <v>1133</v>
      </c>
    </row>
    <row r="484" spans="2:33" ht="14.25" customHeight="1">
      <c r="B484" s="33" t="s">
        <v>1639</v>
      </c>
      <c r="C484" s="41"/>
      <c r="D484" s="35" t="s">
        <v>1131</v>
      </c>
      <c r="E484" s="35" t="s">
        <v>1132</v>
      </c>
      <c r="F484" s="36" t="s">
        <v>1133</v>
      </c>
      <c r="G484" s="38">
        <v>11</v>
      </c>
      <c r="H484" s="783">
        <v>10111157</v>
      </c>
      <c r="I484" s="36" t="s">
        <v>3305</v>
      </c>
      <c r="J484" s="36"/>
      <c r="K484" s="36"/>
      <c r="L484" s="36"/>
      <c r="M484" s="402"/>
      <c r="N484" s="36"/>
      <c r="O484" s="36"/>
      <c r="P484" s="392"/>
      <c r="Q484" s="392"/>
      <c r="R484" s="392"/>
      <c r="S484" s="392"/>
      <c r="T484" s="392"/>
      <c r="U484" s="392"/>
      <c r="V484" s="434" t="b">
        <f t="shared" si="25"/>
        <v>1</v>
      </c>
      <c r="W484" s="434" t="b">
        <f t="shared" si="23"/>
        <v>1</v>
      </c>
      <c r="X484" s="35" t="s">
        <v>1132</v>
      </c>
      <c r="Y484" s="38">
        <v>11</v>
      </c>
      <c r="Z484" s="38" t="s">
        <v>7</v>
      </c>
      <c r="AA484" s="117" t="s">
        <v>1873</v>
      </c>
      <c r="AB484" s="33" t="s">
        <v>1639</v>
      </c>
      <c r="AC484" s="213" t="s">
        <v>4425</v>
      </c>
      <c r="AD484" s="626" t="str">
        <f t="shared" si="24"/>
        <v>MATH F112T11</v>
      </c>
      <c r="AE484" s="626">
        <v>1121</v>
      </c>
      <c r="AF484" s="36" t="s">
        <v>1133</v>
      </c>
      <c r="AG484" s="434" t="s">
        <v>4611</v>
      </c>
    </row>
    <row r="485" spans="2:33" ht="14.25" customHeight="1">
      <c r="B485" s="33" t="s">
        <v>1569</v>
      </c>
      <c r="C485" s="41" t="s">
        <v>1780</v>
      </c>
      <c r="D485" s="35" t="s">
        <v>1131</v>
      </c>
      <c r="E485" s="35" t="s">
        <v>1132</v>
      </c>
      <c r="F485" s="36" t="s">
        <v>1133</v>
      </c>
      <c r="G485" s="38">
        <v>12</v>
      </c>
      <c r="H485" s="629">
        <v>101112</v>
      </c>
      <c r="I485" s="36" t="s">
        <v>3283</v>
      </c>
      <c r="J485" s="36" t="s">
        <v>3268</v>
      </c>
      <c r="K485" s="36" t="s">
        <v>3294</v>
      </c>
      <c r="L485" s="36"/>
      <c r="M485" s="402"/>
      <c r="N485" s="36"/>
      <c r="O485" s="36"/>
      <c r="P485" s="392"/>
      <c r="Q485" s="392"/>
      <c r="R485" s="392"/>
      <c r="S485" s="392"/>
      <c r="T485" s="392"/>
      <c r="U485" s="392"/>
      <c r="V485" s="434" t="b">
        <f t="shared" si="25"/>
        <v>1</v>
      </c>
      <c r="W485" s="434" t="b">
        <f t="shared" si="23"/>
        <v>1</v>
      </c>
      <c r="X485" s="35" t="s">
        <v>1132</v>
      </c>
      <c r="Y485" s="38">
        <v>12</v>
      </c>
      <c r="Z485" s="38" t="s">
        <v>6</v>
      </c>
      <c r="AA485" s="117" t="s">
        <v>1871</v>
      </c>
      <c r="AB485" s="33" t="s">
        <v>1569</v>
      </c>
      <c r="AC485" s="213" t="s">
        <v>4426</v>
      </c>
      <c r="AD485" s="626" t="str">
        <f t="shared" si="24"/>
        <v>MATH F112L12</v>
      </c>
      <c r="AE485" s="626">
        <v>1122</v>
      </c>
      <c r="AF485" s="36" t="s">
        <v>1133</v>
      </c>
    </row>
    <row r="486" spans="2:33" ht="14.25" customHeight="1">
      <c r="B486" s="33" t="s">
        <v>1639</v>
      </c>
      <c r="C486" s="41"/>
      <c r="D486" s="35" t="s">
        <v>1131</v>
      </c>
      <c r="E486" s="35" t="s">
        <v>1132</v>
      </c>
      <c r="F486" s="36" t="s">
        <v>1133</v>
      </c>
      <c r="G486" s="38">
        <v>12</v>
      </c>
      <c r="H486" s="783">
        <v>10111257</v>
      </c>
      <c r="I486" s="36" t="s">
        <v>3305</v>
      </c>
      <c r="J486" s="36"/>
      <c r="K486" s="36"/>
      <c r="L486" s="36"/>
      <c r="M486" s="402"/>
      <c r="N486" s="36"/>
      <c r="O486" s="36"/>
      <c r="P486" s="392"/>
      <c r="Q486" s="392"/>
      <c r="R486" s="392"/>
      <c r="S486" s="392"/>
      <c r="T486" s="392"/>
      <c r="U486" s="392"/>
      <c r="V486" s="434" t="b">
        <f t="shared" si="25"/>
        <v>1</v>
      </c>
      <c r="W486" s="434" t="b">
        <f t="shared" si="23"/>
        <v>1</v>
      </c>
      <c r="X486" s="35" t="s">
        <v>1132</v>
      </c>
      <c r="Y486" s="38">
        <v>12</v>
      </c>
      <c r="Z486" s="38" t="s">
        <v>7</v>
      </c>
      <c r="AA486" s="117" t="s">
        <v>1874</v>
      </c>
      <c r="AB486" s="33" t="s">
        <v>1639</v>
      </c>
      <c r="AC486" s="213" t="s">
        <v>4426</v>
      </c>
      <c r="AD486" s="626" t="str">
        <f t="shared" si="24"/>
        <v>MATH F112T12</v>
      </c>
      <c r="AE486" s="626">
        <v>1122</v>
      </c>
      <c r="AF486" s="36" t="s">
        <v>1133</v>
      </c>
      <c r="AG486" s="434" t="s">
        <v>4612</v>
      </c>
    </row>
    <row r="487" spans="2:33" ht="14.25" customHeight="1">
      <c r="B487" s="33" t="s">
        <v>1569</v>
      </c>
      <c r="C487" s="41" t="s">
        <v>1780</v>
      </c>
      <c r="D487" s="35" t="s">
        <v>1131</v>
      </c>
      <c r="E487" s="35" t="s">
        <v>1132</v>
      </c>
      <c r="F487" s="36" t="s">
        <v>1133</v>
      </c>
      <c r="G487" s="38">
        <v>13</v>
      </c>
      <c r="H487" s="629">
        <v>101113</v>
      </c>
      <c r="I487" s="36" t="s">
        <v>3283</v>
      </c>
      <c r="J487" s="36" t="s">
        <v>3268</v>
      </c>
      <c r="K487" s="36" t="s">
        <v>3294</v>
      </c>
      <c r="L487" s="36"/>
      <c r="M487" s="402"/>
      <c r="N487" s="36"/>
      <c r="O487" s="36"/>
      <c r="P487" s="392"/>
      <c r="Q487" s="392"/>
      <c r="R487" s="392"/>
      <c r="S487" s="392"/>
      <c r="T487" s="392"/>
      <c r="U487" s="392"/>
      <c r="V487" s="434" t="b">
        <f t="shared" si="25"/>
        <v>1</v>
      </c>
      <c r="W487" s="434" t="b">
        <f t="shared" si="23"/>
        <v>1</v>
      </c>
      <c r="X487" s="35" t="s">
        <v>1132</v>
      </c>
      <c r="Y487" s="38">
        <v>13</v>
      </c>
      <c r="Z487" s="38" t="s">
        <v>6</v>
      </c>
      <c r="AA487" s="117" t="s">
        <v>1871</v>
      </c>
      <c r="AB487" s="33" t="s">
        <v>1569</v>
      </c>
      <c r="AC487" s="213" t="s">
        <v>4427</v>
      </c>
      <c r="AD487" s="626" t="str">
        <f t="shared" si="24"/>
        <v>MATH F112L13</v>
      </c>
      <c r="AE487" s="626">
        <v>1123</v>
      </c>
      <c r="AF487" s="36" t="s">
        <v>1133</v>
      </c>
    </row>
    <row r="488" spans="2:33" ht="14.25" customHeight="1">
      <c r="B488" s="33" t="s">
        <v>1639</v>
      </c>
      <c r="C488" s="41"/>
      <c r="D488" s="35" t="s">
        <v>1131</v>
      </c>
      <c r="E488" s="35" t="s">
        <v>1132</v>
      </c>
      <c r="F488" s="36" t="s">
        <v>1133</v>
      </c>
      <c r="G488" s="38">
        <v>13</v>
      </c>
      <c r="H488" s="783">
        <v>10111357</v>
      </c>
      <c r="I488" s="36" t="s">
        <v>3305</v>
      </c>
      <c r="J488" s="36"/>
      <c r="K488" s="36"/>
      <c r="L488" s="36"/>
      <c r="M488" s="402"/>
      <c r="N488" s="36"/>
      <c r="O488" s="36"/>
      <c r="P488" s="392"/>
      <c r="Q488" s="392"/>
      <c r="R488" s="392"/>
      <c r="S488" s="392"/>
      <c r="T488" s="392"/>
      <c r="U488" s="392"/>
      <c r="V488" s="434" t="b">
        <f t="shared" si="25"/>
        <v>1</v>
      </c>
      <c r="W488" s="434" t="b">
        <f t="shared" si="23"/>
        <v>1</v>
      </c>
      <c r="X488" s="35" t="s">
        <v>1132</v>
      </c>
      <c r="Y488" s="38">
        <v>13</v>
      </c>
      <c r="Z488" s="38" t="s">
        <v>7</v>
      </c>
      <c r="AA488" s="117" t="s">
        <v>1142</v>
      </c>
      <c r="AB488" s="33" t="s">
        <v>1639</v>
      </c>
      <c r="AC488" s="213" t="s">
        <v>4427</v>
      </c>
      <c r="AD488" s="626" t="str">
        <f t="shared" si="24"/>
        <v>MATH F112T13</v>
      </c>
      <c r="AE488" s="626">
        <v>1123</v>
      </c>
      <c r="AF488" s="36" t="s">
        <v>1133</v>
      </c>
      <c r="AG488" s="434" t="s">
        <v>4613</v>
      </c>
    </row>
    <row r="489" spans="2:33" ht="14.25" customHeight="1">
      <c r="B489" s="33" t="s">
        <v>1876</v>
      </c>
      <c r="C489" s="41" t="s">
        <v>1780</v>
      </c>
      <c r="D489" s="35" t="s">
        <v>1180</v>
      </c>
      <c r="E489" s="35" t="s">
        <v>1181</v>
      </c>
      <c r="F489" s="36" t="s">
        <v>1182</v>
      </c>
      <c r="G489" s="38">
        <v>1</v>
      </c>
      <c r="H489" s="629">
        <v>10121</v>
      </c>
      <c r="I489" s="36" t="s">
        <v>3279</v>
      </c>
      <c r="J489" s="36" t="s">
        <v>3270</v>
      </c>
      <c r="K489" s="36" t="s">
        <v>3271</v>
      </c>
      <c r="L489" s="36"/>
      <c r="M489" s="402"/>
      <c r="N489" s="36"/>
      <c r="O489" s="36"/>
      <c r="P489" s="392"/>
      <c r="Q489" s="392"/>
      <c r="R489" s="392"/>
      <c r="S489" s="392"/>
      <c r="T489" s="392"/>
      <c r="U489" s="392"/>
      <c r="V489" s="434" t="b">
        <f t="shared" si="25"/>
        <v>1</v>
      </c>
      <c r="W489" s="434" t="b">
        <f t="shared" si="23"/>
        <v>1</v>
      </c>
      <c r="X489" s="35" t="s">
        <v>1181</v>
      </c>
      <c r="Y489" s="38">
        <v>1</v>
      </c>
      <c r="Z489" s="38" t="s">
        <v>6</v>
      </c>
      <c r="AA489" s="96" t="s">
        <v>1875</v>
      </c>
      <c r="AB489" s="33" t="s">
        <v>1876</v>
      </c>
      <c r="AC489" s="213" t="s">
        <v>4428</v>
      </c>
      <c r="AD489" s="626" t="str">
        <f t="shared" si="24"/>
        <v>MATH F113L1</v>
      </c>
      <c r="AE489" s="626">
        <v>1133</v>
      </c>
      <c r="AF489" s="36" t="s">
        <v>1182</v>
      </c>
    </row>
    <row r="490" spans="2:33" ht="14.25" customHeight="1">
      <c r="B490" s="33" t="s">
        <v>1554</v>
      </c>
      <c r="C490" s="41"/>
      <c r="D490" s="35" t="s">
        <v>1180</v>
      </c>
      <c r="E490" s="35" t="s">
        <v>1181</v>
      </c>
      <c r="F490" s="36" t="s">
        <v>1182</v>
      </c>
      <c r="G490" s="38">
        <v>1</v>
      </c>
      <c r="H490" s="783">
        <v>1012157</v>
      </c>
      <c r="I490" s="36" t="s">
        <v>3349</v>
      </c>
      <c r="J490" s="36"/>
      <c r="K490" s="36"/>
      <c r="L490" s="36"/>
      <c r="M490" s="402"/>
      <c r="N490" s="36"/>
      <c r="O490" s="36"/>
      <c r="P490" s="392"/>
      <c r="Q490" s="392"/>
      <c r="R490" s="392"/>
      <c r="S490" s="392"/>
      <c r="T490" s="392"/>
      <c r="U490" s="392"/>
      <c r="V490" s="434" t="b">
        <f t="shared" si="25"/>
        <v>1</v>
      </c>
      <c r="W490" s="434" t="b">
        <f t="shared" si="23"/>
        <v>1</v>
      </c>
      <c r="X490" s="35" t="s">
        <v>1181</v>
      </c>
      <c r="Y490" s="38">
        <v>1</v>
      </c>
      <c r="Z490" s="38" t="s">
        <v>7</v>
      </c>
      <c r="AA490" s="117" t="s">
        <v>1183</v>
      </c>
      <c r="AB490" s="33" t="s">
        <v>1554</v>
      </c>
      <c r="AC490" s="213" t="s">
        <v>4428</v>
      </c>
      <c r="AD490" s="626" t="str">
        <f t="shared" si="24"/>
        <v>MATH F113T1</v>
      </c>
      <c r="AE490" s="626">
        <v>1133</v>
      </c>
      <c r="AF490" s="36" t="s">
        <v>1182</v>
      </c>
      <c r="AG490" s="434" t="s">
        <v>4614</v>
      </c>
    </row>
    <row r="491" spans="2:33" ht="14.25" customHeight="1">
      <c r="B491" s="33" t="s">
        <v>1876</v>
      </c>
      <c r="C491" s="41" t="s">
        <v>1780</v>
      </c>
      <c r="D491" s="35" t="s">
        <v>1180</v>
      </c>
      <c r="E491" s="35" t="s">
        <v>1181</v>
      </c>
      <c r="F491" s="36" t="s">
        <v>1182</v>
      </c>
      <c r="G491" s="38">
        <v>2</v>
      </c>
      <c r="H491" s="629">
        <v>10122</v>
      </c>
      <c r="I491" s="36" t="s">
        <v>3279</v>
      </c>
      <c r="J491" s="36" t="s">
        <v>3270</v>
      </c>
      <c r="K491" s="36" t="s">
        <v>3271</v>
      </c>
      <c r="L491" s="36"/>
      <c r="M491" s="402"/>
      <c r="N491" s="36"/>
      <c r="O491" s="36"/>
      <c r="P491" s="392"/>
      <c r="Q491" s="392"/>
      <c r="R491" s="392"/>
      <c r="S491" s="392"/>
      <c r="T491" s="392"/>
      <c r="U491" s="392"/>
      <c r="V491" s="434" t="b">
        <f t="shared" si="25"/>
        <v>1</v>
      </c>
      <c r="W491" s="434" t="b">
        <f t="shared" si="23"/>
        <v>1</v>
      </c>
      <c r="X491" s="35" t="s">
        <v>1181</v>
      </c>
      <c r="Y491" s="38">
        <v>2</v>
      </c>
      <c r="Z491" s="38" t="s">
        <v>6</v>
      </c>
      <c r="AA491" s="96" t="s">
        <v>1875</v>
      </c>
      <c r="AB491" s="33" t="s">
        <v>1876</v>
      </c>
      <c r="AC491" s="213" t="s">
        <v>4429</v>
      </c>
      <c r="AD491" s="626" t="str">
        <f t="shared" si="24"/>
        <v>MATH F113L2</v>
      </c>
      <c r="AE491" s="626">
        <v>1134</v>
      </c>
      <c r="AF491" s="36" t="s">
        <v>1182</v>
      </c>
    </row>
    <row r="492" spans="2:33" ht="14.25" customHeight="1">
      <c r="B492" s="33" t="s">
        <v>1640</v>
      </c>
      <c r="C492" s="41"/>
      <c r="D492" s="35" t="s">
        <v>1180</v>
      </c>
      <c r="E492" s="35" t="s">
        <v>1181</v>
      </c>
      <c r="F492" s="36" t="s">
        <v>1182</v>
      </c>
      <c r="G492" s="38">
        <v>2</v>
      </c>
      <c r="H492" s="783">
        <v>1012257</v>
      </c>
      <c r="I492" s="36" t="s">
        <v>3306</v>
      </c>
      <c r="J492" s="36"/>
      <c r="K492" s="36"/>
      <c r="L492" s="36"/>
      <c r="M492" s="402"/>
      <c r="N492" s="36"/>
      <c r="O492" s="36"/>
      <c r="P492" s="392"/>
      <c r="Q492" s="392"/>
      <c r="R492" s="392"/>
      <c r="S492" s="392"/>
      <c r="T492" s="392"/>
      <c r="U492" s="392"/>
      <c r="V492" s="434" t="b">
        <f t="shared" si="25"/>
        <v>1</v>
      </c>
      <c r="W492" s="434" t="b">
        <f t="shared" si="23"/>
        <v>1</v>
      </c>
      <c r="X492" s="35" t="s">
        <v>1181</v>
      </c>
      <c r="Y492" s="38">
        <v>2</v>
      </c>
      <c r="Z492" s="38" t="s">
        <v>7</v>
      </c>
      <c r="AA492" s="117" t="s">
        <v>1877</v>
      </c>
      <c r="AB492" s="33" t="s">
        <v>1640</v>
      </c>
      <c r="AC492" s="213" t="s">
        <v>4429</v>
      </c>
      <c r="AD492" s="626" t="str">
        <f t="shared" si="24"/>
        <v>MATH F113T2</v>
      </c>
      <c r="AE492" s="626">
        <v>1134</v>
      </c>
      <c r="AF492" s="36" t="s">
        <v>1182</v>
      </c>
      <c r="AG492" s="434" t="s">
        <v>4615</v>
      </c>
    </row>
    <row r="493" spans="2:33" ht="14.25" customHeight="1">
      <c r="B493" s="33" t="s">
        <v>1876</v>
      </c>
      <c r="C493" s="41" t="s">
        <v>1780</v>
      </c>
      <c r="D493" s="35" t="s">
        <v>1180</v>
      </c>
      <c r="E493" s="35" t="s">
        <v>1181</v>
      </c>
      <c r="F493" s="36" t="s">
        <v>1182</v>
      </c>
      <c r="G493" s="38">
        <v>3</v>
      </c>
      <c r="H493" s="629">
        <v>10123</v>
      </c>
      <c r="I493" s="36" t="s">
        <v>3279</v>
      </c>
      <c r="J493" s="36" t="s">
        <v>3270</v>
      </c>
      <c r="K493" s="36" t="s">
        <v>3271</v>
      </c>
      <c r="L493" s="36"/>
      <c r="M493" s="402"/>
      <c r="N493" s="36"/>
      <c r="O493" s="36"/>
      <c r="P493" s="392"/>
      <c r="Q493" s="392"/>
      <c r="R493" s="392"/>
      <c r="S493" s="392"/>
      <c r="T493" s="392"/>
      <c r="U493" s="392"/>
      <c r="V493" s="434" t="b">
        <f t="shared" si="25"/>
        <v>1</v>
      </c>
      <c r="W493" s="434" t="b">
        <f t="shared" si="23"/>
        <v>1</v>
      </c>
      <c r="X493" s="35" t="s">
        <v>1181</v>
      </c>
      <c r="Y493" s="38">
        <v>3</v>
      </c>
      <c r="Z493" s="38" t="s">
        <v>6</v>
      </c>
      <c r="AA493" s="96" t="s">
        <v>1875</v>
      </c>
      <c r="AB493" s="33" t="s">
        <v>1876</v>
      </c>
      <c r="AC493" s="213" t="s">
        <v>4430</v>
      </c>
      <c r="AD493" s="626" t="str">
        <f t="shared" si="24"/>
        <v>MATH F113L3</v>
      </c>
      <c r="AE493" s="626">
        <v>1135</v>
      </c>
      <c r="AF493" s="36" t="s">
        <v>1182</v>
      </c>
    </row>
    <row r="494" spans="2:33" ht="14.25" customHeight="1">
      <c r="B494" s="33" t="s">
        <v>1554</v>
      </c>
      <c r="C494" s="41"/>
      <c r="D494" s="35" t="s">
        <v>1180</v>
      </c>
      <c r="E494" s="35" t="s">
        <v>1181</v>
      </c>
      <c r="F494" s="36" t="s">
        <v>1182</v>
      </c>
      <c r="G494" s="38">
        <v>3</v>
      </c>
      <c r="H494" s="783">
        <v>1012357</v>
      </c>
      <c r="I494" s="36" t="s">
        <v>3349</v>
      </c>
      <c r="J494" s="36"/>
      <c r="K494" s="36"/>
      <c r="L494" s="36"/>
      <c r="M494" s="402"/>
      <c r="N494" s="36"/>
      <c r="O494" s="36"/>
      <c r="P494" s="392"/>
      <c r="Q494" s="392"/>
      <c r="R494" s="392"/>
      <c r="S494" s="392"/>
      <c r="T494" s="392"/>
      <c r="U494" s="392"/>
      <c r="V494" s="434" t="b">
        <f t="shared" si="25"/>
        <v>1</v>
      </c>
      <c r="W494" s="434" t="b">
        <f t="shared" si="23"/>
        <v>1</v>
      </c>
      <c r="X494" s="35" t="s">
        <v>1181</v>
      </c>
      <c r="Y494" s="38">
        <v>3</v>
      </c>
      <c r="Z494" s="38" t="s">
        <v>7</v>
      </c>
      <c r="AA494" s="117" t="s">
        <v>1878</v>
      </c>
      <c r="AB494" s="33" t="s">
        <v>1554</v>
      </c>
      <c r="AC494" s="213" t="s">
        <v>4430</v>
      </c>
      <c r="AD494" s="626" t="str">
        <f t="shared" si="24"/>
        <v>MATH F113T3</v>
      </c>
      <c r="AE494" s="626">
        <v>1135</v>
      </c>
      <c r="AF494" s="36" t="s">
        <v>1182</v>
      </c>
      <c r="AG494" s="434" t="s">
        <v>4616</v>
      </c>
    </row>
    <row r="495" spans="2:33" ht="14.25" customHeight="1">
      <c r="B495" s="33" t="s">
        <v>1876</v>
      </c>
      <c r="C495" s="41" t="s">
        <v>1780</v>
      </c>
      <c r="D495" s="35" t="s">
        <v>1180</v>
      </c>
      <c r="E495" s="35" t="s">
        <v>1181</v>
      </c>
      <c r="F495" s="36" t="s">
        <v>1182</v>
      </c>
      <c r="G495" s="38">
        <v>4</v>
      </c>
      <c r="H495" s="629">
        <v>10124</v>
      </c>
      <c r="I495" s="36" t="s">
        <v>3279</v>
      </c>
      <c r="J495" s="36" t="s">
        <v>3270</v>
      </c>
      <c r="K495" s="36" t="s">
        <v>3271</v>
      </c>
      <c r="L495" s="36"/>
      <c r="M495" s="402"/>
      <c r="N495" s="36"/>
      <c r="O495" s="36"/>
      <c r="P495" s="392"/>
      <c r="Q495" s="392"/>
      <c r="R495" s="392"/>
      <c r="S495" s="392"/>
      <c r="T495" s="392"/>
      <c r="U495" s="392"/>
      <c r="V495" s="434" t="b">
        <f t="shared" si="25"/>
        <v>1</v>
      </c>
      <c r="W495" s="434" t="b">
        <f t="shared" si="23"/>
        <v>1</v>
      </c>
      <c r="X495" s="35" t="s">
        <v>1181</v>
      </c>
      <c r="Y495" s="38">
        <v>4</v>
      </c>
      <c r="Z495" s="38" t="s">
        <v>6</v>
      </c>
      <c r="AA495" s="96" t="s">
        <v>1875</v>
      </c>
      <c r="AB495" s="33" t="s">
        <v>1876</v>
      </c>
      <c r="AC495" s="213" t="s">
        <v>4431</v>
      </c>
      <c r="AD495" s="626" t="str">
        <f t="shared" si="24"/>
        <v>MATH F113L4</v>
      </c>
      <c r="AE495" s="626">
        <v>1136</v>
      </c>
      <c r="AF495" s="36" t="s">
        <v>1182</v>
      </c>
    </row>
    <row r="496" spans="2:33" ht="14.25" customHeight="1">
      <c r="B496" s="33" t="s">
        <v>1640</v>
      </c>
      <c r="C496" s="41"/>
      <c r="D496" s="35" t="s">
        <v>1180</v>
      </c>
      <c r="E496" s="35" t="s">
        <v>1181</v>
      </c>
      <c r="F496" s="36" t="s">
        <v>1182</v>
      </c>
      <c r="G496" s="38">
        <v>4</v>
      </c>
      <c r="H496" s="783">
        <v>1012457</v>
      </c>
      <c r="I496" s="36" t="s">
        <v>3306</v>
      </c>
      <c r="J496" s="36"/>
      <c r="K496" s="36"/>
      <c r="L496" s="36"/>
      <c r="M496" s="402"/>
      <c r="N496" s="36"/>
      <c r="O496" s="36"/>
      <c r="P496" s="392"/>
      <c r="Q496" s="392"/>
      <c r="R496" s="392"/>
      <c r="S496" s="392"/>
      <c r="T496" s="392"/>
      <c r="U496" s="392"/>
      <c r="V496" s="434" t="b">
        <f t="shared" si="25"/>
        <v>1</v>
      </c>
      <c r="W496" s="434" t="b">
        <f t="shared" si="23"/>
        <v>1</v>
      </c>
      <c r="X496" s="35" t="s">
        <v>1181</v>
      </c>
      <c r="Y496" s="38">
        <v>4</v>
      </c>
      <c r="Z496" s="38" t="s">
        <v>7</v>
      </c>
      <c r="AA496" s="53" t="s">
        <v>1879</v>
      </c>
      <c r="AB496" s="33" t="s">
        <v>1640</v>
      </c>
      <c r="AC496" s="213" t="s">
        <v>4431</v>
      </c>
      <c r="AD496" s="626" t="str">
        <f t="shared" si="24"/>
        <v>MATH F113T4</v>
      </c>
      <c r="AE496" s="626">
        <v>1136</v>
      </c>
      <c r="AF496" s="36" t="s">
        <v>1182</v>
      </c>
      <c r="AG496" s="434" t="s">
        <v>4617</v>
      </c>
    </row>
    <row r="497" spans="2:33" ht="14.25" customHeight="1">
      <c r="B497" s="33" t="s">
        <v>1876</v>
      </c>
      <c r="C497" s="41" t="s">
        <v>1608</v>
      </c>
      <c r="D497" s="35" t="s">
        <v>1180</v>
      </c>
      <c r="E497" s="35" t="s">
        <v>1181</v>
      </c>
      <c r="F497" s="36" t="s">
        <v>1182</v>
      </c>
      <c r="G497" s="38">
        <v>5</v>
      </c>
      <c r="H497" s="629">
        <v>10125</v>
      </c>
      <c r="I497" s="36" t="s">
        <v>3279</v>
      </c>
      <c r="J497" s="36" t="s">
        <v>3270</v>
      </c>
      <c r="K497" s="36" t="s">
        <v>3271</v>
      </c>
      <c r="L497" s="36"/>
      <c r="M497" s="402"/>
      <c r="N497" s="36"/>
      <c r="O497" s="36"/>
      <c r="P497" s="392"/>
      <c r="Q497" s="392"/>
      <c r="R497" s="392"/>
      <c r="S497" s="392"/>
      <c r="T497" s="392"/>
      <c r="U497" s="392"/>
      <c r="V497" s="434" t="b">
        <f t="shared" si="25"/>
        <v>1</v>
      </c>
      <c r="W497" s="434" t="b">
        <f t="shared" si="23"/>
        <v>1</v>
      </c>
      <c r="X497" s="35" t="s">
        <v>1181</v>
      </c>
      <c r="Y497" s="38">
        <v>5</v>
      </c>
      <c r="Z497" s="38" t="s">
        <v>6</v>
      </c>
      <c r="AA497" s="96" t="s">
        <v>1880</v>
      </c>
      <c r="AB497" s="33" t="s">
        <v>1876</v>
      </c>
      <c r="AC497" s="213" t="s">
        <v>4432</v>
      </c>
      <c r="AD497" s="626" t="str">
        <f t="shared" si="24"/>
        <v>MATH F113L5</v>
      </c>
      <c r="AE497" s="626">
        <v>1137</v>
      </c>
      <c r="AF497" s="36" t="s">
        <v>1182</v>
      </c>
    </row>
    <row r="498" spans="2:33" ht="14.25" customHeight="1">
      <c r="B498" s="33" t="s">
        <v>1554</v>
      </c>
      <c r="C498" s="41"/>
      <c r="D498" s="35" t="s">
        <v>1180</v>
      </c>
      <c r="E498" s="35" t="s">
        <v>1181</v>
      </c>
      <c r="F498" s="36" t="s">
        <v>1182</v>
      </c>
      <c r="G498" s="38">
        <v>5</v>
      </c>
      <c r="H498" s="783">
        <v>1012557</v>
      </c>
      <c r="I498" s="36" t="s">
        <v>3349</v>
      </c>
      <c r="J498" s="36"/>
      <c r="K498" s="36"/>
      <c r="L498" s="36"/>
      <c r="M498" s="402"/>
      <c r="N498" s="36"/>
      <c r="O498" s="36"/>
      <c r="P498" s="392"/>
      <c r="Q498" s="392"/>
      <c r="R498" s="392"/>
      <c r="S498" s="392"/>
      <c r="T498" s="392"/>
      <c r="U498" s="392"/>
      <c r="V498" s="434" t="b">
        <f t="shared" si="25"/>
        <v>1</v>
      </c>
      <c r="W498" s="434" t="b">
        <f t="shared" si="23"/>
        <v>1</v>
      </c>
      <c r="X498" s="35" t="s">
        <v>1181</v>
      </c>
      <c r="Y498" s="38">
        <v>5</v>
      </c>
      <c r="Z498" s="38" t="s">
        <v>7</v>
      </c>
      <c r="AA498" s="53" t="s">
        <v>1881</v>
      </c>
      <c r="AB498" s="33" t="s">
        <v>1554</v>
      </c>
      <c r="AC498" s="213" t="s">
        <v>4432</v>
      </c>
      <c r="AD498" s="626" t="str">
        <f t="shared" si="24"/>
        <v>MATH F113T5</v>
      </c>
      <c r="AE498" s="626">
        <v>1137</v>
      </c>
      <c r="AF498" s="36" t="s">
        <v>1182</v>
      </c>
      <c r="AG498" s="434" t="s">
        <v>4618</v>
      </c>
    </row>
    <row r="499" spans="2:33" ht="14.25" customHeight="1">
      <c r="B499" s="33" t="s">
        <v>1876</v>
      </c>
      <c r="C499" s="41" t="s">
        <v>1608</v>
      </c>
      <c r="D499" s="35" t="s">
        <v>1180</v>
      </c>
      <c r="E499" s="35" t="s">
        <v>1181</v>
      </c>
      <c r="F499" s="36" t="s">
        <v>1182</v>
      </c>
      <c r="G499" s="38">
        <v>6</v>
      </c>
      <c r="H499" s="629">
        <v>10126</v>
      </c>
      <c r="I499" s="36" t="s">
        <v>3279</v>
      </c>
      <c r="J499" s="36" t="s">
        <v>3270</v>
      </c>
      <c r="K499" s="36" t="s">
        <v>3271</v>
      </c>
      <c r="L499" s="36"/>
      <c r="M499" s="402"/>
      <c r="N499" s="36"/>
      <c r="O499" s="36"/>
      <c r="P499" s="392"/>
      <c r="Q499" s="392"/>
      <c r="R499" s="392"/>
      <c r="S499" s="392"/>
      <c r="T499" s="392"/>
      <c r="U499" s="392"/>
      <c r="V499" s="434" t="b">
        <f t="shared" si="25"/>
        <v>1</v>
      </c>
      <c r="W499" s="434" t="b">
        <f t="shared" si="23"/>
        <v>1</v>
      </c>
      <c r="X499" s="35" t="s">
        <v>1181</v>
      </c>
      <c r="Y499" s="38">
        <v>6</v>
      </c>
      <c r="Z499" s="38" t="s">
        <v>6</v>
      </c>
      <c r="AA499" s="96" t="s">
        <v>1880</v>
      </c>
      <c r="AB499" s="33" t="s">
        <v>1876</v>
      </c>
      <c r="AC499" s="213" t="s">
        <v>4433</v>
      </c>
      <c r="AD499" s="626" t="str">
        <f t="shared" si="24"/>
        <v>MATH F113L6</v>
      </c>
      <c r="AE499" s="626">
        <v>1138</v>
      </c>
      <c r="AF499" s="36" t="s">
        <v>1182</v>
      </c>
    </row>
    <row r="500" spans="2:33" ht="14.25" customHeight="1">
      <c r="B500" s="33" t="s">
        <v>1640</v>
      </c>
      <c r="C500" s="41"/>
      <c r="D500" s="35" t="s">
        <v>1180</v>
      </c>
      <c r="E500" s="35" t="s">
        <v>1181</v>
      </c>
      <c r="F500" s="36" t="s">
        <v>1182</v>
      </c>
      <c r="G500" s="38">
        <v>6</v>
      </c>
      <c r="H500" s="783">
        <v>1012657</v>
      </c>
      <c r="I500" s="36" t="s">
        <v>3306</v>
      </c>
      <c r="J500" s="36"/>
      <c r="K500" s="36"/>
      <c r="L500" s="36"/>
      <c r="M500" s="402"/>
      <c r="N500" s="36"/>
      <c r="O500" s="36"/>
      <c r="P500" s="392"/>
      <c r="Q500" s="392"/>
      <c r="R500" s="392"/>
      <c r="S500" s="392"/>
      <c r="T500" s="392"/>
      <c r="U500" s="392"/>
      <c r="V500" s="434" t="b">
        <f t="shared" si="25"/>
        <v>1</v>
      </c>
      <c r="W500" s="434" t="b">
        <f t="shared" si="23"/>
        <v>1</v>
      </c>
      <c r="X500" s="35" t="s">
        <v>1181</v>
      </c>
      <c r="Y500" s="38">
        <v>6</v>
      </c>
      <c r="Z500" s="38" t="s">
        <v>7</v>
      </c>
      <c r="AA500" s="117" t="s">
        <v>1882</v>
      </c>
      <c r="AB500" s="33" t="s">
        <v>1640</v>
      </c>
      <c r="AC500" s="213" t="s">
        <v>4433</v>
      </c>
      <c r="AD500" s="626" t="str">
        <f t="shared" si="24"/>
        <v>MATH F113T6</v>
      </c>
      <c r="AE500" s="626">
        <v>1138</v>
      </c>
      <c r="AF500" s="36" t="s">
        <v>1182</v>
      </c>
      <c r="AG500" s="434" t="s">
        <v>4619</v>
      </c>
    </row>
    <row r="501" spans="2:33" ht="14.25" customHeight="1">
      <c r="B501" s="33" t="s">
        <v>1876</v>
      </c>
      <c r="C501" s="41" t="s">
        <v>1608</v>
      </c>
      <c r="D501" s="35" t="s">
        <v>1180</v>
      </c>
      <c r="E501" s="35" t="s">
        <v>1181</v>
      </c>
      <c r="F501" s="36" t="s">
        <v>1182</v>
      </c>
      <c r="G501" s="38">
        <v>7</v>
      </c>
      <c r="H501" s="629">
        <v>10127</v>
      </c>
      <c r="I501" s="36" t="s">
        <v>3279</v>
      </c>
      <c r="J501" s="36" t="s">
        <v>3270</v>
      </c>
      <c r="K501" s="36" t="s">
        <v>3271</v>
      </c>
      <c r="L501" s="36"/>
      <c r="M501" s="402"/>
      <c r="N501" s="36"/>
      <c r="O501" s="36"/>
      <c r="P501" s="392"/>
      <c r="Q501" s="392"/>
      <c r="R501" s="392"/>
      <c r="S501" s="392"/>
      <c r="T501" s="392"/>
      <c r="U501" s="392"/>
      <c r="V501" s="434" t="b">
        <f t="shared" si="25"/>
        <v>1</v>
      </c>
      <c r="W501" s="434" t="b">
        <f t="shared" si="23"/>
        <v>1</v>
      </c>
      <c r="X501" s="35" t="s">
        <v>1181</v>
      </c>
      <c r="Y501" s="38">
        <v>7</v>
      </c>
      <c r="Z501" s="38" t="s">
        <v>6</v>
      </c>
      <c r="AA501" s="96" t="s">
        <v>1880</v>
      </c>
      <c r="AB501" s="33" t="s">
        <v>1876</v>
      </c>
      <c r="AC501" s="213" t="s">
        <v>4434</v>
      </c>
      <c r="AD501" s="626" t="str">
        <f t="shared" si="24"/>
        <v>MATH F113L7</v>
      </c>
      <c r="AE501" s="626">
        <v>1139</v>
      </c>
      <c r="AF501" s="36" t="s">
        <v>1182</v>
      </c>
    </row>
    <row r="502" spans="2:33" ht="14.25" customHeight="1">
      <c r="B502" s="33" t="s">
        <v>1554</v>
      </c>
      <c r="C502" s="41"/>
      <c r="D502" s="35" t="s">
        <v>1180</v>
      </c>
      <c r="E502" s="35" t="s">
        <v>1181</v>
      </c>
      <c r="F502" s="36" t="s">
        <v>1182</v>
      </c>
      <c r="G502" s="38">
        <v>7</v>
      </c>
      <c r="H502" s="783">
        <v>1012757</v>
      </c>
      <c r="I502" s="36" t="s">
        <v>3349</v>
      </c>
      <c r="J502" s="36"/>
      <c r="K502" s="36"/>
      <c r="L502" s="36"/>
      <c r="M502" s="402"/>
      <c r="N502" s="36"/>
      <c r="O502" s="36"/>
      <c r="P502" s="392"/>
      <c r="Q502" s="392"/>
      <c r="R502" s="392"/>
      <c r="S502" s="392"/>
      <c r="T502" s="392"/>
      <c r="U502" s="392"/>
      <c r="V502" s="434" t="b">
        <f t="shared" si="25"/>
        <v>1</v>
      </c>
      <c r="W502" s="434" t="b">
        <f t="shared" si="23"/>
        <v>1</v>
      </c>
      <c r="X502" s="35" t="s">
        <v>1181</v>
      </c>
      <c r="Y502" s="38">
        <v>7</v>
      </c>
      <c r="Z502" s="38" t="s">
        <v>7</v>
      </c>
      <c r="AA502" s="117" t="s">
        <v>1883</v>
      </c>
      <c r="AB502" s="33" t="s">
        <v>1554</v>
      </c>
      <c r="AC502" s="213" t="s">
        <v>4434</v>
      </c>
      <c r="AD502" s="626" t="str">
        <f t="shared" si="24"/>
        <v>MATH F113T7</v>
      </c>
      <c r="AE502" s="626">
        <v>1139</v>
      </c>
      <c r="AF502" s="36" t="s">
        <v>1182</v>
      </c>
      <c r="AG502" s="434" t="s">
        <v>4620</v>
      </c>
    </row>
    <row r="503" spans="2:33" ht="14.25" customHeight="1">
      <c r="B503" s="43" t="s">
        <v>1552</v>
      </c>
      <c r="C503" s="41"/>
      <c r="D503" s="66" t="s">
        <v>1208</v>
      </c>
      <c r="E503" s="67" t="s">
        <v>1209</v>
      </c>
      <c r="F503" s="67" t="s">
        <v>1210</v>
      </c>
      <c r="G503" s="41">
        <v>1</v>
      </c>
      <c r="H503" s="629">
        <v>10221</v>
      </c>
      <c r="I503" s="67" t="s">
        <v>3300</v>
      </c>
      <c r="J503" s="67" t="s">
        <v>3309</v>
      </c>
      <c r="K503" s="67" t="s">
        <v>3298</v>
      </c>
      <c r="L503" s="67"/>
      <c r="M503" s="406"/>
      <c r="N503" s="67"/>
      <c r="O503" s="67"/>
      <c r="P503" s="392"/>
      <c r="Q503" s="392"/>
      <c r="R503" s="392"/>
      <c r="S503" s="392"/>
      <c r="T503" s="392"/>
      <c r="U503" s="392"/>
      <c r="V503" s="434" t="b">
        <f t="shared" si="25"/>
        <v>1</v>
      </c>
      <c r="W503" s="434" t="b">
        <f t="shared" si="23"/>
        <v>1</v>
      </c>
      <c r="X503" s="67" t="s">
        <v>1209</v>
      </c>
      <c r="Y503" s="41">
        <v>1</v>
      </c>
      <c r="Z503" s="41" t="s">
        <v>6</v>
      </c>
      <c r="AA503" s="53" t="s">
        <v>1187</v>
      </c>
      <c r="AB503" s="43" t="s">
        <v>1552</v>
      </c>
      <c r="AC503" s="213" t="s">
        <v>4435</v>
      </c>
      <c r="AD503" s="626" t="str">
        <f t="shared" si="24"/>
        <v>MATH F211L1</v>
      </c>
      <c r="AE503" s="626">
        <v>1568</v>
      </c>
      <c r="AF503" s="67" t="s">
        <v>1210</v>
      </c>
    </row>
    <row r="504" spans="2:33" ht="14.25" customHeight="1">
      <c r="B504" s="43" t="s">
        <v>1674</v>
      </c>
      <c r="C504" s="41"/>
      <c r="D504" s="66" t="s">
        <v>1208</v>
      </c>
      <c r="E504" s="67" t="s">
        <v>1209</v>
      </c>
      <c r="F504" s="67" t="s">
        <v>1210</v>
      </c>
      <c r="G504" s="41">
        <v>1</v>
      </c>
      <c r="H504" s="783">
        <v>1022157</v>
      </c>
      <c r="I504" s="67" t="s">
        <v>3288</v>
      </c>
      <c r="J504" s="67"/>
      <c r="K504" s="67"/>
      <c r="L504" s="67"/>
      <c r="M504" s="406"/>
      <c r="N504" s="67"/>
      <c r="O504" s="67"/>
      <c r="P504" s="392"/>
      <c r="Q504" s="392"/>
      <c r="R504" s="392"/>
      <c r="S504" s="392"/>
      <c r="T504" s="392"/>
      <c r="U504" s="392"/>
      <c r="V504" s="434" t="b">
        <f t="shared" si="25"/>
        <v>1</v>
      </c>
      <c r="W504" s="434" t="b">
        <f t="shared" si="23"/>
        <v>1</v>
      </c>
      <c r="X504" s="67" t="s">
        <v>1209</v>
      </c>
      <c r="Y504" s="41">
        <v>1</v>
      </c>
      <c r="Z504" s="41" t="s">
        <v>7</v>
      </c>
      <c r="AA504" s="53" t="s">
        <v>1188</v>
      </c>
      <c r="AB504" s="43" t="s">
        <v>1674</v>
      </c>
      <c r="AC504" s="213" t="s">
        <v>4435</v>
      </c>
      <c r="AD504" s="626" t="str">
        <f t="shared" si="24"/>
        <v>MATH F211T1</v>
      </c>
      <c r="AE504" s="626">
        <v>1568</v>
      </c>
      <c r="AF504" s="67" t="s">
        <v>1210</v>
      </c>
      <c r="AG504" s="434" t="s">
        <v>4621</v>
      </c>
    </row>
    <row r="505" spans="2:33" ht="14.25" customHeight="1">
      <c r="B505" s="43" t="s">
        <v>1621</v>
      </c>
      <c r="C505" s="69" t="s">
        <v>1884</v>
      </c>
      <c r="D505" s="66" t="s">
        <v>1211</v>
      </c>
      <c r="E505" s="67" t="s">
        <v>1212</v>
      </c>
      <c r="F505" s="67" t="s">
        <v>1213</v>
      </c>
      <c r="G505" s="41">
        <v>1</v>
      </c>
      <c r="H505" s="629">
        <v>13401</v>
      </c>
      <c r="I505" s="67" t="s">
        <v>3304</v>
      </c>
      <c r="J505" s="67" t="s">
        <v>3265</v>
      </c>
      <c r="K505" s="67" t="s">
        <v>3264</v>
      </c>
      <c r="L505" s="67"/>
      <c r="M505" s="406"/>
      <c r="N505" s="67"/>
      <c r="O505" s="67"/>
      <c r="P505" s="392"/>
      <c r="Q505" s="392"/>
      <c r="R505" s="392"/>
      <c r="S505" s="392"/>
      <c r="T505" s="392"/>
      <c r="U505" s="392"/>
      <c r="V505" s="434" t="b">
        <f t="shared" si="25"/>
        <v>1</v>
      </c>
      <c r="W505" s="434" t="b">
        <f t="shared" si="23"/>
        <v>1</v>
      </c>
      <c r="X505" s="67" t="s">
        <v>1212</v>
      </c>
      <c r="Y505" s="41">
        <v>1</v>
      </c>
      <c r="Z505" s="41" t="s">
        <v>6</v>
      </c>
      <c r="AA505" s="53" t="s">
        <v>1145</v>
      </c>
      <c r="AB505" s="43" t="s">
        <v>1621</v>
      </c>
      <c r="AC505" s="213" t="s">
        <v>4436</v>
      </c>
      <c r="AD505" s="626" t="str">
        <f t="shared" si="24"/>
        <v>MATH F231L1</v>
      </c>
      <c r="AE505" s="626">
        <v>1307</v>
      </c>
      <c r="AF505" s="67" t="s">
        <v>1213</v>
      </c>
    </row>
    <row r="506" spans="2:33" ht="14.25" customHeight="1">
      <c r="B506" s="33" t="s">
        <v>1588</v>
      </c>
      <c r="C506" s="69" t="s">
        <v>1672</v>
      </c>
      <c r="D506" s="35" t="s">
        <v>1214</v>
      </c>
      <c r="E506" s="35" t="s">
        <v>1215</v>
      </c>
      <c r="F506" s="36" t="s">
        <v>1216</v>
      </c>
      <c r="G506" s="38">
        <v>1</v>
      </c>
      <c r="H506" s="629">
        <v>14651</v>
      </c>
      <c r="I506" s="36" t="s">
        <v>3303</v>
      </c>
      <c r="J506" s="36" t="s">
        <v>3266</v>
      </c>
      <c r="K506" s="36" t="s">
        <v>3267</v>
      </c>
      <c r="L506" s="36"/>
      <c r="M506" s="402"/>
      <c r="N506" s="36"/>
      <c r="O506" s="36"/>
      <c r="P506" s="392"/>
      <c r="Q506" s="392"/>
      <c r="R506" s="392"/>
      <c r="S506" s="392"/>
      <c r="T506" s="392"/>
      <c r="U506" s="392"/>
      <c r="V506" s="434" t="b">
        <f t="shared" si="25"/>
        <v>1</v>
      </c>
      <c r="W506" s="434" t="b">
        <f t="shared" si="23"/>
        <v>1</v>
      </c>
      <c r="X506" s="35" t="s">
        <v>1215</v>
      </c>
      <c r="Y506" s="38">
        <v>1</v>
      </c>
      <c r="Z506" s="38" t="s">
        <v>6</v>
      </c>
      <c r="AA506" s="441" t="s">
        <v>1137</v>
      </c>
      <c r="AB506" s="33" t="s">
        <v>1588</v>
      </c>
      <c r="AC506" s="213" t="s">
        <v>4437</v>
      </c>
      <c r="AD506" s="626" t="str">
        <f t="shared" si="24"/>
        <v>MATH F241L1</v>
      </c>
      <c r="AE506" s="626">
        <v>1393</v>
      </c>
      <c r="AF506" s="36" t="s">
        <v>1216</v>
      </c>
    </row>
    <row r="507" spans="2:33" ht="14.25" customHeight="1">
      <c r="B507" s="449" t="s">
        <v>1550</v>
      </c>
      <c r="C507" s="69" t="s">
        <v>1672</v>
      </c>
      <c r="D507" s="35" t="s">
        <v>1214</v>
      </c>
      <c r="E507" s="35" t="s">
        <v>1215</v>
      </c>
      <c r="F507" s="36" t="s">
        <v>1216</v>
      </c>
      <c r="G507" s="38">
        <v>1</v>
      </c>
      <c r="H507" s="629">
        <v>1465157</v>
      </c>
      <c r="I507" s="449" t="s">
        <v>1550</v>
      </c>
      <c r="J507" s="36"/>
      <c r="K507" s="36"/>
      <c r="L507" s="36"/>
      <c r="M507" s="402"/>
      <c r="N507" s="36"/>
      <c r="O507" s="36"/>
      <c r="P507" s="392"/>
      <c r="Q507" s="392"/>
      <c r="R507" s="392"/>
      <c r="S507" s="392"/>
      <c r="T507" s="392"/>
      <c r="U507" s="392"/>
      <c r="V507" s="434" t="b">
        <f t="shared" si="25"/>
        <v>1</v>
      </c>
      <c r="W507" s="434" t="b">
        <f t="shared" si="23"/>
        <v>1</v>
      </c>
      <c r="X507" s="35" t="s">
        <v>1215</v>
      </c>
      <c r="Y507" s="38">
        <v>1</v>
      </c>
      <c r="Z507" s="38" t="s">
        <v>7</v>
      </c>
      <c r="AA507" s="442" t="s">
        <v>1138</v>
      </c>
      <c r="AB507" s="33" t="s">
        <v>1550</v>
      </c>
      <c r="AC507" s="213" t="s">
        <v>4438</v>
      </c>
      <c r="AD507" s="626" t="str">
        <f t="shared" si="24"/>
        <v>MATH F241T1</v>
      </c>
      <c r="AE507" s="626">
        <v>1394</v>
      </c>
      <c r="AF507" s="36" t="s">
        <v>1216</v>
      </c>
    </row>
    <row r="508" spans="2:33" ht="14.25" customHeight="1">
      <c r="B508" s="33" t="s">
        <v>1538</v>
      </c>
      <c r="C508" s="69" t="s">
        <v>1884</v>
      </c>
      <c r="D508" s="35" t="s">
        <v>1217</v>
      </c>
      <c r="E508" s="35" t="s">
        <v>1218</v>
      </c>
      <c r="F508" s="36" t="s">
        <v>1219</v>
      </c>
      <c r="G508" s="38">
        <v>1</v>
      </c>
      <c r="H508" s="629">
        <v>14661</v>
      </c>
      <c r="I508" s="36" t="s">
        <v>3282</v>
      </c>
      <c r="J508" s="36" t="s">
        <v>3277</v>
      </c>
      <c r="K508" s="36" t="s">
        <v>3308</v>
      </c>
      <c r="L508" s="36"/>
      <c r="M508" s="402"/>
      <c r="N508" s="36"/>
      <c r="O508" s="36"/>
      <c r="P508" s="392"/>
      <c r="Q508" s="392"/>
      <c r="R508" s="392"/>
      <c r="S508" s="392"/>
      <c r="T508" s="392"/>
      <c r="U508" s="392"/>
      <c r="V508" s="434" t="b">
        <f t="shared" si="25"/>
        <v>1</v>
      </c>
      <c r="W508" s="434" t="b">
        <f t="shared" si="23"/>
        <v>1</v>
      </c>
      <c r="X508" s="35" t="s">
        <v>1218</v>
      </c>
      <c r="Y508" s="38">
        <v>1</v>
      </c>
      <c r="Z508" s="38" t="s">
        <v>6</v>
      </c>
      <c r="AA508" s="441" t="s">
        <v>1185</v>
      </c>
      <c r="AB508" s="33" t="s">
        <v>1538</v>
      </c>
      <c r="AC508" s="213" t="s">
        <v>4439</v>
      </c>
      <c r="AD508" s="626" t="str">
        <f t="shared" si="24"/>
        <v>MATH F242L1</v>
      </c>
      <c r="AE508" s="626">
        <v>1395</v>
      </c>
      <c r="AF508" s="36" t="s">
        <v>1219</v>
      </c>
    </row>
    <row r="509" spans="2:33" ht="14.25" customHeight="1">
      <c r="B509" s="33" t="s">
        <v>1674</v>
      </c>
      <c r="C509" s="69" t="s">
        <v>1884</v>
      </c>
      <c r="D509" s="35" t="s">
        <v>1217</v>
      </c>
      <c r="E509" s="35" t="s">
        <v>1218</v>
      </c>
      <c r="F509" s="36" t="s">
        <v>1219</v>
      </c>
      <c r="G509" s="38">
        <v>1</v>
      </c>
      <c r="H509" s="629">
        <v>1466157</v>
      </c>
      <c r="I509" s="36" t="s">
        <v>3288</v>
      </c>
      <c r="J509" s="36"/>
      <c r="K509" s="36"/>
      <c r="L509" s="36"/>
      <c r="M509" s="402"/>
      <c r="N509" s="36"/>
      <c r="O509" s="36"/>
      <c r="P509" s="392"/>
      <c r="Q509" s="392"/>
      <c r="R509" s="392"/>
      <c r="S509" s="392"/>
      <c r="T509" s="392"/>
      <c r="U509" s="392"/>
      <c r="V509" s="434" t="b">
        <f t="shared" si="25"/>
        <v>1</v>
      </c>
      <c r="W509" s="434" t="b">
        <f t="shared" si="23"/>
        <v>1</v>
      </c>
      <c r="X509" s="35" t="s">
        <v>1218</v>
      </c>
      <c r="Y509" s="38">
        <v>1</v>
      </c>
      <c r="Z509" s="38" t="s">
        <v>7</v>
      </c>
      <c r="AA509" s="442" t="s">
        <v>1186</v>
      </c>
      <c r="AB509" s="33" t="s">
        <v>1674</v>
      </c>
      <c r="AC509" s="213" t="s">
        <v>4440</v>
      </c>
      <c r="AD509" s="626" t="str">
        <f t="shared" si="24"/>
        <v>MATH F242T1</v>
      </c>
      <c r="AE509" s="626">
        <v>1396</v>
      </c>
      <c r="AF509" s="36" t="s">
        <v>1219</v>
      </c>
    </row>
    <row r="510" spans="2:33" ht="14.25" customHeight="1">
      <c r="B510" s="33" t="s">
        <v>1548</v>
      </c>
      <c r="C510" s="41" t="s">
        <v>1672</v>
      </c>
      <c r="D510" s="35" t="s">
        <v>1220</v>
      </c>
      <c r="E510" s="35" t="s">
        <v>1221</v>
      </c>
      <c r="F510" s="36" t="s">
        <v>1222</v>
      </c>
      <c r="G510" s="38">
        <v>1</v>
      </c>
      <c r="H510" s="629">
        <v>14671</v>
      </c>
      <c r="I510" s="36" t="s">
        <v>3281</v>
      </c>
      <c r="J510" s="36" t="s">
        <v>3290</v>
      </c>
      <c r="K510" s="36" t="s">
        <v>3293</v>
      </c>
      <c r="L510" s="36"/>
      <c r="M510" s="402"/>
      <c r="N510" s="36"/>
      <c r="O510" s="36"/>
      <c r="P510" s="392"/>
      <c r="Q510" s="392"/>
      <c r="R510" s="392"/>
      <c r="S510" s="392"/>
      <c r="T510" s="392"/>
      <c r="U510" s="392"/>
      <c r="V510" s="434" t="b">
        <f t="shared" si="25"/>
        <v>1</v>
      </c>
      <c r="W510" s="434" t="b">
        <f t="shared" si="23"/>
        <v>1</v>
      </c>
      <c r="X510" s="35" t="s">
        <v>1221</v>
      </c>
      <c r="Y510" s="38">
        <v>1</v>
      </c>
      <c r="Z510" s="38" t="s">
        <v>6</v>
      </c>
      <c r="AA510" s="441" t="s">
        <v>1151</v>
      </c>
      <c r="AB510" s="33" t="s">
        <v>1548</v>
      </c>
      <c r="AC510" s="213" t="s">
        <v>4441</v>
      </c>
      <c r="AD510" s="626" t="str">
        <f t="shared" si="24"/>
        <v>MATH F243L1</v>
      </c>
      <c r="AE510" s="626">
        <v>1397</v>
      </c>
      <c r="AF510" s="36" t="s">
        <v>1222</v>
      </c>
    </row>
    <row r="511" spans="2:33" ht="14.25" customHeight="1">
      <c r="B511" s="33" t="s">
        <v>1637</v>
      </c>
      <c r="C511" s="41" t="s">
        <v>1672</v>
      </c>
      <c r="D511" s="35" t="s">
        <v>1220</v>
      </c>
      <c r="E511" s="35" t="s">
        <v>1221</v>
      </c>
      <c r="F511" s="36" t="s">
        <v>1222</v>
      </c>
      <c r="G511" s="38">
        <v>1</v>
      </c>
      <c r="H511" s="629">
        <v>1467157</v>
      </c>
      <c r="I511" s="36" t="s">
        <v>3301</v>
      </c>
      <c r="J511" s="36"/>
      <c r="K511" s="36"/>
      <c r="L511" s="36"/>
      <c r="M511" s="402"/>
      <c r="N511" s="36"/>
      <c r="O511" s="36"/>
      <c r="P511" s="392"/>
      <c r="Q511" s="392"/>
      <c r="R511" s="392"/>
      <c r="S511" s="392"/>
      <c r="T511" s="392"/>
      <c r="U511" s="392"/>
      <c r="V511" s="434" t="b">
        <f t="shared" si="25"/>
        <v>1</v>
      </c>
      <c r="W511" s="434" t="b">
        <f t="shared" si="23"/>
        <v>1</v>
      </c>
      <c r="X511" s="35" t="s">
        <v>1221</v>
      </c>
      <c r="Y511" s="38">
        <v>1</v>
      </c>
      <c r="Z511" s="38" t="s">
        <v>7</v>
      </c>
      <c r="AA511" s="442" t="s">
        <v>1152</v>
      </c>
      <c r="AB511" s="33" t="s">
        <v>1637</v>
      </c>
      <c r="AC511" s="213" t="s">
        <v>4442</v>
      </c>
      <c r="AD511" s="626" t="str">
        <f t="shared" si="24"/>
        <v>MATH F243T1</v>
      </c>
      <c r="AE511" s="626">
        <v>1398</v>
      </c>
      <c r="AF511" s="36" t="s">
        <v>1222</v>
      </c>
    </row>
    <row r="512" spans="2:33" ht="14.25" customHeight="1">
      <c r="B512" s="33" t="s">
        <v>1534</v>
      </c>
      <c r="C512" s="69" t="s">
        <v>1884</v>
      </c>
      <c r="D512" s="35" t="s">
        <v>1223</v>
      </c>
      <c r="E512" s="35" t="s">
        <v>1224</v>
      </c>
      <c r="F512" s="36" t="s">
        <v>1225</v>
      </c>
      <c r="G512" s="38">
        <v>1</v>
      </c>
      <c r="H512" s="629">
        <v>14681</v>
      </c>
      <c r="I512" s="36" t="s">
        <v>3284</v>
      </c>
      <c r="J512" s="36" t="s">
        <v>3273</v>
      </c>
      <c r="K512" s="36" t="s">
        <v>3269</v>
      </c>
      <c r="L512" s="36"/>
      <c r="M512" s="402"/>
      <c r="N512" s="36"/>
      <c r="O512" s="36"/>
      <c r="P512" s="392"/>
      <c r="Q512" s="392"/>
      <c r="R512" s="392"/>
      <c r="S512" s="392"/>
      <c r="T512" s="392"/>
      <c r="U512" s="392"/>
      <c r="V512" s="434" t="b">
        <f t="shared" si="25"/>
        <v>1</v>
      </c>
      <c r="W512" s="434" t="b">
        <f t="shared" si="23"/>
        <v>1</v>
      </c>
      <c r="X512" s="35" t="s">
        <v>1224</v>
      </c>
      <c r="Y512" s="38">
        <v>1</v>
      </c>
      <c r="Z512" s="38" t="s">
        <v>6</v>
      </c>
      <c r="AA512" s="117" t="s">
        <v>1885</v>
      </c>
      <c r="AB512" s="33" t="s">
        <v>1534</v>
      </c>
      <c r="AC512" s="213" t="s">
        <v>4443</v>
      </c>
      <c r="AD512" s="626" t="str">
        <f t="shared" si="24"/>
        <v>MATH F244L1</v>
      </c>
      <c r="AE512" s="626">
        <v>1399</v>
      </c>
      <c r="AF512" s="36" t="s">
        <v>1225</v>
      </c>
    </row>
    <row r="513" spans="2:32" ht="14.25" customHeight="1">
      <c r="B513" s="33" t="s">
        <v>1639</v>
      </c>
      <c r="C513" s="69" t="s">
        <v>1884</v>
      </c>
      <c r="D513" s="35" t="s">
        <v>1223</v>
      </c>
      <c r="E513" s="35" t="s">
        <v>1224</v>
      </c>
      <c r="F513" s="36" t="s">
        <v>1225</v>
      </c>
      <c r="G513" s="38">
        <v>1</v>
      </c>
      <c r="H513" s="629">
        <v>1468157</v>
      </c>
      <c r="I513" s="36" t="s">
        <v>3305</v>
      </c>
      <c r="J513" s="36"/>
      <c r="K513" s="36"/>
      <c r="L513" s="36"/>
      <c r="M513" s="402"/>
      <c r="N513" s="36"/>
      <c r="O513" s="36"/>
      <c r="P513" s="392"/>
      <c r="Q513" s="392"/>
      <c r="R513" s="392"/>
      <c r="S513" s="392"/>
      <c r="T513" s="392"/>
      <c r="U513" s="392"/>
      <c r="V513" s="434" t="b">
        <f t="shared" si="25"/>
        <v>1</v>
      </c>
      <c r="W513" s="434" t="b">
        <f t="shared" si="23"/>
        <v>1</v>
      </c>
      <c r="X513" s="35" t="s">
        <v>1224</v>
      </c>
      <c r="Y513" s="38">
        <v>1</v>
      </c>
      <c r="Z513" s="38" t="s">
        <v>7</v>
      </c>
      <c r="AA513" s="442" t="s">
        <v>1886</v>
      </c>
      <c r="AB513" s="33" t="s">
        <v>1639</v>
      </c>
      <c r="AC513" s="213" t="s">
        <v>4444</v>
      </c>
      <c r="AD513" s="626" t="str">
        <f t="shared" si="24"/>
        <v>MATH F244T1</v>
      </c>
      <c r="AE513" s="626">
        <v>1400</v>
      </c>
      <c r="AF513" s="36" t="s">
        <v>1225</v>
      </c>
    </row>
    <row r="514" spans="2:32" ht="14.25" customHeight="1">
      <c r="B514" s="33"/>
      <c r="C514" s="41"/>
      <c r="D514" s="35" t="s">
        <v>1226</v>
      </c>
      <c r="E514" s="35" t="s">
        <v>1227</v>
      </c>
      <c r="F514" s="36" t="s">
        <v>184</v>
      </c>
      <c r="G514" s="38">
        <v>1</v>
      </c>
      <c r="H514" s="629">
        <v>16621</v>
      </c>
      <c r="I514" s="36"/>
      <c r="J514" s="36"/>
      <c r="K514" s="36"/>
      <c r="L514" s="36"/>
      <c r="M514" s="402"/>
      <c r="N514" s="36"/>
      <c r="O514" s="36"/>
      <c r="P514" s="392"/>
      <c r="Q514" s="392"/>
      <c r="R514" s="392"/>
      <c r="S514" s="392"/>
      <c r="T514" s="392"/>
      <c r="U514" s="392"/>
      <c r="V514" s="434" t="b">
        <f t="shared" si="25"/>
        <v>1</v>
      </c>
      <c r="W514" s="434" t="b">
        <f t="shared" si="23"/>
        <v>1</v>
      </c>
      <c r="X514" s="35" t="s">
        <v>1227</v>
      </c>
      <c r="Y514" s="38">
        <v>1</v>
      </c>
      <c r="Z514" s="38" t="s">
        <v>19</v>
      </c>
      <c r="AA514" s="117" t="s">
        <v>1228</v>
      </c>
      <c r="AB514" s="33"/>
      <c r="AC514" s="213" t="s">
        <v>4445</v>
      </c>
      <c r="AD514" s="626" t="str">
        <f t="shared" si="24"/>
        <v>MATH F266I1</v>
      </c>
      <c r="AE514" s="626">
        <v>1477</v>
      </c>
      <c r="AF514" s="36" t="s">
        <v>184</v>
      </c>
    </row>
    <row r="515" spans="2:32" ht="14.25" customHeight="1">
      <c r="B515" s="43" t="s">
        <v>1567</v>
      </c>
      <c r="C515" s="69" t="s">
        <v>1884</v>
      </c>
      <c r="D515" s="35">
        <v>1471</v>
      </c>
      <c r="E515" s="49" t="s">
        <v>1231</v>
      </c>
      <c r="F515" s="53" t="s">
        <v>1232</v>
      </c>
      <c r="G515" s="38">
        <v>1</v>
      </c>
      <c r="H515" s="629">
        <v>14711</v>
      </c>
      <c r="I515" s="53" t="s">
        <v>3287</v>
      </c>
      <c r="J515" s="53" t="s">
        <v>3274</v>
      </c>
      <c r="K515" s="53" t="s">
        <v>3271</v>
      </c>
      <c r="L515" s="53"/>
      <c r="M515" s="403"/>
      <c r="N515" s="53"/>
      <c r="O515" s="53"/>
      <c r="P515" s="392"/>
      <c r="Q515" s="392"/>
      <c r="R515" s="392"/>
      <c r="S515" s="392"/>
      <c r="T515" s="392"/>
      <c r="U515" s="392"/>
      <c r="V515" s="434" t="b">
        <f t="shared" si="25"/>
        <v>1</v>
      </c>
      <c r="W515" s="434" t="b">
        <f t="shared" si="23"/>
        <v>1</v>
      </c>
      <c r="X515" s="49" t="s">
        <v>1231</v>
      </c>
      <c r="Y515" s="38">
        <v>1</v>
      </c>
      <c r="Z515" s="38" t="s">
        <v>6</v>
      </c>
      <c r="AA515" s="441" t="s">
        <v>1143</v>
      </c>
      <c r="AB515" s="43" t="s">
        <v>1567</v>
      </c>
      <c r="AC515" s="213" t="s">
        <v>4446</v>
      </c>
      <c r="AD515" s="626" t="str">
        <f t="shared" si="24"/>
        <v>MATH F313L1</v>
      </c>
      <c r="AE515" s="626">
        <v>1401</v>
      </c>
      <c r="AF515" s="53" t="s">
        <v>1232</v>
      </c>
    </row>
    <row r="516" spans="2:32" ht="14.25" customHeight="1">
      <c r="B516" s="43" t="s">
        <v>1564</v>
      </c>
      <c r="C516" s="41" t="s">
        <v>1887</v>
      </c>
      <c r="D516" s="35" t="s">
        <v>1233</v>
      </c>
      <c r="E516" s="60" t="s">
        <v>1234</v>
      </c>
      <c r="F516" s="61" t="s">
        <v>1235</v>
      </c>
      <c r="G516" s="38">
        <v>1</v>
      </c>
      <c r="H516" s="629">
        <v>14751</v>
      </c>
      <c r="I516" s="61" t="s">
        <v>3302</v>
      </c>
      <c r="J516" s="61" t="s">
        <v>3272</v>
      </c>
      <c r="K516" s="61" t="s">
        <v>3311</v>
      </c>
      <c r="L516" s="61"/>
      <c r="M516" s="404"/>
      <c r="N516" s="61"/>
      <c r="O516" s="61"/>
      <c r="P516" s="392"/>
      <c r="Q516" s="392"/>
      <c r="R516" s="392"/>
      <c r="S516" s="392"/>
      <c r="T516" s="392"/>
      <c r="U516" s="392"/>
      <c r="V516" s="434" t="b">
        <f t="shared" si="25"/>
        <v>1</v>
      </c>
      <c r="W516" s="434" t="b">
        <f t="shared" si="23"/>
        <v>1</v>
      </c>
      <c r="X516" s="60" t="s">
        <v>1234</v>
      </c>
      <c r="Y516" s="38">
        <v>1</v>
      </c>
      <c r="Z516" s="38" t="s">
        <v>6</v>
      </c>
      <c r="AA516" s="441" t="s">
        <v>1228</v>
      </c>
      <c r="AB516" s="43" t="s">
        <v>1564</v>
      </c>
      <c r="AC516" s="213" t="s">
        <v>4447</v>
      </c>
      <c r="AD516" s="626" t="str">
        <f t="shared" si="24"/>
        <v>MATH F314L1</v>
      </c>
      <c r="AE516" s="626">
        <v>1409</v>
      </c>
      <c r="AF516" s="61" t="s">
        <v>1235</v>
      </c>
    </row>
    <row r="517" spans="2:32" ht="14.25" customHeight="1">
      <c r="B517" s="33" t="s">
        <v>1548</v>
      </c>
      <c r="C517" s="69" t="s">
        <v>1884</v>
      </c>
      <c r="D517" s="35" t="s">
        <v>1236</v>
      </c>
      <c r="E517" s="35" t="s">
        <v>1237</v>
      </c>
      <c r="F517" s="36" t="s">
        <v>1238</v>
      </c>
      <c r="G517" s="38">
        <v>1</v>
      </c>
      <c r="H517" s="629">
        <v>14721</v>
      </c>
      <c r="I517" s="36" t="s">
        <v>3281</v>
      </c>
      <c r="J517" s="36" t="s">
        <v>3290</v>
      </c>
      <c r="K517" s="36" t="s">
        <v>3293</v>
      </c>
      <c r="L517" s="36"/>
      <c r="M517" s="402"/>
      <c r="N517" s="36"/>
      <c r="O517" s="36"/>
      <c r="P517" s="392"/>
      <c r="Q517" s="392"/>
      <c r="R517" s="392"/>
      <c r="S517" s="392"/>
      <c r="T517" s="392"/>
      <c r="U517" s="392"/>
      <c r="V517" s="434" t="b">
        <f t="shared" si="25"/>
        <v>1</v>
      </c>
      <c r="W517" s="434" t="b">
        <f t="shared" si="23"/>
        <v>1</v>
      </c>
      <c r="X517" s="35" t="s">
        <v>1237</v>
      </c>
      <c r="Y517" s="38">
        <v>1</v>
      </c>
      <c r="Z517" s="38" t="s">
        <v>6</v>
      </c>
      <c r="AA517" s="441" t="s">
        <v>1139</v>
      </c>
      <c r="AB517" s="33" t="s">
        <v>1548</v>
      </c>
      <c r="AC517" s="213" t="s">
        <v>4448</v>
      </c>
      <c r="AD517" s="626" t="str">
        <f t="shared" si="24"/>
        <v>MATH F341L1</v>
      </c>
      <c r="AE517" s="626">
        <v>1403</v>
      </c>
      <c r="AF517" s="36" t="s">
        <v>1238</v>
      </c>
    </row>
    <row r="518" spans="2:32" ht="14.25" customHeight="1">
      <c r="B518" s="33" t="s">
        <v>1749</v>
      </c>
      <c r="C518" s="69" t="s">
        <v>1884</v>
      </c>
      <c r="D518" s="35" t="s">
        <v>1236</v>
      </c>
      <c r="E518" s="35" t="s">
        <v>1237</v>
      </c>
      <c r="F518" s="36" t="s">
        <v>1238</v>
      </c>
      <c r="G518" s="38">
        <v>1</v>
      </c>
      <c r="H518" s="629">
        <v>1472157</v>
      </c>
      <c r="I518" s="36" t="s">
        <v>3307</v>
      </c>
      <c r="J518" s="36"/>
      <c r="K518" s="36"/>
      <c r="L518" s="36"/>
      <c r="M518" s="402"/>
      <c r="N518" s="36"/>
      <c r="O518" s="36"/>
      <c r="P518" s="392"/>
      <c r="Q518" s="392"/>
      <c r="R518" s="392"/>
      <c r="S518" s="392"/>
      <c r="T518" s="392"/>
      <c r="U518" s="392"/>
      <c r="V518" s="434" t="b">
        <f t="shared" si="25"/>
        <v>1</v>
      </c>
      <c r="W518" s="434" t="b">
        <f t="shared" ref="W518:W581" si="26">EXACT(G518,Y518)</f>
        <v>1</v>
      </c>
      <c r="X518" s="35" t="s">
        <v>1237</v>
      </c>
      <c r="Y518" s="38">
        <v>1</v>
      </c>
      <c r="Z518" s="38" t="s">
        <v>7</v>
      </c>
      <c r="AA518" s="442" t="s">
        <v>1140</v>
      </c>
      <c r="AB518" s="33" t="s">
        <v>1749</v>
      </c>
      <c r="AC518" s="213" t="s">
        <v>4449</v>
      </c>
      <c r="AD518" s="626" t="str">
        <f t="shared" si="24"/>
        <v>MATH F341T1</v>
      </c>
      <c r="AE518" s="626">
        <v>1404</v>
      </c>
      <c r="AF518" s="36" t="s">
        <v>1238</v>
      </c>
    </row>
    <row r="519" spans="2:32" ht="14.25" customHeight="1">
      <c r="B519" s="33" t="s">
        <v>1522</v>
      </c>
      <c r="C519" s="69" t="s">
        <v>1884</v>
      </c>
      <c r="D519" s="35" t="s">
        <v>1239</v>
      </c>
      <c r="E519" s="35" t="s">
        <v>1240</v>
      </c>
      <c r="F519" s="36" t="s">
        <v>1241</v>
      </c>
      <c r="G519" s="38">
        <v>1</v>
      </c>
      <c r="H519" s="629">
        <v>14731</v>
      </c>
      <c r="I519" s="36" t="s">
        <v>3286</v>
      </c>
      <c r="J519" s="36" t="s">
        <v>3289</v>
      </c>
      <c r="K519" s="36" t="s">
        <v>3292</v>
      </c>
      <c r="L519" s="36"/>
      <c r="M519" s="402"/>
      <c r="N519" s="36"/>
      <c r="O519" s="36"/>
      <c r="P519" s="392"/>
      <c r="Q519" s="392"/>
      <c r="R519" s="392"/>
      <c r="S519" s="392"/>
      <c r="T519" s="392"/>
      <c r="U519" s="392"/>
      <c r="V519" s="434" t="b">
        <f t="shared" si="25"/>
        <v>1</v>
      </c>
      <c r="W519" s="434" t="b">
        <f t="shared" si="26"/>
        <v>1</v>
      </c>
      <c r="X519" s="35" t="s">
        <v>1240</v>
      </c>
      <c r="Y519" s="38">
        <v>1</v>
      </c>
      <c r="Z519" s="38" t="s">
        <v>6</v>
      </c>
      <c r="AA519" s="441" t="s">
        <v>1191</v>
      </c>
      <c r="AB519" s="33" t="s">
        <v>1522</v>
      </c>
      <c r="AC519" s="213" t="s">
        <v>4450</v>
      </c>
      <c r="AD519" s="626" t="str">
        <f t="shared" ref="AD519:AD582" si="27">X519&amp;Z519&amp;Y519</f>
        <v>MATH F342L1</v>
      </c>
      <c r="AE519" s="626">
        <v>1405</v>
      </c>
      <c r="AF519" s="36" t="s">
        <v>1241</v>
      </c>
    </row>
    <row r="520" spans="2:32" ht="14.25" customHeight="1">
      <c r="B520" s="33" t="s">
        <v>1525</v>
      </c>
      <c r="C520" s="69" t="s">
        <v>1884</v>
      </c>
      <c r="D520" s="35" t="s">
        <v>1239</v>
      </c>
      <c r="E520" s="35" t="s">
        <v>1240</v>
      </c>
      <c r="F520" s="36" t="s">
        <v>1241</v>
      </c>
      <c r="G520" s="38">
        <v>1</v>
      </c>
      <c r="H520" s="629">
        <v>1473157</v>
      </c>
      <c r="I520" s="36" t="s">
        <v>3295</v>
      </c>
      <c r="J520" s="36"/>
      <c r="K520" s="36"/>
      <c r="L520" s="36"/>
      <c r="M520" s="402"/>
      <c r="N520" s="36"/>
      <c r="O520" s="36"/>
      <c r="P520" s="392"/>
      <c r="Q520" s="392"/>
      <c r="R520" s="392"/>
      <c r="S520" s="392"/>
      <c r="T520" s="392"/>
      <c r="U520" s="392"/>
      <c r="V520" s="434" t="b">
        <f t="shared" si="25"/>
        <v>1</v>
      </c>
      <c r="W520" s="434" t="b">
        <f t="shared" si="26"/>
        <v>1</v>
      </c>
      <c r="X520" s="35" t="s">
        <v>1240</v>
      </c>
      <c r="Y520" s="38">
        <v>1</v>
      </c>
      <c r="Z520" s="38" t="s">
        <v>7</v>
      </c>
      <c r="AA520" s="442" t="s">
        <v>1192</v>
      </c>
      <c r="AB520" s="33" t="s">
        <v>1525</v>
      </c>
      <c r="AC520" s="213" t="s">
        <v>4451</v>
      </c>
      <c r="AD520" s="626" t="str">
        <f t="shared" si="27"/>
        <v>MATH F342T1</v>
      </c>
      <c r="AE520" s="626">
        <v>1406</v>
      </c>
      <c r="AF520" s="36" t="s">
        <v>1241</v>
      </c>
    </row>
    <row r="521" spans="2:32" ht="14.25" customHeight="1">
      <c r="B521" s="33" t="s">
        <v>1552</v>
      </c>
      <c r="C521" s="69" t="s">
        <v>1884</v>
      </c>
      <c r="D521" s="35" t="s">
        <v>1242</v>
      </c>
      <c r="E521" s="35" t="s">
        <v>1243</v>
      </c>
      <c r="F521" s="36" t="s">
        <v>1244</v>
      </c>
      <c r="G521" s="38">
        <v>1</v>
      </c>
      <c r="H521" s="629">
        <v>14741</v>
      </c>
      <c r="I521" s="36" t="s">
        <v>3300</v>
      </c>
      <c r="J521" s="36" t="s">
        <v>3309</v>
      </c>
      <c r="K521" s="36" t="s">
        <v>3298</v>
      </c>
      <c r="L521" s="36"/>
      <c r="M521" s="402"/>
      <c r="N521" s="36"/>
      <c r="O521" s="36"/>
      <c r="P521" s="392"/>
      <c r="Q521" s="392"/>
      <c r="R521" s="392"/>
      <c r="S521" s="392"/>
      <c r="T521" s="392"/>
      <c r="U521" s="392"/>
      <c r="V521" s="434" t="b">
        <f t="shared" si="25"/>
        <v>1</v>
      </c>
      <c r="W521" s="434" t="b">
        <f t="shared" si="26"/>
        <v>1</v>
      </c>
      <c r="X521" s="35" t="s">
        <v>1243</v>
      </c>
      <c r="Y521" s="38">
        <v>1</v>
      </c>
      <c r="Z521" s="38" t="s">
        <v>6</v>
      </c>
      <c r="AA521" s="441" t="s">
        <v>1149</v>
      </c>
      <c r="AB521" s="33" t="s">
        <v>1552</v>
      </c>
      <c r="AC521" s="213" t="s">
        <v>4452</v>
      </c>
      <c r="AD521" s="626" t="str">
        <f t="shared" si="27"/>
        <v>MATH F343L1</v>
      </c>
      <c r="AE521" s="626">
        <v>1407</v>
      </c>
      <c r="AF521" s="36" t="s">
        <v>1244</v>
      </c>
    </row>
    <row r="522" spans="2:32" ht="14.25" customHeight="1">
      <c r="B522" s="33" t="s">
        <v>1540</v>
      </c>
      <c r="C522" s="69" t="s">
        <v>1884</v>
      </c>
      <c r="D522" s="35" t="s">
        <v>1242</v>
      </c>
      <c r="E522" s="35" t="s">
        <v>1243</v>
      </c>
      <c r="F522" s="36" t="s">
        <v>1244</v>
      </c>
      <c r="G522" s="38">
        <v>1</v>
      </c>
      <c r="H522" s="629">
        <v>1474157</v>
      </c>
      <c r="I522" s="36" t="s">
        <v>3270</v>
      </c>
      <c r="J522" s="36"/>
      <c r="K522" s="36"/>
      <c r="L522" s="36"/>
      <c r="M522" s="402"/>
      <c r="N522" s="36"/>
      <c r="O522" s="36"/>
      <c r="P522" s="392"/>
      <c r="Q522" s="392"/>
      <c r="R522" s="392"/>
      <c r="S522" s="392"/>
      <c r="T522" s="392"/>
      <c r="U522" s="392"/>
      <c r="V522" s="434" t="b">
        <f t="shared" si="25"/>
        <v>1</v>
      </c>
      <c r="W522" s="434" t="b">
        <f t="shared" si="26"/>
        <v>1</v>
      </c>
      <c r="X522" s="458" t="s">
        <v>1243</v>
      </c>
      <c r="Y522" s="38">
        <v>1</v>
      </c>
      <c r="Z522" s="38" t="s">
        <v>7</v>
      </c>
      <c r="AA522" s="442" t="s">
        <v>1150</v>
      </c>
      <c r="AB522" s="33" t="s">
        <v>1540</v>
      </c>
      <c r="AC522" s="213" t="s">
        <v>4453</v>
      </c>
      <c r="AD522" s="626" t="str">
        <f t="shared" si="27"/>
        <v>MATH F343T1</v>
      </c>
      <c r="AE522" s="626">
        <v>1408</v>
      </c>
      <c r="AF522" s="36" t="s">
        <v>1244</v>
      </c>
    </row>
    <row r="523" spans="2:32" ht="14.25" customHeight="1">
      <c r="B523" s="43" t="s">
        <v>1530</v>
      </c>
      <c r="C523" s="69" t="s">
        <v>1884</v>
      </c>
      <c r="D523" s="35">
        <v>1479</v>
      </c>
      <c r="E523" s="75" t="s">
        <v>1246</v>
      </c>
      <c r="F523" s="36" t="s">
        <v>1888</v>
      </c>
      <c r="G523" s="38">
        <v>1</v>
      </c>
      <c r="H523" s="629">
        <v>14791</v>
      </c>
      <c r="I523" s="36" t="s">
        <v>3296</v>
      </c>
      <c r="J523" s="36" t="s">
        <v>3275</v>
      </c>
      <c r="K523" s="36" t="s">
        <v>3310</v>
      </c>
      <c r="L523" s="36"/>
      <c r="M523" s="402"/>
      <c r="N523" s="36"/>
      <c r="O523" s="36"/>
      <c r="P523" s="392"/>
      <c r="Q523" s="392"/>
      <c r="R523" s="392"/>
      <c r="S523" s="392"/>
      <c r="T523" s="392"/>
      <c r="U523" s="392"/>
      <c r="V523" s="434" t="b">
        <f t="shared" si="25"/>
        <v>1</v>
      </c>
      <c r="W523" s="434" t="b">
        <f t="shared" si="26"/>
        <v>1</v>
      </c>
      <c r="X523" s="75" t="s">
        <v>1246</v>
      </c>
      <c r="Y523" s="38">
        <v>1</v>
      </c>
      <c r="Z523" s="77" t="s">
        <v>6</v>
      </c>
      <c r="AA523" s="441" t="s">
        <v>1147</v>
      </c>
      <c r="AB523" s="43" t="s">
        <v>1530</v>
      </c>
      <c r="AC523" s="213" t="s">
        <v>4454</v>
      </c>
      <c r="AD523" s="626" t="str">
        <f t="shared" si="27"/>
        <v>MATH F353L1</v>
      </c>
      <c r="AE523" s="626">
        <v>1410</v>
      </c>
      <c r="AF523" s="36" t="s">
        <v>1888</v>
      </c>
    </row>
    <row r="524" spans="2:32" ht="14.25" customHeight="1">
      <c r="B524" s="33"/>
      <c r="C524" s="41"/>
      <c r="D524" s="35" t="s">
        <v>1889</v>
      </c>
      <c r="E524" s="35" t="s">
        <v>1890</v>
      </c>
      <c r="F524" s="36" t="s">
        <v>197</v>
      </c>
      <c r="G524" s="38">
        <v>1</v>
      </c>
      <c r="H524" s="629">
        <v>16791</v>
      </c>
      <c r="I524" s="36"/>
      <c r="J524" s="36"/>
      <c r="K524" s="36"/>
      <c r="L524" s="36"/>
      <c r="M524" s="402"/>
      <c r="N524" s="36"/>
      <c r="O524" s="36"/>
      <c r="P524" s="392"/>
      <c r="Q524" s="392"/>
      <c r="R524" s="392"/>
      <c r="S524" s="392"/>
      <c r="T524" s="392"/>
      <c r="U524" s="392"/>
      <c r="V524" s="434" t="b">
        <f t="shared" si="25"/>
        <v>1</v>
      </c>
      <c r="W524" s="434" t="b">
        <f t="shared" si="26"/>
        <v>1</v>
      </c>
      <c r="X524" s="35" t="s">
        <v>1890</v>
      </c>
      <c r="Y524" s="38">
        <v>1</v>
      </c>
      <c r="Z524" s="38" t="s">
        <v>19</v>
      </c>
      <c r="AA524" s="117" t="s">
        <v>1228</v>
      </c>
      <c r="AB524" s="33"/>
      <c r="AC524" s="213" t="s">
        <v>4455</v>
      </c>
      <c r="AD524" s="626" t="str">
        <f t="shared" si="27"/>
        <v>MATH F366I1</v>
      </c>
      <c r="AE524" s="626">
        <v>1483</v>
      </c>
      <c r="AF524" s="36" t="s">
        <v>197</v>
      </c>
    </row>
    <row r="525" spans="2:32" ht="14.25" customHeight="1">
      <c r="B525" s="43"/>
      <c r="C525" s="41"/>
      <c r="D525" s="35">
        <v>1747</v>
      </c>
      <c r="E525" s="75" t="s">
        <v>1891</v>
      </c>
      <c r="F525" s="36" t="s">
        <v>197</v>
      </c>
      <c r="G525" s="38">
        <v>1</v>
      </c>
      <c r="H525" s="629">
        <v>17471</v>
      </c>
      <c r="I525" s="36"/>
      <c r="J525" s="36"/>
      <c r="K525" s="36"/>
      <c r="L525" s="36"/>
      <c r="M525" s="402"/>
      <c r="N525" s="36"/>
      <c r="O525" s="36"/>
      <c r="P525" s="392"/>
      <c r="Q525" s="392"/>
      <c r="R525" s="392"/>
      <c r="S525" s="392"/>
      <c r="T525" s="392"/>
      <c r="U525" s="392"/>
      <c r="V525" s="434" t="b">
        <f t="shared" si="25"/>
        <v>1</v>
      </c>
      <c r="W525" s="434" t="b">
        <f t="shared" si="26"/>
        <v>1</v>
      </c>
      <c r="X525" s="75" t="s">
        <v>1891</v>
      </c>
      <c r="Y525" s="38">
        <v>1</v>
      </c>
      <c r="Z525" s="77" t="s">
        <v>19</v>
      </c>
      <c r="AA525" s="117" t="s">
        <v>1228</v>
      </c>
      <c r="AB525" s="43"/>
      <c r="AC525" s="213" t="s">
        <v>4456</v>
      </c>
      <c r="AD525" s="626" t="str">
        <f t="shared" si="27"/>
        <v>MATH F367I1</v>
      </c>
      <c r="AE525" s="626">
        <v>1514</v>
      </c>
      <c r="AF525" s="36" t="s">
        <v>197</v>
      </c>
    </row>
    <row r="526" spans="2:32" ht="14.25" customHeight="1">
      <c r="B526" s="33"/>
      <c r="C526" s="41"/>
      <c r="D526" s="35" t="s">
        <v>1892</v>
      </c>
      <c r="E526" s="35" t="s">
        <v>1893</v>
      </c>
      <c r="F526" s="36" t="s">
        <v>200</v>
      </c>
      <c r="G526" s="38">
        <v>1</v>
      </c>
      <c r="H526" s="629">
        <v>16961</v>
      </c>
      <c r="I526" s="36"/>
      <c r="J526" s="36"/>
      <c r="K526" s="36"/>
      <c r="L526" s="36"/>
      <c r="M526" s="402"/>
      <c r="N526" s="36"/>
      <c r="O526" s="36"/>
      <c r="P526" s="392"/>
      <c r="Q526" s="392"/>
      <c r="R526" s="392"/>
      <c r="S526" s="392"/>
      <c r="T526" s="392"/>
      <c r="U526" s="392"/>
      <c r="V526" s="434" t="b">
        <f t="shared" si="25"/>
        <v>1</v>
      </c>
      <c r="W526" s="434" t="b">
        <f t="shared" si="26"/>
        <v>1</v>
      </c>
      <c r="X526" s="35" t="s">
        <v>1893</v>
      </c>
      <c r="Y526" s="38">
        <v>1</v>
      </c>
      <c r="Z526" s="38" t="s">
        <v>19</v>
      </c>
      <c r="AA526" s="117" t="s">
        <v>1228</v>
      </c>
      <c r="AB526" s="33"/>
      <c r="AC526" s="213" t="s">
        <v>4457</v>
      </c>
      <c r="AD526" s="626" t="str">
        <f t="shared" si="27"/>
        <v>MATH F376I1</v>
      </c>
      <c r="AE526" s="626">
        <v>1494</v>
      </c>
      <c r="AF526" s="36" t="s">
        <v>200</v>
      </c>
    </row>
    <row r="527" spans="2:32" ht="14.25" customHeight="1">
      <c r="B527" s="33"/>
      <c r="C527" s="41"/>
      <c r="D527" s="35" t="s">
        <v>1894</v>
      </c>
      <c r="E527" s="35" t="s">
        <v>1895</v>
      </c>
      <c r="F527" s="36" t="s">
        <v>200</v>
      </c>
      <c r="G527" s="38">
        <v>1</v>
      </c>
      <c r="H527" s="629">
        <v>17631</v>
      </c>
      <c r="I527" s="36"/>
      <c r="J527" s="36"/>
      <c r="K527" s="36"/>
      <c r="L527" s="36"/>
      <c r="M527" s="402"/>
      <c r="N527" s="36"/>
      <c r="O527" s="36"/>
      <c r="P527" s="392"/>
      <c r="Q527" s="392"/>
      <c r="R527" s="392"/>
      <c r="S527" s="392"/>
      <c r="T527" s="392"/>
      <c r="U527" s="392"/>
      <c r="V527" s="434" t="b">
        <f t="shared" si="25"/>
        <v>1</v>
      </c>
      <c r="W527" s="434" t="b">
        <f t="shared" si="26"/>
        <v>1</v>
      </c>
      <c r="X527" s="35" t="s">
        <v>1895</v>
      </c>
      <c r="Y527" s="38">
        <v>1</v>
      </c>
      <c r="Z527" s="38" t="s">
        <v>19</v>
      </c>
      <c r="AA527" s="117" t="s">
        <v>1228</v>
      </c>
      <c r="AB527" s="33"/>
      <c r="AC527" s="213" t="s">
        <v>4458</v>
      </c>
      <c r="AD527" s="626" t="str">
        <f t="shared" si="27"/>
        <v>MATH F377I1</v>
      </c>
      <c r="AE527" s="626">
        <v>1524</v>
      </c>
      <c r="AF527" s="36" t="s">
        <v>200</v>
      </c>
    </row>
    <row r="528" spans="2:32" ht="14.25" customHeight="1">
      <c r="B528" s="33" t="s">
        <v>1569</v>
      </c>
      <c r="C528" s="69" t="s">
        <v>1884</v>
      </c>
      <c r="D528" s="41">
        <v>1882</v>
      </c>
      <c r="E528" s="43" t="s">
        <v>1253</v>
      </c>
      <c r="F528" s="53" t="s">
        <v>1896</v>
      </c>
      <c r="G528" s="41">
        <v>1</v>
      </c>
      <c r="H528" s="629">
        <v>18821</v>
      </c>
      <c r="I528" s="53" t="s">
        <v>3283</v>
      </c>
      <c r="J528" s="53" t="s">
        <v>3268</v>
      </c>
      <c r="K528" s="53" t="s">
        <v>3294</v>
      </c>
      <c r="L528" s="53"/>
      <c r="M528" s="403"/>
      <c r="N528" s="53"/>
      <c r="O528" s="53"/>
      <c r="P528" s="392"/>
      <c r="Q528" s="392"/>
      <c r="R528" s="392"/>
      <c r="S528" s="392"/>
      <c r="T528" s="392"/>
      <c r="U528" s="392"/>
      <c r="V528" s="434" t="b">
        <f t="shared" si="25"/>
        <v>1</v>
      </c>
      <c r="W528" s="434" t="b">
        <f t="shared" si="26"/>
        <v>1</v>
      </c>
      <c r="X528" s="43" t="s">
        <v>1253</v>
      </c>
      <c r="Y528" s="41">
        <v>1</v>
      </c>
      <c r="Z528" s="64" t="s">
        <v>6</v>
      </c>
      <c r="AA528" s="441" t="s">
        <v>1141</v>
      </c>
      <c r="AB528" s="33" t="s">
        <v>1569</v>
      </c>
      <c r="AC528" s="213" t="s">
        <v>4459</v>
      </c>
      <c r="AD528" s="626" t="str">
        <f t="shared" si="27"/>
        <v>MATH F420L1</v>
      </c>
      <c r="AE528" s="626">
        <v>1542</v>
      </c>
      <c r="AF528" s="53" t="s">
        <v>1896</v>
      </c>
    </row>
    <row r="529" spans="2:32" s="477" customFormat="1" ht="14.25" customHeight="1">
      <c r="B529" s="470"/>
      <c r="C529" s="471"/>
      <c r="D529" s="472" t="s">
        <v>1255</v>
      </c>
      <c r="E529" s="479" t="s">
        <v>1256</v>
      </c>
      <c r="F529" s="480" t="s">
        <v>212</v>
      </c>
      <c r="G529" s="473">
        <v>1</v>
      </c>
      <c r="H529" s="629">
        <v>17211</v>
      </c>
      <c r="I529" s="480"/>
      <c r="J529" s="480"/>
      <c r="K529" s="480"/>
      <c r="L529" s="480"/>
      <c r="M529" s="481"/>
      <c r="N529" s="480"/>
      <c r="O529" s="480"/>
      <c r="P529" s="476"/>
      <c r="Q529" s="476"/>
      <c r="R529" s="476"/>
      <c r="S529" s="476"/>
      <c r="T529" s="476"/>
      <c r="U529" s="476"/>
      <c r="V529" s="477" t="b">
        <f t="shared" si="25"/>
        <v>1</v>
      </c>
      <c r="W529" s="477" t="b">
        <f t="shared" si="26"/>
        <v>1</v>
      </c>
      <c r="X529" s="479" t="s">
        <v>1256</v>
      </c>
      <c r="Y529" s="473">
        <v>1</v>
      </c>
      <c r="Z529" s="473" t="s">
        <v>19</v>
      </c>
      <c r="AA529" s="478" t="s">
        <v>1228</v>
      </c>
      <c r="AB529" s="470"/>
      <c r="AC529" s="213" t="s">
        <v>4460</v>
      </c>
      <c r="AD529" s="626" t="str">
        <f t="shared" si="27"/>
        <v>MATH F491I1</v>
      </c>
      <c r="AE529" s="626" t="e">
        <v>#N/A</v>
      </c>
      <c r="AF529" s="480" t="s">
        <v>212</v>
      </c>
    </row>
    <row r="530" spans="2:32" ht="14.25" customHeight="1">
      <c r="B530" s="33" t="s">
        <v>1898</v>
      </c>
      <c r="C530" s="41"/>
      <c r="D530" s="35" t="s">
        <v>1257</v>
      </c>
      <c r="E530" s="35" t="s">
        <v>1258</v>
      </c>
      <c r="F530" s="36" t="s">
        <v>1259</v>
      </c>
      <c r="G530" s="38">
        <v>1</v>
      </c>
      <c r="H530" s="629">
        <v>10131</v>
      </c>
      <c r="I530" s="36" t="s">
        <v>3286</v>
      </c>
      <c r="J530" s="36" t="s">
        <v>3299</v>
      </c>
      <c r="K530" s="36" t="s">
        <v>3289</v>
      </c>
      <c r="L530" s="36" t="s">
        <v>3276</v>
      </c>
      <c r="M530" s="402"/>
      <c r="N530" s="36"/>
      <c r="O530" s="36"/>
      <c r="P530" s="392"/>
      <c r="Q530" s="392"/>
      <c r="R530" s="392"/>
      <c r="S530" s="392"/>
      <c r="T530" s="392"/>
      <c r="U530" s="392"/>
      <c r="V530" s="434" t="b">
        <f t="shared" si="25"/>
        <v>1</v>
      </c>
      <c r="W530" s="434" t="b">
        <f t="shared" si="26"/>
        <v>1</v>
      </c>
      <c r="X530" s="35" t="s">
        <v>1258</v>
      </c>
      <c r="Y530" s="38">
        <v>1</v>
      </c>
      <c r="Z530" s="38" t="s">
        <v>8</v>
      </c>
      <c r="AA530" s="53"/>
      <c r="AB530" s="33" t="s">
        <v>1898</v>
      </c>
      <c r="AC530" s="213" t="s">
        <v>4461</v>
      </c>
      <c r="AD530" s="626" t="str">
        <f t="shared" si="27"/>
        <v>ME F110P1</v>
      </c>
      <c r="AE530" s="626">
        <v>1141</v>
      </c>
      <c r="AF530" s="36" t="s">
        <v>1259</v>
      </c>
    </row>
    <row r="531" spans="2:32" ht="14.25" customHeight="1">
      <c r="B531" s="33" t="s">
        <v>1899</v>
      </c>
      <c r="C531" s="41"/>
      <c r="D531" s="35" t="s">
        <v>1257</v>
      </c>
      <c r="E531" s="35" t="s">
        <v>1258</v>
      </c>
      <c r="F531" s="36" t="s">
        <v>1259</v>
      </c>
      <c r="G531" s="38">
        <v>2</v>
      </c>
      <c r="H531" s="629">
        <v>10132</v>
      </c>
      <c r="I531" s="36" t="s">
        <v>3287</v>
      </c>
      <c r="J531" s="36" t="s">
        <v>3303</v>
      </c>
      <c r="K531" s="36" t="s">
        <v>3292</v>
      </c>
      <c r="L531" s="36" t="s">
        <v>3297</v>
      </c>
      <c r="M531" s="402"/>
      <c r="N531" s="36"/>
      <c r="O531" s="36"/>
      <c r="P531" s="392"/>
      <c r="Q531" s="392"/>
      <c r="R531" s="392"/>
      <c r="S531" s="392"/>
      <c r="T531" s="392"/>
      <c r="U531" s="392"/>
      <c r="V531" s="434" t="b">
        <f t="shared" si="25"/>
        <v>1</v>
      </c>
      <c r="W531" s="434" t="b">
        <f t="shared" si="26"/>
        <v>1</v>
      </c>
      <c r="X531" s="35" t="s">
        <v>1258</v>
      </c>
      <c r="Y531" s="38">
        <v>2</v>
      </c>
      <c r="Z531" s="38" t="s">
        <v>8</v>
      </c>
      <c r="AA531" s="442" t="s">
        <v>294</v>
      </c>
      <c r="AB531" s="33" t="s">
        <v>1899</v>
      </c>
      <c r="AC531" s="213" t="s">
        <v>4462</v>
      </c>
      <c r="AD531" s="626" t="str">
        <f t="shared" si="27"/>
        <v>ME F110P2</v>
      </c>
      <c r="AE531" s="626">
        <v>1142</v>
      </c>
      <c r="AF531" s="36" t="s">
        <v>1259</v>
      </c>
    </row>
    <row r="532" spans="2:32" ht="14.25" customHeight="1">
      <c r="B532" s="33" t="s">
        <v>1900</v>
      </c>
      <c r="C532" s="41"/>
      <c r="D532" s="35" t="s">
        <v>1257</v>
      </c>
      <c r="E532" s="35" t="s">
        <v>1258</v>
      </c>
      <c r="F532" s="36" t="s">
        <v>1259</v>
      </c>
      <c r="G532" s="38">
        <v>3</v>
      </c>
      <c r="H532" s="629">
        <v>10133</v>
      </c>
      <c r="I532" s="36" t="s">
        <v>3281</v>
      </c>
      <c r="J532" s="36" t="s">
        <v>3282</v>
      </c>
      <c r="K532" s="36" t="s">
        <v>3290</v>
      </c>
      <c r="L532" s="36" t="s">
        <v>3277</v>
      </c>
      <c r="M532" s="402"/>
      <c r="N532" s="36"/>
      <c r="O532" s="36"/>
      <c r="P532" s="392"/>
      <c r="Q532" s="392"/>
      <c r="R532" s="392"/>
      <c r="S532" s="392"/>
      <c r="T532" s="392"/>
      <c r="U532" s="392"/>
      <c r="V532" s="434" t="b">
        <f t="shared" si="25"/>
        <v>1</v>
      </c>
      <c r="W532" s="434" t="b">
        <f t="shared" si="26"/>
        <v>1</v>
      </c>
      <c r="X532" s="35" t="s">
        <v>1258</v>
      </c>
      <c r="Y532" s="38">
        <v>3</v>
      </c>
      <c r="Z532" s="38" t="s">
        <v>8</v>
      </c>
      <c r="AA532" s="442" t="s">
        <v>1262</v>
      </c>
      <c r="AB532" s="33" t="s">
        <v>1900</v>
      </c>
      <c r="AC532" s="213" t="s">
        <v>4463</v>
      </c>
      <c r="AD532" s="626" t="str">
        <f t="shared" si="27"/>
        <v>ME F110P3</v>
      </c>
      <c r="AE532" s="626">
        <v>1143</v>
      </c>
      <c r="AF532" s="36" t="s">
        <v>1259</v>
      </c>
    </row>
    <row r="533" spans="2:32" ht="14.25" customHeight="1">
      <c r="B533" s="33" t="s">
        <v>1901</v>
      </c>
      <c r="C533" s="41"/>
      <c r="D533" s="35" t="s">
        <v>1257</v>
      </c>
      <c r="E533" s="35" t="s">
        <v>1258</v>
      </c>
      <c r="F533" s="36" t="s">
        <v>1259</v>
      </c>
      <c r="G533" s="38">
        <v>4</v>
      </c>
      <c r="H533" s="629">
        <v>10134</v>
      </c>
      <c r="I533" s="36" t="s">
        <v>3283</v>
      </c>
      <c r="J533" s="36" t="s">
        <v>3284</v>
      </c>
      <c r="K533" s="36" t="s">
        <v>3268</v>
      </c>
      <c r="L533" s="36" t="s">
        <v>3273</v>
      </c>
      <c r="M533" s="402"/>
      <c r="N533" s="36"/>
      <c r="O533" s="36"/>
      <c r="P533" s="392"/>
      <c r="Q533" s="392"/>
      <c r="R533" s="392"/>
      <c r="S533" s="392"/>
      <c r="T533" s="392"/>
      <c r="U533" s="392"/>
      <c r="V533" s="434" t="b">
        <f t="shared" si="25"/>
        <v>1</v>
      </c>
      <c r="W533" s="434" t="b">
        <f t="shared" si="26"/>
        <v>1</v>
      </c>
      <c r="X533" s="35" t="s">
        <v>1258</v>
      </c>
      <c r="Y533" s="38">
        <v>4</v>
      </c>
      <c r="Z533" s="38" t="s">
        <v>8</v>
      </c>
      <c r="AA533" s="442" t="s">
        <v>1268</v>
      </c>
      <c r="AB533" s="33" t="s">
        <v>1901</v>
      </c>
      <c r="AC533" s="213" t="s">
        <v>4464</v>
      </c>
      <c r="AD533" s="626" t="str">
        <f t="shared" si="27"/>
        <v>ME F110P4</v>
      </c>
      <c r="AE533" s="626">
        <v>1144</v>
      </c>
      <c r="AF533" s="36" t="s">
        <v>1259</v>
      </c>
    </row>
    <row r="534" spans="2:32" ht="14.25" customHeight="1">
      <c r="B534" s="33" t="s">
        <v>1902</v>
      </c>
      <c r="C534" s="41"/>
      <c r="D534" s="35" t="s">
        <v>1257</v>
      </c>
      <c r="E534" s="35" t="s">
        <v>1258</v>
      </c>
      <c r="F534" s="36" t="s">
        <v>1259</v>
      </c>
      <c r="G534" s="38">
        <v>5</v>
      </c>
      <c r="H534" s="629">
        <v>10135</v>
      </c>
      <c r="I534" s="36" t="s">
        <v>3288</v>
      </c>
      <c r="J534" s="36" t="s">
        <v>3278</v>
      </c>
      <c r="K534" s="36" t="s">
        <v>3293</v>
      </c>
      <c r="L534" s="36" t="s">
        <v>3308</v>
      </c>
      <c r="M534" s="402"/>
      <c r="N534" s="36"/>
      <c r="O534" s="36"/>
      <c r="P534" s="392"/>
      <c r="Q534" s="392"/>
      <c r="R534" s="392"/>
      <c r="S534" s="392"/>
      <c r="T534" s="392"/>
      <c r="U534" s="392"/>
      <c r="V534" s="434" t="b">
        <f t="shared" si="25"/>
        <v>1</v>
      </c>
      <c r="W534" s="434" t="b">
        <f t="shared" si="26"/>
        <v>1</v>
      </c>
      <c r="X534" s="35" t="s">
        <v>1258</v>
      </c>
      <c r="Y534" s="38">
        <v>5</v>
      </c>
      <c r="Z534" s="38" t="s">
        <v>8</v>
      </c>
      <c r="AA534" s="441" t="s">
        <v>812</v>
      </c>
      <c r="AB534" s="33" t="s">
        <v>1902</v>
      </c>
      <c r="AC534" s="213" t="s">
        <v>4465</v>
      </c>
      <c r="AD534" s="626" t="str">
        <f t="shared" si="27"/>
        <v>ME F110P5</v>
      </c>
      <c r="AE534" s="626">
        <v>1145</v>
      </c>
      <c r="AF534" s="36" t="s">
        <v>1259</v>
      </c>
    </row>
    <row r="535" spans="2:32" ht="14.25" customHeight="1">
      <c r="B535" s="33" t="s">
        <v>1903</v>
      </c>
      <c r="C535" s="41"/>
      <c r="D535" s="35" t="s">
        <v>1257</v>
      </c>
      <c r="E535" s="35" t="s">
        <v>1258</v>
      </c>
      <c r="F535" s="36" t="s">
        <v>1259</v>
      </c>
      <c r="G535" s="38">
        <v>6</v>
      </c>
      <c r="H535" s="629">
        <v>10136</v>
      </c>
      <c r="I535" s="36" t="s">
        <v>3291</v>
      </c>
      <c r="J535" s="36" t="s">
        <v>3307</v>
      </c>
      <c r="K535" s="36" t="s">
        <v>3294</v>
      </c>
      <c r="L535" s="36" t="s">
        <v>3269</v>
      </c>
      <c r="M535" s="402"/>
      <c r="N535" s="36"/>
      <c r="O535" s="36"/>
      <c r="P535" s="392"/>
      <c r="Q535" s="392"/>
      <c r="R535" s="392"/>
      <c r="S535" s="392"/>
      <c r="T535" s="392"/>
      <c r="U535" s="392"/>
      <c r="V535" s="434" t="b">
        <f t="shared" si="25"/>
        <v>1</v>
      </c>
      <c r="W535" s="434" t="b">
        <f t="shared" si="26"/>
        <v>1</v>
      </c>
      <c r="X535" s="35" t="s">
        <v>1258</v>
      </c>
      <c r="Y535" s="38">
        <v>6</v>
      </c>
      <c r="Z535" s="38" t="s">
        <v>8</v>
      </c>
      <c r="AA535" s="442" t="s">
        <v>1265</v>
      </c>
      <c r="AB535" s="33" t="s">
        <v>1903</v>
      </c>
      <c r="AC535" s="213" t="s">
        <v>4466</v>
      </c>
      <c r="AD535" s="626" t="str">
        <f t="shared" si="27"/>
        <v>ME F110P6</v>
      </c>
      <c r="AE535" s="626">
        <v>1146</v>
      </c>
      <c r="AF535" s="36" t="s">
        <v>1259</v>
      </c>
    </row>
    <row r="536" spans="2:32" ht="14.25" customHeight="1">
      <c r="B536" s="33" t="s">
        <v>1907</v>
      </c>
      <c r="C536" s="41"/>
      <c r="D536" s="35" t="s">
        <v>1269</v>
      </c>
      <c r="E536" s="35" t="s">
        <v>1270</v>
      </c>
      <c r="F536" s="36" t="s">
        <v>1904</v>
      </c>
      <c r="G536" s="38">
        <v>1</v>
      </c>
      <c r="H536" s="629">
        <v>10851</v>
      </c>
      <c r="I536" s="36" t="s">
        <v>3304</v>
      </c>
      <c r="J536" s="36" t="s">
        <v>3300</v>
      </c>
      <c r="K536" s="36" t="s">
        <v>3264</v>
      </c>
      <c r="L536" s="36" t="s">
        <v>3298</v>
      </c>
      <c r="M536" s="402"/>
      <c r="N536" s="36"/>
      <c r="O536" s="36"/>
      <c r="P536" s="392"/>
      <c r="Q536" s="392"/>
      <c r="R536" s="392"/>
      <c r="S536" s="392"/>
      <c r="T536" s="392"/>
      <c r="U536" s="392"/>
      <c r="V536" s="434" t="b">
        <f t="shared" si="25"/>
        <v>1</v>
      </c>
      <c r="W536" s="434" t="b">
        <f t="shared" si="26"/>
        <v>1</v>
      </c>
      <c r="X536" s="35" t="s">
        <v>1270</v>
      </c>
      <c r="Y536" s="38">
        <v>1</v>
      </c>
      <c r="Z536" s="38" t="s">
        <v>8</v>
      </c>
      <c r="AA536" s="461" t="s">
        <v>3436</v>
      </c>
      <c r="AB536" s="33" t="s">
        <v>1907</v>
      </c>
      <c r="AC536" s="213" t="s">
        <v>4467</v>
      </c>
      <c r="AD536" s="626" t="str">
        <f t="shared" si="27"/>
        <v>ME F215P1</v>
      </c>
      <c r="AE536" s="626">
        <v>1180</v>
      </c>
      <c r="AF536" s="36" t="s">
        <v>1904</v>
      </c>
    </row>
    <row r="537" spans="2:32" ht="14.25" customHeight="1">
      <c r="B537" s="33" t="s">
        <v>1909</v>
      </c>
      <c r="C537" s="41"/>
      <c r="D537" s="35" t="s">
        <v>1269</v>
      </c>
      <c r="E537" s="35" t="s">
        <v>1270</v>
      </c>
      <c r="F537" s="36" t="s">
        <v>1904</v>
      </c>
      <c r="G537" s="38">
        <v>2</v>
      </c>
      <c r="H537" s="629">
        <v>10852</v>
      </c>
      <c r="I537" s="36" t="s">
        <v>3274</v>
      </c>
      <c r="J537" s="36" t="s">
        <v>3266</v>
      </c>
      <c r="K537" s="36" t="s">
        <v>3271</v>
      </c>
      <c r="L537" s="36" t="s">
        <v>3267</v>
      </c>
      <c r="M537" s="402"/>
      <c r="N537" s="36"/>
      <c r="O537" s="36"/>
      <c r="P537" s="392"/>
      <c r="Q537" s="392"/>
      <c r="R537" s="392"/>
      <c r="S537" s="392"/>
      <c r="T537" s="392"/>
      <c r="U537" s="392"/>
      <c r="V537" s="434" t="b">
        <f t="shared" si="25"/>
        <v>1</v>
      </c>
      <c r="W537" s="434" t="b">
        <f t="shared" si="26"/>
        <v>1</v>
      </c>
      <c r="X537" s="35" t="s">
        <v>1270</v>
      </c>
      <c r="Y537" s="38">
        <v>2</v>
      </c>
      <c r="Z537" s="38" t="s">
        <v>8</v>
      </c>
      <c r="AA537" s="461" t="s">
        <v>3437</v>
      </c>
      <c r="AB537" s="33" t="s">
        <v>1909</v>
      </c>
      <c r="AC537" s="213" t="s">
        <v>4468</v>
      </c>
      <c r="AD537" s="626" t="str">
        <f t="shared" si="27"/>
        <v>ME F215P2</v>
      </c>
      <c r="AE537" s="626">
        <v>1181</v>
      </c>
      <c r="AF537" s="36" t="s">
        <v>1904</v>
      </c>
    </row>
    <row r="538" spans="2:32" ht="14.25" customHeight="1">
      <c r="B538" s="33" t="s">
        <v>1578</v>
      </c>
      <c r="C538" s="41" t="s">
        <v>1602</v>
      </c>
      <c r="D538" s="35" t="s">
        <v>1282</v>
      </c>
      <c r="E538" s="35" t="s">
        <v>1283</v>
      </c>
      <c r="F538" s="36" t="s">
        <v>1284</v>
      </c>
      <c r="G538" s="38">
        <v>1</v>
      </c>
      <c r="H538" s="629">
        <v>12631</v>
      </c>
      <c r="I538" s="36" t="s">
        <v>3299</v>
      </c>
      <c r="J538" s="36" t="s">
        <v>3276</v>
      </c>
      <c r="K538" s="36" t="s">
        <v>3297</v>
      </c>
      <c r="L538" s="36"/>
      <c r="M538" s="402"/>
      <c r="N538" s="36"/>
      <c r="O538" s="36"/>
      <c r="P538" s="392"/>
      <c r="Q538" s="392"/>
      <c r="R538" s="392"/>
      <c r="S538" s="392"/>
      <c r="T538" s="392"/>
      <c r="U538" s="392"/>
      <c r="V538" s="434" t="b">
        <f t="shared" si="25"/>
        <v>1</v>
      </c>
      <c r="W538" s="434" t="b">
        <f t="shared" si="26"/>
        <v>1</v>
      </c>
      <c r="X538" s="35" t="s">
        <v>1283</v>
      </c>
      <c r="Y538" s="38">
        <v>1</v>
      </c>
      <c r="Z538" s="38" t="s">
        <v>6</v>
      </c>
      <c r="AA538" s="117" t="s">
        <v>1285</v>
      </c>
      <c r="AB538" s="33" t="s">
        <v>1578</v>
      </c>
      <c r="AC538" s="213" t="s">
        <v>4469</v>
      </c>
      <c r="AD538" s="626" t="str">
        <f t="shared" si="27"/>
        <v>ME F241L1</v>
      </c>
      <c r="AE538" s="626">
        <v>1265</v>
      </c>
      <c r="AF538" s="36" t="s">
        <v>1284</v>
      </c>
    </row>
    <row r="539" spans="2:32" ht="14.25" customHeight="1">
      <c r="B539" s="33" t="s">
        <v>1640</v>
      </c>
      <c r="C539" s="41" t="s">
        <v>1602</v>
      </c>
      <c r="D539" s="35" t="s">
        <v>1282</v>
      </c>
      <c r="E539" s="35" t="s">
        <v>1283</v>
      </c>
      <c r="F539" s="36" t="s">
        <v>1284</v>
      </c>
      <c r="G539" s="38">
        <v>1</v>
      </c>
      <c r="H539" s="629">
        <v>1263157</v>
      </c>
      <c r="I539" s="36" t="s">
        <v>3306</v>
      </c>
      <c r="J539" s="36"/>
      <c r="K539" s="36"/>
      <c r="L539" s="36"/>
      <c r="M539" s="402"/>
      <c r="N539" s="36"/>
      <c r="O539" s="36"/>
      <c r="P539" s="392"/>
      <c r="Q539" s="392"/>
      <c r="R539" s="392"/>
      <c r="S539" s="392"/>
      <c r="T539" s="392"/>
      <c r="U539" s="392"/>
      <c r="V539" s="434" t="b">
        <f t="shared" si="25"/>
        <v>1</v>
      </c>
      <c r="W539" s="434" t="b">
        <f t="shared" si="26"/>
        <v>1</v>
      </c>
      <c r="X539" s="35" t="s">
        <v>1283</v>
      </c>
      <c r="Y539" s="38">
        <v>1</v>
      </c>
      <c r="Z539" s="38" t="s">
        <v>7</v>
      </c>
      <c r="AA539" s="96" t="s">
        <v>1286</v>
      </c>
      <c r="AB539" s="33" t="s">
        <v>1640</v>
      </c>
      <c r="AC539" s="213" t="s">
        <v>4470</v>
      </c>
      <c r="AD539" s="626" t="str">
        <f t="shared" si="27"/>
        <v>ME F241T1</v>
      </c>
      <c r="AE539" s="626">
        <v>1268</v>
      </c>
      <c r="AF539" s="36" t="s">
        <v>1284</v>
      </c>
    </row>
    <row r="540" spans="2:32" ht="14.25" customHeight="1">
      <c r="B540" s="33" t="s">
        <v>1493</v>
      </c>
      <c r="C540" s="41"/>
      <c r="D540" s="35" t="s">
        <v>1282</v>
      </c>
      <c r="E540" s="35" t="s">
        <v>1283</v>
      </c>
      <c r="F540" s="36" t="s">
        <v>1284</v>
      </c>
      <c r="G540" s="38">
        <v>1</v>
      </c>
      <c r="H540" s="629">
        <v>1263199</v>
      </c>
      <c r="I540" s="36" t="s">
        <v>3287</v>
      </c>
      <c r="J540" s="36" t="s">
        <v>3303</v>
      </c>
      <c r="K540" s="36"/>
      <c r="L540" s="36"/>
      <c r="M540" s="402"/>
      <c r="N540" s="36"/>
      <c r="O540" s="36"/>
      <c r="P540" s="392"/>
      <c r="Q540" s="392"/>
      <c r="R540" s="392"/>
      <c r="S540" s="392"/>
      <c r="T540" s="392"/>
      <c r="U540" s="392"/>
      <c r="V540" s="434" t="b">
        <f t="shared" si="25"/>
        <v>1</v>
      </c>
      <c r="W540" s="434" t="b">
        <f t="shared" si="26"/>
        <v>1</v>
      </c>
      <c r="X540" s="35" t="s">
        <v>1283</v>
      </c>
      <c r="Y540" s="38">
        <v>1</v>
      </c>
      <c r="Z540" s="38" t="s">
        <v>8</v>
      </c>
      <c r="AA540" s="53" t="s">
        <v>3438</v>
      </c>
      <c r="AB540" s="33" t="s">
        <v>1493</v>
      </c>
      <c r="AC540" s="213" t="s">
        <v>4471</v>
      </c>
      <c r="AD540" s="626" t="str">
        <f t="shared" si="27"/>
        <v>ME F241P1</v>
      </c>
      <c r="AE540" s="626">
        <v>1266</v>
      </c>
      <c r="AF540" s="36" t="s">
        <v>1284</v>
      </c>
    </row>
    <row r="541" spans="2:32" ht="14.25" customHeight="1">
      <c r="B541" s="33" t="s">
        <v>1667</v>
      </c>
      <c r="C541" s="41"/>
      <c r="D541" s="35" t="s">
        <v>1282</v>
      </c>
      <c r="E541" s="35" t="s">
        <v>1283</v>
      </c>
      <c r="F541" s="36" t="s">
        <v>1284</v>
      </c>
      <c r="G541" s="38">
        <v>2</v>
      </c>
      <c r="H541" s="629">
        <v>12632</v>
      </c>
      <c r="I541" s="36" t="s">
        <v>3265</v>
      </c>
      <c r="J541" s="36" t="s">
        <v>3309</v>
      </c>
      <c r="K541" s="36"/>
      <c r="L541" s="36"/>
      <c r="M541" s="402"/>
      <c r="N541" s="36"/>
      <c r="O541" s="36"/>
      <c r="P541" s="392"/>
      <c r="Q541" s="392"/>
      <c r="R541" s="392"/>
      <c r="S541" s="392"/>
      <c r="T541" s="392"/>
      <c r="U541" s="392"/>
      <c r="V541" s="434" t="b">
        <f t="shared" si="25"/>
        <v>1</v>
      </c>
      <c r="W541" s="434" t="b">
        <f t="shared" si="26"/>
        <v>1</v>
      </c>
      <c r="X541" s="35" t="s">
        <v>1283</v>
      </c>
      <c r="Y541" s="38">
        <v>2</v>
      </c>
      <c r="Z541" s="38" t="s">
        <v>8</v>
      </c>
      <c r="AA541" s="53" t="s">
        <v>3438</v>
      </c>
      <c r="AB541" s="33" t="s">
        <v>1667</v>
      </c>
      <c r="AC541" s="213" t="s">
        <v>4472</v>
      </c>
      <c r="AD541" s="626" t="str">
        <f t="shared" si="27"/>
        <v>ME F241P2</v>
      </c>
      <c r="AE541" s="626">
        <v>1267</v>
      </c>
      <c r="AF541" s="36" t="s">
        <v>1284</v>
      </c>
    </row>
    <row r="542" spans="2:32" ht="14.25" customHeight="1">
      <c r="B542" s="33" t="s">
        <v>1912</v>
      </c>
      <c r="C542" s="41"/>
      <c r="D542" s="35">
        <v>1264</v>
      </c>
      <c r="E542" s="35" t="s">
        <v>1288</v>
      </c>
      <c r="F542" s="36" t="s">
        <v>1911</v>
      </c>
      <c r="G542" s="38">
        <v>1</v>
      </c>
      <c r="H542" s="629">
        <v>12641</v>
      </c>
      <c r="I542" s="36" t="s">
        <v>3284</v>
      </c>
      <c r="J542" s="36" t="s">
        <v>3273</v>
      </c>
      <c r="K542" s="36"/>
      <c r="L542" s="36"/>
      <c r="M542" s="402"/>
      <c r="N542" s="36"/>
      <c r="O542" s="36"/>
      <c r="P542" s="392"/>
      <c r="Q542" s="392"/>
      <c r="R542" s="392"/>
      <c r="S542" s="392"/>
      <c r="T542" s="392"/>
      <c r="U542" s="392"/>
      <c r="V542" s="434" t="b">
        <f t="shared" si="25"/>
        <v>1</v>
      </c>
      <c r="W542" s="434" t="b">
        <f t="shared" si="26"/>
        <v>1</v>
      </c>
      <c r="X542" s="35" t="s">
        <v>1288</v>
      </c>
      <c r="Y542" s="38">
        <v>1</v>
      </c>
      <c r="Z542" s="38" t="s">
        <v>6</v>
      </c>
      <c r="AA542" s="441" t="s">
        <v>1290</v>
      </c>
      <c r="AB542" s="33" t="s">
        <v>1912</v>
      </c>
      <c r="AC542" s="213" t="s">
        <v>4473</v>
      </c>
      <c r="AD542" s="626" t="str">
        <f t="shared" si="27"/>
        <v>ME F242L1</v>
      </c>
      <c r="AE542" s="626">
        <v>1269</v>
      </c>
      <c r="AF542" s="36" t="s">
        <v>1911</v>
      </c>
    </row>
    <row r="543" spans="2:32" ht="14.25" customHeight="1">
      <c r="B543" s="33" t="s">
        <v>1913</v>
      </c>
      <c r="C543" s="41"/>
      <c r="D543" s="35">
        <v>1264</v>
      </c>
      <c r="E543" s="35" t="s">
        <v>1288</v>
      </c>
      <c r="F543" s="36" t="s">
        <v>1911</v>
      </c>
      <c r="G543" s="38">
        <v>1</v>
      </c>
      <c r="H543" s="629">
        <v>1264157</v>
      </c>
      <c r="I543" s="36" t="s">
        <v>3269</v>
      </c>
      <c r="J543" s="36"/>
      <c r="K543" s="36"/>
      <c r="L543" s="36"/>
      <c r="M543" s="402"/>
      <c r="N543" s="36"/>
      <c r="O543" s="36"/>
      <c r="P543" s="392"/>
      <c r="Q543" s="392"/>
      <c r="R543" s="392"/>
      <c r="S543" s="392"/>
      <c r="T543" s="392"/>
      <c r="U543" s="392"/>
      <c r="V543" s="434" t="b">
        <f t="shared" si="25"/>
        <v>1</v>
      </c>
      <c r="W543" s="434" t="b">
        <f t="shared" si="26"/>
        <v>1</v>
      </c>
      <c r="X543" s="35" t="s">
        <v>1288</v>
      </c>
      <c r="Y543" s="38">
        <v>1</v>
      </c>
      <c r="Z543" s="38" t="s">
        <v>7</v>
      </c>
      <c r="AA543" s="442" t="s">
        <v>1291</v>
      </c>
      <c r="AB543" s="33" t="s">
        <v>1913</v>
      </c>
      <c r="AC543" s="213" t="s">
        <v>4474</v>
      </c>
      <c r="AD543" s="626" t="str">
        <f t="shared" si="27"/>
        <v>ME F242T1</v>
      </c>
      <c r="AE543" s="626">
        <v>1270</v>
      </c>
      <c r="AF543" s="36" t="s">
        <v>1911</v>
      </c>
    </row>
    <row r="544" spans="2:32" ht="14.25" customHeight="1">
      <c r="B544" s="33" t="s">
        <v>1538</v>
      </c>
      <c r="C544" s="41" t="s">
        <v>1602</v>
      </c>
      <c r="D544" s="35" t="s">
        <v>1292</v>
      </c>
      <c r="E544" s="35" t="s">
        <v>1293</v>
      </c>
      <c r="F544" s="36" t="s">
        <v>1914</v>
      </c>
      <c r="G544" s="38">
        <v>1</v>
      </c>
      <c r="H544" s="629">
        <v>12661</v>
      </c>
      <c r="I544" s="36" t="s">
        <v>3282</v>
      </c>
      <c r="J544" s="36" t="s">
        <v>3277</v>
      </c>
      <c r="K544" s="36" t="s">
        <v>3308</v>
      </c>
      <c r="L544" s="36"/>
      <c r="M544" s="402"/>
      <c r="N544" s="36"/>
      <c r="O544" s="36"/>
      <c r="P544" s="392"/>
      <c r="Q544" s="392"/>
      <c r="R544" s="392"/>
      <c r="S544" s="392"/>
      <c r="T544" s="392"/>
      <c r="U544" s="392"/>
      <c r="V544" s="434" t="b">
        <f t="shared" si="25"/>
        <v>1</v>
      </c>
      <c r="W544" s="434" t="b">
        <f t="shared" si="26"/>
        <v>1</v>
      </c>
      <c r="X544" s="35" t="s">
        <v>1293</v>
      </c>
      <c r="Y544" s="38">
        <v>1</v>
      </c>
      <c r="Z544" s="38" t="s">
        <v>6</v>
      </c>
      <c r="AA544" s="441" t="s">
        <v>1274</v>
      </c>
      <c r="AB544" s="33" t="s">
        <v>1538</v>
      </c>
      <c r="AC544" s="213" t="s">
        <v>4475</v>
      </c>
      <c r="AD544" s="626" t="str">
        <f t="shared" si="27"/>
        <v>ME F244L1</v>
      </c>
      <c r="AE544" s="626">
        <v>1271</v>
      </c>
      <c r="AF544" s="36" t="s">
        <v>1914</v>
      </c>
    </row>
    <row r="545" spans="2:32" ht="14.25" customHeight="1">
      <c r="B545" s="33" t="s">
        <v>1536</v>
      </c>
      <c r="C545" s="41" t="s">
        <v>1602</v>
      </c>
      <c r="D545" s="35" t="s">
        <v>1292</v>
      </c>
      <c r="E545" s="35" t="s">
        <v>1293</v>
      </c>
      <c r="F545" s="36" t="s">
        <v>1914</v>
      </c>
      <c r="G545" s="38">
        <v>1</v>
      </c>
      <c r="H545" s="629">
        <v>1266157</v>
      </c>
      <c r="I545" s="36" t="s">
        <v>3280</v>
      </c>
      <c r="J545" s="36"/>
      <c r="K545" s="36"/>
      <c r="L545" s="36"/>
      <c r="M545" s="402"/>
      <c r="N545" s="36"/>
      <c r="O545" s="36"/>
      <c r="P545" s="392"/>
      <c r="Q545" s="392"/>
      <c r="R545" s="392"/>
      <c r="S545" s="392"/>
      <c r="T545" s="392"/>
      <c r="U545" s="392"/>
      <c r="V545" s="434" t="b">
        <f t="shared" ref="V545:V608" si="28">EXACT(X545,E545)</f>
        <v>1</v>
      </c>
      <c r="W545" s="434" t="b">
        <f t="shared" si="26"/>
        <v>1</v>
      </c>
      <c r="X545" s="35" t="s">
        <v>1293</v>
      </c>
      <c r="Y545" s="38">
        <v>1</v>
      </c>
      <c r="Z545" s="38" t="s">
        <v>7</v>
      </c>
      <c r="AA545" s="442" t="s">
        <v>1275</v>
      </c>
      <c r="AB545" s="33" t="s">
        <v>1536</v>
      </c>
      <c r="AC545" s="213" t="s">
        <v>4476</v>
      </c>
      <c r="AD545" s="626" t="str">
        <f t="shared" si="27"/>
        <v>ME F244T1</v>
      </c>
      <c r="AE545" s="626">
        <v>1272</v>
      </c>
      <c r="AF545" s="36" t="s">
        <v>1914</v>
      </c>
    </row>
    <row r="546" spans="2:32" ht="14.25" customHeight="1">
      <c r="B546" s="33"/>
      <c r="C546" s="41"/>
      <c r="D546" s="35" t="s">
        <v>1295</v>
      </c>
      <c r="E546" s="35" t="s">
        <v>1296</v>
      </c>
      <c r="F546" s="36" t="s">
        <v>184</v>
      </c>
      <c r="G546" s="38">
        <v>1</v>
      </c>
      <c r="H546" s="629">
        <v>16631</v>
      </c>
      <c r="I546" s="36"/>
      <c r="J546" s="36"/>
      <c r="K546" s="36"/>
      <c r="L546" s="36"/>
      <c r="M546" s="402"/>
      <c r="N546" s="36"/>
      <c r="O546" s="36"/>
      <c r="P546" s="392"/>
      <c r="Q546" s="392"/>
      <c r="R546" s="392"/>
      <c r="S546" s="392"/>
      <c r="T546" s="392"/>
      <c r="U546" s="392"/>
      <c r="V546" s="434" t="b">
        <f t="shared" si="28"/>
        <v>1</v>
      </c>
      <c r="W546" s="434" t="b">
        <f t="shared" si="26"/>
        <v>1</v>
      </c>
      <c r="X546" s="35" t="s">
        <v>1296</v>
      </c>
      <c r="Y546" s="38">
        <v>1</v>
      </c>
      <c r="Z546" s="38" t="s">
        <v>19</v>
      </c>
      <c r="AA546" s="441" t="s">
        <v>1274</v>
      </c>
      <c r="AB546" s="33"/>
      <c r="AC546" s="213" t="s">
        <v>4477</v>
      </c>
      <c r="AD546" s="626" t="str">
        <f t="shared" si="27"/>
        <v>ME F266I1</v>
      </c>
      <c r="AE546" s="626">
        <v>1478</v>
      </c>
      <c r="AF546" s="36" t="s">
        <v>184</v>
      </c>
    </row>
    <row r="547" spans="2:32" ht="14.25" customHeight="1">
      <c r="B547" s="33" t="s">
        <v>1522</v>
      </c>
      <c r="C547" s="41" t="s">
        <v>1602</v>
      </c>
      <c r="D547" s="35" t="s">
        <v>1297</v>
      </c>
      <c r="E547" s="35" t="s">
        <v>1298</v>
      </c>
      <c r="F547" s="36" t="s">
        <v>1299</v>
      </c>
      <c r="G547" s="38">
        <v>1</v>
      </c>
      <c r="H547" s="629">
        <v>12691</v>
      </c>
      <c r="I547" s="36" t="s">
        <v>3286</v>
      </c>
      <c r="J547" s="36" t="s">
        <v>3289</v>
      </c>
      <c r="K547" s="36" t="s">
        <v>3292</v>
      </c>
      <c r="L547" s="36"/>
      <c r="M547" s="402"/>
      <c r="N547" s="36"/>
      <c r="O547" s="36"/>
      <c r="P547" s="392"/>
      <c r="Q547" s="392"/>
      <c r="R547" s="392"/>
      <c r="S547" s="392"/>
      <c r="T547" s="392"/>
      <c r="U547" s="392"/>
      <c r="V547" s="434" t="b">
        <f t="shared" si="28"/>
        <v>1</v>
      </c>
      <c r="W547" s="434" t="b">
        <f t="shared" si="26"/>
        <v>1</v>
      </c>
      <c r="X547" s="35" t="s">
        <v>1298</v>
      </c>
      <c r="Y547" s="38">
        <v>1</v>
      </c>
      <c r="Z547" s="38" t="s">
        <v>6</v>
      </c>
      <c r="AA547" s="117" t="s">
        <v>1300</v>
      </c>
      <c r="AB547" s="33" t="s">
        <v>1522</v>
      </c>
      <c r="AC547" s="213" t="s">
        <v>4478</v>
      </c>
      <c r="AD547" s="626" t="str">
        <f t="shared" si="27"/>
        <v>ME F313L1</v>
      </c>
      <c r="AE547" s="626">
        <v>1273</v>
      </c>
      <c r="AF547" s="36" t="s">
        <v>1299</v>
      </c>
    </row>
    <row r="548" spans="2:32" ht="14.25" customHeight="1">
      <c r="B548" s="33" t="s">
        <v>1916</v>
      </c>
      <c r="C548" s="41"/>
      <c r="D548" s="35" t="s">
        <v>1297</v>
      </c>
      <c r="E548" s="35" t="s">
        <v>1298</v>
      </c>
      <c r="F548" s="36" t="s">
        <v>1299</v>
      </c>
      <c r="G548" s="38">
        <v>1</v>
      </c>
      <c r="H548" s="629">
        <v>1269199</v>
      </c>
      <c r="I548" s="36" t="s">
        <v>3296</v>
      </c>
      <c r="J548" s="36" t="s">
        <v>3302</v>
      </c>
      <c r="K548" s="36"/>
      <c r="L548" s="36"/>
      <c r="M548" s="402"/>
      <c r="N548" s="36"/>
      <c r="O548" s="36"/>
      <c r="P548" s="392"/>
      <c r="Q548" s="392"/>
      <c r="R548" s="392"/>
      <c r="S548" s="392"/>
      <c r="T548" s="392"/>
      <c r="U548" s="392"/>
      <c r="V548" s="434" t="b">
        <f t="shared" si="28"/>
        <v>1</v>
      </c>
      <c r="W548" s="434" t="b">
        <f t="shared" si="26"/>
        <v>1</v>
      </c>
      <c r="X548" s="35" t="s">
        <v>1298</v>
      </c>
      <c r="Y548" s="38">
        <v>1</v>
      </c>
      <c r="Z548" s="38" t="s">
        <v>8</v>
      </c>
      <c r="AA548" s="53" t="s">
        <v>1915</v>
      </c>
      <c r="AB548" s="33" t="s">
        <v>1916</v>
      </c>
      <c r="AC548" s="213" t="s">
        <v>4479</v>
      </c>
      <c r="AD548" s="626" t="str">
        <f t="shared" si="27"/>
        <v>ME F313P1</v>
      </c>
      <c r="AE548" s="626">
        <v>1274</v>
      </c>
      <c r="AF548" s="36" t="s">
        <v>1299</v>
      </c>
    </row>
    <row r="549" spans="2:32" ht="14.25" customHeight="1">
      <c r="B549" s="33" t="s">
        <v>1917</v>
      </c>
      <c r="C549" s="41"/>
      <c r="D549" s="35" t="s">
        <v>1297</v>
      </c>
      <c r="E549" s="35" t="s">
        <v>1298</v>
      </c>
      <c r="F549" s="36" t="s">
        <v>1299</v>
      </c>
      <c r="G549" s="38">
        <v>2</v>
      </c>
      <c r="H549" s="629">
        <v>12692</v>
      </c>
      <c r="I549" s="36" t="s">
        <v>3270</v>
      </c>
      <c r="J549" s="36" t="s">
        <v>3350</v>
      </c>
      <c r="K549" s="36"/>
      <c r="L549" s="36"/>
      <c r="M549" s="402"/>
      <c r="N549" s="36"/>
      <c r="O549" s="36"/>
      <c r="P549" s="392"/>
      <c r="Q549" s="392"/>
      <c r="R549" s="392"/>
      <c r="S549" s="392"/>
      <c r="T549" s="392"/>
      <c r="U549" s="392"/>
      <c r="V549" s="434" t="b">
        <f t="shared" si="28"/>
        <v>1</v>
      </c>
      <c r="W549" s="434" t="b">
        <f t="shared" si="26"/>
        <v>1</v>
      </c>
      <c r="X549" s="35" t="s">
        <v>1298</v>
      </c>
      <c r="Y549" s="38">
        <v>2</v>
      </c>
      <c r="Z549" s="38" t="s">
        <v>8</v>
      </c>
      <c r="AA549" s="53" t="s">
        <v>1915</v>
      </c>
      <c r="AB549" s="33" t="s">
        <v>1917</v>
      </c>
      <c r="AC549" s="213" t="s">
        <v>4480</v>
      </c>
      <c r="AD549" s="626" t="str">
        <f t="shared" si="27"/>
        <v>ME F313P2</v>
      </c>
      <c r="AE549" s="626">
        <v>2490</v>
      </c>
      <c r="AF549" s="36" t="s">
        <v>1299</v>
      </c>
    </row>
    <row r="550" spans="2:32" ht="14.25" customHeight="1">
      <c r="B550" s="33" t="s">
        <v>1534</v>
      </c>
      <c r="C550" s="41" t="s">
        <v>1601</v>
      </c>
      <c r="D550" s="35" t="s">
        <v>1302</v>
      </c>
      <c r="E550" s="35" t="s">
        <v>1303</v>
      </c>
      <c r="F550" s="36" t="s">
        <v>1304</v>
      </c>
      <c r="G550" s="38">
        <v>1</v>
      </c>
      <c r="H550" s="629">
        <v>12701</v>
      </c>
      <c r="I550" s="36" t="s">
        <v>3284</v>
      </c>
      <c r="J550" s="36" t="s">
        <v>3273</v>
      </c>
      <c r="K550" s="36" t="s">
        <v>3269</v>
      </c>
      <c r="L550" s="36"/>
      <c r="M550" s="402"/>
      <c r="N550" s="36"/>
      <c r="O550" s="36"/>
      <c r="P550" s="392"/>
      <c r="Q550" s="392"/>
      <c r="R550" s="392"/>
      <c r="S550" s="392"/>
      <c r="T550" s="392"/>
      <c r="U550" s="392"/>
      <c r="V550" s="434" t="b">
        <f t="shared" si="28"/>
        <v>1</v>
      </c>
      <c r="W550" s="434" t="b">
        <f t="shared" si="26"/>
        <v>1</v>
      </c>
      <c r="X550" s="35" t="s">
        <v>1303</v>
      </c>
      <c r="Y550" s="38">
        <v>1</v>
      </c>
      <c r="Z550" s="38" t="s">
        <v>6</v>
      </c>
      <c r="AA550" s="117" t="s">
        <v>1918</v>
      </c>
      <c r="AB550" s="33" t="s">
        <v>1534</v>
      </c>
      <c r="AC550" s="213" t="s">
        <v>4481</v>
      </c>
      <c r="AD550" s="626" t="str">
        <f t="shared" si="27"/>
        <v>ME F341L1</v>
      </c>
      <c r="AE550" s="626">
        <v>1275</v>
      </c>
      <c r="AF550" s="36" t="s">
        <v>1304</v>
      </c>
    </row>
    <row r="551" spans="2:32" ht="14.25" customHeight="1">
      <c r="B551" s="33" t="s">
        <v>1920</v>
      </c>
      <c r="C551" s="41"/>
      <c r="D551" s="35" t="s">
        <v>1302</v>
      </c>
      <c r="E551" s="35" t="s">
        <v>1303</v>
      </c>
      <c r="F551" s="36" t="s">
        <v>1304</v>
      </c>
      <c r="G551" s="38">
        <v>1</v>
      </c>
      <c r="H551" s="629">
        <v>1270199</v>
      </c>
      <c r="I551" s="36" t="s">
        <v>3279</v>
      </c>
      <c r="J551" s="36" t="s">
        <v>3351</v>
      </c>
      <c r="K551" s="36"/>
      <c r="L551" s="36"/>
      <c r="M551" s="402"/>
      <c r="N551" s="36"/>
      <c r="O551" s="36"/>
      <c r="P551" s="392"/>
      <c r="Q551" s="392"/>
      <c r="R551" s="392"/>
      <c r="S551" s="392"/>
      <c r="T551" s="392"/>
      <c r="U551" s="392"/>
      <c r="V551" s="434" t="b">
        <f t="shared" si="28"/>
        <v>1</v>
      </c>
      <c r="W551" s="434" t="b">
        <f t="shared" si="26"/>
        <v>1</v>
      </c>
      <c r="X551" s="35" t="s">
        <v>1303</v>
      </c>
      <c r="Y551" s="38">
        <v>1</v>
      </c>
      <c r="Z551" s="38" t="s">
        <v>8</v>
      </c>
      <c r="AA551" s="53" t="s">
        <v>1919</v>
      </c>
      <c r="AB551" s="33" t="s">
        <v>1920</v>
      </c>
      <c r="AC551" s="213" t="s">
        <v>4482</v>
      </c>
      <c r="AD551" s="626" t="str">
        <f t="shared" si="27"/>
        <v>ME F341P1</v>
      </c>
      <c r="AE551" s="626">
        <v>1276</v>
      </c>
      <c r="AF551" s="36" t="s">
        <v>1304</v>
      </c>
    </row>
    <row r="552" spans="2:32" ht="14.25" customHeight="1">
      <c r="B552" s="33" t="s">
        <v>1921</v>
      </c>
      <c r="C552" s="41"/>
      <c r="D552" s="35" t="s">
        <v>1302</v>
      </c>
      <c r="E552" s="35" t="s">
        <v>1303</v>
      </c>
      <c r="F552" s="36" t="s">
        <v>1304</v>
      </c>
      <c r="G552" s="38">
        <v>2</v>
      </c>
      <c r="H552" s="629">
        <v>12702</v>
      </c>
      <c r="I552" s="36" t="s">
        <v>3275</v>
      </c>
      <c r="J552" s="36" t="s">
        <v>3272</v>
      </c>
      <c r="K552" s="36"/>
      <c r="L552" s="36"/>
      <c r="M552" s="402"/>
      <c r="N552" s="36"/>
      <c r="O552" s="36"/>
      <c r="P552" s="392"/>
      <c r="Q552" s="392"/>
      <c r="R552" s="392"/>
      <c r="S552" s="392"/>
      <c r="T552" s="392"/>
      <c r="U552" s="392"/>
      <c r="V552" s="434" t="b">
        <f t="shared" si="28"/>
        <v>1</v>
      </c>
      <c r="W552" s="434" t="b">
        <f t="shared" si="26"/>
        <v>1</v>
      </c>
      <c r="X552" s="35" t="s">
        <v>1303</v>
      </c>
      <c r="Y552" s="38">
        <v>2</v>
      </c>
      <c r="Z552" s="38" t="s">
        <v>8</v>
      </c>
      <c r="AA552" s="53" t="s">
        <v>1919</v>
      </c>
      <c r="AB552" s="33" t="s">
        <v>1921</v>
      </c>
      <c r="AC552" s="213" t="s">
        <v>4483</v>
      </c>
      <c r="AD552" s="626" t="str">
        <f t="shared" si="27"/>
        <v>ME F341P2</v>
      </c>
      <c r="AE552" s="626">
        <v>1277</v>
      </c>
      <c r="AF552" s="36" t="s">
        <v>1304</v>
      </c>
    </row>
    <row r="553" spans="2:32" ht="14.25" customHeight="1">
      <c r="B553" s="33" t="s">
        <v>1922</v>
      </c>
      <c r="C553" s="41" t="s">
        <v>1602</v>
      </c>
      <c r="D553" s="35" t="s">
        <v>1307</v>
      </c>
      <c r="E553" s="35" t="s">
        <v>1308</v>
      </c>
      <c r="F553" s="36" t="s">
        <v>1309</v>
      </c>
      <c r="G553" s="38">
        <v>1</v>
      </c>
      <c r="H553" s="629">
        <v>12711</v>
      </c>
      <c r="I553" s="36" t="s">
        <v>3278</v>
      </c>
      <c r="J553" s="36" t="s">
        <v>3266</v>
      </c>
      <c r="K553" s="36" t="s">
        <v>3267</v>
      </c>
      <c r="L553" s="36"/>
      <c r="M553" s="402"/>
      <c r="N553" s="36"/>
      <c r="O553" s="36"/>
      <c r="P553" s="392"/>
      <c r="Q553" s="392"/>
      <c r="R553" s="392"/>
      <c r="S553" s="392"/>
      <c r="T553" s="392"/>
      <c r="U553" s="392"/>
      <c r="V553" s="434" t="b">
        <f t="shared" si="28"/>
        <v>1</v>
      </c>
      <c r="W553" s="434" t="b">
        <f t="shared" si="26"/>
        <v>1</v>
      </c>
      <c r="X553" s="35" t="s">
        <v>1308</v>
      </c>
      <c r="Y553" s="38">
        <v>1</v>
      </c>
      <c r="Z553" s="38" t="s">
        <v>6</v>
      </c>
      <c r="AA553" s="441" t="s">
        <v>279</v>
      </c>
      <c r="AB553" s="33" t="s">
        <v>1922</v>
      </c>
      <c r="AC553" s="213" t="s">
        <v>4484</v>
      </c>
      <c r="AD553" s="626" t="str">
        <f t="shared" si="27"/>
        <v>ME F343L1</v>
      </c>
      <c r="AE553" s="626">
        <v>1278</v>
      </c>
      <c r="AF553" s="36" t="s">
        <v>1309</v>
      </c>
    </row>
    <row r="554" spans="2:32" ht="14.25" customHeight="1">
      <c r="B554" s="33" t="s">
        <v>1639</v>
      </c>
      <c r="C554" s="41" t="s">
        <v>1602</v>
      </c>
      <c r="D554" s="35" t="s">
        <v>1307</v>
      </c>
      <c r="E554" s="35" t="s">
        <v>1308</v>
      </c>
      <c r="F554" s="36" t="s">
        <v>1309</v>
      </c>
      <c r="G554" s="38">
        <v>1</v>
      </c>
      <c r="H554" s="629">
        <v>1271157</v>
      </c>
      <c r="I554" s="36" t="s">
        <v>3305</v>
      </c>
      <c r="J554" s="36"/>
      <c r="K554" s="36"/>
      <c r="L554" s="36"/>
      <c r="M554" s="402"/>
      <c r="N554" s="36"/>
      <c r="O554" s="36"/>
      <c r="P554" s="392"/>
      <c r="Q554" s="392"/>
      <c r="R554" s="392"/>
      <c r="S554" s="392"/>
      <c r="T554" s="392"/>
      <c r="U554" s="392"/>
      <c r="V554" s="434" t="b">
        <f t="shared" si="28"/>
        <v>1</v>
      </c>
      <c r="W554" s="434" t="b">
        <f t="shared" si="26"/>
        <v>1</v>
      </c>
      <c r="X554" s="35" t="s">
        <v>1308</v>
      </c>
      <c r="Y554" s="38">
        <v>1</v>
      </c>
      <c r="Z554" s="38" t="s">
        <v>7</v>
      </c>
      <c r="AA554" s="442" t="s">
        <v>280</v>
      </c>
      <c r="AB554" s="33" t="s">
        <v>1639</v>
      </c>
      <c r="AC554" s="213" t="s">
        <v>4485</v>
      </c>
      <c r="AD554" s="626" t="str">
        <f t="shared" si="27"/>
        <v>ME F343T1</v>
      </c>
      <c r="AE554" s="626">
        <v>1279</v>
      </c>
      <c r="AF554" s="36" t="s">
        <v>1309</v>
      </c>
    </row>
    <row r="555" spans="2:32" ht="14.25" customHeight="1">
      <c r="B555" s="33" t="s">
        <v>1923</v>
      </c>
      <c r="C555" s="41" t="s">
        <v>1604</v>
      </c>
      <c r="D555" s="35" t="s">
        <v>1310</v>
      </c>
      <c r="E555" s="35" t="s">
        <v>1311</v>
      </c>
      <c r="F555" s="36" t="s">
        <v>1312</v>
      </c>
      <c r="G555" s="38">
        <v>1</v>
      </c>
      <c r="H555" s="629">
        <v>12731</v>
      </c>
      <c r="I555" s="36" t="s">
        <v>3299</v>
      </c>
      <c r="J555" s="36" t="s">
        <v>3276</v>
      </c>
      <c r="K555" s="36"/>
      <c r="L555" s="36"/>
      <c r="M555" s="402"/>
      <c r="N555" s="36"/>
      <c r="O555" s="36"/>
      <c r="P555" s="392"/>
      <c r="Q555" s="392"/>
      <c r="R555" s="392"/>
      <c r="S555" s="392"/>
      <c r="T555" s="392"/>
      <c r="U555" s="392"/>
      <c r="V555" s="434" t="b">
        <f t="shared" si="28"/>
        <v>1</v>
      </c>
      <c r="W555" s="434" t="b">
        <f t="shared" si="26"/>
        <v>1</v>
      </c>
      <c r="X555" s="35" t="s">
        <v>1311</v>
      </c>
      <c r="Y555" s="38">
        <v>1</v>
      </c>
      <c r="Z555" s="38" t="s">
        <v>6</v>
      </c>
      <c r="AA555" s="441" t="s">
        <v>287</v>
      </c>
      <c r="AB555" s="33" t="s">
        <v>1923</v>
      </c>
      <c r="AC555" s="213" t="s">
        <v>4486</v>
      </c>
      <c r="AD555" s="626" t="str">
        <f t="shared" si="27"/>
        <v>ME F344L1</v>
      </c>
      <c r="AE555" s="626">
        <v>1280</v>
      </c>
      <c r="AF555" s="36" t="s">
        <v>1312</v>
      </c>
    </row>
    <row r="556" spans="2:32" ht="14.25" customHeight="1">
      <c r="B556" s="33" t="s">
        <v>1532</v>
      </c>
      <c r="C556" s="41" t="s">
        <v>1604</v>
      </c>
      <c r="D556" s="35" t="s">
        <v>1310</v>
      </c>
      <c r="E556" s="35" t="s">
        <v>1311</v>
      </c>
      <c r="F556" s="36" t="s">
        <v>1312</v>
      </c>
      <c r="G556" s="38">
        <v>1</v>
      </c>
      <c r="H556" s="629">
        <v>1273157</v>
      </c>
      <c r="I556" s="36" t="s">
        <v>3297</v>
      </c>
      <c r="J556" s="36"/>
      <c r="K556" s="36"/>
      <c r="L556" s="36"/>
      <c r="M556" s="402"/>
      <c r="N556" s="36"/>
      <c r="O556" s="36"/>
      <c r="P556" s="392"/>
      <c r="Q556" s="392"/>
      <c r="R556" s="392"/>
      <c r="S556" s="392"/>
      <c r="T556" s="392"/>
      <c r="U556" s="392"/>
      <c r="V556" s="434" t="b">
        <f t="shared" si="28"/>
        <v>1</v>
      </c>
      <c r="W556" s="434" t="b">
        <f t="shared" si="26"/>
        <v>1</v>
      </c>
      <c r="X556" s="35" t="s">
        <v>1311</v>
      </c>
      <c r="Y556" s="38">
        <v>1</v>
      </c>
      <c r="Z556" s="38" t="s">
        <v>7</v>
      </c>
      <c r="AA556" s="442" t="s">
        <v>288</v>
      </c>
      <c r="AB556" s="33" t="s">
        <v>1532</v>
      </c>
      <c r="AC556" s="213" t="s">
        <v>4487</v>
      </c>
      <c r="AD556" s="626" t="str">
        <f t="shared" si="27"/>
        <v>ME F344T1</v>
      </c>
      <c r="AE556" s="626">
        <v>1281</v>
      </c>
      <c r="AF556" s="36" t="s">
        <v>1312</v>
      </c>
    </row>
    <row r="557" spans="2:32" ht="14.25" customHeight="1">
      <c r="B557" s="33"/>
      <c r="C557" s="41"/>
      <c r="D557" s="35" t="s">
        <v>1924</v>
      </c>
      <c r="E557" s="35" t="s">
        <v>1925</v>
      </c>
      <c r="F557" s="36" t="s">
        <v>197</v>
      </c>
      <c r="G557" s="38">
        <v>1</v>
      </c>
      <c r="H557" s="629">
        <v>16801</v>
      </c>
      <c r="I557" s="36"/>
      <c r="J557" s="36"/>
      <c r="K557" s="36"/>
      <c r="L557" s="36"/>
      <c r="M557" s="402"/>
      <c r="N557" s="36"/>
      <c r="O557" s="36"/>
      <c r="P557" s="392"/>
      <c r="Q557" s="392"/>
      <c r="R557" s="392"/>
      <c r="S557" s="392"/>
      <c r="T557" s="392"/>
      <c r="U557" s="392"/>
      <c r="V557" s="434" t="b">
        <f t="shared" si="28"/>
        <v>1</v>
      </c>
      <c r="W557" s="434" t="b">
        <f t="shared" si="26"/>
        <v>1</v>
      </c>
      <c r="X557" s="35" t="s">
        <v>1925</v>
      </c>
      <c r="Y557" s="38">
        <v>1</v>
      </c>
      <c r="Z557" s="38" t="s">
        <v>19</v>
      </c>
      <c r="AA557" s="441" t="s">
        <v>279</v>
      </c>
      <c r="AB557" s="33"/>
      <c r="AC557" s="213" t="s">
        <v>4488</v>
      </c>
      <c r="AD557" s="626" t="str">
        <f t="shared" si="27"/>
        <v>ME F366I1</v>
      </c>
      <c r="AE557" s="626">
        <v>1484</v>
      </c>
      <c r="AF557" s="36" t="s">
        <v>197</v>
      </c>
    </row>
    <row r="558" spans="2:32" ht="14.25" customHeight="1">
      <c r="B558" s="33"/>
      <c r="C558" s="41"/>
      <c r="D558" s="35" t="s">
        <v>1926</v>
      </c>
      <c r="E558" s="35" t="s">
        <v>1927</v>
      </c>
      <c r="F558" s="36" t="s">
        <v>197</v>
      </c>
      <c r="G558" s="38">
        <v>1</v>
      </c>
      <c r="H558" s="629">
        <v>17481</v>
      </c>
      <c r="I558" s="36"/>
      <c r="J558" s="36"/>
      <c r="K558" s="36"/>
      <c r="L558" s="36"/>
      <c r="M558" s="402"/>
      <c r="N558" s="36"/>
      <c r="O558" s="36"/>
      <c r="P558" s="392"/>
      <c r="Q558" s="392"/>
      <c r="R558" s="392"/>
      <c r="S558" s="392"/>
      <c r="T558" s="392"/>
      <c r="U558" s="392"/>
      <c r="V558" s="434" t="b">
        <f t="shared" si="28"/>
        <v>1</v>
      </c>
      <c r="W558" s="434" t="b">
        <f t="shared" si="26"/>
        <v>1</v>
      </c>
      <c r="X558" s="35" t="s">
        <v>1927</v>
      </c>
      <c r="Y558" s="38">
        <v>1</v>
      </c>
      <c r="Z558" s="38" t="s">
        <v>19</v>
      </c>
      <c r="AA558" s="441" t="s">
        <v>279</v>
      </c>
      <c r="AB558" s="33"/>
      <c r="AC558" s="213" t="s">
        <v>4489</v>
      </c>
      <c r="AD558" s="626" t="str">
        <f t="shared" si="27"/>
        <v>ME F367I1</v>
      </c>
      <c r="AE558" s="626">
        <v>1515</v>
      </c>
      <c r="AF558" s="36" t="s">
        <v>197</v>
      </c>
    </row>
    <row r="559" spans="2:32" ht="14.25" customHeight="1">
      <c r="B559" s="33"/>
      <c r="C559" s="41"/>
      <c r="D559" s="35" t="s">
        <v>1928</v>
      </c>
      <c r="E559" s="35" t="s">
        <v>1929</v>
      </c>
      <c r="F559" s="36" t="s">
        <v>200</v>
      </c>
      <c r="G559" s="38">
        <v>1</v>
      </c>
      <c r="H559" s="629">
        <v>16971</v>
      </c>
      <c r="I559" s="36"/>
      <c r="J559" s="36"/>
      <c r="K559" s="36"/>
      <c r="L559" s="36"/>
      <c r="M559" s="402"/>
      <c r="N559" s="36"/>
      <c r="O559" s="36"/>
      <c r="P559" s="392"/>
      <c r="Q559" s="392"/>
      <c r="R559" s="392"/>
      <c r="S559" s="392"/>
      <c r="T559" s="392"/>
      <c r="U559" s="392"/>
      <c r="V559" s="434" t="b">
        <f t="shared" si="28"/>
        <v>1</v>
      </c>
      <c r="W559" s="434" t="b">
        <f t="shared" si="26"/>
        <v>1</v>
      </c>
      <c r="X559" s="35" t="s">
        <v>1929</v>
      </c>
      <c r="Y559" s="38">
        <v>1</v>
      </c>
      <c r="Z559" s="38" t="s">
        <v>19</v>
      </c>
      <c r="AA559" s="441" t="s">
        <v>281</v>
      </c>
      <c r="AB559" s="33"/>
      <c r="AC559" s="213" t="s">
        <v>4490</v>
      </c>
      <c r="AD559" s="626" t="str">
        <f t="shared" si="27"/>
        <v>ME F376I1</v>
      </c>
      <c r="AE559" s="626">
        <v>1495</v>
      </c>
      <c r="AF559" s="36" t="s">
        <v>200</v>
      </c>
    </row>
    <row r="560" spans="2:32" ht="14.25" customHeight="1">
      <c r="B560" s="33"/>
      <c r="C560" s="41"/>
      <c r="D560" s="35" t="s">
        <v>1930</v>
      </c>
      <c r="E560" s="35" t="s">
        <v>1931</v>
      </c>
      <c r="F560" s="36" t="s">
        <v>200</v>
      </c>
      <c r="G560" s="38">
        <v>1</v>
      </c>
      <c r="H560" s="629">
        <v>17641</v>
      </c>
      <c r="I560" s="36"/>
      <c r="J560" s="36"/>
      <c r="K560" s="36"/>
      <c r="L560" s="36"/>
      <c r="M560" s="402"/>
      <c r="N560" s="36"/>
      <c r="O560" s="36"/>
      <c r="P560" s="392"/>
      <c r="Q560" s="392"/>
      <c r="R560" s="392"/>
      <c r="S560" s="392"/>
      <c r="T560" s="392"/>
      <c r="U560" s="392"/>
      <c r="V560" s="434" t="b">
        <f t="shared" si="28"/>
        <v>1</v>
      </c>
      <c r="W560" s="434" t="b">
        <f t="shared" si="26"/>
        <v>1</v>
      </c>
      <c r="X560" s="35" t="s">
        <v>1931</v>
      </c>
      <c r="Y560" s="38">
        <v>1</v>
      </c>
      <c r="Z560" s="38" t="s">
        <v>19</v>
      </c>
      <c r="AA560" s="441" t="s">
        <v>281</v>
      </c>
      <c r="AB560" s="33"/>
      <c r="AC560" s="213" t="s">
        <v>4491</v>
      </c>
      <c r="AD560" s="626" t="str">
        <f t="shared" si="27"/>
        <v>ME F377I1</v>
      </c>
      <c r="AE560" s="626">
        <v>1525</v>
      </c>
      <c r="AF560" s="36" t="s">
        <v>200</v>
      </c>
    </row>
    <row r="561" spans="2:32" ht="14.25" customHeight="1">
      <c r="B561" s="33" t="s">
        <v>1621</v>
      </c>
      <c r="C561" s="41" t="s">
        <v>1602</v>
      </c>
      <c r="D561" s="35">
        <v>1620</v>
      </c>
      <c r="E561" s="60" t="s">
        <v>1318</v>
      </c>
      <c r="F561" s="61" t="s">
        <v>1319</v>
      </c>
      <c r="G561" s="38">
        <v>1</v>
      </c>
      <c r="H561" s="629">
        <v>16201</v>
      </c>
      <c r="I561" s="61" t="s">
        <v>3304</v>
      </c>
      <c r="J561" s="61" t="s">
        <v>3265</v>
      </c>
      <c r="K561" s="61" t="s">
        <v>3264</v>
      </c>
      <c r="L561" s="61"/>
      <c r="M561" s="404"/>
      <c r="N561" s="61"/>
      <c r="O561" s="61"/>
      <c r="P561" s="392"/>
      <c r="Q561" s="392"/>
      <c r="R561" s="392"/>
      <c r="S561" s="392"/>
      <c r="T561" s="392"/>
      <c r="U561" s="392"/>
      <c r="V561" s="434" t="b">
        <f t="shared" si="28"/>
        <v>1</v>
      </c>
      <c r="W561" s="434" t="b">
        <f t="shared" si="26"/>
        <v>1</v>
      </c>
      <c r="X561" s="60" t="s">
        <v>1318</v>
      </c>
      <c r="Y561" s="38">
        <v>1</v>
      </c>
      <c r="Z561" s="38" t="s">
        <v>6</v>
      </c>
      <c r="AA561" s="441" t="s">
        <v>275</v>
      </c>
      <c r="AB561" s="33" t="s">
        <v>1621</v>
      </c>
      <c r="AC561" s="213" t="s">
        <v>4492</v>
      </c>
      <c r="AD561" s="626" t="str">
        <f t="shared" si="27"/>
        <v>ME F412L1</v>
      </c>
      <c r="AE561" s="626">
        <v>1465</v>
      </c>
      <c r="AF561" s="61" t="s">
        <v>1319</v>
      </c>
    </row>
    <row r="562" spans="2:32" ht="14.25" customHeight="1">
      <c r="B562" s="43" t="s">
        <v>3373</v>
      </c>
      <c r="C562" s="41" t="s">
        <v>1602</v>
      </c>
      <c r="D562" s="66" t="s">
        <v>1320</v>
      </c>
      <c r="E562" s="67" t="s">
        <v>1321</v>
      </c>
      <c r="F562" s="67" t="s">
        <v>1932</v>
      </c>
      <c r="G562" s="41">
        <v>1</v>
      </c>
      <c r="H562" s="629">
        <v>12871</v>
      </c>
      <c r="I562" s="67" t="s">
        <v>3300</v>
      </c>
      <c r="J562" s="67" t="s">
        <v>3298</v>
      </c>
      <c r="K562" s="67" t="s">
        <v>3307</v>
      </c>
      <c r="L562" s="67"/>
      <c r="M562" s="406"/>
      <c r="N562" s="67"/>
      <c r="O562" s="67"/>
      <c r="P562" s="392"/>
      <c r="Q562" s="392"/>
      <c r="R562" s="392"/>
      <c r="S562" s="392"/>
      <c r="T562" s="392"/>
      <c r="U562" s="392"/>
      <c r="V562" s="434" t="b">
        <f t="shared" si="28"/>
        <v>1</v>
      </c>
      <c r="W562" s="434" t="b">
        <f t="shared" si="26"/>
        <v>1</v>
      </c>
      <c r="X562" s="67" t="s">
        <v>1321</v>
      </c>
      <c r="Y562" s="41">
        <v>1</v>
      </c>
      <c r="Z562" s="41" t="s">
        <v>6</v>
      </c>
      <c r="AA562" s="441" t="s">
        <v>283</v>
      </c>
      <c r="AB562" s="43" t="s">
        <v>3373</v>
      </c>
      <c r="AC562" s="213" t="s">
        <v>4493</v>
      </c>
      <c r="AD562" s="626" t="str">
        <f t="shared" si="27"/>
        <v>ME F461L1</v>
      </c>
      <c r="AE562" s="626">
        <v>1282</v>
      </c>
      <c r="AF562" s="67" t="s">
        <v>1932</v>
      </c>
    </row>
    <row r="563" spans="2:32" ht="14.25" customHeight="1">
      <c r="B563" s="43" t="s">
        <v>1548</v>
      </c>
      <c r="C563" s="41" t="s">
        <v>1602</v>
      </c>
      <c r="D563" s="35" t="s">
        <v>1323</v>
      </c>
      <c r="E563" s="117" t="s">
        <v>1324</v>
      </c>
      <c r="F563" s="117" t="s">
        <v>1325</v>
      </c>
      <c r="G563" s="38">
        <v>1</v>
      </c>
      <c r="H563" s="629">
        <v>18691</v>
      </c>
      <c r="I563" s="117" t="s">
        <v>3281</v>
      </c>
      <c r="J563" s="117" t="s">
        <v>3290</v>
      </c>
      <c r="K563" s="117" t="s">
        <v>3293</v>
      </c>
      <c r="L563" s="117"/>
      <c r="M563" s="411"/>
      <c r="N563" s="117"/>
      <c r="O563" s="117"/>
      <c r="P563" s="392"/>
      <c r="Q563" s="392"/>
      <c r="R563" s="392"/>
      <c r="S563" s="392"/>
      <c r="T563" s="392"/>
      <c r="U563" s="392"/>
      <c r="V563" s="434" t="b">
        <f t="shared" si="28"/>
        <v>1</v>
      </c>
      <c r="W563" s="434" t="b">
        <f t="shared" si="26"/>
        <v>1</v>
      </c>
      <c r="X563" s="117" t="s">
        <v>1324</v>
      </c>
      <c r="Y563" s="38">
        <v>1</v>
      </c>
      <c r="Z563" s="38" t="s">
        <v>6</v>
      </c>
      <c r="AA563" s="441" t="s">
        <v>1272</v>
      </c>
      <c r="AB563" s="43" t="s">
        <v>1548</v>
      </c>
      <c r="AC563" s="213" t="s">
        <v>4494</v>
      </c>
      <c r="AD563" s="626" t="str">
        <f t="shared" si="27"/>
        <v>ME F485L1</v>
      </c>
      <c r="AE563" s="626">
        <v>1539</v>
      </c>
      <c r="AF563" s="117" t="s">
        <v>1325</v>
      </c>
    </row>
    <row r="564" spans="2:32" s="477" customFormat="1" ht="14.25" customHeight="1">
      <c r="B564" s="470"/>
      <c r="C564" s="471"/>
      <c r="D564" s="472" t="s">
        <v>1326</v>
      </c>
      <c r="E564" s="472" t="s">
        <v>1327</v>
      </c>
      <c r="F564" s="466" t="s">
        <v>550</v>
      </c>
      <c r="G564" s="473">
        <v>1</v>
      </c>
      <c r="H564" s="629">
        <v>12901</v>
      </c>
      <c r="I564" s="466"/>
      <c r="J564" s="466"/>
      <c r="K564" s="466"/>
      <c r="L564" s="466"/>
      <c r="M564" s="475"/>
      <c r="N564" s="466"/>
      <c r="O564" s="466"/>
      <c r="P564" s="476"/>
      <c r="Q564" s="476"/>
      <c r="R564" s="476"/>
      <c r="S564" s="476"/>
      <c r="T564" s="476"/>
      <c r="U564" s="476"/>
      <c r="V564" s="477" t="b">
        <f t="shared" si="28"/>
        <v>1</v>
      </c>
      <c r="W564" s="477" t="b">
        <f t="shared" si="26"/>
        <v>1</v>
      </c>
      <c r="X564" s="472" t="s">
        <v>1327</v>
      </c>
      <c r="Y564" s="473">
        <v>1</v>
      </c>
      <c r="Z564" s="473" t="s">
        <v>19</v>
      </c>
      <c r="AA564" s="478" t="s">
        <v>1290</v>
      </c>
      <c r="AB564" s="470"/>
      <c r="AC564" s="213" t="s">
        <v>4495</v>
      </c>
      <c r="AD564" s="626" t="str">
        <f t="shared" si="27"/>
        <v>ME F491I1</v>
      </c>
      <c r="AE564" s="626" t="e">
        <v>#N/A</v>
      </c>
      <c r="AF564" s="466" t="s">
        <v>550</v>
      </c>
    </row>
    <row r="565" spans="2:32" ht="14.25" customHeight="1">
      <c r="B565" s="43" t="s">
        <v>3374</v>
      </c>
      <c r="C565" s="41"/>
      <c r="D565" s="35">
        <v>266</v>
      </c>
      <c r="E565" s="75" t="s">
        <v>1329</v>
      </c>
      <c r="F565" s="36" t="s">
        <v>1934</v>
      </c>
      <c r="G565" s="38">
        <v>1</v>
      </c>
      <c r="H565" s="629">
        <v>2661</v>
      </c>
      <c r="I565" s="36" t="s">
        <v>3276</v>
      </c>
      <c r="J565" s="36" t="s">
        <v>3297</v>
      </c>
      <c r="K565" s="36" t="s">
        <v>3308</v>
      </c>
      <c r="L565" s="36"/>
      <c r="M565" s="402"/>
      <c r="N565" s="36"/>
      <c r="O565" s="36"/>
      <c r="P565" s="392"/>
      <c r="Q565" s="392"/>
      <c r="R565" s="392"/>
      <c r="S565" s="392"/>
      <c r="T565" s="392"/>
      <c r="U565" s="392"/>
      <c r="V565" s="434" t="b">
        <f t="shared" si="28"/>
        <v>1</v>
      </c>
      <c r="W565" s="434" t="b">
        <f t="shared" si="26"/>
        <v>1</v>
      </c>
      <c r="X565" s="75" t="s">
        <v>1329</v>
      </c>
      <c r="Y565" s="38">
        <v>1</v>
      </c>
      <c r="Z565" s="77" t="s">
        <v>6</v>
      </c>
      <c r="AA565" s="441" t="s">
        <v>1331</v>
      </c>
      <c r="AB565" s="43" t="s">
        <v>3374</v>
      </c>
      <c r="AC565" s="213" t="s">
        <v>4496</v>
      </c>
      <c r="AD565" s="626" t="str">
        <f t="shared" si="27"/>
        <v>ME G611L1</v>
      </c>
      <c r="AE565" s="626">
        <v>1022</v>
      </c>
      <c r="AF565" s="36" t="s">
        <v>1934</v>
      </c>
    </row>
    <row r="566" spans="2:32" ht="14.25" customHeight="1">
      <c r="B566" s="43" t="s">
        <v>3375</v>
      </c>
      <c r="C566" s="41"/>
      <c r="D566" s="35">
        <v>740</v>
      </c>
      <c r="E566" s="75" t="s">
        <v>1334</v>
      </c>
      <c r="F566" s="36" t="s">
        <v>1936</v>
      </c>
      <c r="G566" s="38">
        <v>1</v>
      </c>
      <c r="H566" s="629">
        <v>7401</v>
      </c>
      <c r="I566" s="36" t="s">
        <v>3289</v>
      </c>
      <c r="J566" s="36" t="s">
        <v>3292</v>
      </c>
      <c r="K566" s="36" t="s">
        <v>3293</v>
      </c>
      <c r="L566" s="36"/>
      <c r="M566" s="402"/>
      <c r="N566" s="36"/>
      <c r="O566" s="36"/>
      <c r="P566" s="392"/>
      <c r="Q566" s="392"/>
      <c r="R566" s="392"/>
      <c r="S566" s="392"/>
      <c r="T566" s="392"/>
      <c r="U566" s="392"/>
      <c r="V566" s="434" t="b">
        <f t="shared" si="28"/>
        <v>1</v>
      </c>
      <c r="W566" s="434" t="b">
        <f t="shared" si="26"/>
        <v>1</v>
      </c>
      <c r="X566" s="75" t="s">
        <v>1334</v>
      </c>
      <c r="Y566" s="38">
        <v>1</v>
      </c>
      <c r="Z566" s="77" t="s">
        <v>6</v>
      </c>
      <c r="AA566" s="441" t="s">
        <v>281</v>
      </c>
      <c r="AB566" s="43" t="s">
        <v>3375</v>
      </c>
      <c r="AC566" s="213" t="s">
        <v>4497</v>
      </c>
      <c r="AD566" s="626" t="str">
        <f t="shared" si="27"/>
        <v>ME G641L1</v>
      </c>
      <c r="AE566" s="626">
        <v>1037</v>
      </c>
      <c r="AF566" s="36" t="s">
        <v>1936</v>
      </c>
    </row>
    <row r="567" spans="2:32" ht="14.25" customHeight="1">
      <c r="B567" s="33" t="s">
        <v>3376</v>
      </c>
      <c r="C567" s="41"/>
      <c r="D567" s="35" t="s">
        <v>1336</v>
      </c>
      <c r="E567" s="35" t="s">
        <v>1337</v>
      </c>
      <c r="F567" s="36" t="s">
        <v>1338</v>
      </c>
      <c r="G567" s="38">
        <v>1</v>
      </c>
      <c r="H567" s="629">
        <v>2241</v>
      </c>
      <c r="I567" s="36" t="s">
        <v>1752</v>
      </c>
      <c r="J567" s="36" t="s">
        <v>1682</v>
      </c>
      <c r="K567" s="36"/>
      <c r="L567" s="36"/>
      <c r="M567" s="402"/>
      <c r="N567" s="36"/>
      <c r="O567" s="36"/>
      <c r="P567" s="392"/>
      <c r="Q567" s="392"/>
      <c r="R567" s="392"/>
      <c r="S567" s="392"/>
      <c r="T567" s="392"/>
      <c r="U567" s="392"/>
      <c r="V567" s="434" t="b">
        <f t="shared" si="28"/>
        <v>1</v>
      </c>
      <c r="W567" s="434" t="b">
        <f t="shared" si="26"/>
        <v>1</v>
      </c>
      <c r="X567" s="35" t="s">
        <v>1337</v>
      </c>
      <c r="Y567" s="38">
        <v>1</v>
      </c>
      <c r="Z567" s="38" t="s">
        <v>6</v>
      </c>
      <c r="AA567" s="441" t="s">
        <v>928</v>
      </c>
      <c r="AB567" s="449" t="s">
        <v>1938</v>
      </c>
      <c r="AC567" s="213" t="s">
        <v>4498</v>
      </c>
      <c r="AD567" s="626" t="str">
        <f t="shared" si="27"/>
        <v>MEL G632L1</v>
      </c>
      <c r="AE567" s="626">
        <v>1021</v>
      </c>
      <c r="AF567" s="36" t="s">
        <v>1338</v>
      </c>
    </row>
    <row r="568" spans="2:32" ht="14.25" customHeight="1">
      <c r="B568" s="33" t="s">
        <v>1578</v>
      </c>
      <c r="C568" s="41"/>
      <c r="D568" s="35" t="s">
        <v>1339</v>
      </c>
      <c r="E568" s="35" t="s">
        <v>1340</v>
      </c>
      <c r="F568" s="36" t="s">
        <v>1341</v>
      </c>
      <c r="G568" s="38">
        <v>1</v>
      </c>
      <c r="H568" s="629">
        <v>4841</v>
      </c>
      <c r="I568" s="36" t="s">
        <v>3299</v>
      </c>
      <c r="J568" s="36" t="s">
        <v>3276</v>
      </c>
      <c r="K568" s="36" t="s">
        <v>3297</v>
      </c>
      <c r="L568" s="36"/>
      <c r="M568" s="402"/>
      <c r="N568" s="36"/>
      <c r="O568" s="36"/>
      <c r="P568" s="392"/>
      <c r="Q568" s="392"/>
      <c r="R568" s="392"/>
      <c r="S568" s="392"/>
      <c r="T568" s="392"/>
      <c r="U568" s="392"/>
      <c r="V568" s="434" t="b">
        <f t="shared" si="28"/>
        <v>1</v>
      </c>
      <c r="W568" s="434" t="b">
        <f t="shared" si="26"/>
        <v>1</v>
      </c>
      <c r="X568" s="35" t="s">
        <v>1340</v>
      </c>
      <c r="Y568" s="38">
        <v>1</v>
      </c>
      <c r="Z568" s="38" t="s">
        <v>6</v>
      </c>
      <c r="AA568" s="441" t="s">
        <v>934</v>
      </c>
      <c r="AB568" s="33" t="s">
        <v>1578</v>
      </c>
      <c r="AC568" s="213" t="s">
        <v>4499</v>
      </c>
      <c r="AD568" s="626" t="str">
        <f t="shared" si="27"/>
        <v>MEL G641L1</v>
      </c>
      <c r="AE568" s="626">
        <v>1027</v>
      </c>
      <c r="AF568" s="36" t="s">
        <v>1341</v>
      </c>
    </row>
    <row r="569" spans="2:32" ht="14.25" customHeight="1">
      <c r="B569" s="33" t="s">
        <v>1534</v>
      </c>
      <c r="C569" s="41"/>
      <c r="D569" s="35" t="s">
        <v>1342</v>
      </c>
      <c r="E569" s="35" t="s">
        <v>1343</v>
      </c>
      <c r="F569" s="36" t="s">
        <v>1939</v>
      </c>
      <c r="G569" s="38">
        <v>1</v>
      </c>
      <c r="H569" s="629">
        <v>8171</v>
      </c>
      <c r="I569" s="36" t="s">
        <v>3284</v>
      </c>
      <c r="J569" s="36" t="s">
        <v>3273</v>
      </c>
      <c r="K569" s="36" t="s">
        <v>3269</v>
      </c>
      <c r="L569" s="36"/>
      <c r="M569" s="402"/>
      <c r="N569" s="36"/>
      <c r="O569" s="36"/>
      <c r="P569" s="392"/>
      <c r="Q569" s="392"/>
      <c r="R569" s="392"/>
      <c r="S569" s="392"/>
      <c r="T569" s="392"/>
      <c r="U569" s="392"/>
      <c r="V569" s="434" t="b">
        <f t="shared" si="28"/>
        <v>1</v>
      </c>
      <c r="W569" s="434" t="b">
        <f t="shared" si="26"/>
        <v>1</v>
      </c>
      <c r="X569" s="35" t="s">
        <v>1343</v>
      </c>
      <c r="Y569" s="38">
        <v>1</v>
      </c>
      <c r="Z569" s="38" t="s">
        <v>6</v>
      </c>
      <c r="AA569" s="96" t="s">
        <v>904</v>
      </c>
      <c r="AB569" s="33" t="s">
        <v>1534</v>
      </c>
      <c r="AC569" s="213" t="s">
        <v>4500</v>
      </c>
      <c r="AD569" s="626" t="str">
        <f t="shared" si="27"/>
        <v>MEL G642L1</v>
      </c>
      <c r="AE569" s="626">
        <v>1043</v>
      </c>
      <c r="AF569" s="36" t="s">
        <v>1939</v>
      </c>
    </row>
    <row r="570" spans="2:32" ht="14.25" customHeight="1">
      <c r="B570" s="33" t="s">
        <v>1703</v>
      </c>
      <c r="C570" s="41"/>
      <c r="D570" s="35" t="s">
        <v>1342</v>
      </c>
      <c r="E570" s="35" t="s">
        <v>1343</v>
      </c>
      <c r="F570" s="36" t="s">
        <v>1939</v>
      </c>
      <c r="G570" s="38">
        <v>1</v>
      </c>
      <c r="H570" s="629">
        <v>817199</v>
      </c>
      <c r="I570" s="36" t="s">
        <v>3302</v>
      </c>
      <c r="J570" s="36" t="s">
        <v>3352</v>
      </c>
      <c r="K570" s="36"/>
      <c r="L570" s="36"/>
      <c r="M570" s="402"/>
      <c r="N570" s="36"/>
      <c r="O570" s="36"/>
      <c r="P570" s="392"/>
      <c r="Q570" s="392"/>
      <c r="R570" s="392"/>
      <c r="S570" s="392"/>
      <c r="T570" s="392"/>
      <c r="U570" s="392"/>
      <c r="V570" s="434" t="b">
        <f t="shared" si="28"/>
        <v>1</v>
      </c>
      <c r="W570" s="434" t="b">
        <f t="shared" si="26"/>
        <v>1</v>
      </c>
      <c r="X570" s="35" t="s">
        <v>1343</v>
      </c>
      <c r="Y570" s="38">
        <v>1</v>
      </c>
      <c r="Z570" s="38" t="s">
        <v>8</v>
      </c>
      <c r="AA570" s="117" t="s">
        <v>1940</v>
      </c>
      <c r="AB570" s="33" t="s">
        <v>1703</v>
      </c>
      <c r="AC570" s="213" t="s">
        <v>4501</v>
      </c>
      <c r="AD570" s="626" t="str">
        <f t="shared" si="27"/>
        <v>MEL G642P1</v>
      </c>
      <c r="AE570" s="626">
        <v>1044</v>
      </c>
      <c r="AF570" s="36" t="s">
        <v>1939</v>
      </c>
    </row>
    <row r="571" spans="2:32" ht="14.25" customHeight="1">
      <c r="B571" s="33" t="s">
        <v>1522</v>
      </c>
      <c r="C571" s="41" t="s">
        <v>1780</v>
      </c>
      <c r="D571" s="35" t="s">
        <v>1345</v>
      </c>
      <c r="E571" s="35" t="s">
        <v>1346</v>
      </c>
      <c r="F571" s="36" t="s">
        <v>1347</v>
      </c>
      <c r="G571" s="38">
        <v>1</v>
      </c>
      <c r="H571" s="629">
        <v>10241</v>
      </c>
      <c r="I571" s="36" t="s">
        <v>3286</v>
      </c>
      <c r="J571" s="36" t="s">
        <v>3289</v>
      </c>
      <c r="K571" s="36" t="s">
        <v>3292</v>
      </c>
      <c r="L571" s="36"/>
      <c r="M571" s="402"/>
      <c r="N571" s="36"/>
      <c r="O571" s="36"/>
      <c r="P571" s="392"/>
      <c r="Q571" s="392"/>
      <c r="R571" s="392"/>
      <c r="S571" s="392"/>
      <c r="T571" s="392"/>
      <c r="U571" s="392"/>
      <c r="V571" s="434" t="b">
        <f t="shared" si="28"/>
        <v>1</v>
      </c>
      <c r="W571" s="434" t="b">
        <f t="shared" si="26"/>
        <v>1</v>
      </c>
      <c r="X571" s="35" t="s">
        <v>1346</v>
      </c>
      <c r="Y571" s="38">
        <v>1</v>
      </c>
      <c r="Z571" s="38" t="s">
        <v>6</v>
      </c>
      <c r="AA571" s="117" t="s">
        <v>1941</v>
      </c>
      <c r="AB571" s="33" t="s">
        <v>1522</v>
      </c>
      <c r="AC571" s="213" t="s">
        <v>4502</v>
      </c>
      <c r="AD571" s="626" t="str">
        <f t="shared" si="27"/>
        <v>MGTS F211L1</v>
      </c>
      <c r="AE571" s="626">
        <v>1176</v>
      </c>
      <c r="AF571" s="36" t="s">
        <v>1347</v>
      </c>
    </row>
    <row r="572" spans="2:32" ht="14.25" customHeight="1">
      <c r="B572" s="33" t="s">
        <v>1554</v>
      </c>
      <c r="C572" s="41" t="s">
        <v>1780</v>
      </c>
      <c r="D572" s="35">
        <v>1024</v>
      </c>
      <c r="E572" s="35" t="s">
        <v>1346</v>
      </c>
      <c r="F572" s="36" t="s">
        <v>1347</v>
      </c>
      <c r="G572" s="38">
        <v>1</v>
      </c>
      <c r="H572" s="629">
        <v>1024157</v>
      </c>
      <c r="I572" s="36" t="s">
        <v>3349</v>
      </c>
      <c r="J572" s="36"/>
      <c r="K572" s="36"/>
      <c r="L572" s="36"/>
      <c r="M572" s="402"/>
      <c r="N572" s="36"/>
      <c r="O572" s="36"/>
      <c r="P572" s="392"/>
      <c r="Q572" s="392"/>
      <c r="R572" s="392"/>
      <c r="S572" s="392"/>
      <c r="T572" s="392"/>
      <c r="U572" s="392"/>
      <c r="V572" s="434" t="b">
        <f t="shared" si="28"/>
        <v>1</v>
      </c>
      <c r="W572" s="434" t="b">
        <f t="shared" si="26"/>
        <v>1</v>
      </c>
      <c r="X572" s="35" t="s">
        <v>1346</v>
      </c>
      <c r="Y572" s="38">
        <v>1</v>
      </c>
      <c r="Z572" s="38" t="s">
        <v>7</v>
      </c>
      <c r="AA572" s="117" t="s">
        <v>1942</v>
      </c>
      <c r="AB572" s="33" t="s">
        <v>1554</v>
      </c>
      <c r="AC572" s="213" t="s">
        <v>4503</v>
      </c>
      <c r="AD572" s="626" t="str">
        <f t="shared" si="27"/>
        <v>MGTS F211T1</v>
      </c>
      <c r="AE572" s="626">
        <v>1177</v>
      </c>
      <c r="AF572" s="36" t="s">
        <v>1347</v>
      </c>
    </row>
    <row r="573" spans="2:32" ht="14.25" customHeight="1">
      <c r="B573" s="33" t="s">
        <v>1743</v>
      </c>
      <c r="C573" s="41"/>
      <c r="D573" s="35">
        <v>1024</v>
      </c>
      <c r="E573" s="35" t="s">
        <v>1346</v>
      </c>
      <c r="F573" s="36" t="s">
        <v>1347</v>
      </c>
      <c r="G573" s="38">
        <v>2</v>
      </c>
      <c r="H573" s="629">
        <v>10242</v>
      </c>
      <c r="I573" s="36" t="s">
        <v>3279</v>
      </c>
      <c r="J573" s="36"/>
      <c r="K573" s="36"/>
      <c r="L573" s="36"/>
      <c r="M573" s="402"/>
      <c r="N573" s="36"/>
      <c r="O573" s="36"/>
      <c r="P573" s="392"/>
      <c r="Q573" s="392"/>
      <c r="R573" s="392"/>
      <c r="S573" s="392"/>
      <c r="T573" s="392"/>
      <c r="U573" s="392"/>
      <c r="V573" s="434" t="b">
        <f t="shared" si="28"/>
        <v>1</v>
      </c>
      <c r="W573" s="434" t="b">
        <f t="shared" si="26"/>
        <v>1</v>
      </c>
      <c r="X573" s="35" t="s">
        <v>1346</v>
      </c>
      <c r="Y573" s="38">
        <v>2</v>
      </c>
      <c r="Z573" s="38" t="s">
        <v>7</v>
      </c>
      <c r="AA573" s="117" t="s">
        <v>855</v>
      </c>
      <c r="AB573" s="33" t="s">
        <v>1743</v>
      </c>
      <c r="AC573" s="213" t="s">
        <v>4504</v>
      </c>
      <c r="AD573" s="626" t="str">
        <f t="shared" si="27"/>
        <v>MGTS F211T2</v>
      </c>
      <c r="AE573" s="626">
        <v>1178</v>
      </c>
      <c r="AF573" s="36" t="s">
        <v>1347</v>
      </c>
    </row>
    <row r="574" spans="2:32" ht="14.25" customHeight="1">
      <c r="B574" s="33" t="s">
        <v>1491</v>
      </c>
      <c r="C574" s="41"/>
      <c r="D574" s="35">
        <v>1014</v>
      </c>
      <c r="E574" s="75" t="s">
        <v>1353</v>
      </c>
      <c r="F574" s="36" t="s">
        <v>1354</v>
      </c>
      <c r="G574" s="38">
        <v>1</v>
      </c>
      <c r="H574" s="629">
        <v>10141</v>
      </c>
      <c r="I574" s="36" t="s">
        <v>3286</v>
      </c>
      <c r="J574" s="36" t="s">
        <v>3299</v>
      </c>
      <c r="K574" s="36"/>
      <c r="L574" s="36"/>
      <c r="M574" s="402"/>
      <c r="N574" s="36"/>
      <c r="O574" s="36"/>
      <c r="P574" s="392"/>
      <c r="Q574" s="392"/>
      <c r="R574" s="392"/>
      <c r="S574" s="392"/>
      <c r="T574" s="392"/>
      <c r="U574" s="392"/>
      <c r="V574" s="434" t="b">
        <f t="shared" si="28"/>
        <v>1</v>
      </c>
      <c r="W574" s="434" t="b">
        <f t="shared" si="26"/>
        <v>1</v>
      </c>
      <c r="X574" s="75" t="s">
        <v>1353</v>
      </c>
      <c r="Y574" s="38">
        <v>1</v>
      </c>
      <c r="Z574" s="77" t="s">
        <v>8</v>
      </c>
      <c r="AA574" s="450" t="s">
        <v>1944</v>
      </c>
      <c r="AB574" s="33" t="s">
        <v>1491</v>
      </c>
      <c r="AC574" s="213" t="s">
        <v>4505</v>
      </c>
      <c r="AD574" s="626" t="str">
        <f t="shared" si="27"/>
        <v>PHY F110P1</v>
      </c>
      <c r="AE574" s="626">
        <v>1148</v>
      </c>
      <c r="AF574" s="36" t="s">
        <v>1354</v>
      </c>
    </row>
    <row r="575" spans="2:32" ht="14.25" customHeight="1">
      <c r="B575" s="33" t="s">
        <v>1664</v>
      </c>
      <c r="C575" s="41"/>
      <c r="D575" s="35">
        <v>1014</v>
      </c>
      <c r="E575" s="75" t="s">
        <v>1353</v>
      </c>
      <c r="F575" s="36" t="s">
        <v>1354</v>
      </c>
      <c r="G575" s="38">
        <v>2</v>
      </c>
      <c r="H575" s="629">
        <v>10142</v>
      </c>
      <c r="I575" s="36" t="s">
        <v>3304</v>
      </c>
      <c r="J575" s="36" t="s">
        <v>3300</v>
      </c>
      <c r="K575" s="36"/>
      <c r="L575" s="36"/>
      <c r="M575" s="402"/>
      <c r="N575" s="36"/>
      <c r="O575" s="36"/>
      <c r="P575" s="392"/>
      <c r="Q575" s="392"/>
      <c r="R575" s="392"/>
      <c r="S575" s="392"/>
      <c r="T575" s="392"/>
      <c r="U575" s="392"/>
      <c r="V575" s="434" t="b">
        <f t="shared" si="28"/>
        <v>1</v>
      </c>
      <c r="W575" s="434" t="b">
        <f t="shared" si="26"/>
        <v>1</v>
      </c>
      <c r="X575" s="75" t="s">
        <v>1353</v>
      </c>
      <c r="Y575" s="38">
        <v>2</v>
      </c>
      <c r="Z575" s="77" t="s">
        <v>8</v>
      </c>
      <c r="AA575" s="462" t="s">
        <v>1945</v>
      </c>
      <c r="AB575" s="33" t="s">
        <v>1664</v>
      </c>
      <c r="AC575" s="213" t="s">
        <v>4506</v>
      </c>
      <c r="AD575" s="626" t="str">
        <f t="shared" si="27"/>
        <v>PHY F110P2</v>
      </c>
      <c r="AE575" s="626">
        <v>1153</v>
      </c>
      <c r="AF575" s="36" t="s">
        <v>1354</v>
      </c>
    </row>
    <row r="576" spans="2:32" ht="14.25" customHeight="1">
      <c r="B576" s="33" t="s">
        <v>1495</v>
      </c>
      <c r="C576" s="41"/>
      <c r="D576" s="35">
        <v>1014</v>
      </c>
      <c r="E576" s="75" t="s">
        <v>1353</v>
      </c>
      <c r="F576" s="36" t="s">
        <v>1354</v>
      </c>
      <c r="G576" s="38">
        <v>3</v>
      </c>
      <c r="H576" s="629">
        <v>10143</v>
      </c>
      <c r="I576" s="36" t="s">
        <v>3281</v>
      </c>
      <c r="J576" s="36" t="s">
        <v>3282</v>
      </c>
      <c r="K576" s="36"/>
      <c r="L576" s="36"/>
      <c r="M576" s="402"/>
      <c r="N576" s="36"/>
      <c r="O576" s="36"/>
      <c r="P576" s="392"/>
      <c r="Q576" s="392"/>
      <c r="R576" s="392"/>
      <c r="S576" s="392"/>
      <c r="T576" s="392"/>
      <c r="U576" s="392"/>
      <c r="V576" s="434" t="b">
        <f t="shared" si="28"/>
        <v>1</v>
      </c>
      <c r="W576" s="434" t="b">
        <f t="shared" si="26"/>
        <v>1</v>
      </c>
      <c r="X576" s="75" t="s">
        <v>1353</v>
      </c>
      <c r="Y576" s="38">
        <v>3</v>
      </c>
      <c r="Z576" s="77" t="s">
        <v>8</v>
      </c>
      <c r="AA576" s="453" t="s">
        <v>3439</v>
      </c>
      <c r="AB576" s="33" t="s">
        <v>1495</v>
      </c>
      <c r="AC576" s="213" t="s">
        <v>4507</v>
      </c>
      <c r="AD576" s="626" t="str">
        <f t="shared" si="27"/>
        <v>PHY F110P3</v>
      </c>
      <c r="AE576" s="626">
        <v>1154</v>
      </c>
      <c r="AF576" s="36" t="s">
        <v>1354</v>
      </c>
    </row>
    <row r="577" spans="2:33" ht="14.25" customHeight="1">
      <c r="B577" s="33" t="s">
        <v>1497</v>
      </c>
      <c r="C577" s="41"/>
      <c r="D577" s="35">
        <v>1014</v>
      </c>
      <c r="E577" s="75" t="s">
        <v>1353</v>
      </c>
      <c r="F577" s="36" t="s">
        <v>1354</v>
      </c>
      <c r="G577" s="38">
        <v>4</v>
      </c>
      <c r="H577" s="629">
        <v>10144</v>
      </c>
      <c r="I577" s="36" t="s">
        <v>3283</v>
      </c>
      <c r="J577" s="36" t="s">
        <v>3284</v>
      </c>
      <c r="K577" s="36"/>
      <c r="L577" s="36"/>
      <c r="M577" s="402"/>
      <c r="N577" s="36"/>
      <c r="O577" s="36"/>
      <c r="P577" s="392"/>
      <c r="Q577" s="392"/>
      <c r="R577" s="392"/>
      <c r="S577" s="392"/>
      <c r="T577" s="392"/>
      <c r="U577" s="392"/>
      <c r="V577" s="434" t="b">
        <f t="shared" si="28"/>
        <v>1</v>
      </c>
      <c r="W577" s="434" t="b">
        <f t="shared" si="26"/>
        <v>1</v>
      </c>
      <c r="X577" s="75" t="s">
        <v>1353</v>
      </c>
      <c r="Y577" s="38">
        <v>4</v>
      </c>
      <c r="Z577" s="77" t="s">
        <v>8</v>
      </c>
      <c r="AA577" s="450" t="s">
        <v>1947</v>
      </c>
      <c r="AB577" s="33" t="s">
        <v>1497</v>
      </c>
      <c r="AC577" s="213" t="s">
        <v>4508</v>
      </c>
      <c r="AD577" s="626" t="str">
        <f t="shared" si="27"/>
        <v>PHY F110P4</v>
      </c>
      <c r="AE577" s="626">
        <v>1155</v>
      </c>
      <c r="AF577" s="36" t="s">
        <v>1354</v>
      </c>
    </row>
    <row r="578" spans="2:33" ht="14.25" customHeight="1">
      <c r="B578" s="33" t="s">
        <v>1501</v>
      </c>
      <c r="C578" s="41"/>
      <c r="D578" s="35">
        <v>1014</v>
      </c>
      <c r="E578" s="75" t="s">
        <v>1353</v>
      </c>
      <c r="F578" s="36" t="s">
        <v>1354</v>
      </c>
      <c r="G578" s="38">
        <v>5</v>
      </c>
      <c r="H578" s="629">
        <v>10145</v>
      </c>
      <c r="I578" s="36" t="s">
        <v>3289</v>
      </c>
      <c r="J578" s="36" t="s">
        <v>3276</v>
      </c>
      <c r="K578" s="36"/>
      <c r="L578" s="36"/>
      <c r="M578" s="402"/>
      <c r="N578" s="36"/>
      <c r="O578" s="36"/>
      <c r="P578" s="392"/>
      <c r="Q578" s="392"/>
      <c r="R578" s="392"/>
      <c r="S578" s="392"/>
      <c r="T578" s="392"/>
      <c r="U578" s="392"/>
      <c r="V578" s="434" t="b">
        <f t="shared" si="28"/>
        <v>1</v>
      </c>
      <c r="W578" s="434" t="b">
        <f t="shared" si="26"/>
        <v>1</v>
      </c>
      <c r="X578" s="75" t="s">
        <v>1353</v>
      </c>
      <c r="Y578" s="38">
        <v>5</v>
      </c>
      <c r="Z578" s="77" t="s">
        <v>8</v>
      </c>
      <c r="AA578" s="450" t="s">
        <v>3440</v>
      </c>
      <c r="AB578" s="33" t="s">
        <v>1501</v>
      </c>
      <c r="AC578" s="213" t="s">
        <v>4509</v>
      </c>
      <c r="AD578" s="626" t="str">
        <f t="shared" si="27"/>
        <v>PHY F110P5</v>
      </c>
      <c r="AE578" s="626">
        <v>1156</v>
      </c>
      <c r="AF578" s="36" t="s">
        <v>1354</v>
      </c>
    </row>
    <row r="579" spans="2:33" ht="14.25" customHeight="1">
      <c r="B579" s="33" t="s">
        <v>1667</v>
      </c>
      <c r="C579" s="41"/>
      <c r="D579" s="35">
        <v>1014</v>
      </c>
      <c r="E579" s="75" t="s">
        <v>1353</v>
      </c>
      <c r="F579" s="36" t="s">
        <v>1354</v>
      </c>
      <c r="G579" s="38">
        <v>6</v>
      </c>
      <c r="H579" s="629">
        <v>10146</v>
      </c>
      <c r="I579" s="36" t="s">
        <v>3265</v>
      </c>
      <c r="J579" s="36" t="s">
        <v>3309</v>
      </c>
      <c r="K579" s="36"/>
      <c r="L579" s="36"/>
      <c r="M579" s="402"/>
      <c r="N579" s="36"/>
      <c r="O579" s="36"/>
      <c r="P579" s="392"/>
      <c r="Q579" s="392"/>
      <c r="R579" s="392"/>
      <c r="S579" s="392"/>
      <c r="T579" s="392"/>
      <c r="U579" s="392"/>
      <c r="V579" s="434" t="b">
        <f t="shared" si="28"/>
        <v>1</v>
      </c>
      <c r="W579" s="434" t="b">
        <f t="shared" si="26"/>
        <v>1</v>
      </c>
      <c r="X579" s="75" t="s">
        <v>1353</v>
      </c>
      <c r="Y579" s="38">
        <v>6</v>
      </c>
      <c r="Z579" s="77" t="s">
        <v>8</v>
      </c>
      <c r="AA579" s="453" t="s">
        <v>3441</v>
      </c>
      <c r="AB579" s="33" t="s">
        <v>1667</v>
      </c>
      <c r="AC579" s="213" t="s">
        <v>4510</v>
      </c>
      <c r="AD579" s="626" t="str">
        <f t="shared" si="27"/>
        <v>PHY F110P6</v>
      </c>
      <c r="AE579" s="626">
        <v>1157</v>
      </c>
      <c r="AF579" s="36" t="s">
        <v>1354</v>
      </c>
    </row>
    <row r="580" spans="2:33" ht="14.25" customHeight="1">
      <c r="B580" s="33" t="s">
        <v>1505</v>
      </c>
      <c r="C580" s="41"/>
      <c r="D580" s="35">
        <v>1014</v>
      </c>
      <c r="E580" s="75" t="s">
        <v>1353</v>
      </c>
      <c r="F580" s="36" t="s">
        <v>1354</v>
      </c>
      <c r="G580" s="38">
        <v>7</v>
      </c>
      <c r="H580" s="629">
        <v>10147</v>
      </c>
      <c r="I580" s="36" t="s">
        <v>3290</v>
      </c>
      <c r="J580" s="36" t="s">
        <v>3277</v>
      </c>
      <c r="K580" s="36"/>
      <c r="L580" s="36"/>
      <c r="M580" s="402"/>
      <c r="N580" s="36"/>
      <c r="O580" s="36"/>
      <c r="P580" s="392"/>
      <c r="Q580" s="392"/>
      <c r="R580" s="392"/>
      <c r="S580" s="392"/>
      <c r="T580" s="392"/>
      <c r="U580" s="392"/>
      <c r="V580" s="434" t="b">
        <f t="shared" si="28"/>
        <v>1</v>
      </c>
      <c r="W580" s="434" t="b">
        <f t="shared" si="26"/>
        <v>1</v>
      </c>
      <c r="X580" s="75" t="s">
        <v>1353</v>
      </c>
      <c r="Y580" s="38">
        <v>7</v>
      </c>
      <c r="Z580" s="77" t="s">
        <v>8</v>
      </c>
      <c r="AA580" s="450" t="s">
        <v>1950</v>
      </c>
      <c r="AB580" s="33" t="s">
        <v>1505</v>
      </c>
      <c r="AC580" s="213" t="s">
        <v>4511</v>
      </c>
      <c r="AD580" s="626" t="str">
        <f t="shared" si="27"/>
        <v>PHY F110P7</v>
      </c>
      <c r="AE580" s="626">
        <v>1158</v>
      </c>
      <c r="AF580" s="36" t="s">
        <v>1354</v>
      </c>
    </row>
    <row r="581" spans="2:33" ht="14.25" customHeight="1">
      <c r="B581" s="33" t="s">
        <v>1507</v>
      </c>
      <c r="C581" s="41"/>
      <c r="D581" s="35">
        <v>1014</v>
      </c>
      <c r="E581" s="75" t="s">
        <v>1353</v>
      </c>
      <c r="F581" s="36" t="s">
        <v>1354</v>
      </c>
      <c r="G581" s="38">
        <v>8</v>
      </c>
      <c r="H581" s="629">
        <v>10148</v>
      </c>
      <c r="I581" s="36" t="s">
        <v>3268</v>
      </c>
      <c r="J581" s="36" t="s">
        <v>3273</v>
      </c>
      <c r="K581" s="36"/>
      <c r="L581" s="36"/>
      <c r="M581" s="402"/>
      <c r="N581" s="36"/>
      <c r="O581" s="36"/>
      <c r="P581" s="392"/>
      <c r="Q581" s="392"/>
      <c r="R581" s="392"/>
      <c r="S581" s="392"/>
      <c r="T581" s="392"/>
      <c r="U581" s="392"/>
      <c r="V581" s="434" t="b">
        <f t="shared" si="28"/>
        <v>1</v>
      </c>
      <c r="W581" s="434" t="b">
        <f t="shared" si="26"/>
        <v>1</v>
      </c>
      <c r="X581" s="75" t="s">
        <v>1353</v>
      </c>
      <c r="Y581" s="38">
        <v>8</v>
      </c>
      <c r="Z581" s="77" t="s">
        <v>8</v>
      </c>
      <c r="AA581" s="450" t="s">
        <v>1951</v>
      </c>
      <c r="AB581" s="33" t="s">
        <v>1507</v>
      </c>
      <c r="AC581" s="213" t="s">
        <v>4512</v>
      </c>
      <c r="AD581" s="626" t="str">
        <f t="shared" si="27"/>
        <v>PHY F110P8</v>
      </c>
      <c r="AE581" s="626">
        <v>1159</v>
      </c>
      <c r="AF581" s="36" t="s">
        <v>1354</v>
      </c>
    </row>
    <row r="582" spans="2:33" ht="14.25" customHeight="1">
      <c r="B582" s="33" t="s">
        <v>1511</v>
      </c>
      <c r="C582" s="41"/>
      <c r="D582" s="35">
        <v>1014</v>
      </c>
      <c r="E582" s="75" t="s">
        <v>1353</v>
      </c>
      <c r="F582" s="36" t="s">
        <v>1354</v>
      </c>
      <c r="G582" s="38">
        <v>9</v>
      </c>
      <c r="H582" s="629">
        <v>10149</v>
      </c>
      <c r="I582" s="36" t="s">
        <v>3292</v>
      </c>
      <c r="J582" s="36" t="s">
        <v>3297</v>
      </c>
      <c r="K582" s="36"/>
      <c r="L582" s="36"/>
      <c r="M582" s="402"/>
      <c r="N582" s="36"/>
      <c r="O582" s="36"/>
      <c r="P582" s="392"/>
      <c r="Q582" s="392"/>
      <c r="R582" s="392"/>
      <c r="S582" s="392"/>
      <c r="T582" s="392"/>
      <c r="U582" s="392"/>
      <c r="V582" s="434" t="b">
        <f t="shared" si="28"/>
        <v>1</v>
      </c>
      <c r="W582" s="434" t="b">
        <f t="shared" ref="W582:W626" si="29">EXACT(G582,Y582)</f>
        <v>1</v>
      </c>
      <c r="X582" s="75" t="s">
        <v>1353</v>
      </c>
      <c r="Y582" s="38">
        <v>9</v>
      </c>
      <c r="Z582" s="77" t="s">
        <v>8</v>
      </c>
      <c r="AA582" s="453" t="s">
        <v>3442</v>
      </c>
      <c r="AB582" s="33" t="s">
        <v>1511</v>
      </c>
      <c r="AC582" s="213" t="s">
        <v>4513</v>
      </c>
      <c r="AD582" s="626" t="str">
        <f t="shared" si="27"/>
        <v>PHY F110P9</v>
      </c>
      <c r="AE582" s="626">
        <v>1160</v>
      </c>
      <c r="AF582" s="36" t="s">
        <v>1354</v>
      </c>
    </row>
    <row r="583" spans="2:33" ht="14.25" customHeight="1">
      <c r="B583" s="33" t="s">
        <v>1605</v>
      </c>
      <c r="C583" s="41"/>
      <c r="D583" s="35">
        <v>1014</v>
      </c>
      <c r="E583" s="75" t="s">
        <v>1353</v>
      </c>
      <c r="F583" s="36" t="s">
        <v>1354</v>
      </c>
      <c r="G583" s="38">
        <v>10</v>
      </c>
      <c r="H583" s="629">
        <v>101410</v>
      </c>
      <c r="I583" s="36" t="s">
        <v>3264</v>
      </c>
      <c r="J583" s="36" t="s">
        <v>3298</v>
      </c>
      <c r="K583" s="36"/>
      <c r="L583" s="36"/>
      <c r="M583" s="402"/>
      <c r="N583" s="36"/>
      <c r="O583" s="36"/>
      <c r="P583" s="392"/>
      <c r="Q583" s="392"/>
      <c r="R583" s="392"/>
      <c r="S583" s="392"/>
      <c r="T583" s="392"/>
      <c r="U583" s="392"/>
      <c r="V583" s="434" t="b">
        <f t="shared" si="28"/>
        <v>1</v>
      </c>
      <c r="W583" s="434" t="b">
        <f t="shared" si="29"/>
        <v>1</v>
      </c>
      <c r="X583" s="75" t="s">
        <v>1353</v>
      </c>
      <c r="Y583" s="38">
        <v>10</v>
      </c>
      <c r="Z583" s="77" t="s">
        <v>8</v>
      </c>
      <c r="AA583" s="453" t="s">
        <v>3443</v>
      </c>
      <c r="AB583" s="33" t="s">
        <v>1605</v>
      </c>
      <c r="AC583" s="213" t="s">
        <v>4514</v>
      </c>
      <c r="AD583" s="626" t="str">
        <f t="shared" ref="AD583:AD626" si="30">X583&amp;Z583&amp;Y583</f>
        <v>PHY F110P10</v>
      </c>
      <c r="AE583" s="626">
        <v>1149</v>
      </c>
      <c r="AF583" s="36" t="s">
        <v>1354</v>
      </c>
    </row>
    <row r="584" spans="2:33" ht="14.25" customHeight="1">
      <c r="B584" s="65" t="s">
        <v>1955</v>
      </c>
      <c r="C584" s="41"/>
      <c r="D584" s="35">
        <v>1014</v>
      </c>
      <c r="E584" s="75" t="s">
        <v>1353</v>
      </c>
      <c r="F584" s="36" t="s">
        <v>1354</v>
      </c>
      <c r="G584" s="38">
        <v>11</v>
      </c>
      <c r="H584" s="629">
        <v>101411</v>
      </c>
      <c r="I584" s="399" t="s">
        <v>3267</v>
      </c>
      <c r="J584" s="399" t="s">
        <v>3310</v>
      </c>
      <c r="K584" s="399"/>
      <c r="L584" s="399"/>
      <c r="M584" s="399"/>
      <c r="N584" s="36"/>
      <c r="O584" s="36"/>
      <c r="P584" s="392"/>
      <c r="Q584" s="392"/>
      <c r="R584" s="392"/>
      <c r="S584" s="392"/>
      <c r="T584" s="392"/>
      <c r="U584" s="392"/>
      <c r="V584" s="434" t="b">
        <f t="shared" si="28"/>
        <v>1</v>
      </c>
      <c r="W584" s="434" t="b">
        <f t="shared" si="29"/>
        <v>1</v>
      </c>
      <c r="X584" s="75" t="s">
        <v>1353</v>
      </c>
      <c r="Y584" s="38">
        <v>11</v>
      </c>
      <c r="Z584" s="77" t="s">
        <v>8</v>
      </c>
      <c r="AA584" s="453" t="s">
        <v>3444</v>
      </c>
      <c r="AB584" s="65" t="s">
        <v>1955</v>
      </c>
      <c r="AC584" s="213" t="s">
        <v>4515</v>
      </c>
      <c r="AD584" s="626" t="str">
        <f t="shared" si="30"/>
        <v>PHY F110P11</v>
      </c>
      <c r="AE584" s="626">
        <v>1150</v>
      </c>
      <c r="AF584" s="36" t="s">
        <v>1354</v>
      </c>
    </row>
    <row r="585" spans="2:33" ht="14.25" customHeight="1">
      <c r="B585" s="33" t="s">
        <v>1517</v>
      </c>
      <c r="C585" s="41"/>
      <c r="D585" s="35">
        <v>1014</v>
      </c>
      <c r="E585" s="75" t="s">
        <v>1353</v>
      </c>
      <c r="F585" s="36" t="s">
        <v>1354</v>
      </c>
      <c r="G585" s="38">
        <v>12</v>
      </c>
      <c r="H585" s="629">
        <v>101412</v>
      </c>
      <c r="I585" s="36" t="s">
        <v>3293</v>
      </c>
      <c r="J585" s="36" t="s">
        <v>3308</v>
      </c>
      <c r="K585" s="36"/>
      <c r="L585" s="36"/>
      <c r="M585" s="402"/>
      <c r="N585" s="36"/>
      <c r="O585" s="36"/>
      <c r="P585" s="392"/>
      <c r="Q585" s="392"/>
      <c r="R585" s="392"/>
      <c r="S585" s="392"/>
      <c r="T585" s="392"/>
      <c r="U585" s="392"/>
      <c r="V585" s="434" t="b">
        <f t="shared" si="28"/>
        <v>1</v>
      </c>
      <c r="W585" s="434" t="b">
        <f t="shared" si="29"/>
        <v>1</v>
      </c>
      <c r="X585" s="75" t="s">
        <v>1353</v>
      </c>
      <c r="Y585" s="38">
        <v>12</v>
      </c>
      <c r="Z585" s="77" t="s">
        <v>8</v>
      </c>
      <c r="AA585" s="450" t="s">
        <v>1956</v>
      </c>
      <c r="AB585" s="33" t="s">
        <v>1517</v>
      </c>
      <c r="AC585" s="213" t="s">
        <v>4516</v>
      </c>
      <c r="AD585" s="626" t="str">
        <f t="shared" si="30"/>
        <v>PHY F110P12</v>
      </c>
      <c r="AE585" s="626">
        <v>1151</v>
      </c>
      <c r="AF585" s="36" t="s">
        <v>1354</v>
      </c>
    </row>
    <row r="586" spans="2:33" ht="14.25" customHeight="1">
      <c r="B586" s="33" t="s">
        <v>1519</v>
      </c>
      <c r="C586" s="41"/>
      <c r="D586" s="35">
        <v>1014</v>
      </c>
      <c r="E586" s="75" t="s">
        <v>1353</v>
      </c>
      <c r="F586" s="36" t="s">
        <v>1354</v>
      </c>
      <c r="G586" s="38">
        <v>13</v>
      </c>
      <c r="H586" s="629">
        <v>101413</v>
      </c>
      <c r="I586" s="36" t="s">
        <v>3294</v>
      </c>
      <c r="J586" s="36" t="s">
        <v>3269</v>
      </c>
      <c r="K586" s="36"/>
      <c r="L586" s="36"/>
      <c r="M586" s="402"/>
      <c r="N586" s="36"/>
      <c r="O586" s="36"/>
      <c r="P586" s="392"/>
      <c r="Q586" s="392"/>
      <c r="R586" s="392"/>
      <c r="S586" s="392"/>
      <c r="T586" s="392"/>
      <c r="U586" s="392"/>
      <c r="V586" s="434" t="b">
        <f t="shared" si="28"/>
        <v>1</v>
      </c>
      <c r="W586" s="434" t="b">
        <f t="shared" si="29"/>
        <v>1</v>
      </c>
      <c r="X586" s="75" t="s">
        <v>1353</v>
      </c>
      <c r="Y586" s="38">
        <v>13</v>
      </c>
      <c r="Z586" s="77" t="s">
        <v>8</v>
      </c>
      <c r="AA586" s="453" t="s">
        <v>3444</v>
      </c>
      <c r="AB586" s="33" t="s">
        <v>1519</v>
      </c>
      <c r="AC586" s="213" t="s">
        <v>4517</v>
      </c>
      <c r="AD586" s="626" t="str">
        <f t="shared" si="30"/>
        <v>PHY F110P13</v>
      </c>
      <c r="AE586" s="626">
        <v>1152</v>
      </c>
      <c r="AF586" s="36" t="s">
        <v>1354</v>
      </c>
    </row>
    <row r="587" spans="2:33" ht="14.25" customHeight="1">
      <c r="B587" s="43" t="s">
        <v>1923</v>
      </c>
      <c r="C587" s="41" t="s">
        <v>1780</v>
      </c>
      <c r="D587" s="35">
        <v>1015</v>
      </c>
      <c r="E587" s="75" t="s">
        <v>1388</v>
      </c>
      <c r="F587" s="36" t="s">
        <v>1958</v>
      </c>
      <c r="G587" s="38">
        <v>1</v>
      </c>
      <c r="H587" s="629">
        <v>10151</v>
      </c>
      <c r="I587" s="36" t="s">
        <v>3299</v>
      </c>
      <c r="J587" s="36" t="s">
        <v>3276</v>
      </c>
      <c r="K587" s="36"/>
      <c r="L587" s="36"/>
      <c r="M587" s="402"/>
      <c r="N587" s="36"/>
      <c r="O587" s="36"/>
      <c r="P587" s="392"/>
      <c r="Q587" s="392"/>
      <c r="R587" s="392"/>
      <c r="S587" s="392"/>
      <c r="T587" s="392"/>
      <c r="U587" s="392"/>
      <c r="V587" s="434" t="b">
        <f t="shared" si="28"/>
        <v>1</v>
      </c>
      <c r="W587" s="434" t="b">
        <f t="shared" si="29"/>
        <v>1</v>
      </c>
      <c r="X587" s="75" t="s">
        <v>1388</v>
      </c>
      <c r="Y587" s="38">
        <v>1</v>
      </c>
      <c r="Z587" s="77" t="s">
        <v>6</v>
      </c>
      <c r="AA587" s="117" t="s">
        <v>1959</v>
      </c>
      <c r="AB587" s="43" t="s">
        <v>1923</v>
      </c>
      <c r="AC587" s="213" t="s">
        <v>4518</v>
      </c>
      <c r="AD587" s="626" t="str">
        <f t="shared" si="30"/>
        <v>PHY F111L1</v>
      </c>
      <c r="AE587" s="626">
        <v>1162</v>
      </c>
      <c r="AF587" s="36" t="s">
        <v>1958</v>
      </c>
    </row>
    <row r="588" spans="2:33" ht="14.25" customHeight="1">
      <c r="B588" s="43" t="s">
        <v>1961</v>
      </c>
      <c r="C588" s="41"/>
      <c r="D588" s="35">
        <v>1015</v>
      </c>
      <c r="E588" s="75" t="s">
        <v>1388</v>
      </c>
      <c r="F588" s="36" t="s">
        <v>1958</v>
      </c>
      <c r="G588" s="38">
        <v>1</v>
      </c>
      <c r="H588" s="783">
        <v>1015157</v>
      </c>
      <c r="I588" s="36" t="s">
        <v>3349</v>
      </c>
      <c r="J588" s="36" t="s">
        <v>3297</v>
      </c>
      <c r="K588" s="36"/>
      <c r="L588" s="36"/>
      <c r="M588" s="402"/>
      <c r="N588" s="36"/>
      <c r="O588" s="36"/>
      <c r="P588" s="392"/>
      <c r="Q588" s="392"/>
      <c r="R588" s="392"/>
      <c r="S588" s="392"/>
      <c r="T588" s="392"/>
      <c r="U588" s="392"/>
      <c r="V588" s="434" t="b">
        <f t="shared" si="28"/>
        <v>1</v>
      </c>
      <c r="W588" s="434" t="b">
        <f t="shared" si="29"/>
        <v>1</v>
      </c>
      <c r="X588" s="75" t="s">
        <v>1388</v>
      </c>
      <c r="Y588" s="38">
        <v>1</v>
      </c>
      <c r="Z588" s="77" t="s">
        <v>7</v>
      </c>
      <c r="AA588" s="453" t="s">
        <v>1390</v>
      </c>
      <c r="AB588" s="43" t="s">
        <v>1961</v>
      </c>
      <c r="AC588" s="213" t="s">
        <v>4518</v>
      </c>
      <c r="AD588" s="626" t="str">
        <f t="shared" si="30"/>
        <v>PHY F111T1</v>
      </c>
      <c r="AE588" s="626">
        <v>1162</v>
      </c>
      <c r="AF588" s="36" t="s">
        <v>1958</v>
      </c>
      <c r="AG588" s="434" t="s">
        <v>4622</v>
      </c>
    </row>
    <row r="589" spans="2:33" ht="14.25" customHeight="1">
      <c r="B589" s="43" t="s">
        <v>1923</v>
      </c>
      <c r="C589" s="41" t="s">
        <v>1780</v>
      </c>
      <c r="D589" s="35">
        <v>1015</v>
      </c>
      <c r="E589" s="75" t="s">
        <v>1388</v>
      </c>
      <c r="F589" s="36" t="s">
        <v>1958</v>
      </c>
      <c r="G589" s="38">
        <v>2</v>
      </c>
      <c r="H589" s="629">
        <v>10152</v>
      </c>
      <c r="I589" s="36" t="s">
        <v>3299</v>
      </c>
      <c r="J589" s="36" t="s">
        <v>3276</v>
      </c>
      <c r="K589" s="36"/>
      <c r="L589" s="36"/>
      <c r="M589" s="402"/>
      <c r="N589" s="36"/>
      <c r="O589" s="36"/>
      <c r="P589" s="392"/>
      <c r="Q589" s="392"/>
      <c r="R589" s="392"/>
      <c r="S589" s="392"/>
      <c r="T589" s="392"/>
      <c r="U589" s="392"/>
      <c r="V589" s="434" t="b">
        <f t="shared" si="28"/>
        <v>1</v>
      </c>
      <c r="W589" s="434" t="b">
        <f t="shared" si="29"/>
        <v>1</v>
      </c>
      <c r="X589" s="75" t="s">
        <v>1388</v>
      </c>
      <c r="Y589" s="38">
        <v>2</v>
      </c>
      <c r="Z589" s="77" t="s">
        <v>6</v>
      </c>
      <c r="AA589" s="453" t="s">
        <v>3445</v>
      </c>
      <c r="AB589" s="43" t="s">
        <v>1923</v>
      </c>
      <c r="AC589" s="213" t="s">
        <v>4519</v>
      </c>
      <c r="AD589" s="626" t="str">
        <f t="shared" si="30"/>
        <v>PHY F111L2</v>
      </c>
      <c r="AE589" s="626">
        <v>1163</v>
      </c>
      <c r="AF589" s="36" t="s">
        <v>1958</v>
      </c>
    </row>
    <row r="590" spans="2:33" ht="14.25" customHeight="1">
      <c r="B590" s="43" t="s">
        <v>1961</v>
      </c>
      <c r="C590" s="41"/>
      <c r="D590" s="35">
        <v>1015</v>
      </c>
      <c r="E590" s="75" t="s">
        <v>1388</v>
      </c>
      <c r="F590" s="36" t="s">
        <v>1958</v>
      </c>
      <c r="G590" s="38">
        <v>2</v>
      </c>
      <c r="H590" s="783">
        <v>1015257</v>
      </c>
      <c r="I590" s="36" t="s">
        <v>3349</v>
      </c>
      <c r="J590" s="36" t="s">
        <v>3297</v>
      </c>
      <c r="K590" s="36"/>
      <c r="L590" s="36"/>
      <c r="M590" s="402"/>
      <c r="N590" s="36"/>
      <c r="O590" s="36"/>
      <c r="P590" s="392"/>
      <c r="Q590" s="392"/>
      <c r="R590" s="392"/>
      <c r="S590" s="392"/>
      <c r="T590" s="392"/>
      <c r="U590" s="392"/>
      <c r="V590" s="434" t="b">
        <f t="shared" si="28"/>
        <v>1</v>
      </c>
      <c r="W590" s="434" t="b">
        <f t="shared" si="29"/>
        <v>1</v>
      </c>
      <c r="X590" s="75" t="s">
        <v>1388</v>
      </c>
      <c r="Y590" s="38">
        <v>2</v>
      </c>
      <c r="Z590" s="77" t="s">
        <v>7</v>
      </c>
      <c r="AA590" s="442" t="s">
        <v>1360</v>
      </c>
      <c r="AB590" s="43" t="s">
        <v>1961</v>
      </c>
      <c r="AC590" s="213" t="s">
        <v>4519</v>
      </c>
      <c r="AD590" s="626" t="str">
        <f t="shared" si="30"/>
        <v>PHY F111T2</v>
      </c>
      <c r="AE590" s="626">
        <v>1163</v>
      </c>
      <c r="AF590" s="36" t="s">
        <v>1958</v>
      </c>
      <c r="AG590" s="434" t="s">
        <v>4623</v>
      </c>
    </row>
    <row r="591" spans="2:33" ht="14.25" customHeight="1">
      <c r="B591" s="43" t="s">
        <v>1923</v>
      </c>
      <c r="C591" s="41" t="s">
        <v>1780</v>
      </c>
      <c r="D591" s="35">
        <v>1015</v>
      </c>
      <c r="E591" s="75" t="s">
        <v>1388</v>
      </c>
      <c r="F591" s="36" t="s">
        <v>1958</v>
      </c>
      <c r="G591" s="38">
        <v>3</v>
      </c>
      <c r="H591" s="629">
        <v>10153</v>
      </c>
      <c r="I591" s="36" t="s">
        <v>3299</v>
      </c>
      <c r="J591" s="36" t="s">
        <v>3276</v>
      </c>
      <c r="K591" s="36"/>
      <c r="L591" s="36"/>
      <c r="M591" s="402"/>
      <c r="N591" s="36"/>
      <c r="O591" s="36"/>
      <c r="P591" s="392"/>
      <c r="Q591" s="392"/>
      <c r="R591" s="392"/>
      <c r="S591" s="392"/>
      <c r="T591" s="392"/>
      <c r="U591" s="392"/>
      <c r="V591" s="434" t="b">
        <f t="shared" si="28"/>
        <v>1</v>
      </c>
      <c r="W591" s="434" t="b">
        <f t="shared" si="29"/>
        <v>1</v>
      </c>
      <c r="X591" s="75" t="s">
        <v>1388</v>
      </c>
      <c r="Y591" s="38">
        <v>3</v>
      </c>
      <c r="Z591" s="77" t="s">
        <v>6</v>
      </c>
      <c r="AA591" s="453" t="s">
        <v>3445</v>
      </c>
      <c r="AB591" s="43" t="s">
        <v>1923</v>
      </c>
      <c r="AC591" s="213" t="s">
        <v>4520</v>
      </c>
      <c r="AD591" s="626" t="str">
        <f t="shared" si="30"/>
        <v>PHY F111L3</v>
      </c>
      <c r="AE591" s="626">
        <v>1164</v>
      </c>
      <c r="AF591" s="36" t="s">
        <v>1958</v>
      </c>
    </row>
    <row r="592" spans="2:33" ht="14.25" customHeight="1">
      <c r="B592" s="43" t="s">
        <v>1961</v>
      </c>
      <c r="C592" s="41"/>
      <c r="D592" s="35">
        <v>1015</v>
      </c>
      <c r="E592" s="75" t="s">
        <v>1388</v>
      </c>
      <c r="F592" s="36" t="s">
        <v>1958</v>
      </c>
      <c r="G592" s="38">
        <v>3</v>
      </c>
      <c r="H592" s="783">
        <v>1015357</v>
      </c>
      <c r="I592" s="36" t="s">
        <v>3349</v>
      </c>
      <c r="J592" s="36" t="s">
        <v>3297</v>
      </c>
      <c r="K592" s="36"/>
      <c r="L592" s="36"/>
      <c r="M592" s="402"/>
      <c r="N592" s="36"/>
      <c r="O592" s="36"/>
      <c r="P592" s="392"/>
      <c r="Q592" s="392"/>
      <c r="R592" s="392"/>
      <c r="S592" s="392"/>
      <c r="T592" s="392"/>
      <c r="U592" s="392"/>
      <c r="V592" s="434" t="b">
        <f t="shared" si="28"/>
        <v>1</v>
      </c>
      <c r="W592" s="434" t="b">
        <f t="shared" si="29"/>
        <v>1</v>
      </c>
      <c r="X592" s="75" t="s">
        <v>1388</v>
      </c>
      <c r="Y592" s="38">
        <v>3</v>
      </c>
      <c r="Z592" s="77" t="s">
        <v>7</v>
      </c>
      <c r="AA592" s="453" t="s">
        <v>3445</v>
      </c>
      <c r="AB592" s="43" t="s">
        <v>1961</v>
      </c>
      <c r="AC592" s="213" t="s">
        <v>4520</v>
      </c>
      <c r="AD592" s="626" t="str">
        <f t="shared" si="30"/>
        <v>PHY F111T3</v>
      </c>
      <c r="AE592" s="626">
        <v>1164</v>
      </c>
      <c r="AF592" s="36" t="s">
        <v>1958</v>
      </c>
      <c r="AG592" s="434" t="s">
        <v>4624</v>
      </c>
    </row>
    <row r="593" spans="2:33" ht="14.25" customHeight="1">
      <c r="B593" s="43" t="s">
        <v>1923</v>
      </c>
      <c r="C593" s="41" t="s">
        <v>1780</v>
      </c>
      <c r="D593" s="35">
        <v>1015</v>
      </c>
      <c r="E593" s="75" t="s">
        <v>1388</v>
      </c>
      <c r="F593" s="36" t="s">
        <v>1958</v>
      </c>
      <c r="G593" s="38">
        <v>4</v>
      </c>
      <c r="H593" s="629">
        <v>10154</v>
      </c>
      <c r="I593" s="36" t="s">
        <v>3299</v>
      </c>
      <c r="J593" s="36" t="s">
        <v>3276</v>
      </c>
      <c r="K593" s="36"/>
      <c r="L593" s="36"/>
      <c r="M593" s="402"/>
      <c r="N593" s="36"/>
      <c r="O593" s="36"/>
      <c r="P593" s="392"/>
      <c r="Q593" s="392"/>
      <c r="R593" s="392"/>
      <c r="S593" s="392"/>
      <c r="T593" s="392"/>
      <c r="U593" s="392"/>
      <c r="V593" s="434" t="b">
        <f t="shared" si="28"/>
        <v>1</v>
      </c>
      <c r="W593" s="434" t="b">
        <f t="shared" si="29"/>
        <v>1</v>
      </c>
      <c r="X593" s="75" t="s">
        <v>1388</v>
      </c>
      <c r="Y593" s="38">
        <v>4</v>
      </c>
      <c r="Z593" s="77" t="s">
        <v>6</v>
      </c>
      <c r="AA593" s="453" t="s">
        <v>3445</v>
      </c>
      <c r="AB593" s="43" t="s">
        <v>1923</v>
      </c>
      <c r="AC593" s="213" t="s">
        <v>4521</v>
      </c>
      <c r="AD593" s="626" t="str">
        <f t="shared" si="30"/>
        <v>PHY F111L4</v>
      </c>
      <c r="AE593" s="626">
        <v>1165</v>
      </c>
      <c r="AF593" s="36" t="s">
        <v>1958</v>
      </c>
    </row>
    <row r="594" spans="2:33" ht="14.25" customHeight="1">
      <c r="B594" s="43" t="s">
        <v>1961</v>
      </c>
      <c r="C594" s="41"/>
      <c r="D594" s="35">
        <v>1015</v>
      </c>
      <c r="E594" s="75" t="s">
        <v>1388</v>
      </c>
      <c r="F594" s="36" t="s">
        <v>1958</v>
      </c>
      <c r="G594" s="38">
        <v>4</v>
      </c>
      <c r="H594" s="783">
        <v>1015457</v>
      </c>
      <c r="I594" s="36" t="s">
        <v>3349</v>
      </c>
      <c r="J594" s="36" t="s">
        <v>3297</v>
      </c>
      <c r="K594" s="36"/>
      <c r="L594" s="36"/>
      <c r="M594" s="402"/>
      <c r="N594" s="36"/>
      <c r="O594" s="36"/>
      <c r="P594" s="392"/>
      <c r="Q594" s="392"/>
      <c r="R594" s="392"/>
      <c r="S594" s="392"/>
      <c r="T594" s="392"/>
      <c r="U594" s="392"/>
      <c r="V594" s="434" t="b">
        <f t="shared" si="28"/>
        <v>1</v>
      </c>
      <c r="W594" s="434" t="b">
        <f t="shared" si="29"/>
        <v>1</v>
      </c>
      <c r="X594" s="75" t="s">
        <v>1388</v>
      </c>
      <c r="Y594" s="38">
        <v>4</v>
      </c>
      <c r="Z594" s="77" t="s">
        <v>7</v>
      </c>
      <c r="AA594" s="453" t="s">
        <v>3445</v>
      </c>
      <c r="AB594" s="43" t="s">
        <v>1961</v>
      </c>
      <c r="AC594" s="213" t="s">
        <v>4521</v>
      </c>
      <c r="AD594" s="626" t="str">
        <f t="shared" si="30"/>
        <v>PHY F111T4</v>
      </c>
      <c r="AE594" s="626">
        <v>1165</v>
      </c>
      <c r="AF594" s="36" t="s">
        <v>1958</v>
      </c>
      <c r="AG594" s="434" t="s">
        <v>4625</v>
      </c>
    </row>
    <row r="595" spans="2:33" ht="14.25" customHeight="1">
      <c r="B595" s="43" t="s">
        <v>1963</v>
      </c>
      <c r="C595" s="41" t="s">
        <v>1780</v>
      </c>
      <c r="D595" s="35">
        <v>1015</v>
      </c>
      <c r="E595" s="75" t="s">
        <v>1388</v>
      </c>
      <c r="F595" s="36" t="s">
        <v>1958</v>
      </c>
      <c r="G595" s="38">
        <v>5</v>
      </c>
      <c r="H595" s="629">
        <v>10155</v>
      </c>
      <c r="I595" s="36" t="s">
        <v>3281</v>
      </c>
      <c r="J595" s="36" t="s">
        <v>3290</v>
      </c>
      <c r="K595" s="36"/>
      <c r="L595" s="36"/>
      <c r="M595" s="402"/>
      <c r="N595" s="36"/>
      <c r="O595" s="36"/>
      <c r="P595" s="392"/>
      <c r="Q595" s="392"/>
      <c r="R595" s="392"/>
      <c r="S595" s="392"/>
      <c r="T595" s="392"/>
      <c r="U595" s="392"/>
      <c r="V595" s="434" t="b">
        <f t="shared" si="28"/>
        <v>1</v>
      </c>
      <c r="W595" s="434" t="b">
        <f t="shared" si="29"/>
        <v>1</v>
      </c>
      <c r="X595" s="75" t="s">
        <v>1388</v>
      </c>
      <c r="Y595" s="38">
        <v>5</v>
      </c>
      <c r="Z595" s="77" t="s">
        <v>6</v>
      </c>
      <c r="AA595" s="453" t="s">
        <v>3445</v>
      </c>
      <c r="AB595" s="43" t="s">
        <v>1963</v>
      </c>
      <c r="AC595" s="213" t="s">
        <v>4522</v>
      </c>
      <c r="AD595" s="626" t="str">
        <f t="shared" si="30"/>
        <v>PHY F111L5</v>
      </c>
      <c r="AE595" s="626">
        <v>1166</v>
      </c>
      <c r="AF595" s="36" t="s">
        <v>1958</v>
      </c>
    </row>
    <row r="596" spans="2:33" ht="14.25" customHeight="1">
      <c r="B596" s="43" t="s">
        <v>3377</v>
      </c>
      <c r="C596" s="41"/>
      <c r="D596" s="35">
        <v>1015</v>
      </c>
      <c r="E596" s="75" t="s">
        <v>1388</v>
      </c>
      <c r="F596" s="36" t="s">
        <v>1958</v>
      </c>
      <c r="G596" s="38">
        <v>5</v>
      </c>
      <c r="H596" s="783">
        <v>1015557</v>
      </c>
      <c r="I596" s="36" t="s">
        <v>3307</v>
      </c>
      <c r="J596" s="36" t="s">
        <v>3293</v>
      </c>
      <c r="K596" s="36"/>
      <c r="L596" s="36"/>
      <c r="M596" s="402"/>
      <c r="N596" s="36"/>
      <c r="O596" s="36"/>
      <c r="P596" s="392"/>
      <c r="Q596" s="392"/>
      <c r="R596" s="392"/>
      <c r="S596" s="392"/>
      <c r="T596" s="392"/>
      <c r="U596" s="392"/>
      <c r="V596" s="434" t="b">
        <f t="shared" si="28"/>
        <v>1</v>
      </c>
      <c r="W596" s="434" t="b">
        <f t="shared" si="29"/>
        <v>1</v>
      </c>
      <c r="X596" s="75" t="s">
        <v>1388</v>
      </c>
      <c r="Y596" s="38">
        <v>5</v>
      </c>
      <c r="Z596" s="77" t="s">
        <v>7</v>
      </c>
      <c r="AA596" s="442" t="s">
        <v>1360</v>
      </c>
      <c r="AB596" s="43" t="s">
        <v>3446</v>
      </c>
      <c r="AC596" s="213" t="s">
        <v>4522</v>
      </c>
      <c r="AD596" s="626" t="str">
        <f t="shared" si="30"/>
        <v>PHY F111T5</v>
      </c>
      <c r="AE596" s="626">
        <v>1166</v>
      </c>
      <c r="AF596" s="36" t="s">
        <v>1958</v>
      </c>
      <c r="AG596" s="434" t="s">
        <v>4626</v>
      </c>
    </row>
    <row r="597" spans="2:33" ht="14.25" customHeight="1">
      <c r="B597" s="43" t="s">
        <v>1963</v>
      </c>
      <c r="C597" s="41" t="s">
        <v>1780</v>
      </c>
      <c r="D597" s="35">
        <v>1015</v>
      </c>
      <c r="E597" s="75" t="s">
        <v>1388</v>
      </c>
      <c r="F597" s="36" t="s">
        <v>1958</v>
      </c>
      <c r="G597" s="38">
        <v>6</v>
      </c>
      <c r="H597" s="629">
        <v>10156</v>
      </c>
      <c r="I597" s="36" t="s">
        <v>3281</v>
      </c>
      <c r="J597" s="36" t="s">
        <v>3290</v>
      </c>
      <c r="K597" s="36"/>
      <c r="L597" s="36"/>
      <c r="M597" s="402"/>
      <c r="N597" s="36"/>
      <c r="O597" s="36"/>
      <c r="P597" s="392"/>
      <c r="Q597" s="392"/>
      <c r="R597" s="392"/>
      <c r="S597" s="392"/>
      <c r="T597" s="392"/>
      <c r="U597" s="392"/>
      <c r="V597" s="434" t="b">
        <f t="shared" si="28"/>
        <v>1</v>
      </c>
      <c r="W597" s="434" t="b">
        <f t="shared" si="29"/>
        <v>1</v>
      </c>
      <c r="X597" s="75" t="s">
        <v>1388</v>
      </c>
      <c r="Y597" s="38">
        <v>6</v>
      </c>
      <c r="Z597" s="77" t="s">
        <v>6</v>
      </c>
      <c r="AA597" s="453" t="s">
        <v>3445</v>
      </c>
      <c r="AB597" s="43" t="s">
        <v>1963</v>
      </c>
      <c r="AC597" s="213" t="s">
        <v>4523</v>
      </c>
      <c r="AD597" s="626" t="str">
        <f t="shared" si="30"/>
        <v>PHY F111L6</v>
      </c>
      <c r="AE597" s="626">
        <v>1167</v>
      </c>
      <c r="AF597" s="36" t="s">
        <v>1958</v>
      </c>
    </row>
    <row r="598" spans="2:33" ht="14.25" customHeight="1">
      <c r="B598" s="43" t="s">
        <v>1964</v>
      </c>
      <c r="C598" s="41"/>
      <c r="D598" s="35">
        <v>1015</v>
      </c>
      <c r="E598" s="75" t="s">
        <v>1388</v>
      </c>
      <c r="F598" s="36" t="s">
        <v>1958</v>
      </c>
      <c r="G598" s="38">
        <v>6</v>
      </c>
      <c r="H598" s="783">
        <v>1015657</v>
      </c>
      <c r="I598" s="36" t="s">
        <v>3306</v>
      </c>
      <c r="J598" s="36" t="s">
        <v>3293</v>
      </c>
      <c r="K598" s="36"/>
      <c r="L598" s="36"/>
      <c r="M598" s="402"/>
      <c r="N598" s="36"/>
      <c r="O598" s="36"/>
      <c r="P598" s="392"/>
      <c r="Q598" s="392"/>
      <c r="R598" s="392"/>
      <c r="S598" s="392"/>
      <c r="T598" s="392"/>
      <c r="U598" s="392"/>
      <c r="V598" s="434" t="b">
        <f t="shared" si="28"/>
        <v>1</v>
      </c>
      <c r="W598" s="434" t="b">
        <f t="shared" si="29"/>
        <v>1</v>
      </c>
      <c r="X598" s="75" t="s">
        <v>1388</v>
      </c>
      <c r="Y598" s="38">
        <v>6</v>
      </c>
      <c r="Z598" s="77" t="s">
        <v>7</v>
      </c>
      <c r="AA598" s="453" t="s">
        <v>3445</v>
      </c>
      <c r="AB598" s="43" t="s">
        <v>1964</v>
      </c>
      <c r="AC598" s="213" t="s">
        <v>4523</v>
      </c>
      <c r="AD598" s="626" t="str">
        <f t="shared" si="30"/>
        <v>PHY F111T6</v>
      </c>
      <c r="AE598" s="626">
        <v>1167</v>
      </c>
      <c r="AF598" s="36" t="s">
        <v>1958</v>
      </c>
      <c r="AG598" s="434" t="s">
        <v>4627</v>
      </c>
    </row>
    <row r="599" spans="2:33" ht="14.25" customHeight="1">
      <c r="B599" s="43" t="s">
        <v>1963</v>
      </c>
      <c r="C599" s="41" t="s">
        <v>1780</v>
      </c>
      <c r="D599" s="35">
        <v>1015</v>
      </c>
      <c r="E599" s="75" t="s">
        <v>1388</v>
      </c>
      <c r="F599" s="36" t="s">
        <v>1958</v>
      </c>
      <c r="G599" s="38">
        <v>7</v>
      </c>
      <c r="H599" s="629">
        <v>10157</v>
      </c>
      <c r="I599" s="36" t="s">
        <v>3281</v>
      </c>
      <c r="J599" s="36" t="s">
        <v>3290</v>
      </c>
      <c r="K599" s="36"/>
      <c r="L599" s="36"/>
      <c r="M599" s="402"/>
      <c r="N599" s="36"/>
      <c r="O599" s="36"/>
      <c r="P599" s="392"/>
      <c r="Q599" s="392"/>
      <c r="R599" s="392"/>
      <c r="S599" s="392"/>
      <c r="T599" s="392"/>
      <c r="U599" s="392"/>
      <c r="V599" s="434" t="b">
        <f t="shared" si="28"/>
        <v>1</v>
      </c>
      <c r="W599" s="434" t="b">
        <f t="shared" si="29"/>
        <v>1</v>
      </c>
      <c r="X599" s="75" t="s">
        <v>1388</v>
      </c>
      <c r="Y599" s="38">
        <v>7</v>
      </c>
      <c r="Z599" s="77" t="s">
        <v>6</v>
      </c>
      <c r="AA599" s="453" t="s">
        <v>3445</v>
      </c>
      <c r="AB599" s="43" t="s">
        <v>1963</v>
      </c>
      <c r="AC599" s="213" t="s">
        <v>4524</v>
      </c>
      <c r="AD599" s="626" t="str">
        <f t="shared" si="30"/>
        <v>PHY F111L7</v>
      </c>
      <c r="AE599" s="626">
        <v>1168</v>
      </c>
      <c r="AF599" s="36" t="s">
        <v>1958</v>
      </c>
    </row>
    <row r="600" spans="2:33" ht="14.25" customHeight="1">
      <c r="B600" s="43" t="s">
        <v>1964</v>
      </c>
      <c r="C600" s="41"/>
      <c r="D600" s="35">
        <v>1015</v>
      </c>
      <c r="E600" s="75" t="s">
        <v>1388</v>
      </c>
      <c r="F600" s="36" t="s">
        <v>1958</v>
      </c>
      <c r="G600" s="38">
        <v>7</v>
      </c>
      <c r="H600" s="783">
        <v>1015757</v>
      </c>
      <c r="I600" s="36" t="s">
        <v>3306</v>
      </c>
      <c r="J600" s="36" t="s">
        <v>3293</v>
      </c>
      <c r="K600" s="36"/>
      <c r="L600" s="36"/>
      <c r="M600" s="402"/>
      <c r="N600" s="36"/>
      <c r="O600" s="36"/>
      <c r="P600" s="392"/>
      <c r="Q600" s="392"/>
      <c r="R600" s="392"/>
      <c r="S600" s="392"/>
      <c r="T600" s="392"/>
      <c r="U600" s="392"/>
      <c r="V600" s="434" t="b">
        <f t="shared" si="28"/>
        <v>1</v>
      </c>
      <c r="W600" s="434" t="b">
        <f t="shared" si="29"/>
        <v>1</v>
      </c>
      <c r="X600" s="75" t="s">
        <v>1388</v>
      </c>
      <c r="Y600" s="38">
        <v>7</v>
      </c>
      <c r="Z600" s="77" t="s">
        <v>7</v>
      </c>
      <c r="AA600" s="453" t="s">
        <v>3445</v>
      </c>
      <c r="AB600" s="43" t="s">
        <v>1964</v>
      </c>
      <c r="AC600" s="213" t="s">
        <v>4524</v>
      </c>
      <c r="AD600" s="626" t="str">
        <f t="shared" si="30"/>
        <v>PHY F111T7</v>
      </c>
      <c r="AE600" s="626">
        <v>1168</v>
      </c>
      <c r="AF600" s="36" t="s">
        <v>1958</v>
      </c>
      <c r="AG600" s="434" t="s">
        <v>4628</v>
      </c>
    </row>
    <row r="601" spans="2:33" ht="14.25" customHeight="1">
      <c r="B601" s="43" t="s">
        <v>1963</v>
      </c>
      <c r="C601" s="41" t="s">
        <v>1780</v>
      </c>
      <c r="D601" s="35">
        <v>1015</v>
      </c>
      <c r="E601" s="75" t="s">
        <v>1388</v>
      </c>
      <c r="F601" s="36" t="s">
        <v>1958</v>
      </c>
      <c r="G601" s="38">
        <v>8</v>
      </c>
      <c r="H601" s="629">
        <v>10158</v>
      </c>
      <c r="I601" s="36" t="s">
        <v>3281</v>
      </c>
      <c r="J601" s="36" t="s">
        <v>3290</v>
      </c>
      <c r="K601" s="36"/>
      <c r="L601" s="36"/>
      <c r="M601" s="402"/>
      <c r="N601" s="36"/>
      <c r="O601" s="36"/>
      <c r="P601" s="392"/>
      <c r="Q601" s="392"/>
      <c r="R601" s="392"/>
      <c r="S601" s="392"/>
      <c r="T601" s="392"/>
      <c r="U601" s="392"/>
      <c r="V601" s="434" t="b">
        <f t="shared" si="28"/>
        <v>1</v>
      </c>
      <c r="W601" s="434" t="b">
        <f t="shared" si="29"/>
        <v>1</v>
      </c>
      <c r="X601" s="75" t="s">
        <v>1388</v>
      </c>
      <c r="Y601" s="38">
        <v>8</v>
      </c>
      <c r="Z601" s="77" t="s">
        <v>6</v>
      </c>
      <c r="AA601" s="453" t="s">
        <v>3445</v>
      </c>
      <c r="AB601" s="43" t="s">
        <v>1963</v>
      </c>
      <c r="AC601" s="213" t="s">
        <v>4525</v>
      </c>
      <c r="AD601" s="626" t="str">
        <f t="shared" si="30"/>
        <v>PHY F111L8</v>
      </c>
      <c r="AE601" s="626">
        <v>1169</v>
      </c>
      <c r="AF601" s="36" t="s">
        <v>1958</v>
      </c>
    </row>
    <row r="602" spans="2:33" ht="14.25" customHeight="1">
      <c r="B602" s="43" t="s">
        <v>1964</v>
      </c>
      <c r="C602" s="41"/>
      <c r="D602" s="35">
        <v>1015</v>
      </c>
      <c r="E602" s="75" t="s">
        <v>1388</v>
      </c>
      <c r="F602" s="36" t="s">
        <v>1958</v>
      </c>
      <c r="G602" s="38">
        <v>8</v>
      </c>
      <c r="H602" s="783">
        <v>1015857</v>
      </c>
      <c r="I602" s="36" t="s">
        <v>3306</v>
      </c>
      <c r="J602" s="36" t="s">
        <v>3293</v>
      </c>
      <c r="K602" s="36"/>
      <c r="L602" s="36"/>
      <c r="M602" s="402"/>
      <c r="N602" s="36"/>
      <c r="O602" s="36"/>
      <c r="P602" s="392"/>
      <c r="Q602" s="392"/>
      <c r="R602" s="392"/>
      <c r="S602" s="392"/>
      <c r="T602" s="392"/>
      <c r="U602" s="392"/>
      <c r="V602" s="434" t="b">
        <f t="shared" si="28"/>
        <v>1</v>
      </c>
      <c r="W602" s="434" t="b">
        <f t="shared" si="29"/>
        <v>1</v>
      </c>
      <c r="X602" s="75" t="s">
        <v>1388</v>
      </c>
      <c r="Y602" s="38">
        <v>8</v>
      </c>
      <c r="Z602" s="77" t="s">
        <v>7</v>
      </c>
      <c r="AA602" s="463" t="s">
        <v>1391</v>
      </c>
      <c r="AB602" s="43" t="s">
        <v>1964</v>
      </c>
      <c r="AC602" s="213" t="s">
        <v>4525</v>
      </c>
      <c r="AD602" s="626" t="str">
        <f t="shared" si="30"/>
        <v>PHY F111T8</v>
      </c>
      <c r="AE602" s="626">
        <v>1169</v>
      </c>
      <c r="AF602" s="36" t="s">
        <v>1958</v>
      </c>
      <c r="AG602" s="434" t="s">
        <v>4629</v>
      </c>
    </row>
    <row r="603" spans="2:33" ht="14.25" customHeight="1">
      <c r="B603" s="33" t="s">
        <v>1569</v>
      </c>
      <c r="C603" s="41" t="s">
        <v>1966</v>
      </c>
      <c r="D603" s="66" t="s">
        <v>1394</v>
      </c>
      <c r="E603" s="67" t="s">
        <v>1395</v>
      </c>
      <c r="F603" s="67" t="s">
        <v>1965</v>
      </c>
      <c r="G603" s="41">
        <v>1</v>
      </c>
      <c r="H603" s="629">
        <v>14931</v>
      </c>
      <c r="I603" s="67" t="s">
        <v>3283</v>
      </c>
      <c r="J603" s="67" t="s">
        <v>3268</v>
      </c>
      <c r="K603" s="67" t="s">
        <v>3294</v>
      </c>
      <c r="L603" s="67"/>
      <c r="M603" s="406"/>
      <c r="N603" s="67"/>
      <c r="O603" s="67"/>
      <c r="P603" s="392"/>
      <c r="Q603" s="392"/>
      <c r="R603" s="392"/>
      <c r="S603" s="392"/>
      <c r="T603" s="392"/>
      <c r="U603" s="392"/>
      <c r="V603" s="434" t="b">
        <f t="shared" si="28"/>
        <v>1</v>
      </c>
      <c r="W603" s="434" t="b">
        <f t="shared" si="29"/>
        <v>1</v>
      </c>
      <c r="X603" s="67" t="s">
        <v>1395</v>
      </c>
      <c r="Y603" s="41">
        <v>1</v>
      </c>
      <c r="Z603" s="41" t="s">
        <v>6</v>
      </c>
      <c r="AA603" s="442" t="s">
        <v>1397</v>
      </c>
      <c r="AB603" s="33" t="s">
        <v>1569</v>
      </c>
      <c r="AC603" s="213" t="s">
        <v>4526</v>
      </c>
      <c r="AD603" s="626" t="str">
        <f t="shared" si="30"/>
        <v>PHY F215L1</v>
      </c>
      <c r="AE603" s="626">
        <v>1427</v>
      </c>
      <c r="AF603" s="67" t="s">
        <v>1965</v>
      </c>
    </row>
    <row r="604" spans="2:33" ht="14.25" customHeight="1">
      <c r="B604" s="33" t="s">
        <v>1538</v>
      </c>
      <c r="C604" s="41" t="s">
        <v>1966</v>
      </c>
      <c r="D604" s="35" t="s">
        <v>1399</v>
      </c>
      <c r="E604" s="35" t="s">
        <v>1400</v>
      </c>
      <c r="F604" s="36" t="s">
        <v>1401</v>
      </c>
      <c r="G604" s="38">
        <v>1</v>
      </c>
      <c r="H604" s="629">
        <v>14821</v>
      </c>
      <c r="I604" s="36" t="s">
        <v>3282</v>
      </c>
      <c r="J604" s="36" t="s">
        <v>3277</v>
      </c>
      <c r="K604" s="36" t="s">
        <v>3308</v>
      </c>
      <c r="L604" s="36"/>
      <c r="M604" s="402"/>
      <c r="N604" s="36"/>
      <c r="O604" s="36"/>
      <c r="P604" s="392"/>
      <c r="Q604" s="392"/>
      <c r="R604" s="392"/>
      <c r="S604" s="392"/>
      <c r="T604" s="392"/>
      <c r="U604" s="392"/>
      <c r="V604" s="434" t="b">
        <f t="shared" si="28"/>
        <v>1</v>
      </c>
      <c r="W604" s="434" t="b">
        <f t="shared" si="29"/>
        <v>1</v>
      </c>
      <c r="X604" s="35" t="s">
        <v>1400</v>
      </c>
      <c r="Y604" s="38">
        <v>1</v>
      </c>
      <c r="Z604" s="38" t="s">
        <v>6</v>
      </c>
      <c r="AA604" s="442" t="s">
        <v>1357</v>
      </c>
      <c r="AB604" s="33" t="s">
        <v>1538</v>
      </c>
      <c r="AC604" s="213" t="s">
        <v>4527</v>
      </c>
      <c r="AD604" s="626" t="str">
        <f t="shared" si="30"/>
        <v>PHY F241L1</v>
      </c>
      <c r="AE604" s="626">
        <v>1411</v>
      </c>
      <c r="AF604" s="36" t="s">
        <v>1401</v>
      </c>
    </row>
    <row r="605" spans="2:33" ht="14.25" customHeight="1">
      <c r="B605" s="33" t="s">
        <v>1640</v>
      </c>
      <c r="C605" s="41" t="s">
        <v>1966</v>
      </c>
      <c r="D605" s="35" t="s">
        <v>1399</v>
      </c>
      <c r="E605" s="35" t="s">
        <v>1400</v>
      </c>
      <c r="F605" s="36" t="s">
        <v>1401</v>
      </c>
      <c r="G605" s="38">
        <v>1</v>
      </c>
      <c r="H605" s="629">
        <v>1482157</v>
      </c>
      <c r="I605" s="36" t="s">
        <v>3306</v>
      </c>
      <c r="J605" s="36"/>
      <c r="K605" s="36"/>
      <c r="L605" s="36"/>
      <c r="M605" s="402"/>
      <c r="N605" s="36"/>
      <c r="O605" s="36"/>
      <c r="P605" s="392"/>
      <c r="Q605" s="392"/>
      <c r="R605" s="392"/>
      <c r="S605" s="392"/>
      <c r="T605" s="392"/>
      <c r="U605" s="392"/>
      <c r="V605" s="434" t="b">
        <f t="shared" si="28"/>
        <v>1</v>
      </c>
      <c r="W605" s="434" t="b">
        <f t="shared" si="29"/>
        <v>1</v>
      </c>
      <c r="X605" s="35" t="s">
        <v>1400</v>
      </c>
      <c r="Y605" s="38">
        <v>1</v>
      </c>
      <c r="Z605" s="38" t="s">
        <v>7</v>
      </c>
      <c r="AA605" s="53" t="s">
        <v>1358</v>
      </c>
      <c r="AB605" s="33" t="s">
        <v>1640</v>
      </c>
      <c r="AC605" s="213" t="s">
        <v>4528</v>
      </c>
      <c r="AD605" s="626" t="str">
        <f t="shared" si="30"/>
        <v>PHY F241T1</v>
      </c>
      <c r="AE605" s="626">
        <v>1412</v>
      </c>
      <c r="AF605" s="36" t="s">
        <v>1401</v>
      </c>
    </row>
    <row r="606" spans="2:33" ht="14.25" customHeight="1">
      <c r="B606" s="33" t="s">
        <v>1552</v>
      </c>
      <c r="C606" s="41" t="s">
        <v>1966</v>
      </c>
      <c r="D606" s="35" t="s">
        <v>1402</v>
      </c>
      <c r="E606" s="35" t="s">
        <v>1403</v>
      </c>
      <c r="F606" s="36" t="s">
        <v>1404</v>
      </c>
      <c r="G606" s="38">
        <v>1</v>
      </c>
      <c r="H606" s="629">
        <v>14831</v>
      </c>
      <c r="I606" s="36" t="s">
        <v>3300</v>
      </c>
      <c r="J606" s="36" t="s">
        <v>3309</v>
      </c>
      <c r="K606" s="36" t="s">
        <v>3298</v>
      </c>
      <c r="L606" s="36"/>
      <c r="M606" s="402"/>
      <c r="N606" s="36"/>
      <c r="O606" s="36"/>
      <c r="P606" s="392"/>
      <c r="Q606" s="392"/>
      <c r="R606" s="392"/>
      <c r="S606" s="392"/>
      <c r="T606" s="392"/>
      <c r="U606" s="392"/>
      <c r="V606" s="434" t="b">
        <f t="shared" si="28"/>
        <v>1</v>
      </c>
      <c r="W606" s="434" t="b">
        <f t="shared" si="29"/>
        <v>1</v>
      </c>
      <c r="X606" s="35" t="s">
        <v>1403</v>
      </c>
      <c r="Y606" s="38">
        <v>1</v>
      </c>
      <c r="Z606" s="38" t="s">
        <v>6</v>
      </c>
      <c r="AA606" s="442" t="s">
        <v>1405</v>
      </c>
      <c r="AB606" s="33" t="s">
        <v>1552</v>
      </c>
      <c r="AC606" s="213" t="s">
        <v>4529</v>
      </c>
      <c r="AD606" s="626" t="str">
        <f t="shared" si="30"/>
        <v>PHY F242L1</v>
      </c>
      <c r="AE606" s="626">
        <v>1413</v>
      </c>
      <c r="AF606" s="36" t="s">
        <v>1404</v>
      </c>
    </row>
    <row r="607" spans="2:33" ht="14.25" customHeight="1">
      <c r="B607" s="33" t="s">
        <v>1752</v>
      </c>
      <c r="C607" s="41" t="s">
        <v>1966</v>
      </c>
      <c r="D607" s="35" t="s">
        <v>1402</v>
      </c>
      <c r="E607" s="35" t="s">
        <v>1403</v>
      </c>
      <c r="F607" s="36" t="s">
        <v>1404</v>
      </c>
      <c r="G607" s="38">
        <v>1</v>
      </c>
      <c r="H607" s="629">
        <v>1483157</v>
      </c>
      <c r="I607" s="36" t="s">
        <v>3351</v>
      </c>
      <c r="J607" s="36"/>
      <c r="K607" s="36"/>
      <c r="L607" s="36"/>
      <c r="M607" s="402"/>
      <c r="N607" s="36"/>
      <c r="O607" s="36"/>
      <c r="P607" s="392"/>
      <c r="Q607" s="392"/>
      <c r="R607" s="392"/>
      <c r="S607" s="392"/>
      <c r="T607" s="392"/>
      <c r="U607" s="392"/>
      <c r="V607" s="434" t="b">
        <f t="shared" si="28"/>
        <v>1</v>
      </c>
      <c r="W607" s="434" t="b">
        <f t="shared" si="29"/>
        <v>1</v>
      </c>
      <c r="X607" s="35" t="s">
        <v>1403</v>
      </c>
      <c r="Y607" s="38">
        <v>1</v>
      </c>
      <c r="Z607" s="38" t="s">
        <v>7</v>
      </c>
      <c r="AA607" s="53" t="s">
        <v>1406</v>
      </c>
      <c r="AB607" s="33" t="s">
        <v>1752</v>
      </c>
      <c r="AC607" s="213" t="s">
        <v>4530</v>
      </c>
      <c r="AD607" s="626" t="str">
        <f t="shared" si="30"/>
        <v>PHY F242T1</v>
      </c>
      <c r="AE607" s="626">
        <v>1414</v>
      </c>
      <c r="AF607" s="36" t="s">
        <v>1404</v>
      </c>
    </row>
    <row r="608" spans="2:33" ht="14.25" customHeight="1">
      <c r="B608" s="33" t="s">
        <v>1578</v>
      </c>
      <c r="C608" s="41" t="s">
        <v>1966</v>
      </c>
      <c r="D608" s="35" t="s">
        <v>1407</v>
      </c>
      <c r="E608" s="35" t="s">
        <v>1408</v>
      </c>
      <c r="F608" s="36" t="s">
        <v>1967</v>
      </c>
      <c r="G608" s="38">
        <v>1</v>
      </c>
      <c r="H608" s="629">
        <v>14841</v>
      </c>
      <c r="I608" s="36" t="s">
        <v>3299</v>
      </c>
      <c r="J608" s="36" t="s">
        <v>3276</v>
      </c>
      <c r="K608" s="36" t="s">
        <v>3297</v>
      </c>
      <c r="L608" s="36"/>
      <c r="M608" s="402"/>
      <c r="N608" s="36"/>
      <c r="O608" s="36"/>
      <c r="P608" s="392"/>
      <c r="Q608" s="392"/>
      <c r="R608" s="392"/>
      <c r="S608" s="392"/>
      <c r="T608" s="392"/>
      <c r="U608" s="392"/>
      <c r="V608" s="434" t="b">
        <f t="shared" si="28"/>
        <v>1</v>
      </c>
      <c r="W608" s="434" t="b">
        <f t="shared" si="29"/>
        <v>1</v>
      </c>
      <c r="X608" s="35" t="s">
        <v>1408</v>
      </c>
      <c r="Y608" s="38">
        <v>1</v>
      </c>
      <c r="Z608" s="38" t="s">
        <v>6</v>
      </c>
      <c r="AA608" s="442" t="s">
        <v>1410</v>
      </c>
      <c r="AB608" s="33" t="s">
        <v>1578</v>
      </c>
      <c r="AC608" s="213" t="s">
        <v>4531</v>
      </c>
      <c r="AD608" s="626" t="str">
        <f t="shared" si="30"/>
        <v>PHY F243L1</v>
      </c>
      <c r="AE608" s="626">
        <v>1415</v>
      </c>
      <c r="AF608" s="36" t="s">
        <v>1967</v>
      </c>
    </row>
    <row r="609" spans="2:32" ht="14.25" customHeight="1">
      <c r="B609" s="33" t="s">
        <v>1682</v>
      </c>
      <c r="C609" s="41" t="s">
        <v>1603</v>
      </c>
      <c r="D609" s="35" t="s">
        <v>1407</v>
      </c>
      <c r="E609" s="35" t="s">
        <v>1408</v>
      </c>
      <c r="F609" s="36" t="s">
        <v>1967</v>
      </c>
      <c r="G609" s="38">
        <v>1</v>
      </c>
      <c r="H609" s="629">
        <v>1484157</v>
      </c>
      <c r="I609" s="36" t="s">
        <v>3350</v>
      </c>
      <c r="J609" s="36"/>
      <c r="K609" s="36"/>
      <c r="L609" s="36"/>
      <c r="M609" s="402"/>
      <c r="N609" s="36"/>
      <c r="O609" s="36"/>
      <c r="P609" s="392"/>
      <c r="Q609" s="392"/>
      <c r="R609" s="392"/>
      <c r="S609" s="392"/>
      <c r="T609" s="392"/>
      <c r="U609" s="392"/>
      <c r="V609" s="434" t="b">
        <f t="shared" ref="V609:V626" si="31">EXACT(X609,E609)</f>
        <v>1</v>
      </c>
      <c r="W609" s="434" t="b">
        <f t="shared" si="29"/>
        <v>1</v>
      </c>
      <c r="X609" s="35" t="s">
        <v>1408</v>
      </c>
      <c r="Y609" s="38">
        <v>1</v>
      </c>
      <c r="Z609" s="38" t="s">
        <v>7</v>
      </c>
      <c r="AA609" s="53" t="s">
        <v>1411</v>
      </c>
      <c r="AB609" s="33" t="s">
        <v>1682</v>
      </c>
      <c r="AC609" s="213" t="s">
        <v>4532</v>
      </c>
      <c r="AD609" s="626" t="str">
        <f t="shared" si="30"/>
        <v>PHY F243T1</v>
      </c>
      <c r="AE609" s="626">
        <v>1416</v>
      </c>
      <c r="AF609" s="36" t="s">
        <v>1967</v>
      </c>
    </row>
    <row r="610" spans="2:32" ht="14.25" customHeight="1">
      <c r="B610" s="33" t="s">
        <v>1970</v>
      </c>
      <c r="C610" s="41"/>
      <c r="D610" s="35" t="s">
        <v>1412</v>
      </c>
      <c r="E610" s="35" t="s">
        <v>1413</v>
      </c>
      <c r="F610" s="36" t="s">
        <v>1968</v>
      </c>
      <c r="G610" s="38">
        <v>1</v>
      </c>
      <c r="H610" s="629">
        <v>14851</v>
      </c>
      <c r="I610" s="36" t="s">
        <v>3288</v>
      </c>
      <c r="J610" s="36" t="s">
        <v>3278</v>
      </c>
      <c r="K610" s="36" t="s">
        <v>3279</v>
      </c>
      <c r="L610" s="36"/>
      <c r="M610" s="402"/>
      <c r="N610" s="36"/>
      <c r="O610" s="36"/>
      <c r="P610" s="392"/>
      <c r="Q610" s="392"/>
      <c r="R610" s="392"/>
      <c r="S610" s="392"/>
      <c r="T610" s="392"/>
      <c r="U610" s="392"/>
      <c r="V610" s="434" t="b">
        <f t="shared" si="31"/>
        <v>1</v>
      </c>
      <c r="W610" s="434" t="b">
        <f t="shared" si="29"/>
        <v>1</v>
      </c>
      <c r="X610" s="35" t="s">
        <v>1413</v>
      </c>
      <c r="Y610" s="38">
        <v>1</v>
      </c>
      <c r="Z610" s="38" t="s">
        <v>8</v>
      </c>
      <c r="AA610" s="53" t="s">
        <v>3447</v>
      </c>
      <c r="AB610" s="33" t="s">
        <v>1970</v>
      </c>
      <c r="AC610" s="213" t="s">
        <v>4533</v>
      </c>
      <c r="AD610" s="626" t="str">
        <f t="shared" si="30"/>
        <v>PHY F244P1</v>
      </c>
      <c r="AE610" s="626">
        <v>1418</v>
      </c>
      <c r="AF610" s="36" t="s">
        <v>1968</v>
      </c>
    </row>
    <row r="611" spans="2:32" ht="14.25" customHeight="1">
      <c r="B611" s="33" t="s">
        <v>1972</v>
      </c>
      <c r="C611" s="41"/>
      <c r="D611" s="35" t="s">
        <v>1412</v>
      </c>
      <c r="E611" s="35" t="s">
        <v>1413</v>
      </c>
      <c r="F611" s="36" t="s">
        <v>1968</v>
      </c>
      <c r="G611" s="38">
        <v>2</v>
      </c>
      <c r="H611" s="629">
        <v>14852</v>
      </c>
      <c r="I611" s="36" t="s">
        <v>3291</v>
      </c>
      <c r="J611" s="36" t="s">
        <v>3307</v>
      </c>
      <c r="K611" s="36" t="s">
        <v>3270</v>
      </c>
      <c r="L611" s="36"/>
      <c r="M611" s="402"/>
      <c r="N611" s="36"/>
      <c r="O611" s="36"/>
      <c r="P611" s="392"/>
      <c r="Q611" s="392"/>
      <c r="R611" s="392"/>
      <c r="S611" s="392"/>
      <c r="T611" s="392"/>
      <c r="U611" s="392"/>
      <c r="V611" s="434" t="b">
        <f t="shared" si="31"/>
        <v>1</v>
      </c>
      <c r="W611" s="434" t="b">
        <f t="shared" si="29"/>
        <v>1</v>
      </c>
      <c r="X611" s="35" t="s">
        <v>1413</v>
      </c>
      <c r="Y611" s="38">
        <v>2</v>
      </c>
      <c r="Z611" s="38" t="s">
        <v>8</v>
      </c>
      <c r="AA611" s="117" t="s">
        <v>3448</v>
      </c>
      <c r="AB611" s="33" t="s">
        <v>1972</v>
      </c>
      <c r="AC611" s="213" t="s">
        <v>4534</v>
      </c>
      <c r="AD611" s="626" t="str">
        <f t="shared" si="30"/>
        <v>PHY F244P2</v>
      </c>
      <c r="AE611" s="626">
        <v>1419</v>
      </c>
      <c r="AF611" s="36" t="s">
        <v>1968</v>
      </c>
    </row>
    <row r="612" spans="2:32" ht="14.25" customHeight="1">
      <c r="B612" s="33"/>
      <c r="C612" s="41"/>
      <c r="D612" s="35" t="s">
        <v>1424</v>
      </c>
      <c r="E612" s="35" t="s">
        <v>1425</v>
      </c>
      <c r="F612" s="36" t="s">
        <v>184</v>
      </c>
      <c r="G612" s="38">
        <v>1</v>
      </c>
      <c r="H612" s="629">
        <v>16661</v>
      </c>
      <c r="I612" s="36"/>
      <c r="J612" s="36"/>
      <c r="K612" s="36"/>
      <c r="L612" s="36"/>
      <c r="M612" s="402"/>
      <c r="N612" s="36"/>
      <c r="O612" s="36"/>
      <c r="P612" s="392"/>
      <c r="Q612" s="392"/>
      <c r="R612" s="392"/>
      <c r="S612" s="392"/>
      <c r="T612" s="392"/>
      <c r="U612" s="392"/>
      <c r="V612" s="434" t="b">
        <f t="shared" si="31"/>
        <v>1</v>
      </c>
      <c r="W612" s="434" t="b">
        <f t="shared" si="29"/>
        <v>1</v>
      </c>
      <c r="X612" s="35" t="s">
        <v>1425</v>
      </c>
      <c r="Y612" s="38">
        <v>1</v>
      </c>
      <c r="Z612" s="38" t="s">
        <v>19</v>
      </c>
      <c r="AA612" s="117" t="s">
        <v>1973</v>
      </c>
      <c r="AB612" s="33"/>
      <c r="AC612" s="213" t="s">
        <v>4535</v>
      </c>
      <c r="AD612" s="626" t="str">
        <f t="shared" si="30"/>
        <v>PHY F266I1</v>
      </c>
      <c r="AE612" s="626">
        <v>1479</v>
      </c>
      <c r="AF612" s="36" t="s">
        <v>184</v>
      </c>
    </row>
    <row r="613" spans="2:32" ht="14.25" customHeight="1">
      <c r="B613" s="33" t="s">
        <v>1522</v>
      </c>
      <c r="C613" s="41" t="s">
        <v>1966</v>
      </c>
      <c r="D613" s="35" t="s">
        <v>1426</v>
      </c>
      <c r="E613" s="35" t="s">
        <v>1427</v>
      </c>
      <c r="F613" s="36" t="s">
        <v>1428</v>
      </c>
      <c r="G613" s="38">
        <v>1</v>
      </c>
      <c r="H613" s="629">
        <v>14891</v>
      </c>
      <c r="I613" s="36" t="s">
        <v>3286</v>
      </c>
      <c r="J613" s="36" t="s">
        <v>3289</v>
      </c>
      <c r="K613" s="36" t="s">
        <v>3292</v>
      </c>
      <c r="L613" s="36"/>
      <c r="M613" s="402"/>
      <c r="N613" s="36"/>
      <c r="O613" s="36"/>
      <c r="P613" s="392"/>
      <c r="Q613" s="392"/>
      <c r="R613" s="392"/>
      <c r="S613" s="392"/>
      <c r="T613" s="392"/>
      <c r="U613" s="392"/>
      <c r="V613" s="434" t="b">
        <f t="shared" si="31"/>
        <v>1</v>
      </c>
      <c r="W613" s="434" t="b">
        <f t="shared" si="29"/>
        <v>1</v>
      </c>
      <c r="X613" s="35" t="s">
        <v>1427</v>
      </c>
      <c r="Y613" s="38">
        <v>1</v>
      </c>
      <c r="Z613" s="38" t="s">
        <v>6</v>
      </c>
      <c r="AA613" s="442" t="s">
        <v>1429</v>
      </c>
      <c r="AB613" s="33" t="s">
        <v>1522</v>
      </c>
      <c r="AC613" s="213" t="s">
        <v>4536</v>
      </c>
      <c r="AD613" s="626" t="str">
        <f t="shared" si="30"/>
        <v>PHY F341L1</v>
      </c>
      <c r="AE613" s="626">
        <v>1420</v>
      </c>
      <c r="AF613" s="36" t="s">
        <v>1428</v>
      </c>
    </row>
    <row r="614" spans="2:32" ht="14.25" customHeight="1">
      <c r="B614" s="33" t="s">
        <v>1554</v>
      </c>
      <c r="C614" s="41" t="s">
        <v>1966</v>
      </c>
      <c r="D614" s="35" t="s">
        <v>1426</v>
      </c>
      <c r="E614" s="35" t="s">
        <v>1427</v>
      </c>
      <c r="F614" s="36" t="s">
        <v>1428</v>
      </c>
      <c r="G614" s="38">
        <v>1</v>
      </c>
      <c r="H614" s="629">
        <v>1489157</v>
      </c>
      <c r="I614" s="36" t="s">
        <v>3349</v>
      </c>
      <c r="J614" s="36"/>
      <c r="K614" s="36"/>
      <c r="L614" s="36"/>
      <c r="M614" s="402"/>
      <c r="N614" s="36"/>
      <c r="O614" s="36"/>
      <c r="P614" s="392"/>
      <c r="Q614" s="392"/>
      <c r="R614" s="392"/>
      <c r="S614" s="392"/>
      <c r="T614" s="392"/>
      <c r="U614" s="392"/>
      <c r="V614" s="434" t="b">
        <f t="shared" si="31"/>
        <v>1</v>
      </c>
      <c r="W614" s="434" t="b">
        <f t="shared" si="29"/>
        <v>1</v>
      </c>
      <c r="X614" s="35" t="s">
        <v>1427</v>
      </c>
      <c r="Y614" s="38">
        <v>1</v>
      </c>
      <c r="Z614" s="38" t="s">
        <v>7</v>
      </c>
      <c r="AA614" s="53" t="s">
        <v>1430</v>
      </c>
      <c r="AB614" s="33" t="s">
        <v>1554</v>
      </c>
      <c r="AC614" s="213" t="s">
        <v>4537</v>
      </c>
      <c r="AD614" s="626" t="str">
        <f t="shared" si="30"/>
        <v>PHY F341T1</v>
      </c>
      <c r="AE614" s="626">
        <v>1421</v>
      </c>
      <c r="AF614" s="36" t="s">
        <v>1428</v>
      </c>
    </row>
    <row r="615" spans="2:32" ht="14.25" customHeight="1">
      <c r="B615" s="33" t="s">
        <v>1548</v>
      </c>
      <c r="C615" s="41" t="s">
        <v>1966</v>
      </c>
      <c r="D615" s="35" t="s">
        <v>1431</v>
      </c>
      <c r="E615" s="35" t="s">
        <v>1432</v>
      </c>
      <c r="F615" s="36" t="s">
        <v>1433</v>
      </c>
      <c r="G615" s="38">
        <v>1</v>
      </c>
      <c r="H615" s="629">
        <v>14901</v>
      </c>
      <c r="I615" s="36" t="s">
        <v>3281</v>
      </c>
      <c r="J615" s="36" t="s">
        <v>3290</v>
      </c>
      <c r="K615" s="36" t="s">
        <v>3293</v>
      </c>
      <c r="L615" s="36"/>
      <c r="M615" s="402"/>
      <c r="N615" s="36"/>
      <c r="O615" s="36"/>
      <c r="P615" s="392"/>
      <c r="Q615" s="392"/>
      <c r="R615" s="392"/>
      <c r="S615" s="392"/>
      <c r="T615" s="392"/>
      <c r="U615" s="392"/>
      <c r="V615" s="434" t="b">
        <f t="shared" si="31"/>
        <v>1</v>
      </c>
      <c r="W615" s="434" t="b">
        <f t="shared" si="29"/>
        <v>1</v>
      </c>
      <c r="X615" s="35" t="s">
        <v>1432</v>
      </c>
      <c r="Y615" s="38">
        <v>1</v>
      </c>
      <c r="Z615" s="38" t="s">
        <v>6</v>
      </c>
      <c r="AA615" s="442" t="s">
        <v>1434</v>
      </c>
      <c r="AB615" s="33" t="s">
        <v>1548</v>
      </c>
      <c r="AC615" s="213" t="s">
        <v>4538</v>
      </c>
      <c r="AD615" s="626" t="str">
        <f t="shared" si="30"/>
        <v>PHY F342L1</v>
      </c>
      <c r="AE615" s="626">
        <v>1422</v>
      </c>
      <c r="AF615" s="36" t="s">
        <v>1433</v>
      </c>
    </row>
    <row r="616" spans="2:32" ht="14.25" customHeight="1">
      <c r="B616" s="33" t="s">
        <v>1550</v>
      </c>
      <c r="C616" s="41" t="s">
        <v>1966</v>
      </c>
      <c r="D616" s="35" t="s">
        <v>1431</v>
      </c>
      <c r="E616" s="35" t="s">
        <v>1432</v>
      </c>
      <c r="F616" s="36" t="s">
        <v>1433</v>
      </c>
      <c r="G616" s="38">
        <v>1</v>
      </c>
      <c r="H616" s="629">
        <v>1490157</v>
      </c>
      <c r="I616" s="36" t="s">
        <v>3291</v>
      </c>
      <c r="J616" s="36"/>
      <c r="K616" s="36"/>
      <c r="L616" s="36"/>
      <c r="M616" s="402"/>
      <c r="N616" s="36"/>
      <c r="O616" s="36"/>
      <c r="P616" s="392"/>
      <c r="Q616" s="392"/>
      <c r="R616" s="392"/>
      <c r="S616" s="392"/>
      <c r="T616" s="392"/>
      <c r="U616" s="392"/>
      <c r="V616" s="434" t="b">
        <f t="shared" si="31"/>
        <v>1</v>
      </c>
      <c r="W616" s="434" t="b">
        <f t="shared" si="29"/>
        <v>1</v>
      </c>
      <c r="X616" s="35" t="s">
        <v>1432</v>
      </c>
      <c r="Y616" s="38">
        <v>1</v>
      </c>
      <c r="Z616" s="38" t="s">
        <v>7</v>
      </c>
      <c r="AA616" s="53" t="s">
        <v>1435</v>
      </c>
      <c r="AB616" s="33" t="s">
        <v>1550</v>
      </c>
      <c r="AC616" s="213" t="s">
        <v>4539</v>
      </c>
      <c r="AD616" s="626" t="str">
        <f t="shared" si="30"/>
        <v>PHY F342T1</v>
      </c>
      <c r="AE616" s="626">
        <v>1423</v>
      </c>
      <c r="AF616" s="36" t="s">
        <v>1433</v>
      </c>
    </row>
    <row r="617" spans="2:32" ht="14.25" customHeight="1">
      <c r="B617" s="33" t="s">
        <v>1974</v>
      </c>
      <c r="C617" s="41" t="s">
        <v>1966</v>
      </c>
      <c r="D617" s="35" t="s">
        <v>1436</v>
      </c>
      <c r="E617" s="35" t="s">
        <v>1437</v>
      </c>
      <c r="F617" s="36" t="s">
        <v>1438</v>
      </c>
      <c r="G617" s="38">
        <v>1</v>
      </c>
      <c r="H617" s="629">
        <v>14911</v>
      </c>
      <c r="I617" s="36" t="s">
        <v>3351</v>
      </c>
      <c r="J617" s="36" t="s">
        <v>3270</v>
      </c>
      <c r="K617" s="36" t="s">
        <v>3310</v>
      </c>
      <c r="L617" s="36"/>
      <c r="M617" s="402"/>
      <c r="N617" s="36"/>
      <c r="O617" s="36"/>
      <c r="P617" s="392"/>
      <c r="Q617" s="392"/>
      <c r="R617" s="392"/>
      <c r="S617" s="392"/>
      <c r="T617" s="392"/>
      <c r="U617" s="392"/>
      <c r="V617" s="434" t="b">
        <f t="shared" si="31"/>
        <v>1</v>
      </c>
      <c r="W617" s="434" t="b">
        <f t="shared" si="29"/>
        <v>1</v>
      </c>
      <c r="X617" s="35" t="s">
        <v>1437</v>
      </c>
      <c r="Y617" s="38">
        <v>1</v>
      </c>
      <c r="Z617" s="38" t="s">
        <v>6</v>
      </c>
      <c r="AA617" s="442" t="s">
        <v>321</v>
      </c>
      <c r="AB617" s="33" t="s">
        <v>1974</v>
      </c>
      <c r="AC617" s="213" t="s">
        <v>4540</v>
      </c>
      <c r="AD617" s="626" t="str">
        <f t="shared" si="30"/>
        <v>PHY F343L1</v>
      </c>
      <c r="AE617" s="626">
        <v>1424</v>
      </c>
      <c r="AF617" s="36" t="s">
        <v>1438</v>
      </c>
    </row>
    <row r="618" spans="2:32" ht="14.25" customHeight="1">
      <c r="B618" s="33" t="s">
        <v>1525</v>
      </c>
      <c r="C618" s="41" t="s">
        <v>1966</v>
      </c>
      <c r="D618" s="35" t="s">
        <v>1436</v>
      </c>
      <c r="E618" s="35" t="s">
        <v>1437</v>
      </c>
      <c r="F618" s="36" t="s">
        <v>1438</v>
      </c>
      <c r="G618" s="38">
        <v>1</v>
      </c>
      <c r="H618" s="629">
        <v>1491157</v>
      </c>
      <c r="I618" s="36" t="s">
        <v>3295</v>
      </c>
      <c r="J618" s="36"/>
      <c r="K618" s="36"/>
      <c r="L618" s="36"/>
      <c r="M618" s="402"/>
      <c r="N618" s="36"/>
      <c r="O618" s="36"/>
      <c r="P618" s="392"/>
      <c r="Q618" s="392"/>
      <c r="R618" s="392"/>
      <c r="S618" s="392"/>
      <c r="T618" s="392"/>
      <c r="U618" s="392"/>
      <c r="V618" s="434" t="b">
        <f t="shared" si="31"/>
        <v>1</v>
      </c>
      <c r="W618" s="434" t="b">
        <f t="shared" si="29"/>
        <v>1</v>
      </c>
      <c r="X618" s="35" t="s">
        <v>1437</v>
      </c>
      <c r="Y618" s="38">
        <v>1</v>
      </c>
      <c r="Z618" s="38" t="s">
        <v>7</v>
      </c>
      <c r="AA618" s="53" t="s">
        <v>322</v>
      </c>
      <c r="AB618" s="33" t="s">
        <v>1525</v>
      </c>
      <c r="AC618" s="213" t="s">
        <v>4541</v>
      </c>
      <c r="AD618" s="626" t="str">
        <f t="shared" si="30"/>
        <v>PHY F343T1</v>
      </c>
      <c r="AE618" s="626">
        <v>1425</v>
      </c>
      <c r="AF618" s="36" t="s">
        <v>1438</v>
      </c>
    </row>
    <row r="619" spans="2:32" ht="14.25" customHeight="1">
      <c r="B619" s="33" t="s">
        <v>1580</v>
      </c>
      <c r="C619" s="41"/>
      <c r="D619" s="35" t="s">
        <v>1439</v>
      </c>
      <c r="E619" s="35" t="s">
        <v>1440</v>
      </c>
      <c r="F619" s="36" t="s">
        <v>1441</v>
      </c>
      <c r="G619" s="38">
        <v>1</v>
      </c>
      <c r="H619" s="629">
        <v>14921</v>
      </c>
      <c r="I619" s="36" t="s">
        <v>3287</v>
      </c>
      <c r="J619" s="36" t="s">
        <v>3303</v>
      </c>
      <c r="K619" s="36" t="s">
        <v>3296</v>
      </c>
      <c r="L619" s="36" t="s">
        <v>3274</v>
      </c>
      <c r="M619" s="402" t="s">
        <v>3266</v>
      </c>
      <c r="N619" s="36" t="s">
        <v>3275</v>
      </c>
      <c r="O619" s="36"/>
      <c r="P619" s="392"/>
      <c r="Q619" s="392"/>
      <c r="R619" s="392"/>
      <c r="S619" s="392"/>
      <c r="T619" s="392"/>
      <c r="U619" s="392"/>
      <c r="V619" s="434" t="b">
        <f t="shared" si="31"/>
        <v>1</v>
      </c>
      <c r="W619" s="434" t="b">
        <f t="shared" si="29"/>
        <v>1</v>
      </c>
      <c r="X619" s="35" t="s">
        <v>1440</v>
      </c>
      <c r="Y619" s="38">
        <v>1</v>
      </c>
      <c r="Z619" s="38" t="s">
        <v>8</v>
      </c>
      <c r="AA619" s="53" t="s">
        <v>1975</v>
      </c>
      <c r="AB619" s="33" t="s">
        <v>1580</v>
      </c>
      <c r="AC619" s="213" t="s">
        <v>4542</v>
      </c>
      <c r="AD619" s="626" t="str">
        <f t="shared" si="30"/>
        <v>PHY F344P1</v>
      </c>
      <c r="AE619" s="626">
        <v>1426</v>
      </c>
      <c r="AF619" s="36" t="s">
        <v>1441</v>
      </c>
    </row>
    <row r="620" spans="2:32" ht="14.25" customHeight="1">
      <c r="B620" s="33"/>
      <c r="C620" s="41"/>
      <c r="D620" s="35" t="s">
        <v>1976</v>
      </c>
      <c r="E620" s="35" t="s">
        <v>1977</v>
      </c>
      <c r="F620" s="36" t="s">
        <v>197</v>
      </c>
      <c r="G620" s="38">
        <v>1</v>
      </c>
      <c r="H620" s="629">
        <v>16831</v>
      </c>
      <c r="I620" s="36"/>
      <c r="J620" s="36"/>
      <c r="K620" s="36"/>
      <c r="L620" s="36"/>
      <c r="M620" s="402"/>
      <c r="N620" s="36"/>
      <c r="O620" s="36"/>
      <c r="P620" s="392"/>
      <c r="Q620" s="392"/>
      <c r="R620" s="392"/>
      <c r="S620" s="392"/>
      <c r="T620" s="392"/>
      <c r="U620" s="392"/>
      <c r="V620" s="434" t="b">
        <f t="shared" si="31"/>
        <v>1</v>
      </c>
      <c r="W620" s="434" t="b">
        <f t="shared" si="29"/>
        <v>1</v>
      </c>
      <c r="X620" s="35" t="s">
        <v>1977</v>
      </c>
      <c r="Y620" s="38">
        <v>1</v>
      </c>
      <c r="Z620" s="38" t="s">
        <v>19</v>
      </c>
      <c r="AA620" s="117" t="s">
        <v>1973</v>
      </c>
      <c r="AB620" s="33"/>
      <c r="AC620" s="213" t="s">
        <v>4543</v>
      </c>
      <c r="AD620" s="626" t="str">
        <f t="shared" si="30"/>
        <v>PHY F366I1</v>
      </c>
      <c r="AE620" s="626">
        <v>1485</v>
      </c>
      <c r="AF620" s="36" t="s">
        <v>197</v>
      </c>
    </row>
    <row r="621" spans="2:32" s="477" customFormat="1" ht="14.25" customHeight="1">
      <c r="B621" s="470"/>
      <c r="C621" s="471"/>
      <c r="D621" s="472" t="s">
        <v>1978</v>
      </c>
      <c r="E621" s="472" t="s">
        <v>1979</v>
      </c>
      <c r="F621" s="466" t="s">
        <v>197</v>
      </c>
      <c r="G621" s="473">
        <v>1</v>
      </c>
      <c r="H621" s="629">
        <v>17511</v>
      </c>
      <c r="I621" s="466"/>
      <c r="J621" s="466"/>
      <c r="K621" s="466"/>
      <c r="L621" s="466"/>
      <c r="M621" s="475"/>
      <c r="N621" s="466"/>
      <c r="O621" s="466"/>
      <c r="P621" s="476"/>
      <c r="Q621" s="476"/>
      <c r="R621" s="476"/>
      <c r="S621" s="476"/>
      <c r="T621" s="476"/>
      <c r="U621" s="476"/>
      <c r="V621" s="477" t="b">
        <f t="shared" si="31"/>
        <v>1</v>
      </c>
      <c r="W621" s="477" t="b">
        <f t="shared" si="29"/>
        <v>1</v>
      </c>
      <c r="X621" s="472" t="s">
        <v>1979</v>
      </c>
      <c r="Y621" s="473">
        <v>1</v>
      </c>
      <c r="Z621" s="473" t="s">
        <v>19</v>
      </c>
      <c r="AA621" s="478" t="s">
        <v>1973</v>
      </c>
      <c r="AB621" s="470"/>
      <c r="AC621" s="213" t="s">
        <v>4544</v>
      </c>
      <c r="AD621" s="626" t="str">
        <f t="shared" si="30"/>
        <v>PHY F367I1</v>
      </c>
      <c r="AE621" s="626" t="e">
        <v>#N/A</v>
      </c>
      <c r="AF621" s="466" t="s">
        <v>197</v>
      </c>
    </row>
    <row r="622" spans="2:32" ht="14.25" customHeight="1">
      <c r="B622" s="33"/>
      <c r="C622" s="41"/>
      <c r="D622" s="35" t="s">
        <v>1980</v>
      </c>
      <c r="E622" s="35" t="s">
        <v>1981</v>
      </c>
      <c r="F622" s="36" t="s">
        <v>200</v>
      </c>
      <c r="G622" s="38">
        <v>1</v>
      </c>
      <c r="H622" s="629">
        <v>17001</v>
      </c>
      <c r="I622" s="36"/>
      <c r="J622" s="36"/>
      <c r="K622" s="36"/>
      <c r="L622" s="36"/>
      <c r="M622" s="402"/>
      <c r="N622" s="36"/>
      <c r="O622" s="36"/>
      <c r="P622" s="392"/>
      <c r="Q622" s="392"/>
      <c r="R622" s="392"/>
      <c r="S622" s="392"/>
      <c r="T622" s="392"/>
      <c r="U622" s="392"/>
      <c r="V622" s="434" t="b">
        <f t="shared" si="31"/>
        <v>1</v>
      </c>
      <c r="W622" s="434" t="b">
        <f t="shared" si="29"/>
        <v>1</v>
      </c>
      <c r="X622" s="35" t="s">
        <v>1981</v>
      </c>
      <c r="Y622" s="38">
        <v>1</v>
      </c>
      <c r="Z622" s="38" t="s">
        <v>19</v>
      </c>
      <c r="AA622" s="117" t="s">
        <v>1973</v>
      </c>
      <c r="AB622" s="33"/>
      <c r="AC622" s="213" t="s">
        <v>4545</v>
      </c>
      <c r="AD622" s="626" t="str">
        <f t="shared" si="30"/>
        <v>PHY F376I1</v>
      </c>
      <c r="AE622" s="626">
        <v>1496</v>
      </c>
      <c r="AF622" s="36" t="s">
        <v>200</v>
      </c>
    </row>
    <row r="623" spans="2:32" s="477" customFormat="1" ht="14.25" customHeight="1">
      <c r="B623" s="482"/>
      <c r="C623" s="471"/>
      <c r="D623" s="472">
        <v>1767</v>
      </c>
      <c r="E623" s="483" t="s">
        <v>1982</v>
      </c>
      <c r="F623" s="466" t="s">
        <v>200</v>
      </c>
      <c r="G623" s="473">
        <v>1</v>
      </c>
      <c r="H623" s="629">
        <v>17671</v>
      </c>
      <c r="I623" s="466"/>
      <c r="J623" s="466"/>
      <c r="K623" s="466"/>
      <c r="L623" s="466"/>
      <c r="M623" s="475"/>
      <c r="N623" s="466"/>
      <c r="O623" s="466"/>
      <c r="P623" s="476"/>
      <c r="Q623" s="476"/>
      <c r="R623" s="476"/>
      <c r="S623" s="476"/>
      <c r="T623" s="476"/>
      <c r="U623" s="476"/>
      <c r="V623" s="477" t="b">
        <f t="shared" si="31"/>
        <v>1</v>
      </c>
      <c r="W623" s="477" t="b">
        <f t="shared" si="29"/>
        <v>1</v>
      </c>
      <c r="X623" s="483" t="s">
        <v>1982</v>
      </c>
      <c r="Y623" s="473">
        <v>1</v>
      </c>
      <c r="Z623" s="484" t="s">
        <v>19</v>
      </c>
      <c r="AA623" s="478" t="s">
        <v>1973</v>
      </c>
      <c r="AB623" s="482"/>
      <c r="AC623" s="213" t="s">
        <v>4546</v>
      </c>
      <c r="AD623" s="626" t="str">
        <f t="shared" si="30"/>
        <v>PHY F377I1</v>
      </c>
      <c r="AE623" s="626" t="e">
        <v>#N/A</v>
      </c>
      <c r="AF623" s="466" t="s">
        <v>200</v>
      </c>
    </row>
    <row r="624" spans="2:32" s="252" customFormat="1" ht="14.25" customHeight="1">
      <c r="B624" s="33" t="s">
        <v>1564</v>
      </c>
      <c r="C624" s="41" t="s">
        <v>1984</v>
      </c>
      <c r="D624" s="66" t="s">
        <v>1464</v>
      </c>
      <c r="E624" s="67" t="s">
        <v>1465</v>
      </c>
      <c r="F624" s="67" t="s">
        <v>1983</v>
      </c>
      <c r="G624" s="41">
        <v>1</v>
      </c>
      <c r="H624" s="629">
        <v>15051</v>
      </c>
      <c r="I624" s="67" t="s">
        <v>3302</v>
      </c>
      <c r="J624" s="67" t="s">
        <v>3272</v>
      </c>
      <c r="K624" s="67" t="s">
        <v>3311</v>
      </c>
      <c r="L624" s="67"/>
      <c r="M624" s="406"/>
      <c r="N624" s="67"/>
      <c r="O624" s="67"/>
      <c r="P624" s="392"/>
      <c r="Q624" s="392"/>
      <c r="R624" s="421"/>
      <c r="S624" s="421"/>
      <c r="T624" s="421"/>
      <c r="U624" s="421"/>
      <c r="V624" s="434" t="b">
        <f t="shared" si="31"/>
        <v>1</v>
      </c>
      <c r="W624" s="434" t="b">
        <f t="shared" si="29"/>
        <v>1</v>
      </c>
      <c r="X624" s="67" t="s">
        <v>1465</v>
      </c>
      <c r="Y624" s="41">
        <v>1</v>
      </c>
      <c r="Z624" s="41" t="s">
        <v>6</v>
      </c>
      <c r="AA624" s="442" t="s">
        <v>1410</v>
      </c>
      <c r="AB624" s="33" t="s">
        <v>1564</v>
      </c>
      <c r="AC624" s="213" t="s">
        <v>4547</v>
      </c>
      <c r="AD624" s="626" t="str">
        <f t="shared" si="30"/>
        <v>PHY F421L1</v>
      </c>
      <c r="AE624" s="626">
        <v>1428</v>
      </c>
      <c r="AF624" s="67" t="s">
        <v>1983</v>
      </c>
    </row>
    <row r="625" spans="2:32" ht="14.25" customHeight="1">
      <c r="B625" s="426" t="s">
        <v>1552</v>
      </c>
      <c r="C625" s="254" t="s">
        <v>1984</v>
      </c>
      <c r="D625" s="255" t="s">
        <v>1467</v>
      </c>
      <c r="E625" s="423" t="s">
        <v>1468</v>
      </c>
      <c r="F625" s="423" t="s">
        <v>1985</v>
      </c>
      <c r="G625" s="254">
        <v>1</v>
      </c>
      <c r="H625" s="629">
        <v>15061</v>
      </c>
      <c r="I625" s="423" t="s">
        <v>3300</v>
      </c>
      <c r="J625" s="423" t="s">
        <v>3309</v>
      </c>
      <c r="K625" s="423" t="s">
        <v>3298</v>
      </c>
      <c r="L625" s="423"/>
      <c r="M625" s="425"/>
      <c r="N625" s="423"/>
      <c r="O625" s="423"/>
      <c r="P625" s="421"/>
      <c r="Q625" s="421"/>
      <c r="R625" s="392"/>
      <c r="S625" s="392"/>
      <c r="T625" s="392"/>
      <c r="U625" s="392"/>
      <c r="V625" s="434" t="b">
        <f t="shared" si="31"/>
        <v>1</v>
      </c>
      <c r="W625" s="434" t="b">
        <f t="shared" si="29"/>
        <v>1</v>
      </c>
      <c r="X625" s="67" t="s">
        <v>1468</v>
      </c>
      <c r="Y625" s="41">
        <v>1</v>
      </c>
      <c r="Z625" s="41" t="s">
        <v>6</v>
      </c>
      <c r="AA625" s="442" t="s">
        <v>1390</v>
      </c>
      <c r="AB625" s="33" t="s">
        <v>1552</v>
      </c>
      <c r="AC625" s="213" t="s">
        <v>4548</v>
      </c>
      <c r="AD625" s="626" t="str">
        <f t="shared" si="30"/>
        <v>PHY F423L1</v>
      </c>
      <c r="AE625" s="626">
        <v>1429</v>
      </c>
      <c r="AF625" s="423" t="s">
        <v>1985</v>
      </c>
    </row>
    <row r="626" spans="2:32" s="477" customFormat="1" ht="14.25" customHeight="1">
      <c r="B626" s="470"/>
      <c r="C626" s="471"/>
      <c r="D626" s="472" t="s">
        <v>1470</v>
      </c>
      <c r="E626" s="479" t="s">
        <v>1471</v>
      </c>
      <c r="F626" s="480" t="s">
        <v>212</v>
      </c>
      <c r="G626" s="473">
        <v>1</v>
      </c>
      <c r="H626" s="629">
        <v>17251</v>
      </c>
      <c r="I626" s="480"/>
      <c r="J626" s="480"/>
      <c r="K626" s="480"/>
      <c r="L626" s="480"/>
      <c r="M626" s="481"/>
      <c r="N626" s="480"/>
      <c r="O626" s="480"/>
      <c r="P626" s="476"/>
      <c r="Q626" s="476"/>
      <c r="R626" s="476"/>
      <c r="S626" s="476"/>
      <c r="T626" s="476"/>
      <c r="U626" s="476"/>
      <c r="V626" s="477" t="b">
        <f t="shared" si="31"/>
        <v>1</v>
      </c>
      <c r="W626" s="477" t="b">
        <f t="shared" si="29"/>
        <v>1</v>
      </c>
      <c r="X626" s="479" t="s">
        <v>1471</v>
      </c>
      <c r="Y626" s="473">
        <v>1</v>
      </c>
      <c r="Z626" s="473" t="s">
        <v>19</v>
      </c>
      <c r="AA626" s="478" t="s">
        <v>1973</v>
      </c>
      <c r="AB626" s="470"/>
      <c r="AC626" s="213" t="s">
        <v>4549</v>
      </c>
      <c r="AD626" s="626" t="str">
        <f t="shared" si="30"/>
        <v>PHY F491I1</v>
      </c>
      <c r="AE626" s="626" t="e">
        <v>#N/A</v>
      </c>
      <c r="AF626" s="480" t="s">
        <v>212</v>
      </c>
    </row>
    <row r="627" spans="2:32" ht="7.5" customHeight="1">
      <c r="B627" s="33"/>
      <c r="C627" s="41"/>
      <c r="D627" s="38"/>
      <c r="E627" s="35"/>
      <c r="F627" s="36"/>
      <c r="G627" s="38"/>
      <c r="H627" s="38"/>
      <c r="I627" s="36"/>
      <c r="J627" s="36"/>
      <c r="K627" s="36"/>
      <c r="L627" s="36"/>
      <c r="M627" s="402"/>
      <c r="N627" s="36"/>
      <c r="O627" s="36"/>
      <c r="P627" s="392"/>
      <c r="Q627" s="392"/>
      <c r="R627" s="392"/>
      <c r="S627" s="392"/>
      <c r="T627" s="392"/>
      <c r="U627" s="392"/>
    </row>
    <row r="628" spans="2:32" ht="7.5" customHeight="1">
      <c r="B628" s="33"/>
      <c r="C628" s="41"/>
      <c r="D628" s="38"/>
      <c r="E628" s="35"/>
      <c r="F628" s="29"/>
      <c r="G628" s="29"/>
      <c r="H628" s="38"/>
      <c r="I628" s="29"/>
      <c r="J628" s="29"/>
      <c r="K628" s="29"/>
      <c r="L628" s="29"/>
      <c r="M628" s="400"/>
      <c r="N628" s="29"/>
      <c r="O628" s="29"/>
      <c r="P628" s="392"/>
      <c r="Q628" s="392"/>
      <c r="R628" s="392"/>
      <c r="S628" s="392"/>
      <c r="T628" s="392"/>
      <c r="U628" s="392"/>
    </row>
    <row r="629" spans="2:32" ht="7.5" customHeight="1">
      <c r="B629" s="33"/>
      <c r="C629" s="41"/>
      <c r="D629" s="38"/>
      <c r="E629" s="75"/>
      <c r="F629" s="36"/>
      <c r="G629" s="36"/>
      <c r="H629" s="38"/>
      <c r="I629" s="36"/>
      <c r="J629" s="36"/>
      <c r="K629" s="36"/>
      <c r="L629" s="36"/>
      <c r="M629" s="402"/>
      <c r="N629" s="36"/>
      <c r="O629" s="36"/>
      <c r="P629" s="392"/>
      <c r="Q629" s="392"/>
      <c r="R629" s="392"/>
      <c r="S629" s="392"/>
      <c r="T629" s="392"/>
      <c r="U629" s="392"/>
    </row>
    <row r="630" spans="2:32" ht="7.5" customHeight="1">
      <c r="B630" s="33"/>
      <c r="C630" s="41"/>
      <c r="D630" s="38"/>
      <c r="E630" s="35"/>
      <c r="F630" s="36"/>
      <c r="G630" s="36"/>
      <c r="H630" s="38"/>
      <c r="I630" s="36"/>
      <c r="J630" s="36"/>
      <c r="K630" s="36"/>
      <c r="L630" s="36"/>
      <c r="M630" s="402"/>
      <c r="N630" s="36"/>
      <c r="O630" s="36"/>
      <c r="P630" s="392"/>
      <c r="Q630" s="392"/>
      <c r="R630" s="392"/>
      <c r="S630" s="392"/>
      <c r="T630" s="392"/>
      <c r="U630" s="392"/>
    </row>
    <row r="631" spans="2:32" ht="7.5" customHeight="1">
      <c r="B631" s="33"/>
      <c r="C631" s="41"/>
      <c r="D631" s="38"/>
      <c r="E631" s="75"/>
      <c r="F631" s="36"/>
      <c r="G631" s="36"/>
      <c r="H631" s="38"/>
      <c r="I631" s="36"/>
      <c r="J631" s="36"/>
      <c r="K631" s="36"/>
      <c r="L631" s="36"/>
      <c r="M631" s="402"/>
      <c r="N631" s="36"/>
      <c r="O631" s="36"/>
      <c r="P631" s="392"/>
      <c r="Q631" s="392"/>
      <c r="R631" s="392"/>
      <c r="S631" s="392"/>
      <c r="T631" s="392"/>
      <c r="U631" s="392"/>
    </row>
    <row r="632" spans="2:32" ht="7.5" customHeight="1">
      <c r="B632" s="33"/>
      <c r="C632" s="41"/>
      <c r="D632" s="142"/>
      <c r="E632" s="75"/>
      <c r="F632" s="36"/>
      <c r="G632" s="36"/>
      <c r="H632" s="142"/>
      <c r="I632" s="36"/>
      <c r="J632" s="36"/>
      <c r="K632" s="36"/>
      <c r="L632" s="36"/>
      <c r="M632" s="402"/>
      <c r="N632" s="36"/>
      <c r="O632" s="36"/>
      <c r="P632" s="392"/>
      <c r="Q632" s="392"/>
      <c r="R632" s="392"/>
      <c r="S632" s="392"/>
      <c r="T632" s="392"/>
      <c r="U632" s="392"/>
    </row>
    <row r="633" spans="2:32" ht="7.5" customHeight="1">
      <c r="B633" s="33"/>
      <c r="C633" s="41"/>
      <c r="D633" s="38"/>
      <c r="E633" s="43"/>
      <c r="F633" s="36"/>
      <c r="G633" s="36"/>
      <c r="H633" s="38"/>
      <c r="I633" s="36"/>
      <c r="J633" s="36"/>
      <c r="K633" s="36"/>
      <c r="L633" s="36"/>
      <c r="M633" s="402"/>
      <c r="N633" s="36"/>
      <c r="O633" s="36"/>
      <c r="P633" s="392"/>
      <c r="Q633" s="392"/>
      <c r="R633" s="392"/>
      <c r="S633" s="392"/>
      <c r="T633" s="392"/>
      <c r="U633" s="392"/>
    </row>
    <row r="634" spans="2:32" ht="7.5" customHeight="1">
      <c r="B634" s="33"/>
      <c r="C634" s="41"/>
      <c r="D634" s="38"/>
      <c r="E634" s="43"/>
      <c r="F634" s="36"/>
      <c r="G634" s="36"/>
      <c r="H634" s="38"/>
      <c r="I634" s="36"/>
      <c r="J634" s="36"/>
      <c r="K634" s="36"/>
      <c r="L634" s="36"/>
      <c r="M634" s="402"/>
      <c r="N634" s="36"/>
      <c r="O634" s="36"/>
      <c r="P634" s="392"/>
      <c r="Q634" s="392"/>
      <c r="R634" s="392"/>
      <c r="S634" s="392"/>
      <c r="T634" s="392"/>
      <c r="U634" s="392"/>
    </row>
    <row r="635" spans="2:32" ht="7.5" customHeight="1">
      <c r="B635" s="33"/>
      <c r="C635" s="41"/>
      <c r="D635" s="38"/>
      <c r="E635" s="43"/>
      <c r="F635" s="36"/>
      <c r="G635" s="36"/>
      <c r="H635" s="38"/>
      <c r="I635" s="36"/>
      <c r="J635" s="36"/>
      <c r="K635" s="36"/>
      <c r="L635" s="36"/>
      <c r="M635" s="402"/>
      <c r="N635" s="36"/>
      <c r="O635" s="36"/>
      <c r="P635" s="392"/>
      <c r="Q635" s="392"/>
      <c r="R635" s="392"/>
      <c r="S635" s="392"/>
      <c r="T635" s="392"/>
      <c r="U635" s="392"/>
    </row>
    <row r="636" spans="2:32" ht="7.5" customHeight="1">
      <c r="B636" s="33"/>
      <c r="C636" s="41"/>
      <c r="D636" s="38"/>
      <c r="E636" s="43"/>
      <c r="F636" s="36"/>
      <c r="G636" s="36"/>
      <c r="H636" s="38"/>
      <c r="I636" s="36"/>
      <c r="J636" s="36"/>
      <c r="K636" s="36"/>
      <c r="L636" s="36"/>
      <c r="M636" s="402"/>
      <c r="N636" s="36"/>
      <c r="O636" s="36"/>
      <c r="P636" s="392"/>
      <c r="Q636" s="392"/>
      <c r="R636" s="392"/>
      <c r="S636" s="392"/>
      <c r="T636" s="392"/>
      <c r="U636" s="392"/>
    </row>
    <row r="637" spans="2:32" ht="7.5" customHeight="1">
      <c r="B637" s="33"/>
      <c r="C637" s="41"/>
      <c r="D637" s="38"/>
      <c r="E637" s="143"/>
      <c r="F637" s="36"/>
      <c r="G637" s="36"/>
      <c r="H637" s="38"/>
      <c r="I637" s="36"/>
      <c r="J637" s="36"/>
      <c r="K637" s="36"/>
      <c r="L637" s="36"/>
      <c r="M637" s="402"/>
      <c r="N637" s="36"/>
      <c r="O637" s="36"/>
      <c r="P637" s="392"/>
      <c r="Q637" s="392"/>
      <c r="R637" s="392"/>
      <c r="S637" s="392"/>
      <c r="T637" s="392"/>
      <c r="U637" s="392"/>
    </row>
    <row r="638" spans="2:32" ht="7.5" customHeight="1">
      <c r="B638" s="33"/>
      <c r="C638" s="41"/>
      <c r="D638" s="38"/>
      <c r="E638" s="143"/>
      <c r="F638" s="36"/>
      <c r="G638" s="36"/>
      <c r="H638" s="38"/>
      <c r="I638" s="36"/>
      <c r="J638" s="36"/>
      <c r="K638" s="36"/>
      <c r="L638" s="36"/>
      <c r="M638" s="402"/>
      <c r="N638" s="36"/>
      <c r="O638" s="36"/>
      <c r="P638" s="392"/>
      <c r="Q638" s="392"/>
      <c r="R638" s="392"/>
      <c r="S638" s="392"/>
      <c r="T638" s="392"/>
      <c r="U638" s="392"/>
    </row>
    <row r="639" spans="2:32" ht="7.5" customHeight="1">
      <c r="B639" s="33"/>
      <c r="C639" s="41"/>
      <c r="D639" s="38"/>
      <c r="E639" s="143"/>
      <c r="F639" s="36"/>
      <c r="G639" s="36"/>
      <c r="H639" s="38"/>
      <c r="I639" s="36"/>
      <c r="J639" s="36"/>
      <c r="K639" s="36"/>
      <c r="L639" s="36"/>
      <c r="M639" s="402"/>
      <c r="N639" s="36"/>
      <c r="O639" s="36"/>
      <c r="P639" s="392"/>
      <c r="Q639" s="392"/>
      <c r="R639" s="392"/>
      <c r="S639" s="392"/>
      <c r="T639" s="392"/>
      <c r="U639" s="392"/>
    </row>
    <row r="640" spans="2:32" ht="7.5" customHeight="1">
      <c r="B640" s="33"/>
      <c r="C640" s="41"/>
      <c r="D640" s="38"/>
      <c r="E640" s="49"/>
      <c r="F640" s="36"/>
      <c r="G640" s="36"/>
      <c r="H640" s="38"/>
      <c r="I640" s="36"/>
      <c r="J640" s="36"/>
      <c r="K640" s="36"/>
      <c r="L640" s="36"/>
      <c r="M640" s="402"/>
      <c r="N640" s="36"/>
      <c r="O640" s="36"/>
      <c r="P640" s="392"/>
      <c r="Q640" s="392"/>
      <c r="R640" s="392"/>
      <c r="S640" s="392"/>
      <c r="T640" s="392"/>
      <c r="U640" s="392"/>
    </row>
    <row r="641" spans="2:21" ht="7.5" customHeight="1">
      <c r="B641" s="33"/>
      <c r="C641" s="41"/>
      <c r="D641" s="38"/>
      <c r="E641" s="49"/>
      <c r="F641" s="36"/>
      <c r="G641" s="36"/>
      <c r="H641" s="38"/>
      <c r="I641" s="36"/>
      <c r="J641" s="36"/>
      <c r="K641" s="36"/>
      <c r="L641" s="36"/>
      <c r="M641" s="402"/>
      <c r="N641" s="36"/>
      <c r="O641" s="36"/>
      <c r="P641" s="392"/>
      <c r="Q641" s="392"/>
      <c r="R641" s="392"/>
      <c r="S641" s="392"/>
      <c r="T641" s="392"/>
      <c r="U641" s="392"/>
    </row>
    <row r="642" spans="2:21" ht="7.5" customHeight="1">
      <c r="B642" s="33"/>
      <c r="C642" s="41"/>
      <c r="D642" s="38"/>
      <c r="E642" s="60"/>
      <c r="F642" s="36"/>
      <c r="G642" s="36"/>
      <c r="H642" s="38"/>
      <c r="I642" s="36"/>
      <c r="J642" s="36"/>
      <c r="K642" s="36"/>
      <c r="L642" s="36"/>
      <c r="M642" s="402"/>
      <c r="N642" s="36"/>
      <c r="O642" s="36"/>
      <c r="P642" s="392"/>
      <c r="Q642" s="392"/>
      <c r="R642" s="392"/>
      <c r="S642" s="392"/>
      <c r="T642" s="392"/>
      <c r="U642" s="392"/>
    </row>
    <row r="643" spans="2:21" ht="7.5" customHeight="1">
      <c r="B643" s="33"/>
      <c r="C643" s="41"/>
      <c r="D643" s="38"/>
      <c r="E643" s="49"/>
      <c r="F643" s="36"/>
      <c r="G643" s="36"/>
      <c r="H643" s="38"/>
      <c r="I643" s="36"/>
      <c r="J643" s="36"/>
      <c r="K643" s="36"/>
      <c r="L643" s="36"/>
      <c r="M643" s="402"/>
      <c r="N643" s="36"/>
      <c r="O643" s="36"/>
      <c r="P643" s="392"/>
      <c r="Q643" s="392"/>
      <c r="R643" s="392"/>
      <c r="S643" s="392"/>
      <c r="T643" s="392"/>
      <c r="U643" s="392"/>
    </row>
    <row r="644" spans="2:21" ht="7.5" customHeight="1">
      <c r="B644" s="33"/>
      <c r="C644" s="41"/>
      <c r="D644" s="38"/>
      <c r="E644" s="35"/>
      <c r="F644" s="36"/>
      <c r="G644" s="36"/>
      <c r="H644" s="38"/>
      <c r="I644" s="36"/>
      <c r="J644" s="36"/>
      <c r="K644" s="36"/>
      <c r="L644" s="36"/>
      <c r="M644" s="402"/>
      <c r="N644" s="36"/>
      <c r="O644" s="36"/>
      <c r="P644" s="392"/>
      <c r="Q644" s="392"/>
      <c r="R644" s="392"/>
      <c r="S644" s="392"/>
      <c r="T644" s="392"/>
      <c r="U644" s="392"/>
    </row>
    <row r="645" spans="2:21" ht="7.5" customHeight="1">
      <c r="B645" s="33"/>
      <c r="C645" s="41"/>
      <c r="D645" s="38"/>
      <c r="E645" s="49"/>
      <c r="F645" s="36"/>
      <c r="G645" s="36"/>
      <c r="H645" s="38"/>
      <c r="I645" s="36"/>
      <c r="J645" s="36"/>
      <c r="K645" s="36"/>
      <c r="L645" s="36"/>
      <c r="M645" s="402"/>
      <c r="N645" s="36"/>
      <c r="O645" s="36"/>
      <c r="P645" s="392"/>
      <c r="Q645" s="392"/>
      <c r="R645" s="392"/>
      <c r="S645" s="392"/>
      <c r="T645" s="392"/>
      <c r="U645" s="392"/>
    </row>
    <row r="646" spans="2:21" ht="7.5" customHeight="1">
      <c r="B646" s="33"/>
      <c r="C646" s="41"/>
      <c r="D646" s="38"/>
      <c r="E646" s="35"/>
      <c r="F646" s="36"/>
      <c r="G646" s="36"/>
      <c r="H646" s="38"/>
      <c r="I646" s="36"/>
      <c r="J646" s="36"/>
      <c r="K646" s="36"/>
      <c r="L646" s="36"/>
      <c r="M646" s="402"/>
      <c r="N646" s="36"/>
      <c r="O646" s="36"/>
      <c r="P646" s="392"/>
      <c r="Q646" s="392"/>
      <c r="R646" s="392"/>
      <c r="S646" s="392"/>
      <c r="T646" s="392"/>
      <c r="U646" s="392"/>
    </row>
    <row r="647" spans="2:21" ht="7.5" customHeight="1">
      <c r="B647" s="33"/>
      <c r="C647" s="41"/>
      <c r="D647" s="38"/>
      <c r="E647" s="35"/>
      <c r="F647" s="36"/>
      <c r="G647" s="36"/>
      <c r="H647" s="38"/>
      <c r="I647" s="36"/>
      <c r="J647" s="36"/>
      <c r="K647" s="36"/>
      <c r="L647" s="36"/>
      <c r="M647" s="402"/>
      <c r="N647" s="36"/>
      <c r="O647" s="36"/>
      <c r="P647" s="392"/>
      <c r="Q647" s="392"/>
      <c r="R647" s="392"/>
      <c r="S647" s="392"/>
      <c r="T647" s="392"/>
      <c r="U647" s="392"/>
    </row>
    <row r="648" spans="2:21" ht="7.5" customHeight="1">
      <c r="B648" s="33"/>
      <c r="C648" s="41"/>
      <c r="D648" s="38"/>
      <c r="E648" s="49"/>
      <c r="F648" s="36"/>
      <c r="G648" s="36"/>
      <c r="H648" s="38"/>
      <c r="I648" s="36"/>
      <c r="J648" s="36"/>
      <c r="K648" s="36"/>
      <c r="L648" s="36"/>
      <c r="M648" s="402"/>
      <c r="N648" s="36"/>
      <c r="O648" s="36"/>
      <c r="P648" s="392"/>
      <c r="Q648" s="392"/>
      <c r="R648" s="392"/>
      <c r="S648" s="392"/>
      <c r="T648" s="392"/>
      <c r="U648" s="392"/>
    </row>
    <row r="649" spans="2:21" ht="7.5" customHeight="1">
      <c r="B649" s="33"/>
      <c r="C649" s="41"/>
      <c r="D649" s="38"/>
      <c r="E649" s="35"/>
      <c r="F649" s="36"/>
      <c r="G649" s="36"/>
      <c r="H649" s="38"/>
      <c r="I649" s="36"/>
      <c r="J649" s="36"/>
      <c r="K649" s="36"/>
      <c r="L649" s="36"/>
      <c r="M649" s="402"/>
      <c r="N649" s="36"/>
      <c r="O649" s="36"/>
      <c r="P649" s="392"/>
      <c r="Q649" s="392"/>
      <c r="R649" s="392"/>
      <c r="S649" s="392"/>
      <c r="T649" s="392"/>
      <c r="U649" s="392"/>
    </row>
    <row r="650" spans="2:21" ht="7.5" customHeight="1">
      <c r="B650" s="33"/>
      <c r="C650" s="41"/>
      <c r="D650" s="38"/>
      <c r="E650" s="60"/>
      <c r="F650" s="36"/>
      <c r="G650" s="36"/>
      <c r="H650" s="38"/>
      <c r="I650" s="36"/>
      <c r="J650" s="36"/>
      <c r="K650" s="36"/>
      <c r="L650" s="36"/>
      <c r="M650" s="402"/>
      <c r="N650" s="36"/>
      <c r="O650" s="36"/>
      <c r="P650" s="392"/>
      <c r="Q650" s="392"/>
      <c r="R650" s="392"/>
      <c r="S650" s="392"/>
      <c r="T650" s="392"/>
      <c r="U650" s="392"/>
    </row>
    <row r="651" spans="2:21" ht="7.5" customHeight="1">
      <c r="B651" s="33"/>
      <c r="C651" s="41"/>
      <c r="D651" s="38"/>
      <c r="E651" s="35"/>
      <c r="F651" s="36"/>
      <c r="G651" s="36"/>
      <c r="H651" s="38"/>
      <c r="I651" s="36"/>
      <c r="J651" s="36"/>
      <c r="K651" s="36"/>
      <c r="L651" s="36"/>
      <c r="M651" s="402"/>
      <c r="N651" s="36"/>
      <c r="O651" s="36"/>
      <c r="P651" s="392"/>
      <c r="Q651" s="392"/>
      <c r="R651" s="392"/>
      <c r="S651" s="392"/>
      <c r="T651" s="392"/>
      <c r="U651" s="392"/>
    </row>
    <row r="652" spans="2:21" ht="7.5" customHeight="1">
      <c r="B652" s="33"/>
      <c r="C652" s="41"/>
      <c r="D652" s="38"/>
      <c r="E652" s="35"/>
      <c r="F652" s="36"/>
      <c r="G652" s="36"/>
      <c r="H652" s="38"/>
      <c r="I652" s="36"/>
      <c r="J652" s="36"/>
      <c r="K652" s="36"/>
      <c r="L652" s="36"/>
      <c r="M652" s="402"/>
      <c r="N652" s="36"/>
      <c r="O652" s="36"/>
      <c r="P652" s="392"/>
      <c r="Q652" s="392"/>
      <c r="R652" s="392"/>
      <c r="S652" s="392"/>
      <c r="T652" s="392"/>
      <c r="U652" s="392"/>
    </row>
    <row r="653" spans="2:21" ht="7.5" customHeight="1">
      <c r="B653" s="33"/>
      <c r="C653" s="41"/>
      <c r="D653" s="38"/>
      <c r="E653" s="49"/>
      <c r="F653" s="36"/>
      <c r="G653" s="36"/>
      <c r="H653" s="38"/>
      <c r="I653" s="36"/>
      <c r="J653" s="36"/>
      <c r="K653" s="36"/>
      <c r="L653" s="36"/>
      <c r="M653" s="402"/>
      <c r="N653" s="36"/>
      <c r="O653" s="36"/>
      <c r="P653" s="392"/>
      <c r="Q653" s="392"/>
      <c r="R653" s="392"/>
      <c r="S653" s="392"/>
      <c r="T653" s="392"/>
      <c r="U653" s="392"/>
    </row>
    <row r="654" spans="2:21" ht="7.5" customHeight="1">
      <c r="B654" s="33"/>
      <c r="C654" s="41"/>
      <c r="D654" s="38"/>
      <c r="E654" s="49"/>
      <c r="F654" s="36"/>
      <c r="G654" s="36"/>
      <c r="H654" s="38"/>
      <c r="I654" s="36"/>
      <c r="J654" s="36"/>
      <c r="K654" s="36"/>
      <c r="L654" s="36"/>
      <c r="M654" s="402"/>
      <c r="N654" s="36"/>
      <c r="O654" s="36"/>
      <c r="P654" s="392"/>
      <c r="Q654" s="392"/>
      <c r="R654" s="392"/>
      <c r="S654" s="392"/>
      <c r="T654" s="392"/>
      <c r="U654" s="392"/>
    </row>
    <row r="655" spans="2:21" ht="7.5" customHeight="1">
      <c r="B655" s="33"/>
      <c r="C655" s="41"/>
      <c r="D655" s="38"/>
      <c r="E655" s="49"/>
      <c r="F655" s="36"/>
      <c r="G655" s="36"/>
      <c r="H655" s="38"/>
      <c r="I655" s="36"/>
      <c r="J655" s="36"/>
      <c r="K655" s="36"/>
      <c r="L655" s="36"/>
      <c r="M655" s="402"/>
      <c r="N655" s="36"/>
      <c r="O655" s="36"/>
      <c r="P655" s="392"/>
      <c r="Q655" s="392"/>
      <c r="R655" s="392"/>
      <c r="S655" s="392"/>
      <c r="T655" s="392"/>
      <c r="U655" s="392"/>
    </row>
    <row r="656" spans="2:21" ht="7.5" customHeight="1">
      <c r="B656" s="33"/>
      <c r="C656" s="41"/>
      <c r="D656" s="38"/>
      <c r="E656" s="66"/>
      <c r="F656" s="36"/>
      <c r="G656" s="36"/>
      <c r="H656" s="38"/>
      <c r="I656" s="36"/>
      <c r="J656" s="36"/>
      <c r="K656" s="36"/>
      <c r="L656" s="36"/>
      <c r="M656" s="402"/>
      <c r="N656" s="36"/>
      <c r="O656" s="36"/>
      <c r="P656" s="392"/>
      <c r="Q656" s="392"/>
      <c r="R656" s="392"/>
      <c r="S656" s="392"/>
      <c r="T656" s="392"/>
      <c r="U656" s="392"/>
    </row>
    <row r="657" spans="2:21" ht="7.5" customHeight="1">
      <c r="B657" s="33"/>
      <c r="C657" s="41"/>
      <c r="D657" s="38"/>
      <c r="E657" s="60"/>
      <c r="F657" s="36"/>
      <c r="G657" s="36"/>
      <c r="H657" s="38"/>
      <c r="I657" s="36"/>
      <c r="J657" s="36"/>
      <c r="K657" s="36"/>
      <c r="L657" s="36"/>
      <c r="M657" s="402"/>
      <c r="N657" s="36"/>
      <c r="O657" s="36"/>
      <c r="P657" s="392"/>
      <c r="Q657" s="392"/>
      <c r="R657" s="392"/>
      <c r="S657" s="392"/>
      <c r="T657" s="392"/>
      <c r="U657" s="392"/>
    </row>
    <row r="658" spans="2:21" ht="7.5" customHeight="1">
      <c r="B658" s="33"/>
      <c r="C658" s="41"/>
      <c r="D658" s="38"/>
      <c r="E658" s="60"/>
      <c r="F658" s="36"/>
      <c r="G658" s="36"/>
      <c r="H658" s="38"/>
      <c r="I658" s="36"/>
      <c r="J658" s="36"/>
      <c r="K658" s="36"/>
      <c r="L658" s="36"/>
      <c r="M658" s="402"/>
      <c r="N658" s="36"/>
      <c r="O658" s="36"/>
      <c r="P658" s="392"/>
      <c r="Q658" s="392"/>
      <c r="R658" s="392"/>
      <c r="S658" s="392"/>
      <c r="T658" s="392"/>
      <c r="U658" s="392"/>
    </row>
    <row r="659" spans="2:21" ht="7.5" customHeight="1">
      <c r="B659" s="33"/>
      <c r="C659" s="41"/>
      <c r="D659" s="38"/>
      <c r="E659" s="35"/>
      <c r="F659" s="36"/>
      <c r="G659" s="36"/>
      <c r="H659" s="38"/>
      <c r="I659" s="36"/>
      <c r="J659" s="36"/>
      <c r="K659" s="36"/>
      <c r="L659" s="36"/>
      <c r="M659" s="402"/>
      <c r="N659" s="36"/>
      <c r="O659" s="36"/>
      <c r="P659" s="392"/>
      <c r="Q659" s="392"/>
      <c r="R659" s="392"/>
      <c r="S659" s="392"/>
      <c r="T659" s="392"/>
      <c r="U659" s="392"/>
    </row>
    <row r="660" spans="2:21" ht="7.5" customHeight="1">
      <c r="B660" s="33"/>
      <c r="C660" s="41"/>
      <c r="D660" s="38"/>
      <c r="E660" s="35"/>
      <c r="F660" s="36"/>
      <c r="G660" s="36"/>
      <c r="H660" s="38"/>
      <c r="I660" s="36"/>
      <c r="J660" s="36"/>
      <c r="K660" s="36"/>
      <c r="L660" s="36"/>
      <c r="M660" s="402"/>
      <c r="N660" s="36"/>
      <c r="O660" s="36"/>
      <c r="P660" s="392"/>
      <c r="Q660" s="392"/>
      <c r="R660" s="392"/>
      <c r="S660" s="392"/>
      <c r="T660" s="392"/>
      <c r="U660" s="392"/>
    </row>
    <row r="661" spans="2:21" ht="7.5" customHeight="1">
      <c r="B661" s="33"/>
      <c r="C661" s="41"/>
      <c r="D661" s="38"/>
      <c r="E661" s="35"/>
      <c r="F661" s="36"/>
      <c r="G661" s="36"/>
      <c r="H661" s="38"/>
      <c r="I661" s="36"/>
      <c r="J661" s="36"/>
      <c r="K661" s="36"/>
      <c r="L661" s="36"/>
      <c r="M661" s="402"/>
      <c r="N661" s="36"/>
      <c r="O661" s="36"/>
      <c r="P661" s="392"/>
      <c r="Q661" s="392"/>
      <c r="R661" s="392"/>
      <c r="S661" s="392"/>
      <c r="T661" s="392"/>
      <c r="U661" s="392"/>
    </row>
    <row r="662" spans="2:21" ht="7.5" customHeight="1">
      <c r="B662" s="33"/>
      <c r="C662" s="41"/>
      <c r="D662" s="38"/>
      <c r="E662" s="49"/>
      <c r="F662" s="36"/>
      <c r="G662" s="36"/>
      <c r="H662" s="38"/>
      <c r="I662" s="36"/>
      <c r="J662" s="36"/>
      <c r="K662" s="36"/>
      <c r="L662" s="36"/>
      <c r="M662" s="402"/>
      <c r="N662" s="36"/>
      <c r="O662" s="36"/>
      <c r="P662" s="392"/>
      <c r="Q662" s="392"/>
      <c r="R662" s="392"/>
      <c r="S662" s="392"/>
      <c r="T662" s="392"/>
      <c r="U662" s="392"/>
    </row>
    <row r="663" spans="2:21" ht="7.5" customHeight="1">
      <c r="B663" s="33"/>
      <c r="C663" s="41"/>
      <c r="D663" s="38"/>
      <c r="E663" s="49"/>
      <c r="F663" s="36"/>
      <c r="G663" s="36"/>
      <c r="H663" s="38"/>
      <c r="I663" s="36"/>
      <c r="J663" s="36"/>
      <c r="K663" s="36"/>
      <c r="L663" s="36"/>
      <c r="M663" s="402"/>
      <c r="N663" s="36"/>
      <c r="O663" s="36"/>
      <c r="P663" s="392"/>
      <c r="Q663" s="392"/>
      <c r="R663" s="392"/>
      <c r="S663" s="392"/>
      <c r="T663" s="392"/>
      <c r="U663" s="392"/>
    </row>
    <row r="664" spans="2:21" ht="7.5" customHeight="1">
      <c r="B664" s="33"/>
      <c r="C664" s="41"/>
      <c r="D664" s="38"/>
      <c r="E664" s="75"/>
      <c r="F664" s="36"/>
      <c r="G664" s="36"/>
      <c r="H664" s="38"/>
      <c r="I664" s="36"/>
      <c r="J664" s="36"/>
      <c r="K664" s="36"/>
      <c r="L664" s="36"/>
      <c r="M664" s="402"/>
      <c r="N664" s="36"/>
      <c r="O664" s="36"/>
      <c r="P664" s="392"/>
      <c r="Q664" s="392"/>
      <c r="R664" s="392"/>
      <c r="S664" s="392"/>
      <c r="T664" s="392"/>
      <c r="U664" s="392"/>
    </row>
    <row r="665" spans="2:21" ht="7.5" customHeight="1">
      <c r="B665" s="33"/>
      <c r="C665" s="41"/>
      <c r="D665" s="38"/>
      <c r="E665" s="43"/>
      <c r="F665" s="36"/>
      <c r="G665" s="36"/>
      <c r="H665" s="38"/>
      <c r="I665" s="36"/>
      <c r="J665" s="36"/>
      <c r="K665" s="36"/>
      <c r="L665" s="36"/>
      <c r="M665" s="402"/>
      <c r="N665" s="36"/>
      <c r="O665" s="36"/>
      <c r="P665" s="392"/>
      <c r="Q665" s="392"/>
      <c r="R665" s="392"/>
      <c r="S665" s="392"/>
      <c r="T665" s="392"/>
      <c r="U665" s="392"/>
    </row>
    <row r="666" spans="2:21" ht="7.5" customHeight="1">
      <c r="B666" s="33"/>
      <c r="C666" s="41"/>
      <c r="D666" s="38"/>
      <c r="E666" s="49"/>
      <c r="F666" s="36"/>
      <c r="G666" s="36"/>
      <c r="H666" s="38"/>
      <c r="I666" s="36"/>
      <c r="J666" s="36"/>
      <c r="K666" s="36"/>
      <c r="L666" s="36"/>
      <c r="M666" s="402"/>
      <c r="N666" s="36"/>
      <c r="O666" s="36"/>
      <c r="P666" s="392"/>
      <c r="Q666" s="392"/>
      <c r="R666" s="392"/>
      <c r="S666" s="392"/>
      <c r="T666" s="392"/>
      <c r="U666" s="392"/>
    </row>
    <row r="667" spans="2:21" ht="7.5" customHeight="1">
      <c r="B667" s="33"/>
      <c r="C667" s="41"/>
      <c r="D667" s="38"/>
      <c r="E667" s="49"/>
      <c r="F667" s="36"/>
      <c r="G667" s="36"/>
      <c r="H667" s="38"/>
      <c r="I667" s="36"/>
      <c r="J667" s="36"/>
      <c r="K667" s="36"/>
      <c r="L667" s="36"/>
      <c r="M667" s="402"/>
      <c r="N667" s="36"/>
      <c r="O667" s="36"/>
      <c r="P667" s="392"/>
      <c r="Q667" s="392"/>
      <c r="R667" s="392"/>
      <c r="S667" s="392"/>
      <c r="T667" s="392"/>
      <c r="U667" s="392"/>
    </row>
    <row r="668" spans="2:21" ht="7.5" customHeight="1">
      <c r="B668" s="33"/>
      <c r="C668" s="41"/>
      <c r="D668" s="38"/>
      <c r="E668" s="60"/>
      <c r="F668" s="36"/>
      <c r="G668" s="36"/>
      <c r="H668" s="38"/>
      <c r="I668" s="36"/>
      <c r="J668" s="36"/>
      <c r="K668" s="36"/>
      <c r="L668" s="36"/>
      <c r="M668" s="402"/>
      <c r="N668" s="36"/>
      <c r="O668" s="36"/>
      <c r="P668" s="392"/>
      <c r="Q668" s="392"/>
      <c r="R668" s="392"/>
      <c r="S668" s="392"/>
      <c r="T668" s="392"/>
      <c r="U668" s="392"/>
    </row>
    <row r="669" spans="2:21" ht="7.5" customHeight="1">
      <c r="B669" s="33"/>
      <c r="C669" s="41"/>
      <c r="D669" s="38"/>
      <c r="E669" s="35"/>
      <c r="F669" s="36"/>
      <c r="G669" s="36"/>
      <c r="H669" s="38"/>
      <c r="I669" s="36"/>
      <c r="J669" s="36"/>
      <c r="K669" s="36"/>
      <c r="L669" s="36"/>
      <c r="M669" s="402"/>
      <c r="N669" s="36"/>
      <c r="O669" s="36"/>
      <c r="P669" s="392"/>
      <c r="Q669" s="392"/>
      <c r="R669" s="392"/>
      <c r="S669" s="392"/>
      <c r="T669" s="392"/>
      <c r="U669" s="392"/>
    </row>
    <row r="670" spans="2:21" ht="7.5" customHeight="1">
      <c r="B670" s="33"/>
      <c r="C670" s="41"/>
      <c r="D670" s="38"/>
      <c r="E670" s="49"/>
      <c r="F670" s="36"/>
      <c r="G670" s="36"/>
      <c r="H670" s="38"/>
      <c r="I670" s="36"/>
      <c r="J670" s="36"/>
      <c r="K670" s="36"/>
      <c r="L670" s="36"/>
      <c r="M670" s="402"/>
      <c r="N670" s="36"/>
      <c r="O670" s="36"/>
      <c r="P670" s="392"/>
      <c r="Q670" s="392"/>
      <c r="R670" s="392"/>
      <c r="S670" s="392"/>
      <c r="T670" s="392"/>
      <c r="U670" s="392"/>
    </row>
    <row r="671" spans="2:21" ht="7.5" customHeight="1">
      <c r="B671" s="33"/>
      <c r="C671" s="41"/>
      <c r="D671" s="38"/>
      <c r="E671" s="43"/>
      <c r="F671" s="36"/>
      <c r="G671" s="36"/>
      <c r="H671" s="38"/>
      <c r="I671" s="36"/>
      <c r="J671" s="36"/>
      <c r="K671" s="36"/>
      <c r="L671" s="36"/>
      <c r="M671" s="402"/>
      <c r="N671" s="36"/>
      <c r="O671" s="36"/>
      <c r="P671" s="392"/>
      <c r="Q671" s="392"/>
      <c r="R671" s="392"/>
      <c r="S671" s="392"/>
      <c r="T671" s="392"/>
      <c r="U671" s="392"/>
    </row>
    <row r="672" spans="2:21" ht="7.5" customHeight="1">
      <c r="B672" s="33"/>
      <c r="C672" s="41"/>
      <c r="D672" s="38"/>
      <c r="E672" s="65"/>
      <c r="F672" s="36"/>
      <c r="G672" s="399"/>
      <c r="H672" s="14"/>
      <c r="I672" s="36"/>
      <c r="J672" s="36"/>
      <c r="K672" s="36"/>
      <c r="L672" s="36"/>
      <c r="M672" s="402"/>
      <c r="N672" s="36"/>
      <c r="O672" s="36"/>
      <c r="P672" s="392"/>
      <c r="Q672" s="392"/>
      <c r="R672" s="392"/>
      <c r="S672" s="392"/>
      <c r="T672" s="392"/>
      <c r="U672" s="392"/>
    </row>
    <row r="673" spans="2:21" ht="7.5" customHeight="1">
      <c r="B673" s="33"/>
      <c r="C673" s="41"/>
      <c r="D673" s="38"/>
      <c r="E673" s="65"/>
      <c r="F673" s="36"/>
      <c r="G673" s="399"/>
      <c r="H673" s="14"/>
      <c r="I673" s="36"/>
      <c r="J673" s="36"/>
      <c r="K673" s="36"/>
      <c r="L673" s="36"/>
      <c r="M673" s="402"/>
      <c r="N673" s="36"/>
      <c r="O673" s="36"/>
      <c r="P673" s="392"/>
      <c r="Q673" s="392"/>
      <c r="R673" s="392"/>
      <c r="S673" s="392"/>
      <c r="T673" s="392"/>
      <c r="U673" s="392"/>
    </row>
    <row r="674" spans="2:21" ht="7.5" customHeight="1">
      <c r="B674" s="33"/>
      <c r="C674" s="41"/>
      <c r="D674" s="38"/>
      <c r="E674" s="65"/>
      <c r="F674" s="36"/>
      <c r="G674" s="399"/>
      <c r="H674" s="14"/>
      <c r="I674" s="36"/>
      <c r="J674" s="36"/>
      <c r="K674" s="36"/>
      <c r="L674" s="36"/>
      <c r="M674" s="402"/>
      <c r="N674" s="36"/>
      <c r="O674" s="36"/>
      <c r="P674" s="392"/>
      <c r="Q674" s="392"/>
      <c r="R674" s="392"/>
      <c r="S674" s="392"/>
      <c r="T674" s="392"/>
      <c r="U674" s="392"/>
    </row>
    <row r="675" spans="2:21" ht="7.5" customHeight="1">
      <c r="B675" s="33"/>
      <c r="C675" s="41"/>
      <c r="D675" s="38"/>
      <c r="E675" s="65"/>
      <c r="F675" s="36"/>
      <c r="G675" s="399"/>
      <c r="H675" s="14"/>
      <c r="I675" s="36"/>
      <c r="J675" s="36"/>
      <c r="K675" s="36"/>
      <c r="L675" s="36"/>
      <c r="M675" s="402"/>
      <c r="N675" s="36"/>
      <c r="O675" s="36"/>
      <c r="P675" s="392"/>
      <c r="Q675" s="392"/>
      <c r="R675" s="392"/>
      <c r="S675" s="392"/>
      <c r="T675" s="392"/>
      <c r="U675" s="392"/>
    </row>
    <row r="676" spans="2:21" ht="7.5" customHeight="1">
      <c r="B676" s="33"/>
      <c r="C676" s="41"/>
      <c r="D676" s="38"/>
      <c r="E676" s="65"/>
      <c r="F676" s="36"/>
      <c r="G676" s="399"/>
      <c r="H676" s="14"/>
      <c r="I676" s="36"/>
      <c r="J676" s="36"/>
      <c r="K676" s="36"/>
      <c r="L676" s="36"/>
      <c r="M676" s="402"/>
      <c r="N676" s="36"/>
      <c r="O676" s="36"/>
      <c r="P676" s="392"/>
      <c r="Q676" s="392"/>
      <c r="R676" s="392"/>
      <c r="S676" s="392"/>
      <c r="T676" s="392"/>
      <c r="U676" s="392"/>
    </row>
    <row r="677" spans="2:21" ht="7.5" customHeight="1">
      <c r="B677" s="33"/>
      <c r="C677" s="41"/>
      <c r="D677" s="38"/>
      <c r="E677" s="65"/>
      <c r="F677" s="36"/>
      <c r="G677" s="399"/>
      <c r="H677" s="14"/>
      <c r="I677" s="36"/>
      <c r="J677" s="36"/>
      <c r="K677" s="36"/>
      <c r="L677" s="36"/>
      <c r="M677" s="402"/>
      <c r="N677" s="36"/>
      <c r="O677" s="36"/>
      <c r="P677" s="392"/>
      <c r="Q677" s="392"/>
      <c r="R677" s="392"/>
      <c r="S677" s="392"/>
      <c r="T677" s="392"/>
      <c r="U677" s="392"/>
    </row>
    <row r="678" spans="2:21" ht="7.5" customHeight="1">
      <c r="B678" s="33"/>
      <c r="C678" s="41"/>
      <c r="D678" s="38"/>
      <c r="E678" s="65"/>
      <c r="F678" s="36"/>
      <c r="G678" s="399"/>
      <c r="H678" s="14"/>
      <c r="I678" s="36"/>
      <c r="J678" s="36"/>
      <c r="K678" s="36"/>
      <c r="L678" s="36"/>
      <c r="M678" s="402"/>
      <c r="N678" s="36"/>
      <c r="O678" s="36"/>
      <c r="P678" s="392"/>
      <c r="Q678" s="392"/>
      <c r="R678" s="392"/>
      <c r="S678" s="392"/>
      <c r="T678" s="392"/>
      <c r="U678" s="392"/>
    </row>
    <row r="679" spans="2:21" ht="7.5" customHeight="1">
      <c r="B679" s="33"/>
      <c r="C679" s="41"/>
      <c r="D679" s="38"/>
      <c r="E679" s="65"/>
      <c r="F679" s="36"/>
      <c r="G679" s="399"/>
      <c r="H679" s="14"/>
      <c r="I679" s="36"/>
      <c r="J679" s="36"/>
      <c r="K679" s="36"/>
      <c r="L679" s="36"/>
      <c r="M679" s="402"/>
      <c r="N679" s="36"/>
      <c r="O679" s="36"/>
      <c r="P679" s="392"/>
      <c r="Q679" s="392"/>
      <c r="R679" s="392"/>
      <c r="S679" s="392"/>
      <c r="T679" s="392"/>
      <c r="U679" s="392"/>
    </row>
    <row r="680" spans="2:21" ht="7.5" customHeight="1">
      <c r="B680" s="33"/>
      <c r="C680" s="41"/>
      <c r="D680" s="38"/>
      <c r="E680" s="65"/>
      <c r="F680" s="36"/>
      <c r="G680" s="399"/>
      <c r="H680" s="14"/>
      <c r="I680" s="36"/>
      <c r="J680" s="36"/>
      <c r="K680" s="36"/>
      <c r="L680" s="36"/>
      <c r="M680" s="402"/>
      <c r="N680" s="36"/>
      <c r="O680" s="36"/>
      <c r="P680" s="392"/>
      <c r="Q680" s="392"/>
      <c r="R680" s="392"/>
      <c r="S680" s="392"/>
      <c r="T680" s="392"/>
      <c r="U680" s="392"/>
    </row>
    <row r="681" spans="2:21" ht="7.5" customHeight="1">
      <c r="B681" s="33"/>
      <c r="C681" s="41"/>
      <c r="D681" s="38"/>
      <c r="E681" s="65"/>
      <c r="F681" s="36"/>
      <c r="G681" s="399"/>
      <c r="H681" s="14"/>
      <c r="I681" s="36"/>
      <c r="J681" s="36"/>
      <c r="K681" s="36"/>
      <c r="L681" s="36"/>
      <c r="M681" s="402"/>
      <c r="N681" s="36"/>
      <c r="O681" s="36"/>
      <c r="P681" s="392"/>
      <c r="Q681" s="392"/>
      <c r="R681" s="392"/>
      <c r="S681" s="392"/>
      <c r="T681" s="392"/>
      <c r="U681" s="392"/>
    </row>
    <row r="682" spans="2:21" ht="7.5" customHeight="1">
      <c r="B682" s="33"/>
      <c r="C682" s="41"/>
      <c r="D682" s="38"/>
      <c r="E682" s="65"/>
      <c r="F682" s="36"/>
      <c r="G682" s="399"/>
      <c r="H682" s="14"/>
      <c r="I682" s="36"/>
      <c r="J682" s="36"/>
      <c r="K682" s="36"/>
      <c r="L682" s="36"/>
      <c r="M682" s="402"/>
      <c r="N682" s="36"/>
      <c r="O682" s="36"/>
      <c r="P682" s="392"/>
      <c r="Q682" s="392"/>
      <c r="R682" s="392"/>
      <c r="S682" s="392"/>
      <c r="T682" s="392"/>
      <c r="U682" s="392"/>
    </row>
    <row r="683" spans="2:21" ht="7.5" customHeight="1">
      <c r="B683" s="33"/>
      <c r="C683" s="41"/>
      <c r="D683" s="38"/>
      <c r="E683" s="65"/>
      <c r="F683" s="36"/>
      <c r="G683" s="399"/>
      <c r="H683" s="14"/>
      <c r="I683" s="36"/>
      <c r="J683" s="36"/>
      <c r="K683" s="36"/>
      <c r="L683" s="36"/>
      <c r="M683" s="402"/>
      <c r="N683" s="36"/>
      <c r="O683" s="36"/>
      <c r="P683" s="392"/>
      <c r="Q683" s="392"/>
      <c r="R683" s="392"/>
      <c r="S683" s="392"/>
      <c r="T683" s="392"/>
      <c r="U683" s="392"/>
    </row>
    <row r="684" spans="2:21" ht="7.5" customHeight="1">
      <c r="B684" s="33"/>
      <c r="C684" s="41"/>
      <c r="D684" s="38"/>
      <c r="E684" s="65"/>
      <c r="F684" s="36"/>
      <c r="G684" s="399"/>
      <c r="H684" s="14"/>
      <c r="I684" s="36"/>
      <c r="J684" s="36"/>
      <c r="K684" s="36"/>
      <c r="L684" s="36"/>
      <c r="M684" s="402"/>
      <c r="N684" s="36"/>
      <c r="O684" s="36"/>
      <c r="P684" s="392"/>
      <c r="Q684" s="392"/>
      <c r="R684" s="392"/>
      <c r="S684" s="392"/>
      <c r="T684" s="392"/>
      <c r="U684" s="392"/>
    </row>
    <row r="685" spans="2:21" ht="7.5" customHeight="1">
      <c r="B685" s="33"/>
      <c r="C685" s="41"/>
      <c r="D685" s="38"/>
      <c r="E685" s="65"/>
      <c r="F685" s="36"/>
      <c r="G685" s="399"/>
      <c r="H685" s="14"/>
      <c r="I685" s="36"/>
      <c r="J685" s="36"/>
      <c r="K685" s="36"/>
      <c r="L685" s="36"/>
      <c r="M685" s="402"/>
      <c r="N685" s="36"/>
      <c r="O685" s="36"/>
      <c r="P685" s="392"/>
      <c r="Q685" s="392"/>
      <c r="R685" s="392"/>
      <c r="S685" s="392"/>
      <c r="T685" s="392"/>
      <c r="U685" s="392"/>
    </row>
    <row r="686" spans="2:21" ht="7.5" customHeight="1">
      <c r="B686" s="33"/>
      <c r="C686" s="41"/>
      <c r="D686" s="38"/>
      <c r="E686" s="35"/>
      <c r="F686" s="36"/>
      <c r="G686" s="36"/>
      <c r="H686" s="38"/>
      <c r="I686" s="36"/>
      <c r="J686" s="36"/>
      <c r="K686" s="36"/>
      <c r="L686" s="36"/>
      <c r="M686" s="402"/>
      <c r="N686" s="36"/>
      <c r="O686" s="36"/>
      <c r="P686" s="392"/>
      <c r="Q686" s="392"/>
      <c r="R686" s="392"/>
      <c r="S686" s="392"/>
      <c r="T686" s="392"/>
      <c r="U686" s="392"/>
    </row>
    <row r="687" spans="2:21" ht="7.5" customHeight="1">
      <c r="B687" s="33"/>
      <c r="C687" s="41"/>
      <c r="D687" s="38"/>
      <c r="E687" s="35"/>
      <c r="F687" s="36"/>
      <c r="G687" s="36"/>
      <c r="H687" s="38"/>
      <c r="I687" s="36"/>
      <c r="J687" s="36"/>
      <c r="K687" s="36"/>
      <c r="L687" s="36"/>
      <c r="M687" s="402"/>
      <c r="N687" s="36"/>
      <c r="O687" s="36"/>
      <c r="P687" s="392"/>
      <c r="Q687" s="392"/>
      <c r="R687" s="392"/>
      <c r="S687" s="392"/>
      <c r="T687" s="392"/>
      <c r="U687" s="392"/>
    </row>
    <row r="688" spans="2:21" ht="7.5" customHeight="1">
      <c r="B688" s="33"/>
      <c r="C688" s="41"/>
      <c r="D688" s="38"/>
      <c r="E688" s="35"/>
      <c r="F688" s="36"/>
      <c r="G688" s="36"/>
      <c r="H688" s="38"/>
      <c r="I688" s="36"/>
      <c r="J688" s="36"/>
      <c r="K688" s="36"/>
      <c r="L688" s="36"/>
      <c r="M688" s="402"/>
      <c r="N688" s="36"/>
      <c r="O688" s="36"/>
      <c r="P688" s="392"/>
      <c r="Q688" s="392"/>
      <c r="R688" s="392"/>
      <c r="S688" s="392"/>
      <c r="T688" s="392"/>
      <c r="U688" s="392"/>
    </row>
    <row r="689" spans="2:21" ht="7.5" customHeight="1">
      <c r="B689" s="33"/>
      <c r="C689" s="41"/>
      <c r="D689" s="38"/>
      <c r="E689" s="35"/>
      <c r="F689" s="36"/>
      <c r="G689" s="36"/>
      <c r="H689" s="38"/>
      <c r="I689" s="36"/>
      <c r="J689" s="36"/>
      <c r="K689" s="36"/>
      <c r="L689" s="36"/>
      <c r="M689" s="402"/>
      <c r="N689" s="36"/>
      <c r="O689" s="36"/>
      <c r="P689" s="392"/>
      <c r="Q689" s="392"/>
      <c r="R689" s="392"/>
      <c r="S689" s="392"/>
      <c r="T689" s="392"/>
      <c r="U689" s="392"/>
    </row>
    <row r="690" spans="2:21" ht="7.5" customHeight="1">
      <c r="B690" s="33"/>
      <c r="C690" s="41"/>
      <c r="D690" s="38"/>
      <c r="E690" s="35"/>
      <c r="F690" s="36"/>
      <c r="G690" s="36"/>
      <c r="H690" s="38"/>
      <c r="I690" s="36"/>
      <c r="J690" s="36"/>
      <c r="K690" s="36"/>
      <c r="L690" s="36"/>
      <c r="M690" s="402"/>
      <c r="N690" s="36"/>
      <c r="O690" s="36"/>
      <c r="P690" s="392"/>
      <c r="Q690" s="392"/>
      <c r="R690" s="392"/>
      <c r="S690" s="392"/>
      <c r="T690" s="392"/>
      <c r="U690" s="392"/>
    </row>
    <row r="691" spans="2:21" ht="7.5" customHeight="1">
      <c r="B691" s="33"/>
      <c r="C691" s="41"/>
      <c r="D691" s="38"/>
      <c r="E691" s="35"/>
      <c r="F691" s="36"/>
      <c r="G691" s="36"/>
      <c r="H691" s="38"/>
      <c r="I691" s="36"/>
      <c r="J691" s="36"/>
      <c r="K691" s="36"/>
      <c r="L691" s="36"/>
      <c r="M691" s="402"/>
      <c r="N691" s="36"/>
      <c r="O691" s="36"/>
      <c r="P691" s="392"/>
      <c r="Q691" s="392"/>
      <c r="R691" s="392"/>
      <c r="S691" s="392"/>
      <c r="T691" s="392"/>
      <c r="U691" s="392"/>
    </row>
    <row r="692" spans="2:21" ht="7.5" customHeight="1">
      <c r="B692" s="33"/>
      <c r="C692" s="41"/>
      <c r="D692" s="38"/>
      <c r="E692" s="35"/>
      <c r="F692" s="36"/>
      <c r="G692" s="36"/>
      <c r="H692" s="38"/>
      <c r="I692" s="36"/>
      <c r="J692" s="36"/>
      <c r="K692" s="36"/>
      <c r="L692" s="36"/>
      <c r="M692" s="402"/>
      <c r="N692" s="36"/>
      <c r="O692" s="36"/>
      <c r="P692" s="392"/>
      <c r="Q692" s="392"/>
      <c r="R692" s="392"/>
      <c r="S692" s="392"/>
      <c r="T692" s="392"/>
      <c r="U692" s="392"/>
    </row>
    <row r="693" spans="2:21" ht="7.5" customHeight="1">
      <c r="B693" s="33"/>
      <c r="C693" s="41"/>
      <c r="D693" s="38"/>
      <c r="E693" s="35"/>
      <c r="F693" s="36"/>
      <c r="G693" s="36"/>
      <c r="H693" s="38"/>
      <c r="I693" s="36"/>
      <c r="J693" s="36"/>
      <c r="K693" s="36"/>
      <c r="L693" s="36"/>
      <c r="M693" s="402"/>
      <c r="N693" s="36"/>
      <c r="O693" s="36"/>
      <c r="P693" s="392"/>
      <c r="Q693" s="392"/>
      <c r="R693" s="392"/>
      <c r="S693" s="392"/>
      <c r="T693" s="392"/>
      <c r="U693" s="392"/>
    </row>
    <row r="694" spans="2:21" ht="7.5" customHeight="1">
      <c r="B694" s="33"/>
      <c r="C694" s="41"/>
      <c r="D694" s="38"/>
      <c r="E694" s="35"/>
      <c r="F694" s="36"/>
      <c r="G694" s="36"/>
      <c r="H694" s="38"/>
      <c r="I694" s="36"/>
      <c r="J694" s="36"/>
      <c r="K694" s="36"/>
      <c r="L694" s="36"/>
      <c r="M694" s="402"/>
      <c r="N694" s="36"/>
      <c r="O694" s="36"/>
      <c r="P694" s="392"/>
      <c r="Q694" s="392"/>
      <c r="R694" s="392"/>
      <c r="S694" s="392"/>
      <c r="T694" s="392"/>
      <c r="U694" s="392"/>
    </row>
    <row r="695" spans="2:21" ht="7.5" customHeight="1">
      <c r="B695" s="33"/>
      <c r="C695" s="41"/>
      <c r="D695" s="38"/>
      <c r="E695" s="35"/>
      <c r="F695" s="36"/>
      <c r="G695" s="36"/>
      <c r="H695" s="38"/>
      <c r="I695" s="36"/>
      <c r="J695" s="36"/>
      <c r="K695" s="36"/>
      <c r="L695" s="36"/>
      <c r="M695" s="402"/>
      <c r="N695" s="36"/>
      <c r="O695" s="36"/>
      <c r="P695" s="392"/>
      <c r="Q695" s="392"/>
      <c r="R695" s="392"/>
      <c r="S695" s="392"/>
      <c r="T695" s="392"/>
      <c r="U695" s="392"/>
    </row>
    <row r="696" spans="2:21" ht="7.5" customHeight="1">
      <c r="B696" s="33"/>
      <c r="C696" s="41"/>
      <c r="D696" s="38"/>
      <c r="E696" s="35"/>
      <c r="F696" s="36"/>
      <c r="G696" s="36"/>
      <c r="H696" s="38"/>
      <c r="I696" s="36"/>
      <c r="J696" s="36"/>
      <c r="K696" s="36"/>
      <c r="L696" s="36"/>
      <c r="M696" s="402"/>
      <c r="N696" s="36"/>
      <c r="O696" s="36"/>
      <c r="P696" s="392"/>
      <c r="Q696" s="392"/>
      <c r="R696" s="392"/>
      <c r="S696" s="392"/>
      <c r="T696" s="392"/>
      <c r="U696" s="392"/>
    </row>
    <row r="697" spans="2:21" ht="7.5" customHeight="1">
      <c r="B697" s="33"/>
      <c r="C697" s="41"/>
      <c r="D697" s="38"/>
      <c r="E697" s="35"/>
      <c r="F697" s="36"/>
      <c r="G697" s="36"/>
      <c r="H697" s="38"/>
      <c r="I697" s="36"/>
      <c r="J697" s="36"/>
      <c r="K697" s="36"/>
      <c r="L697" s="36"/>
      <c r="M697" s="402"/>
      <c r="N697" s="36"/>
      <c r="O697" s="36"/>
      <c r="P697" s="392"/>
      <c r="Q697" s="392"/>
      <c r="R697" s="392"/>
      <c r="S697" s="392"/>
      <c r="T697" s="392"/>
      <c r="U697" s="392"/>
    </row>
    <row r="698" spans="2:21" ht="7.5" customHeight="1">
      <c r="B698" s="33"/>
      <c r="C698" s="41"/>
      <c r="D698" s="38"/>
      <c r="E698" s="35"/>
      <c r="F698" s="36"/>
      <c r="G698" s="36"/>
      <c r="H698" s="38"/>
      <c r="I698" s="36"/>
      <c r="J698" s="36"/>
      <c r="K698" s="36"/>
      <c r="L698" s="36"/>
      <c r="M698" s="402"/>
      <c r="N698" s="36"/>
      <c r="O698" s="36"/>
      <c r="P698" s="392"/>
      <c r="Q698" s="392"/>
      <c r="R698" s="392"/>
      <c r="S698" s="392"/>
      <c r="T698" s="392"/>
      <c r="U698" s="392"/>
    </row>
    <row r="699" spans="2:21" ht="7.5" customHeight="1">
      <c r="B699" s="33"/>
      <c r="C699" s="41"/>
      <c r="D699" s="38"/>
      <c r="E699" s="35"/>
      <c r="F699" s="36"/>
      <c r="G699" s="36"/>
      <c r="H699" s="38"/>
      <c r="I699" s="36"/>
      <c r="J699" s="36"/>
      <c r="K699" s="36"/>
      <c r="L699" s="36"/>
      <c r="M699" s="402"/>
      <c r="N699" s="36"/>
      <c r="O699" s="36"/>
      <c r="P699" s="392"/>
      <c r="Q699" s="392"/>
      <c r="R699" s="392"/>
      <c r="S699" s="392"/>
      <c r="T699" s="392"/>
      <c r="U699" s="392"/>
    </row>
    <row r="700" spans="2:21" ht="7.5" customHeight="1">
      <c r="B700" s="33"/>
      <c r="C700" s="41"/>
      <c r="D700" s="38"/>
      <c r="E700" s="35"/>
      <c r="F700" s="36"/>
      <c r="G700" s="36"/>
      <c r="H700" s="38"/>
      <c r="I700" s="36"/>
      <c r="J700" s="36"/>
      <c r="K700" s="36"/>
      <c r="L700" s="36"/>
      <c r="M700" s="402"/>
      <c r="N700" s="36"/>
      <c r="O700" s="36"/>
      <c r="P700" s="392"/>
      <c r="Q700" s="392"/>
      <c r="R700" s="392"/>
      <c r="S700" s="392"/>
      <c r="T700" s="392"/>
      <c r="U700" s="392"/>
    </row>
    <row r="701" spans="2:21" ht="7.5" customHeight="1">
      <c r="B701" s="33"/>
      <c r="C701" s="41"/>
      <c r="D701" s="38"/>
      <c r="E701" s="35"/>
      <c r="F701" s="36"/>
      <c r="G701" s="36"/>
      <c r="H701" s="38"/>
      <c r="I701" s="36"/>
      <c r="J701" s="36"/>
      <c r="K701" s="36"/>
      <c r="L701" s="36"/>
      <c r="M701" s="402"/>
      <c r="N701" s="36"/>
      <c r="O701" s="36"/>
      <c r="P701" s="392"/>
      <c r="Q701" s="392"/>
      <c r="R701" s="392"/>
      <c r="S701" s="392"/>
      <c r="T701" s="392"/>
      <c r="U701" s="392"/>
    </row>
    <row r="702" spans="2:21" ht="7.5" customHeight="1">
      <c r="B702" s="33"/>
      <c r="C702" s="41"/>
      <c r="D702" s="38"/>
      <c r="E702" s="35"/>
      <c r="F702" s="36"/>
      <c r="G702" s="36"/>
      <c r="H702" s="38"/>
      <c r="I702" s="36"/>
      <c r="J702" s="36"/>
      <c r="K702" s="36"/>
      <c r="L702" s="36"/>
      <c r="M702" s="402"/>
      <c r="N702" s="36"/>
      <c r="O702" s="36"/>
      <c r="P702" s="392"/>
      <c r="Q702" s="392"/>
      <c r="R702" s="392"/>
      <c r="S702" s="392"/>
      <c r="T702" s="392"/>
      <c r="U702" s="392"/>
    </row>
    <row r="703" spans="2:21">
      <c r="B703" s="33"/>
      <c r="C703" s="41"/>
      <c r="D703" s="38"/>
      <c r="E703" s="35"/>
      <c r="F703" s="36"/>
      <c r="G703" s="36"/>
      <c r="H703" s="38"/>
      <c r="I703" s="36"/>
      <c r="J703" s="36"/>
      <c r="K703" s="36"/>
      <c r="L703" s="36"/>
      <c r="M703" s="402"/>
      <c r="N703" s="36"/>
      <c r="O703" s="36"/>
      <c r="P703" s="392"/>
      <c r="Q703" s="392"/>
      <c r="R703" s="392"/>
      <c r="S703" s="392"/>
      <c r="T703" s="392"/>
      <c r="U703" s="392"/>
    </row>
    <row r="704" spans="2:21">
      <c r="B704" s="33"/>
      <c r="C704" s="41"/>
      <c r="D704" s="38"/>
      <c r="E704" s="35"/>
      <c r="F704" s="36"/>
      <c r="G704" s="36"/>
      <c r="H704" s="38"/>
      <c r="I704" s="36"/>
      <c r="J704" s="36"/>
      <c r="K704" s="36"/>
      <c r="L704" s="36"/>
      <c r="M704" s="402"/>
      <c r="N704" s="36"/>
      <c r="O704" s="36"/>
      <c r="P704" s="392"/>
      <c r="Q704" s="392"/>
      <c r="R704" s="392"/>
      <c r="S704" s="392"/>
      <c r="T704" s="392"/>
      <c r="U704" s="392"/>
    </row>
    <row r="705" spans="2:21">
      <c r="B705" s="33"/>
      <c r="C705" s="41"/>
      <c r="D705" s="38"/>
      <c r="E705" s="35"/>
      <c r="F705" s="36"/>
      <c r="G705" s="36"/>
      <c r="H705" s="38"/>
      <c r="I705" s="36"/>
      <c r="J705" s="36"/>
      <c r="K705" s="36"/>
      <c r="L705" s="36"/>
      <c r="M705" s="402"/>
      <c r="N705" s="36"/>
      <c r="O705" s="36"/>
      <c r="P705" s="392"/>
      <c r="Q705" s="392"/>
      <c r="R705" s="392"/>
      <c r="S705" s="392"/>
      <c r="T705" s="392"/>
      <c r="U705" s="392"/>
    </row>
    <row r="706" spans="2:21">
      <c r="B706" s="33"/>
      <c r="C706" s="41"/>
      <c r="D706" s="38"/>
      <c r="E706" s="35"/>
      <c r="F706" s="36"/>
      <c r="G706" s="36"/>
      <c r="H706" s="38"/>
      <c r="I706" s="36"/>
      <c r="J706" s="36"/>
      <c r="K706" s="36"/>
      <c r="L706" s="36"/>
      <c r="M706" s="402"/>
      <c r="N706" s="36"/>
      <c r="O706" s="36"/>
      <c r="P706" s="392"/>
      <c r="Q706" s="392"/>
      <c r="R706" s="392"/>
      <c r="S706" s="392"/>
      <c r="T706" s="392"/>
      <c r="U706" s="392"/>
    </row>
    <row r="707" spans="2:21">
      <c r="B707" s="33"/>
      <c r="C707" s="41"/>
      <c r="D707" s="38"/>
      <c r="E707" s="35"/>
      <c r="F707" s="36"/>
      <c r="G707" s="36"/>
      <c r="H707" s="38"/>
      <c r="I707" s="36"/>
      <c r="J707" s="36"/>
      <c r="K707" s="36"/>
      <c r="L707" s="36"/>
      <c r="M707" s="402"/>
      <c r="N707" s="36"/>
      <c r="O707" s="36"/>
      <c r="P707" s="392"/>
      <c r="Q707" s="392"/>
      <c r="R707" s="392"/>
      <c r="S707" s="392"/>
      <c r="T707" s="392"/>
      <c r="U707" s="392"/>
    </row>
    <row r="708" spans="2:21">
      <c r="B708" s="33"/>
      <c r="C708" s="41"/>
      <c r="D708" s="38"/>
      <c r="E708" s="35"/>
      <c r="F708" s="36"/>
      <c r="G708" s="36"/>
      <c r="H708" s="38"/>
      <c r="I708" s="36"/>
      <c r="J708" s="36"/>
      <c r="K708" s="36"/>
      <c r="L708" s="36"/>
      <c r="M708" s="402"/>
      <c r="N708" s="36"/>
      <c r="O708" s="36"/>
      <c r="P708" s="392"/>
      <c r="Q708" s="392"/>
      <c r="R708" s="392"/>
      <c r="S708" s="392"/>
      <c r="T708" s="392"/>
      <c r="U708" s="392"/>
    </row>
    <row r="709" spans="2:21">
      <c r="B709" s="33"/>
      <c r="C709" s="41"/>
      <c r="D709" s="38"/>
      <c r="E709" s="35"/>
      <c r="F709" s="36"/>
      <c r="G709" s="36"/>
      <c r="H709" s="38"/>
      <c r="I709" s="36"/>
      <c r="J709" s="36"/>
      <c r="K709" s="36"/>
      <c r="L709" s="36"/>
      <c r="M709" s="402"/>
      <c r="N709" s="36"/>
      <c r="O709" s="36"/>
      <c r="P709" s="392"/>
      <c r="Q709" s="392"/>
      <c r="R709" s="392"/>
      <c r="S709" s="392"/>
      <c r="T709" s="392"/>
      <c r="U709" s="392"/>
    </row>
    <row r="710" spans="2:21">
      <c r="B710" s="33"/>
      <c r="C710" s="41"/>
      <c r="D710" s="38"/>
      <c r="E710" s="35"/>
      <c r="F710" s="36"/>
      <c r="G710" s="36"/>
      <c r="H710" s="38"/>
      <c r="I710" s="36"/>
      <c r="J710" s="36"/>
      <c r="K710" s="36"/>
      <c r="L710" s="36"/>
      <c r="M710" s="402"/>
      <c r="N710" s="36"/>
      <c r="O710" s="36"/>
      <c r="P710" s="392"/>
      <c r="Q710" s="392"/>
      <c r="R710" s="392"/>
      <c r="S710" s="392"/>
      <c r="T710" s="392"/>
      <c r="U710" s="392"/>
    </row>
    <row r="711" spans="2:21">
      <c r="B711" s="33"/>
      <c r="C711" s="41"/>
      <c r="D711" s="38"/>
      <c r="E711" s="35"/>
      <c r="F711" s="36"/>
      <c r="G711" s="36"/>
      <c r="H711" s="38"/>
      <c r="I711" s="36"/>
      <c r="J711" s="36"/>
      <c r="K711" s="36"/>
      <c r="L711" s="36"/>
      <c r="M711" s="402"/>
      <c r="N711" s="36"/>
      <c r="O711" s="36"/>
      <c r="P711" s="392"/>
      <c r="Q711" s="392"/>
      <c r="R711" s="392"/>
      <c r="S711" s="392"/>
      <c r="T711" s="392"/>
      <c r="U711" s="392"/>
    </row>
    <row r="712" spans="2:21">
      <c r="B712" s="33"/>
      <c r="C712" s="41"/>
      <c r="D712" s="38"/>
      <c r="E712" s="35"/>
      <c r="F712" s="36"/>
      <c r="G712" s="36"/>
      <c r="H712" s="38"/>
      <c r="I712" s="36"/>
      <c r="J712" s="36"/>
      <c r="K712" s="36"/>
      <c r="L712" s="36"/>
      <c r="M712" s="402"/>
      <c r="N712" s="36"/>
      <c r="O712" s="36"/>
      <c r="P712" s="392"/>
      <c r="Q712" s="392"/>
      <c r="R712" s="392"/>
      <c r="S712" s="392"/>
      <c r="T712" s="392"/>
      <c r="U712" s="392"/>
    </row>
    <row r="713" spans="2:21">
      <c r="B713" s="33"/>
      <c r="C713" s="41"/>
      <c r="D713" s="38"/>
      <c r="E713" s="35"/>
      <c r="F713" s="36"/>
      <c r="G713" s="36"/>
      <c r="H713" s="38"/>
      <c r="I713" s="36"/>
      <c r="J713" s="36"/>
      <c r="K713" s="36"/>
      <c r="L713" s="36"/>
      <c r="M713" s="402"/>
      <c r="N713" s="36"/>
      <c r="O713" s="36"/>
      <c r="P713" s="392"/>
      <c r="Q713" s="392"/>
      <c r="R713" s="392"/>
      <c r="S713" s="392"/>
      <c r="T713" s="392"/>
      <c r="U713" s="392"/>
    </row>
    <row r="714" spans="2:21">
      <c r="B714" s="33"/>
      <c r="C714" s="41"/>
      <c r="D714" s="38"/>
      <c r="E714" s="35"/>
      <c r="F714" s="36"/>
      <c r="G714" s="36"/>
      <c r="H714" s="38"/>
      <c r="I714" s="36"/>
      <c r="J714" s="36"/>
      <c r="K714" s="36"/>
      <c r="L714" s="36"/>
      <c r="M714" s="402"/>
      <c r="N714" s="36"/>
      <c r="O714" s="36"/>
      <c r="P714" s="392"/>
      <c r="Q714" s="392"/>
      <c r="R714" s="392"/>
      <c r="S714" s="392"/>
      <c r="T714" s="392"/>
      <c r="U714" s="392"/>
    </row>
    <row r="715" spans="2:21">
      <c r="B715" s="33"/>
      <c r="C715" s="41"/>
      <c r="D715" s="38"/>
      <c r="E715" s="35"/>
      <c r="F715" s="36"/>
      <c r="G715" s="36"/>
      <c r="H715" s="38"/>
      <c r="I715" s="36"/>
      <c r="J715" s="36"/>
      <c r="K715" s="36"/>
      <c r="L715" s="36"/>
      <c r="M715" s="402"/>
      <c r="N715" s="36"/>
      <c r="O715" s="36"/>
      <c r="P715" s="392"/>
      <c r="Q715" s="392"/>
      <c r="R715" s="392"/>
      <c r="S715" s="392"/>
      <c r="T715" s="392"/>
      <c r="U715" s="392"/>
    </row>
    <row r="716" spans="2:21">
      <c r="B716" s="33"/>
      <c r="C716" s="41"/>
      <c r="D716" s="38"/>
      <c r="E716" s="35"/>
      <c r="F716" s="36"/>
      <c r="G716" s="36"/>
      <c r="H716" s="38"/>
      <c r="I716" s="36"/>
      <c r="J716" s="36"/>
      <c r="K716" s="36"/>
      <c r="L716" s="36"/>
      <c r="M716" s="402"/>
      <c r="N716" s="36"/>
      <c r="O716" s="36"/>
      <c r="P716" s="392"/>
      <c r="Q716" s="392"/>
      <c r="R716" s="392"/>
      <c r="S716" s="392"/>
      <c r="T716" s="392"/>
      <c r="U716" s="392"/>
    </row>
  </sheetData>
  <autoFilter ref="B5:AG626"/>
  <mergeCells count="5">
    <mergeCell ref="I1:N1"/>
    <mergeCell ref="D2:N2"/>
    <mergeCell ref="B3:S3"/>
    <mergeCell ref="D4:H4"/>
    <mergeCell ref="I4:O4"/>
  </mergeCells>
  <conditionalFormatting sqref="C48">
    <cfRule type="duplicateValues" dxfId="188" priority="36"/>
  </conditionalFormatting>
  <conditionalFormatting sqref="C130">
    <cfRule type="duplicateValues" dxfId="187" priority="35"/>
  </conditionalFormatting>
  <conditionalFormatting sqref="C132">
    <cfRule type="duplicateValues" dxfId="186" priority="34"/>
  </conditionalFormatting>
  <conditionalFormatting sqref="E51">
    <cfRule type="duplicateValues" dxfId="185" priority="31"/>
  </conditionalFormatting>
  <conditionalFormatting sqref="E57">
    <cfRule type="duplicateValues" dxfId="184" priority="30"/>
  </conditionalFormatting>
  <conditionalFormatting sqref="E109">
    <cfRule type="duplicateValues" dxfId="183" priority="29"/>
  </conditionalFormatting>
  <conditionalFormatting sqref="E111:E112">
    <cfRule type="duplicateValues" dxfId="182" priority="28"/>
  </conditionalFormatting>
  <conditionalFormatting sqref="E114">
    <cfRule type="duplicateValues" dxfId="181" priority="27"/>
  </conditionalFormatting>
  <conditionalFormatting sqref="E152">
    <cfRule type="duplicateValues" dxfId="180" priority="26"/>
  </conditionalFormatting>
  <conditionalFormatting sqref="E165">
    <cfRule type="duplicateValues" dxfId="179" priority="25"/>
  </conditionalFormatting>
  <conditionalFormatting sqref="E189">
    <cfRule type="duplicateValues" dxfId="178" priority="24"/>
  </conditionalFormatting>
  <conditionalFormatting sqref="E220">
    <cfRule type="duplicateValues" dxfId="177" priority="23"/>
  </conditionalFormatting>
  <conditionalFormatting sqref="E234">
    <cfRule type="duplicateValues" dxfId="176" priority="22"/>
  </conditionalFormatting>
  <conditionalFormatting sqref="E253:E254 E247:E248">
    <cfRule type="duplicateValues" dxfId="175" priority="21"/>
  </conditionalFormatting>
  <conditionalFormatting sqref="E284:E286 E288 E279">
    <cfRule type="duplicateValues" dxfId="174" priority="20"/>
  </conditionalFormatting>
  <conditionalFormatting sqref="E381">
    <cfRule type="duplicateValues" dxfId="173" priority="19"/>
  </conditionalFormatting>
  <conditionalFormatting sqref="E301:E302 E305:E306">
    <cfRule type="duplicateValues" dxfId="172" priority="18"/>
  </conditionalFormatting>
  <conditionalFormatting sqref="E288 E285:E286">
    <cfRule type="duplicateValues" dxfId="171" priority="17"/>
  </conditionalFormatting>
  <conditionalFormatting sqref="E375 E378">
    <cfRule type="duplicateValues" dxfId="170" priority="16"/>
  </conditionalFormatting>
  <conditionalFormatting sqref="E384:E387 E389:E390 E393:E394">
    <cfRule type="duplicateValues" dxfId="169" priority="15"/>
  </conditionalFormatting>
  <conditionalFormatting sqref="E403:E405 E398 E413">
    <cfRule type="duplicateValues" dxfId="168" priority="14"/>
  </conditionalFormatting>
  <conditionalFormatting sqref="E462">
    <cfRule type="duplicateValues" dxfId="167" priority="13"/>
  </conditionalFormatting>
  <conditionalFormatting sqref="E503:E505">
    <cfRule type="duplicateValues" dxfId="166" priority="12"/>
  </conditionalFormatting>
  <conditionalFormatting sqref="E562">
    <cfRule type="duplicateValues" dxfId="165" priority="11"/>
  </conditionalFormatting>
  <conditionalFormatting sqref="E603 E624:E625">
    <cfRule type="duplicateValues" dxfId="164" priority="10"/>
  </conditionalFormatting>
  <conditionalFormatting sqref="E221">
    <cfRule type="duplicateValues" dxfId="163" priority="9"/>
  </conditionalFormatting>
  <conditionalFormatting sqref="E307:E312">
    <cfRule type="duplicateValues" dxfId="162" priority="8"/>
  </conditionalFormatting>
  <conditionalFormatting sqref="E297:E300">
    <cfRule type="duplicateValues" dxfId="161" priority="7"/>
  </conditionalFormatting>
  <conditionalFormatting sqref="E289">
    <cfRule type="duplicateValues" dxfId="160" priority="6"/>
  </conditionalFormatting>
  <conditionalFormatting sqref="E303:E304">
    <cfRule type="duplicateValues" dxfId="159" priority="5"/>
  </conditionalFormatting>
  <conditionalFormatting sqref="E126 F127">
    <cfRule type="duplicateValues" dxfId="158" priority="32"/>
  </conditionalFormatting>
  <conditionalFormatting sqref="E528:F528">
    <cfRule type="duplicateValues" dxfId="157" priority="33"/>
  </conditionalFormatting>
  <conditionalFormatting sqref="I127:O127">
    <cfRule type="duplicateValues" dxfId="156" priority="37"/>
  </conditionalFormatting>
  <conditionalFormatting sqref="I528:O528 D528">
    <cfRule type="duplicateValues" dxfId="155" priority="38"/>
  </conditionalFormatting>
  <conditionalFormatting sqref="E290:E296">
    <cfRule type="duplicateValues" dxfId="154" priority="39"/>
  </conditionalFormatting>
  <conditionalFormatting sqref="AE1:AE1048576">
    <cfRule type="duplicateValues" dxfId="153" priority="4"/>
  </conditionalFormatting>
  <conditionalFormatting sqref="H1:H233 H235:H377 H379:H403 H405:H411 H413:H1048576">
    <cfRule type="duplicateValues" dxfId="152" priority="3"/>
  </conditionalFormatting>
  <conditionalFormatting sqref="AF127">
    <cfRule type="duplicateValues" dxfId="151" priority="2"/>
  </conditionalFormatting>
  <conditionalFormatting sqref="AF528">
    <cfRule type="duplicateValues" dxfId="150" priority="1"/>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84"/>
  <sheetViews>
    <sheetView topLeftCell="A391" workbookViewId="0">
      <selection activeCell="A410" sqref="A410"/>
    </sheetView>
  </sheetViews>
  <sheetFormatPr defaultRowHeight="12"/>
  <cols>
    <col min="1" max="1" width="5.28515625" style="510" customWidth="1"/>
    <col min="2" max="2" width="10.42578125" style="510" customWidth="1"/>
    <col min="3" max="3" width="34.28515625" style="521" customWidth="1"/>
    <col min="4" max="4" width="6.5703125" style="522" customWidth="1"/>
    <col min="5" max="5" width="3.7109375" style="523" customWidth="1"/>
    <col min="6" max="6" width="6" style="523" customWidth="1"/>
    <col min="7" max="7" width="30.28515625" style="594" customWidth="1"/>
    <col min="8" max="8" width="11.5703125" style="518" customWidth="1"/>
    <col min="9" max="9" width="9.28515625" style="532" customWidth="1"/>
    <col min="10" max="10" width="6.85546875" style="526" customWidth="1"/>
    <col min="11" max="11" width="12.85546875" style="548" customWidth="1"/>
    <col min="12" max="12" width="13" style="527" customWidth="1"/>
    <col min="13" max="13" width="28.7109375" style="527" customWidth="1"/>
    <col min="14" max="14" width="20.7109375" style="527" customWidth="1"/>
    <col min="15" max="15" width="20.7109375" style="529" customWidth="1"/>
    <col min="16" max="16" width="30.5703125" style="527" customWidth="1"/>
    <col min="17" max="17" width="15.85546875" style="527" customWidth="1"/>
    <col min="18" max="18" width="11.140625" style="527" customWidth="1"/>
    <col min="19" max="19" width="10.7109375" style="527" bestFit="1" customWidth="1"/>
    <col min="20" max="16384" width="9.140625" style="527"/>
  </cols>
  <sheetData>
    <row r="1" spans="1:17" s="503" customFormat="1" ht="15.75">
      <c r="A1" s="500"/>
      <c r="B1" s="500"/>
      <c r="C1" s="808" t="s">
        <v>1472</v>
      </c>
      <c r="D1" s="808"/>
      <c r="E1" s="808"/>
      <c r="F1" s="808"/>
      <c r="G1" s="808"/>
      <c r="H1" s="808"/>
      <c r="I1" s="808"/>
      <c r="J1" s="501"/>
      <c r="K1" s="502"/>
      <c r="O1" s="504"/>
    </row>
    <row r="2" spans="1:17" s="508" customFormat="1" ht="15.75">
      <c r="A2" s="505"/>
      <c r="B2" s="505"/>
      <c r="C2" s="809" t="s">
        <v>1473</v>
      </c>
      <c r="D2" s="809"/>
      <c r="E2" s="809"/>
      <c r="F2" s="809"/>
      <c r="G2" s="809"/>
      <c r="H2" s="809"/>
      <c r="I2" s="809"/>
      <c r="J2" s="506"/>
      <c r="K2" s="507"/>
      <c r="O2" s="509"/>
      <c r="P2" s="510"/>
      <c r="Q2" s="505"/>
    </row>
    <row r="3" spans="1:17" s="518" customFormat="1" ht="24">
      <c r="A3" s="511" t="s">
        <v>1474</v>
      </c>
      <c r="B3" s="511" t="s">
        <v>1475</v>
      </c>
      <c r="C3" s="512" t="s">
        <v>1476</v>
      </c>
      <c r="D3" s="513" t="s">
        <v>1477</v>
      </c>
      <c r="E3" s="514" t="s">
        <v>1478</v>
      </c>
      <c r="F3" s="514" t="s">
        <v>1479</v>
      </c>
      <c r="G3" s="515" t="s">
        <v>1480</v>
      </c>
      <c r="H3" s="516" t="s">
        <v>1481</v>
      </c>
      <c r="I3" s="517" t="s">
        <v>1482</v>
      </c>
      <c r="J3" s="516" t="s">
        <v>1483</v>
      </c>
      <c r="K3" s="511"/>
      <c r="L3" s="518" t="s">
        <v>3980</v>
      </c>
      <c r="M3" s="519" t="s">
        <v>3981</v>
      </c>
      <c r="N3" s="518" t="s">
        <v>1486</v>
      </c>
      <c r="O3" s="520" t="s">
        <v>3982</v>
      </c>
      <c r="P3" s="518" t="s">
        <v>3983</v>
      </c>
    </row>
    <row r="4" spans="1:17" ht="36">
      <c r="A4" s="510" t="s">
        <v>10</v>
      </c>
      <c r="B4" s="510" t="s">
        <v>11</v>
      </c>
      <c r="C4" s="521" t="s">
        <v>1488</v>
      </c>
      <c r="D4" s="522" t="s">
        <v>1489</v>
      </c>
      <c r="E4" s="523">
        <v>1</v>
      </c>
      <c r="F4" s="523" t="s">
        <v>8</v>
      </c>
      <c r="G4" s="524" t="s">
        <v>1490</v>
      </c>
      <c r="H4" s="437" t="s">
        <v>1491</v>
      </c>
      <c r="I4" s="525" t="s">
        <v>2519</v>
      </c>
      <c r="J4" s="526">
        <v>30</v>
      </c>
      <c r="K4" s="510"/>
      <c r="L4" s="527" t="s">
        <v>2543</v>
      </c>
      <c r="M4" s="528" t="s">
        <v>2521</v>
      </c>
    </row>
    <row r="5" spans="1:17" ht="48">
      <c r="A5" s="510" t="s">
        <v>10</v>
      </c>
      <c r="B5" s="510" t="s">
        <v>11</v>
      </c>
      <c r="C5" s="521" t="s">
        <v>1488</v>
      </c>
      <c r="D5" s="522" t="s">
        <v>1489</v>
      </c>
      <c r="E5" s="523">
        <v>2</v>
      </c>
      <c r="F5" s="523" t="s">
        <v>8</v>
      </c>
      <c r="G5" s="96" t="s">
        <v>1492</v>
      </c>
      <c r="H5" s="437" t="s">
        <v>1493</v>
      </c>
      <c r="I5" s="525" t="s">
        <v>2519</v>
      </c>
      <c r="J5" s="526">
        <v>30</v>
      </c>
      <c r="K5" s="530"/>
      <c r="M5" s="528"/>
    </row>
    <row r="6" spans="1:17" ht="41.25" customHeight="1">
      <c r="A6" s="510" t="s">
        <v>10</v>
      </c>
      <c r="B6" s="510" t="s">
        <v>11</v>
      </c>
      <c r="C6" s="521" t="s">
        <v>1488</v>
      </c>
      <c r="D6" s="522" t="s">
        <v>1489</v>
      </c>
      <c r="E6" s="523">
        <v>3</v>
      </c>
      <c r="F6" s="523" t="s">
        <v>8</v>
      </c>
      <c r="G6" s="438" t="s">
        <v>3378</v>
      </c>
      <c r="H6" s="437" t="s">
        <v>1495</v>
      </c>
      <c r="I6" s="525" t="s">
        <v>2519</v>
      </c>
      <c r="J6" s="526">
        <v>30</v>
      </c>
      <c r="K6" s="510"/>
      <c r="M6" s="528"/>
      <c r="O6" s="531">
        <v>0.1675810185185185</v>
      </c>
      <c r="P6" s="96" t="s">
        <v>3984</v>
      </c>
    </row>
    <row r="7" spans="1:17" ht="36">
      <c r="A7" s="510" t="s">
        <v>10</v>
      </c>
      <c r="B7" s="510" t="s">
        <v>11</v>
      </c>
      <c r="C7" s="521" t="s">
        <v>1488</v>
      </c>
      <c r="D7" s="522" t="s">
        <v>1489</v>
      </c>
      <c r="E7" s="523">
        <v>4</v>
      </c>
      <c r="F7" s="523" t="s">
        <v>8</v>
      </c>
      <c r="G7" s="96" t="s">
        <v>3379</v>
      </c>
      <c r="H7" s="437" t="s">
        <v>1497</v>
      </c>
      <c r="I7" s="525" t="s">
        <v>2519</v>
      </c>
      <c r="J7" s="526">
        <v>30</v>
      </c>
      <c r="K7" s="510"/>
      <c r="M7" s="528"/>
    </row>
    <row r="8" spans="1:17" ht="24">
      <c r="A8" s="510" t="s">
        <v>10</v>
      </c>
      <c r="B8" s="510" t="s">
        <v>11</v>
      </c>
      <c r="C8" s="521" t="s">
        <v>1488</v>
      </c>
      <c r="D8" s="522" t="s">
        <v>1489</v>
      </c>
      <c r="E8" s="523">
        <v>5</v>
      </c>
      <c r="F8" s="523" t="s">
        <v>8</v>
      </c>
      <c r="G8" s="96" t="s">
        <v>3380</v>
      </c>
      <c r="H8" s="437" t="s">
        <v>1499</v>
      </c>
      <c r="I8" s="525" t="s">
        <v>2519</v>
      </c>
      <c r="J8" s="526">
        <v>30</v>
      </c>
      <c r="K8" s="510"/>
      <c r="M8" s="528"/>
    </row>
    <row r="9" spans="1:17" ht="39.75" customHeight="1">
      <c r="A9" s="510" t="s">
        <v>10</v>
      </c>
      <c r="B9" s="510" t="s">
        <v>11</v>
      </c>
      <c r="C9" s="521" t="s">
        <v>1488</v>
      </c>
      <c r="D9" s="522" t="s">
        <v>1489</v>
      </c>
      <c r="E9" s="523">
        <v>6</v>
      </c>
      <c r="F9" s="523" t="s">
        <v>8</v>
      </c>
      <c r="G9" s="96" t="s">
        <v>1500</v>
      </c>
      <c r="H9" s="437" t="s">
        <v>1501</v>
      </c>
      <c r="I9" s="525" t="s">
        <v>2519</v>
      </c>
      <c r="J9" s="526">
        <v>30</v>
      </c>
      <c r="K9" s="510"/>
      <c r="M9" s="528"/>
    </row>
    <row r="10" spans="1:17" ht="36">
      <c r="A10" s="510" t="s">
        <v>10</v>
      </c>
      <c r="B10" s="510" t="s">
        <v>11</v>
      </c>
      <c r="C10" s="521" t="s">
        <v>1488</v>
      </c>
      <c r="D10" s="522" t="s">
        <v>1489</v>
      </c>
      <c r="E10" s="523">
        <v>7</v>
      </c>
      <c r="F10" s="523" t="s">
        <v>8</v>
      </c>
      <c r="G10" s="524" t="s">
        <v>1502</v>
      </c>
      <c r="H10" s="437" t="s">
        <v>1503</v>
      </c>
      <c r="I10" s="525" t="s">
        <v>2519</v>
      </c>
      <c r="J10" s="526">
        <v>30</v>
      </c>
      <c r="K10" s="510"/>
      <c r="M10" s="528"/>
    </row>
    <row r="11" spans="1:17" ht="24">
      <c r="A11" s="510" t="s">
        <v>10</v>
      </c>
      <c r="B11" s="510" t="s">
        <v>11</v>
      </c>
      <c r="C11" s="521" t="s">
        <v>1488</v>
      </c>
      <c r="D11" s="522" t="s">
        <v>1489</v>
      </c>
      <c r="E11" s="523">
        <v>8</v>
      </c>
      <c r="F11" s="523" t="s">
        <v>8</v>
      </c>
      <c r="G11" s="96" t="s">
        <v>1504</v>
      </c>
      <c r="H11" s="437" t="s">
        <v>1505</v>
      </c>
      <c r="I11" s="525" t="s">
        <v>2519</v>
      </c>
      <c r="J11" s="526">
        <v>30</v>
      </c>
      <c r="K11" s="510"/>
      <c r="M11" s="528"/>
    </row>
    <row r="12" spans="1:17" ht="48">
      <c r="A12" s="510" t="s">
        <v>10</v>
      </c>
      <c r="B12" s="510" t="s">
        <v>11</v>
      </c>
      <c r="C12" s="521" t="s">
        <v>1488</v>
      </c>
      <c r="D12" s="522" t="s">
        <v>1489</v>
      </c>
      <c r="E12" s="523">
        <v>9</v>
      </c>
      <c r="F12" s="523" t="s">
        <v>8</v>
      </c>
      <c r="G12" s="524" t="s">
        <v>3381</v>
      </c>
      <c r="H12" s="437" t="s">
        <v>1507</v>
      </c>
      <c r="I12" s="525" t="s">
        <v>2519</v>
      </c>
      <c r="J12" s="526">
        <v>30</v>
      </c>
      <c r="K12" s="510"/>
      <c r="M12" s="528"/>
    </row>
    <row r="13" spans="1:17" ht="48">
      <c r="A13" s="510" t="s">
        <v>10</v>
      </c>
      <c r="B13" s="510" t="s">
        <v>11</v>
      </c>
      <c r="C13" s="521" t="s">
        <v>1488</v>
      </c>
      <c r="D13" s="522" t="s">
        <v>1489</v>
      </c>
      <c r="E13" s="523">
        <v>10</v>
      </c>
      <c r="F13" s="523" t="s">
        <v>8</v>
      </c>
      <c r="G13" s="96" t="s">
        <v>3382</v>
      </c>
      <c r="H13" s="437" t="s">
        <v>1509</v>
      </c>
      <c r="I13" s="525" t="s">
        <v>2519</v>
      </c>
      <c r="J13" s="526">
        <v>30</v>
      </c>
      <c r="K13" s="510"/>
      <c r="M13" s="528"/>
    </row>
    <row r="14" spans="1:17" ht="51.75" customHeight="1">
      <c r="A14" s="510" t="s">
        <v>10</v>
      </c>
      <c r="B14" s="510" t="s">
        <v>11</v>
      </c>
      <c r="C14" s="521" t="s">
        <v>1488</v>
      </c>
      <c r="D14" s="522" t="s">
        <v>1489</v>
      </c>
      <c r="E14" s="523">
        <v>11</v>
      </c>
      <c r="F14" s="523" t="s">
        <v>8</v>
      </c>
      <c r="G14" s="96" t="s">
        <v>3383</v>
      </c>
      <c r="H14" s="437" t="s">
        <v>1511</v>
      </c>
      <c r="I14" s="525" t="s">
        <v>2519</v>
      </c>
      <c r="J14" s="526">
        <v>30</v>
      </c>
      <c r="K14" s="510"/>
      <c r="M14" s="528"/>
    </row>
    <row r="15" spans="1:17" ht="36">
      <c r="A15" s="510" t="s">
        <v>10</v>
      </c>
      <c r="B15" s="510" t="s">
        <v>11</v>
      </c>
      <c r="C15" s="521" t="s">
        <v>1488</v>
      </c>
      <c r="D15" s="522" t="s">
        <v>1489</v>
      </c>
      <c r="E15" s="523">
        <v>12</v>
      </c>
      <c r="F15" s="523" t="s">
        <v>8</v>
      </c>
      <c r="G15" s="96" t="s">
        <v>1512</v>
      </c>
      <c r="H15" s="437" t="s">
        <v>1605</v>
      </c>
      <c r="I15" s="525" t="s">
        <v>2519</v>
      </c>
      <c r="J15" s="526">
        <v>30</v>
      </c>
      <c r="K15" s="510"/>
      <c r="M15" s="528"/>
    </row>
    <row r="16" spans="1:17" ht="36">
      <c r="A16" s="510" t="s">
        <v>10</v>
      </c>
      <c r="B16" s="510" t="s">
        <v>11</v>
      </c>
      <c r="C16" s="521" t="s">
        <v>1488</v>
      </c>
      <c r="D16" s="522" t="s">
        <v>1489</v>
      </c>
      <c r="E16" s="523">
        <v>13</v>
      </c>
      <c r="F16" s="523" t="s">
        <v>8</v>
      </c>
      <c r="G16" s="96" t="s">
        <v>3384</v>
      </c>
      <c r="H16" s="437" t="s">
        <v>1515</v>
      </c>
      <c r="I16" s="525" t="s">
        <v>2519</v>
      </c>
      <c r="J16" s="526">
        <v>30</v>
      </c>
      <c r="K16" s="510"/>
      <c r="M16" s="528"/>
    </row>
    <row r="17" spans="1:18" ht="36">
      <c r="A17" s="510" t="s">
        <v>10</v>
      </c>
      <c r="B17" s="510" t="s">
        <v>11</v>
      </c>
      <c r="C17" s="521" t="s">
        <v>1488</v>
      </c>
      <c r="D17" s="522" t="s">
        <v>1489</v>
      </c>
      <c r="E17" s="523">
        <v>14</v>
      </c>
      <c r="F17" s="523" t="s">
        <v>8</v>
      </c>
      <c r="G17" s="96" t="s">
        <v>3385</v>
      </c>
      <c r="H17" s="437" t="s">
        <v>1517</v>
      </c>
      <c r="I17" s="525" t="s">
        <v>2519</v>
      </c>
      <c r="J17" s="526">
        <v>30</v>
      </c>
      <c r="K17" s="510"/>
      <c r="M17" s="528"/>
    </row>
    <row r="18" spans="1:18" ht="36">
      <c r="A18" s="510" t="s">
        <v>10</v>
      </c>
      <c r="B18" s="510" t="s">
        <v>11</v>
      </c>
      <c r="C18" s="521" t="s">
        <v>1488</v>
      </c>
      <c r="D18" s="522" t="s">
        <v>1489</v>
      </c>
      <c r="E18" s="523">
        <v>15</v>
      </c>
      <c r="F18" s="523" t="s">
        <v>8</v>
      </c>
      <c r="G18" s="96" t="s">
        <v>3386</v>
      </c>
      <c r="H18" s="437" t="s">
        <v>1519</v>
      </c>
      <c r="I18" s="525" t="s">
        <v>2519</v>
      </c>
      <c r="J18" s="526">
        <v>30</v>
      </c>
      <c r="K18" s="510"/>
      <c r="M18" s="528"/>
    </row>
    <row r="19" spans="1:18" s="536" customFormat="1" ht="15">
      <c r="A19" s="510" t="s">
        <v>133</v>
      </c>
      <c r="B19" s="510" t="s">
        <v>134</v>
      </c>
      <c r="C19" s="521" t="s">
        <v>135</v>
      </c>
      <c r="D19" s="522" t="s">
        <v>1520</v>
      </c>
      <c r="E19" s="523">
        <v>1</v>
      </c>
      <c r="F19" s="523" t="s">
        <v>6</v>
      </c>
      <c r="G19" s="96" t="s">
        <v>1521</v>
      </c>
      <c r="H19" s="518" t="s">
        <v>1522</v>
      </c>
      <c r="I19" s="532" t="s">
        <v>1523</v>
      </c>
      <c r="J19" s="526">
        <v>40</v>
      </c>
      <c r="K19" s="510"/>
      <c r="L19" s="527" t="s">
        <v>3985</v>
      </c>
      <c r="M19" s="533" t="s">
        <v>3986</v>
      </c>
      <c r="N19" s="534" t="s">
        <v>2576</v>
      </c>
      <c r="O19" s="535"/>
      <c r="P19" s="50"/>
      <c r="Q19" s="50"/>
      <c r="R19" s="527"/>
    </row>
    <row r="20" spans="1:18" s="536" customFormat="1">
      <c r="A20" s="510" t="s">
        <v>133</v>
      </c>
      <c r="B20" s="510" t="s">
        <v>134</v>
      </c>
      <c r="C20" s="521" t="s">
        <v>135</v>
      </c>
      <c r="D20" s="522" t="s">
        <v>1520</v>
      </c>
      <c r="E20" s="523">
        <v>1</v>
      </c>
      <c r="F20" s="523" t="s">
        <v>7</v>
      </c>
      <c r="G20" s="96" t="s">
        <v>1524</v>
      </c>
      <c r="H20" s="518" t="s">
        <v>1554</v>
      </c>
      <c r="I20" s="532" t="s">
        <v>1523</v>
      </c>
      <c r="J20" s="526">
        <v>40</v>
      </c>
      <c r="K20" s="510"/>
      <c r="L20" s="527"/>
      <c r="M20" s="537"/>
      <c r="O20" s="538"/>
      <c r="P20" s="527"/>
      <c r="Q20" s="527"/>
      <c r="R20" s="527"/>
    </row>
    <row r="21" spans="1:18" s="536" customFormat="1">
      <c r="A21" s="510">
        <v>1941</v>
      </c>
      <c r="B21" s="510" t="s">
        <v>141</v>
      </c>
      <c r="C21" s="524" t="s">
        <v>1526</v>
      </c>
      <c r="D21" s="522" t="s">
        <v>1520</v>
      </c>
      <c r="E21" s="523">
        <v>1</v>
      </c>
      <c r="F21" s="523" t="s">
        <v>6</v>
      </c>
      <c r="G21" s="439" t="s">
        <v>143</v>
      </c>
      <c r="H21" s="518"/>
      <c r="I21" s="532"/>
      <c r="J21" s="526"/>
      <c r="K21" s="510"/>
      <c r="L21" s="527" t="s">
        <v>2543</v>
      </c>
      <c r="M21" s="528" t="s">
        <v>2521</v>
      </c>
      <c r="O21" s="538"/>
      <c r="P21" s="527"/>
      <c r="Q21" s="527"/>
      <c r="R21" s="527"/>
    </row>
    <row r="22" spans="1:18" s="536" customFormat="1" ht="24">
      <c r="A22" s="510">
        <v>2264</v>
      </c>
      <c r="B22" s="518" t="s">
        <v>146</v>
      </c>
      <c r="C22" s="524" t="s">
        <v>147</v>
      </c>
      <c r="D22" s="539" t="s">
        <v>1527</v>
      </c>
      <c r="E22" s="523">
        <v>1</v>
      </c>
      <c r="F22" s="523" t="s">
        <v>6</v>
      </c>
      <c r="G22" s="439" t="s">
        <v>143</v>
      </c>
      <c r="I22" s="532"/>
      <c r="J22" s="527"/>
      <c r="K22" s="510"/>
      <c r="L22" s="527" t="s">
        <v>2543</v>
      </c>
      <c r="M22" s="528" t="s">
        <v>2521</v>
      </c>
      <c r="O22" s="538"/>
      <c r="P22" s="527"/>
      <c r="Q22" s="527"/>
      <c r="R22" s="527"/>
    </row>
    <row r="23" spans="1:18" s="536" customFormat="1" ht="48">
      <c r="A23" s="510">
        <v>2264</v>
      </c>
      <c r="B23" s="518" t="s">
        <v>146</v>
      </c>
      <c r="C23" s="524" t="s">
        <v>147</v>
      </c>
      <c r="D23" s="539" t="s">
        <v>1527</v>
      </c>
      <c r="E23" s="523">
        <v>1</v>
      </c>
      <c r="F23" s="523" t="s">
        <v>8</v>
      </c>
      <c r="G23" s="439" t="s">
        <v>3387</v>
      </c>
      <c r="H23" s="518" t="s">
        <v>1499</v>
      </c>
      <c r="I23" s="532"/>
      <c r="J23" s="527"/>
      <c r="K23" s="510"/>
      <c r="L23" s="527"/>
      <c r="M23" s="537"/>
      <c r="O23" s="538"/>
      <c r="P23" s="527"/>
      <c r="Q23" s="527"/>
      <c r="R23" s="527"/>
    </row>
    <row r="24" spans="1:18" s="536" customFormat="1" ht="24">
      <c r="A24" s="510" t="s">
        <v>160</v>
      </c>
      <c r="B24" s="510" t="s">
        <v>161</v>
      </c>
      <c r="C24" s="521" t="s">
        <v>162</v>
      </c>
      <c r="D24" s="522" t="s">
        <v>1520</v>
      </c>
      <c r="E24" s="523">
        <v>1</v>
      </c>
      <c r="F24" s="523" t="s">
        <v>6</v>
      </c>
      <c r="G24" s="96" t="s">
        <v>1529</v>
      </c>
      <c r="H24" s="518" t="s">
        <v>1530</v>
      </c>
      <c r="I24" s="532" t="s">
        <v>2432</v>
      </c>
      <c r="J24" s="526">
        <v>25</v>
      </c>
      <c r="K24" s="56"/>
      <c r="L24" s="527" t="s">
        <v>3987</v>
      </c>
      <c r="M24" s="540" t="s">
        <v>3988</v>
      </c>
      <c r="N24" s="534" t="s">
        <v>2539</v>
      </c>
      <c r="O24" s="535"/>
      <c r="P24" s="527"/>
      <c r="Q24" s="527"/>
      <c r="R24" s="527"/>
    </row>
    <row r="25" spans="1:18" s="536" customFormat="1">
      <c r="A25" s="510" t="s">
        <v>160</v>
      </c>
      <c r="B25" s="510" t="s">
        <v>161</v>
      </c>
      <c r="C25" s="521" t="s">
        <v>162</v>
      </c>
      <c r="D25" s="522" t="s">
        <v>1520</v>
      </c>
      <c r="E25" s="523">
        <v>1</v>
      </c>
      <c r="F25" s="523" t="s">
        <v>7</v>
      </c>
      <c r="G25" s="96" t="s">
        <v>1531</v>
      </c>
      <c r="H25" s="518" t="s">
        <v>1532</v>
      </c>
      <c r="I25" s="532" t="s">
        <v>2432</v>
      </c>
      <c r="J25" s="526">
        <v>25</v>
      </c>
      <c r="K25" s="510"/>
      <c r="L25" s="527"/>
      <c r="M25" s="537"/>
      <c r="O25" s="538"/>
      <c r="P25" s="527"/>
      <c r="Q25" s="527"/>
      <c r="R25" s="527"/>
    </row>
    <row r="26" spans="1:18" s="536" customFormat="1" ht="15">
      <c r="A26" s="510" t="s">
        <v>167</v>
      </c>
      <c r="B26" s="510" t="s">
        <v>168</v>
      </c>
      <c r="C26" s="521" t="s">
        <v>169</v>
      </c>
      <c r="D26" s="522" t="s">
        <v>1520</v>
      </c>
      <c r="E26" s="523">
        <v>1</v>
      </c>
      <c r="F26" s="523" t="s">
        <v>6</v>
      </c>
      <c r="G26" s="96" t="s">
        <v>1533</v>
      </c>
      <c r="H26" s="518" t="s">
        <v>1534</v>
      </c>
      <c r="I26" s="532" t="s">
        <v>1568</v>
      </c>
      <c r="J26" s="526">
        <v>25</v>
      </c>
      <c r="K26" s="510"/>
      <c r="L26" s="527" t="s">
        <v>3989</v>
      </c>
      <c r="M26" s="533" t="s">
        <v>3990</v>
      </c>
      <c r="N26" s="534" t="s">
        <v>2576</v>
      </c>
      <c r="O26" s="535"/>
      <c r="P26" s="527"/>
      <c r="Q26" s="527"/>
      <c r="R26" s="527"/>
    </row>
    <row r="27" spans="1:18" s="536" customFormat="1">
      <c r="A27" s="510" t="s">
        <v>167</v>
      </c>
      <c r="B27" s="510" t="s">
        <v>168</v>
      </c>
      <c r="C27" s="521" t="s">
        <v>169</v>
      </c>
      <c r="D27" s="522" t="s">
        <v>1520</v>
      </c>
      <c r="E27" s="523">
        <v>1</v>
      </c>
      <c r="F27" s="523" t="s">
        <v>7</v>
      </c>
      <c r="G27" s="96" t="s">
        <v>1535</v>
      </c>
      <c r="H27" s="518" t="s">
        <v>1536</v>
      </c>
      <c r="I27" s="532" t="s">
        <v>1568</v>
      </c>
      <c r="J27" s="526">
        <v>25</v>
      </c>
      <c r="K27" s="510"/>
      <c r="L27" s="527"/>
      <c r="M27" s="537"/>
      <c r="O27" s="538"/>
      <c r="P27" s="527"/>
      <c r="Q27" s="527"/>
      <c r="R27" s="527"/>
    </row>
    <row r="28" spans="1:18" s="536" customFormat="1" ht="15">
      <c r="A28" s="510" t="s">
        <v>174</v>
      </c>
      <c r="B28" s="510" t="s">
        <v>175</v>
      </c>
      <c r="C28" s="521" t="s">
        <v>176</v>
      </c>
      <c r="D28" s="522" t="s">
        <v>1520</v>
      </c>
      <c r="E28" s="523">
        <v>1</v>
      </c>
      <c r="F28" s="523" t="s">
        <v>6</v>
      </c>
      <c r="G28" s="96" t="s">
        <v>1537</v>
      </c>
      <c r="H28" s="518" t="s">
        <v>1538</v>
      </c>
      <c r="I28" s="532" t="s">
        <v>1984</v>
      </c>
      <c r="J28" s="526">
        <v>25</v>
      </c>
      <c r="K28" s="510"/>
      <c r="L28" s="527" t="s">
        <v>3991</v>
      </c>
      <c r="M28" s="534" t="s">
        <v>3992</v>
      </c>
      <c r="N28" s="534" t="s">
        <v>2570</v>
      </c>
      <c r="O28" s="535"/>
      <c r="P28" s="527"/>
      <c r="Q28" s="527"/>
      <c r="R28" s="527"/>
    </row>
    <row r="29" spans="1:18" s="536" customFormat="1">
      <c r="A29" s="510" t="s">
        <v>174</v>
      </c>
      <c r="B29" s="510" t="s">
        <v>175</v>
      </c>
      <c r="C29" s="521" t="s">
        <v>176</v>
      </c>
      <c r="D29" s="522" t="s">
        <v>1520</v>
      </c>
      <c r="E29" s="523">
        <v>1</v>
      </c>
      <c r="F29" s="523" t="s">
        <v>7</v>
      </c>
      <c r="G29" s="96" t="s">
        <v>1539</v>
      </c>
      <c r="H29" s="518" t="s">
        <v>1746</v>
      </c>
      <c r="I29" s="532" t="s">
        <v>1984</v>
      </c>
      <c r="J29" s="526">
        <v>25</v>
      </c>
      <c r="K29" s="510"/>
      <c r="L29" s="527"/>
      <c r="M29" s="537"/>
      <c r="O29" s="538"/>
      <c r="P29" s="527"/>
      <c r="Q29" s="527"/>
      <c r="R29" s="527"/>
    </row>
    <row r="30" spans="1:18" s="536" customFormat="1" ht="54.75" customHeight="1">
      <c r="A30" s="510" t="s">
        <v>177</v>
      </c>
      <c r="B30" s="510" t="s">
        <v>178</v>
      </c>
      <c r="C30" s="521" t="s">
        <v>179</v>
      </c>
      <c r="D30" s="522" t="s">
        <v>1541</v>
      </c>
      <c r="E30" s="523">
        <v>1</v>
      </c>
      <c r="F30" s="523" t="s">
        <v>6</v>
      </c>
      <c r="G30" s="438" t="s">
        <v>3388</v>
      </c>
      <c r="H30" s="541" t="s">
        <v>1543</v>
      </c>
      <c r="I30" s="532" t="s">
        <v>2432</v>
      </c>
      <c r="J30" s="526">
        <v>25</v>
      </c>
      <c r="K30" s="510"/>
      <c r="L30" s="527" t="s">
        <v>2543</v>
      </c>
      <c r="M30" s="528" t="s">
        <v>2521</v>
      </c>
      <c r="O30" s="531">
        <v>0.1675810185185185</v>
      </c>
      <c r="P30" s="96" t="s">
        <v>3993</v>
      </c>
      <c r="Q30" s="527"/>
      <c r="R30" s="527"/>
    </row>
    <row r="31" spans="1:18" s="536" customFormat="1" ht="128.25" customHeight="1">
      <c r="A31" s="510" t="s">
        <v>177</v>
      </c>
      <c r="B31" s="510" t="s">
        <v>178</v>
      </c>
      <c r="C31" s="521" t="s">
        <v>179</v>
      </c>
      <c r="D31" s="522" t="s">
        <v>1541</v>
      </c>
      <c r="E31" s="523">
        <v>1</v>
      </c>
      <c r="F31" s="523" t="s">
        <v>8</v>
      </c>
      <c r="G31" s="438" t="s">
        <v>3389</v>
      </c>
      <c r="H31" s="518" t="s">
        <v>1545</v>
      </c>
      <c r="I31" s="532"/>
      <c r="J31" s="526">
        <v>25</v>
      </c>
      <c r="K31" s="510"/>
      <c r="L31" s="527"/>
      <c r="M31" s="537"/>
      <c r="O31" s="531">
        <v>0.1675810185185185</v>
      </c>
      <c r="P31" s="96" t="s">
        <v>3994</v>
      </c>
      <c r="Q31" s="527"/>
      <c r="R31" s="527"/>
    </row>
    <row r="32" spans="1:18" s="536" customFormat="1">
      <c r="A32" s="510" t="s">
        <v>182</v>
      </c>
      <c r="B32" s="510" t="s">
        <v>183</v>
      </c>
      <c r="C32" s="521" t="s">
        <v>184</v>
      </c>
      <c r="D32" s="522" t="s">
        <v>1546</v>
      </c>
      <c r="E32" s="523">
        <v>1</v>
      </c>
      <c r="F32" s="523" t="s">
        <v>19</v>
      </c>
      <c r="G32" s="117" t="s">
        <v>143</v>
      </c>
      <c r="H32" s="518"/>
      <c r="I32" s="532"/>
      <c r="J32" s="526"/>
      <c r="K32" s="510"/>
      <c r="L32" s="527"/>
      <c r="M32" s="537"/>
      <c r="O32" s="538"/>
      <c r="P32" s="527"/>
      <c r="Q32" s="527"/>
      <c r="R32" s="527"/>
    </row>
    <row r="33" spans="1:22" ht="24">
      <c r="A33" s="510" t="s">
        <v>185</v>
      </c>
      <c r="B33" s="510" t="s">
        <v>186</v>
      </c>
      <c r="C33" s="521" t="s">
        <v>187</v>
      </c>
      <c r="D33" s="522" t="s">
        <v>1520</v>
      </c>
      <c r="E33" s="523">
        <v>1</v>
      </c>
      <c r="F33" s="523" t="s">
        <v>6</v>
      </c>
      <c r="G33" s="524" t="s">
        <v>1547</v>
      </c>
      <c r="H33" s="518" t="s">
        <v>1548</v>
      </c>
      <c r="I33" s="532" t="s">
        <v>1523</v>
      </c>
      <c r="J33" s="526">
        <v>40</v>
      </c>
      <c r="K33" s="510"/>
      <c r="L33" s="527" t="s">
        <v>3995</v>
      </c>
      <c r="M33" s="534" t="s">
        <v>3996</v>
      </c>
      <c r="N33" s="534" t="s">
        <v>2548</v>
      </c>
      <c r="O33" s="535"/>
    </row>
    <row r="34" spans="1:22" ht="24">
      <c r="A34" s="510" t="s">
        <v>185</v>
      </c>
      <c r="B34" s="510" t="s">
        <v>186</v>
      </c>
      <c r="C34" s="521" t="s">
        <v>187</v>
      </c>
      <c r="D34" s="522" t="s">
        <v>1520</v>
      </c>
      <c r="E34" s="523">
        <v>1</v>
      </c>
      <c r="F34" s="523" t="s">
        <v>7</v>
      </c>
      <c r="G34" s="524" t="s">
        <v>1549</v>
      </c>
      <c r="H34" s="518" t="s">
        <v>1550</v>
      </c>
      <c r="I34" s="532" t="s">
        <v>1523</v>
      </c>
      <c r="J34" s="526">
        <v>40</v>
      </c>
      <c r="K34" s="510"/>
      <c r="M34" s="528"/>
    </row>
    <row r="35" spans="1:22" ht="24">
      <c r="A35" s="510" t="s">
        <v>190</v>
      </c>
      <c r="B35" s="510" t="s">
        <v>191</v>
      </c>
      <c r="C35" s="521" t="s">
        <v>192</v>
      </c>
      <c r="D35" s="522" t="s">
        <v>1520</v>
      </c>
      <c r="E35" s="523">
        <v>1</v>
      </c>
      <c r="F35" s="523" t="s">
        <v>6</v>
      </c>
      <c r="G35" s="524" t="s">
        <v>1551</v>
      </c>
      <c r="H35" s="518" t="s">
        <v>1552</v>
      </c>
      <c r="I35" s="532" t="s">
        <v>1523</v>
      </c>
      <c r="J35" s="526">
        <v>40</v>
      </c>
      <c r="K35" s="510"/>
      <c r="L35" s="542" t="s">
        <v>3997</v>
      </c>
      <c r="M35" s="543" t="s">
        <v>3998</v>
      </c>
      <c r="N35" s="543" t="s">
        <v>2576</v>
      </c>
      <c r="O35" s="531">
        <v>0.1675810185185185</v>
      </c>
      <c r="P35" s="527" t="s">
        <v>3999</v>
      </c>
      <c r="R35" s="544"/>
      <c r="T35" s="545" t="s">
        <v>3999</v>
      </c>
      <c r="U35" s="546" t="s">
        <v>3992</v>
      </c>
      <c r="V35" s="546" t="s">
        <v>2548</v>
      </c>
    </row>
    <row r="36" spans="1:22">
      <c r="A36" s="510" t="s">
        <v>190</v>
      </c>
      <c r="B36" s="510" t="s">
        <v>191</v>
      </c>
      <c r="C36" s="521" t="s">
        <v>192</v>
      </c>
      <c r="D36" s="522" t="s">
        <v>1520</v>
      </c>
      <c r="E36" s="523">
        <v>1</v>
      </c>
      <c r="F36" s="523" t="s">
        <v>7</v>
      </c>
      <c r="G36" s="524" t="s">
        <v>1553</v>
      </c>
      <c r="H36" s="518" t="s">
        <v>1525</v>
      </c>
      <c r="I36" s="532" t="s">
        <v>1523</v>
      </c>
      <c r="J36" s="526">
        <v>40</v>
      </c>
      <c r="K36" s="510"/>
      <c r="M36" s="547"/>
    </row>
    <row r="37" spans="1:22">
      <c r="A37" s="510" t="s">
        <v>1555</v>
      </c>
      <c r="B37" s="510" t="s">
        <v>1556</v>
      </c>
      <c r="C37" s="521" t="s">
        <v>197</v>
      </c>
      <c r="D37" s="522" t="s">
        <v>1546</v>
      </c>
      <c r="E37" s="523">
        <v>1</v>
      </c>
      <c r="F37" s="523" t="s">
        <v>19</v>
      </c>
      <c r="G37" s="117" t="s">
        <v>143</v>
      </c>
      <c r="K37" s="510"/>
      <c r="M37" s="528"/>
    </row>
    <row r="38" spans="1:22">
      <c r="A38" s="510" t="s">
        <v>1557</v>
      </c>
      <c r="B38" s="510" t="s">
        <v>1558</v>
      </c>
      <c r="C38" s="521" t="s">
        <v>197</v>
      </c>
      <c r="D38" s="522" t="s">
        <v>1546</v>
      </c>
      <c r="E38" s="523">
        <v>1</v>
      </c>
      <c r="F38" s="523" t="s">
        <v>19</v>
      </c>
      <c r="G38" s="117" t="s">
        <v>143</v>
      </c>
      <c r="K38" s="510"/>
      <c r="M38" s="528"/>
    </row>
    <row r="39" spans="1:22">
      <c r="A39" s="510" t="s">
        <v>1559</v>
      </c>
      <c r="B39" s="510" t="s">
        <v>1560</v>
      </c>
      <c r="C39" s="521" t="s">
        <v>200</v>
      </c>
      <c r="D39" s="522" t="s">
        <v>1546</v>
      </c>
      <c r="E39" s="523">
        <v>1</v>
      </c>
      <c r="F39" s="523" t="s">
        <v>19</v>
      </c>
      <c r="G39" s="117" t="s">
        <v>143</v>
      </c>
      <c r="K39" s="510"/>
      <c r="M39" s="528"/>
    </row>
    <row r="40" spans="1:22">
      <c r="A40" s="510" t="s">
        <v>1561</v>
      </c>
      <c r="B40" s="510" t="s">
        <v>1562</v>
      </c>
      <c r="C40" s="521" t="s">
        <v>200</v>
      </c>
      <c r="D40" s="522" t="s">
        <v>1546</v>
      </c>
      <c r="E40" s="523">
        <v>1</v>
      </c>
      <c r="F40" s="523" t="s">
        <v>19</v>
      </c>
      <c r="G40" s="117" t="s">
        <v>143</v>
      </c>
      <c r="K40" s="510"/>
      <c r="M40" s="528"/>
    </row>
    <row r="41" spans="1:22" ht="15">
      <c r="A41" s="510" t="s">
        <v>201</v>
      </c>
      <c r="B41" s="510" t="s">
        <v>202</v>
      </c>
      <c r="C41" s="521" t="s">
        <v>1563</v>
      </c>
      <c r="D41" s="522" t="s">
        <v>1520</v>
      </c>
      <c r="E41" s="523">
        <v>1</v>
      </c>
      <c r="F41" s="523" t="s">
        <v>6</v>
      </c>
      <c r="G41" s="441" t="s">
        <v>18</v>
      </c>
      <c r="H41" s="518" t="s">
        <v>1564</v>
      </c>
      <c r="I41" s="532" t="s">
        <v>1884</v>
      </c>
      <c r="J41" s="526">
        <v>40</v>
      </c>
      <c r="K41" s="56"/>
      <c r="L41" s="527" t="s">
        <v>4000</v>
      </c>
      <c r="M41" s="534" t="s">
        <v>3996</v>
      </c>
      <c r="N41" s="534" t="s">
        <v>2539</v>
      </c>
      <c r="O41" s="535"/>
      <c r="P41" s="50"/>
      <c r="Q41" s="50"/>
    </row>
    <row r="42" spans="1:22" ht="15">
      <c r="A42" s="510" t="s">
        <v>204</v>
      </c>
      <c r="B42" s="510" t="s">
        <v>205</v>
      </c>
      <c r="C42" s="521" t="s">
        <v>1565</v>
      </c>
      <c r="D42" s="522">
        <v>3</v>
      </c>
      <c r="E42" s="523">
        <v>1</v>
      </c>
      <c r="F42" s="523" t="s">
        <v>6</v>
      </c>
      <c r="G42" s="96" t="s">
        <v>1566</v>
      </c>
      <c r="H42" s="518" t="s">
        <v>1567</v>
      </c>
      <c r="I42" s="532" t="s">
        <v>1568</v>
      </c>
      <c r="J42" s="526">
        <v>40</v>
      </c>
      <c r="K42" s="510"/>
      <c r="L42" s="527" t="s">
        <v>4001</v>
      </c>
      <c r="M42" s="534" t="s">
        <v>4002</v>
      </c>
      <c r="N42" s="534" t="s">
        <v>2570</v>
      </c>
      <c r="O42" s="535"/>
    </row>
    <row r="43" spans="1:22" ht="15">
      <c r="A43" s="510" t="s">
        <v>207</v>
      </c>
      <c r="B43" s="510" t="s">
        <v>208</v>
      </c>
      <c r="C43" s="521" t="s">
        <v>209</v>
      </c>
      <c r="D43" s="522" t="s">
        <v>1520</v>
      </c>
      <c r="E43" s="523">
        <v>1</v>
      </c>
      <c r="F43" s="523" t="s">
        <v>6</v>
      </c>
      <c r="G43" s="441" t="s">
        <v>138</v>
      </c>
      <c r="H43" s="518" t="s">
        <v>1569</v>
      </c>
      <c r="I43" s="532" t="s">
        <v>2432</v>
      </c>
      <c r="J43" s="526">
        <v>20</v>
      </c>
      <c r="K43" s="510"/>
      <c r="L43" s="527" t="s">
        <v>4003</v>
      </c>
      <c r="M43" s="533" t="s">
        <v>3986</v>
      </c>
      <c r="N43" s="534" t="s">
        <v>2539</v>
      </c>
      <c r="O43" s="535"/>
    </row>
    <row r="44" spans="1:22">
      <c r="A44" s="510" t="s">
        <v>210</v>
      </c>
      <c r="B44" s="510" t="s">
        <v>211</v>
      </c>
      <c r="C44" s="521" t="s">
        <v>212</v>
      </c>
      <c r="D44" s="522" t="s">
        <v>1546</v>
      </c>
      <c r="E44" s="523">
        <v>1</v>
      </c>
      <c r="F44" s="523" t="s">
        <v>19</v>
      </c>
      <c r="G44" s="117" t="s">
        <v>143</v>
      </c>
      <c r="K44" s="510"/>
      <c r="M44" s="528"/>
    </row>
    <row r="45" spans="1:22" ht="24">
      <c r="A45" s="510" t="s">
        <v>213</v>
      </c>
      <c r="B45" s="60" t="s">
        <v>214</v>
      </c>
      <c r="C45" s="61" t="s">
        <v>215</v>
      </c>
      <c r="D45" s="522" t="s">
        <v>1570</v>
      </c>
      <c r="E45" s="523">
        <v>1</v>
      </c>
      <c r="F45" s="523" t="s">
        <v>6</v>
      </c>
      <c r="G45" s="441" t="s">
        <v>172</v>
      </c>
      <c r="H45" s="518" t="s">
        <v>1564</v>
      </c>
      <c r="I45" s="532" t="s">
        <v>1672</v>
      </c>
      <c r="J45" s="526">
        <v>40</v>
      </c>
      <c r="K45" s="56"/>
      <c r="L45" s="527" t="s">
        <v>4000</v>
      </c>
      <c r="M45" s="534" t="s">
        <v>3996</v>
      </c>
      <c r="N45" s="534" t="s">
        <v>2539</v>
      </c>
      <c r="O45" s="535"/>
      <c r="P45" s="50"/>
      <c r="Q45" s="50"/>
    </row>
    <row r="46" spans="1:22" s="552" customFormat="1" ht="15">
      <c r="A46" s="548" t="s">
        <v>216</v>
      </c>
      <c r="B46" s="527" t="s">
        <v>217</v>
      </c>
      <c r="C46" s="549" t="s">
        <v>1571</v>
      </c>
      <c r="D46" s="550" t="s">
        <v>1572</v>
      </c>
      <c r="E46" s="532">
        <v>1</v>
      </c>
      <c r="F46" s="551" t="s">
        <v>6</v>
      </c>
      <c r="G46" s="441" t="s">
        <v>14</v>
      </c>
      <c r="H46" s="518" t="s">
        <v>3390</v>
      </c>
      <c r="I46" s="532" t="s">
        <v>1568</v>
      </c>
      <c r="J46" s="527">
        <v>40</v>
      </c>
      <c r="L46" s="527" t="s">
        <v>4004</v>
      </c>
      <c r="M46" s="540" t="s">
        <v>3988</v>
      </c>
      <c r="N46" s="534" t="s">
        <v>2576</v>
      </c>
      <c r="O46" s="535"/>
      <c r="P46" s="527"/>
      <c r="Q46" s="527"/>
      <c r="R46" s="527"/>
    </row>
    <row r="47" spans="1:22" ht="15">
      <c r="A47" s="510" t="s">
        <v>219</v>
      </c>
      <c r="B47" s="510" t="s">
        <v>220</v>
      </c>
      <c r="C47" s="521" t="s">
        <v>221</v>
      </c>
      <c r="D47" s="522" t="s">
        <v>1574</v>
      </c>
      <c r="E47" s="523">
        <v>1</v>
      </c>
      <c r="F47" s="523" t="s">
        <v>6</v>
      </c>
      <c r="G47" s="441" t="s">
        <v>222</v>
      </c>
      <c r="H47" s="518" t="s">
        <v>1548</v>
      </c>
      <c r="I47" s="532" t="s">
        <v>1984</v>
      </c>
      <c r="J47" s="526">
        <v>20</v>
      </c>
      <c r="L47" s="56" t="s">
        <v>3995</v>
      </c>
      <c r="M47" s="534" t="s">
        <v>3996</v>
      </c>
      <c r="N47" s="534" t="s">
        <v>2548</v>
      </c>
      <c r="O47" s="535"/>
    </row>
    <row r="48" spans="1:22">
      <c r="A48" s="510" t="s">
        <v>219</v>
      </c>
      <c r="B48" s="510" t="s">
        <v>220</v>
      </c>
      <c r="C48" s="521" t="s">
        <v>221</v>
      </c>
      <c r="D48" s="522" t="s">
        <v>1574</v>
      </c>
      <c r="E48" s="523">
        <v>1</v>
      </c>
      <c r="F48" s="523" t="s">
        <v>8</v>
      </c>
      <c r="G48" s="441" t="s">
        <v>223</v>
      </c>
      <c r="L48" s="510"/>
      <c r="M48" s="528"/>
    </row>
    <row r="49" spans="1:32" s="554" customFormat="1" ht="15">
      <c r="A49" s="548" t="s">
        <v>224</v>
      </c>
      <c r="B49" s="553" t="s">
        <v>225</v>
      </c>
      <c r="C49" s="553" t="s">
        <v>1575</v>
      </c>
      <c r="D49" s="550" t="s">
        <v>1576</v>
      </c>
      <c r="E49" s="532">
        <v>1</v>
      </c>
      <c r="F49" s="532" t="s">
        <v>6</v>
      </c>
      <c r="G49" s="524" t="s">
        <v>1577</v>
      </c>
      <c r="H49" s="518" t="s">
        <v>1578</v>
      </c>
      <c r="I49" s="532" t="s">
        <v>1568</v>
      </c>
      <c r="J49" s="527">
        <v>20</v>
      </c>
      <c r="L49" s="527" t="s">
        <v>4005</v>
      </c>
      <c r="M49" s="540" t="s">
        <v>3988</v>
      </c>
      <c r="N49" s="534" t="s">
        <v>2570</v>
      </c>
      <c r="O49" s="535"/>
      <c r="P49" s="527"/>
      <c r="Q49" s="527"/>
      <c r="R49" s="527"/>
    </row>
    <row r="50" spans="1:32" ht="48">
      <c r="A50" s="510" t="s">
        <v>227</v>
      </c>
      <c r="B50" s="510" t="s">
        <v>228</v>
      </c>
      <c r="C50" s="521" t="s">
        <v>229</v>
      </c>
      <c r="D50" s="522" t="s">
        <v>1570</v>
      </c>
      <c r="E50" s="523">
        <v>1</v>
      </c>
      <c r="F50" s="523" t="s">
        <v>8</v>
      </c>
      <c r="G50" s="524" t="s">
        <v>1579</v>
      </c>
      <c r="H50" s="518" t="s">
        <v>1580</v>
      </c>
      <c r="L50" s="510" t="s">
        <v>2543</v>
      </c>
      <c r="M50" s="528" t="s">
        <v>2521</v>
      </c>
    </row>
    <row r="51" spans="1:32" ht="15">
      <c r="A51" s="510" t="s">
        <v>230</v>
      </c>
      <c r="B51" s="510" t="s">
        <v>231</v>
      </c>
      <c r="C51" s="521" t="s">
        <v>232</v>
      </c>
      <c r="D51" s="522" t="s">
        <v>1581</v>
      </c>
      <c r="E51" s="523">
        <v>1</v>
      </c>
      <c r="F51" s="523" t="s">
        <v>6</v>
      </c>
      <c r="G51" s="96" t="s">
        <v>1582</v>
      </c>
      <c r="H51" s="518" t="s">
        <v>1538</v>
      </c>
      <c r="I51" s="532" t="s">
        <v>2432</v>
      </c>
      <c r="J51" s="526">
        <v>20</v>
      </c>
      <c r="L51" s="510" t="s">
        <v>3991</v>
      </c>
      <c r="M51" s="534" t="s">
        <v>3992</v>
      </c>
      <c r="N51" s="534" t="s">
        <v>2570</v>
      </c>
      <c r="O51" s="535"/>
    </row>
    <row r="52" spans="1:32" ht="36">
      <c r="A52" s="510" t="s">
        <v>230</v>
      </c>
      <c r="B52" s="510" t="s">
        <v>231</v>
      </c>
      <c r="C52" s="521" t="s">
        <v>232</v>
      </c>
      <c r="D52" s="522" t="s">
        <v>1581</v>
      </c>
      <c r="E52" s="523">
        <v>1</v>
      </c>
      <c r="F52" s="523" t="s">
        <v>8</v>
      </c>
      <c r="G52" s="96" t="s">
        <v>3391</v>
      </c>
      <c r="L52" s="510"/>
      <c r="M52" s="528"/>
    </row>
    <row r="53" spans="1:32" ht="24">
      <c r="A53" s="510" t="s">
        <v>233</v>
      </c>
      <c r="B53" s="510" t="s">
        <v>234</v>
      </c>
      <c r="C53" s="521" t="s">
        <v>1584</v>
      </c>
      <c r="D53" s="522" t="s">
        <v>1581</v>
      </c>
      <c r="E53" s="523">
        <v>1</v>
      </c>
      <c r="F53" s="523" t="s">
        <v>6</v>
      </c>
      <c r="G53" s="524" t="s">
        <v>1585</v>
      </c>
      <c r="H53" s="518" t="s">
        <v>1586</v>
      </c>
      <c r="I53" s="532" t="s">
        <v>1568</v>
      </c>
      <c r="J53" s="526">
        <v>40</v>
      </c>
      <c r="L53" s="510" t="s">
        <v>4006</v>
      </c>
      <c r="M53" s="534" t="s">
        <v>3998</v>
      </c>
      <c r="N53" s="534" t="s">
        <v>2576</v>
      </c>
      <c r="O53" s="535"/>
    </row>
    <row r="54" spans="1:32">
      <c r="A54" s="510" t="s">
        <v>233</v>
      </c>
      <c r="B54" s="510" t="s">
        <v>234</v>
      </c>
      <c r="C54" s="521" t="s">
        <v>1584</v>
      </c>
      <c r="D54" s="522" t="s">
        <v>1581</v>
      </c>
      <c r="E54" s="523">
        <v>1</v>
      </c>
      <c r="F54" s="523" t="s">
        <v>8</v>
      </c>
      <c r="G54" s="524" t="s">
        <v>1587</v>
      </c>
      <c r="L54" s="510"/>
      <c r="M54" s="528"/>
    </row>
    <row r="55" spans="1:32" s="554" customFormat="1" ht="15">
      <c r="A55" s="548" t="s">
        <v>236</v>
      </c>
      <c r="B55" s="553" t="s">
        <v>237</v>
      </c>
      <c r="C55" s="553" t="s">
        <v>238</v>
      </c>
      <c r="D55" s="550" t="s">
        <v>1520</v>
      </c>
      <c r="E55" s="532">
        <v>1</v>
      </c>
      <c r="F55" s="532" t="s">
        <v>6</v>
      </c>
      <c r="G55" s="524" t="s">
        <v>136</v>
      </c>
      <c r="H55" s="518" t="s">
        <v>1588</v>
      </c>
      <c r="I55" s="532" t="s">
        <v>1984</v>
      </c>
      <c r="J55" s="526">
        <v>40</v>
      </c>
      <c r="L55" s="527" t="s">
        <v>4007</v>
      </c>
      <c r="M55" s="534" t="s">
        <v>4002</v>
      </c>
      <c r="N55" s="534" t="s">
        <v>2548</v>
      </c>
      <c r="O55" s="535"/>
      <c r="P55" s="527"/>
      <c r="Q55" s="527"/>
      <c r="R55" s="527"/>
    </row>
    <row r="56" spans="1:32" ht="15">
      <c r="A56" s="510" t="s">
        <v>239</v>
      </c>
      <c r="B56" s="60" t="s">
        <v>240</v>
      </c>
      <c r="C56" s="61" t="s">
        <v>241</v>
      </c>
      <c r="D56" s="522" t="s">
        <v>1520</v>
      </c>
      <c r="E56" s="523">
        <v>1</v>
      </c>
      <c r="F56" s="523" t="s">
        <v>6</v>
      </c>
      <c r="G56" s="117" t="s">
        <v>25</v>
      </c>
      <c r="H56" s="518" t="s">
        <v>1569</v>
      </c>
      <c r="I56" s="532" t="s">
        <v>1984</v>
      </c>
      <c r="J56" s="526">
        <v>40</v>
      </c>
      <c r="L56" s="56" t="s">
        <v>4003</v>
      </c>
      <c r="M56" s="533" t="s">
        <v>3986</v>
      </c>
      <c r="N56" s="534" t="s">
        <v>2539</v>
      </c>
      <c r="O56" s="535"/>
      <c r="P56" s="50"/>
      <c r="Q56" s="50"/>
      <c r="S56" s="518"/>
    </row>
    <row r="57" spans="1:32" ht="24">
      <c r="A57" s="510" t="s">
        <v>242</v>
      </c>
      <c r="B57" s="60" t="s">
        <v>243</v>
      </c>
      <c r="C57" s="61" t="s">
        <v>244</v>
      </c>
      <c r="D57" s="522" t="s">
        <v>1520</v>
      </c>
      <c r="E57" s="523">
        <v>1</v>
      </c>
      <c r="F57" s="523" t="s">
        <v>6</v>
      </c>
      <c r="G57" s="117" t="s">
        <v>1589</v>
      </c>
      <c r="H57" s="518" t="s">
        <v>1588</v>
      </c>
      <c r="I57" s="532" t="s">
        <v>1568</v>
      </c>
      <c r="J57" s="526">
        <v>40</v>
      </c>
      <c r="L57" s="527" t="s">
        <v>4007</v>
      </c>
      <c r="M57" s="534" t="s">
        <v>4002</v>
      </c>
      <c r="N57" s="534" t="s">
        <v>2548</v>
      </c>
      <c r="O57" s="535"/>
    </row>
    <row r="58" spans="1:32" s="60" customFormat="1">
      <c r="A58" s="60" t="s">
        <v>245</v>
      </c>
      <c r="B58" s="60" t="s">
        <v>246</v>
      </c>
      <c r="C58" s="61" t="s">
        <v>247</v>
      </c>
      <c r="D58" s="70" t="s">
        <v>1590</v>
      </c>
      <c r="E58" s="71">
        <v>1</v>
      </c>
      <c r="F58" s="71" t="s">
        <v>19</v>
      </c>
      <c r="G58" s="61" t="s">
        <v>249</v>
      </c>
      <c r="I58" s="72"/>
      <c r="M58" s="73"/>
      <c r="O58" s="555"/>
    </row>
    <row r="59" spans="1:32">
      <c r="A59" s="510">
        <v>596</v>
      </c>
      <c r="B59" s="510" t="s">
        <v>252</v>
      </c>
      <c r="C59" s="521" t="s">
        <v>1591</v>
      </c>
      <c r="D59" s="522">
        <v>1</v>
      </c>
      <c r="E59" s="523">
        <v>1</v>
      </c>
      <c r="F59" s="523" t="s">
        <v>19</v>
      </c>
      <c r="G59" s="117" t="s">
        <v>249</v>
      </c>
      <c r="L59" s="510"/>
      <c r="M59" s="528"/>
    </row>
    <row r="60" spans="1:32">
      <c r="A60" s="510">
        <v>520</v>
      </c>
      <c r="B60" s="510" t="s">
        <v>255</v>
      </c>
      <c r="C60" s="521" t="s">
        <v>1592</v>
      </c>
      <c r="D60" s="522">
        <v>2</v>
      </c>
      <c r="E60" s="523">
        <v>1</v>
      </c>
      <c r="F60" s="523" t="s">
        <v>19</v>
      </c>
      <c r="G60" s="117" t="s">
        <v>249</v>
      </c>
      <c r="L60" s="510"/>
      <c r="M60" s="528"/>
    </row>
    <row r="61" spans="1:32">
      <c r="A61" s="510">
        <v>553</v>
      </c>
      <c r="B61" s="510" t="s">
        <v>258</v>
      </c>
      <c r="C61" s="521" t="s">
        <v>259</v>
      </c>
      <c r="D61" s="522">
        <v>10</v>
      </c>
      <c r="E61" s="523">
        <v>1</v>
      </c>
      <c r="F61" s="523" t="s">
        <v>19</v>
      </c>
      <c r="G61" s="117" t="s">
        <v>249</v>
      </c>
      <c r="L61" s="510"/>
      <c r="M61" s="528"/>
    </row>
    <row r="62" spans="1:32">
      <c r="A62" s="510">
        <v>2101</v>
      </c>
      <c r="B62" s="510" t="s">
        <v>261</v>
      </c>
      <c r="C62" s="521" t="s">
        <v>1593</v>
      </c>
      <c r="D62" s="522">
        <v>5</v>
      </c>
      <c r="E62" s="523">
        <v>1</v>
      </c>
      <c r="F62" s="523" t="s">
        <v>19</v>
      </c>
      <c r="G62" s="117" t="s">
        <v>249</v>
      </c>
      <c r="L62" s="510"/>
      <c r="M62" s="528"/>
    </row>
    <row r="63" spans="1:32" s="532" customFormat="1">
      <c r="A63" s="510" t="s">
        <v>263</v>
      </c>
      <c r="B63" s="60" t="s">
        <v>264</v>
      </c>
      <c r="C63" s="61" t="s">
        <v>265</v>
      </c>
      <c r="D63" s="522" t="s">
        <v>1594</v>
      </c>
      <c r="E63" s="523">
        <v>1</v>
      </c>
      <c r="F63" s="523" t="s">
        <v>19</v>
      </c>
      <c r="G63" s="117" t="s">
        <v>249</v>
      </c>
      <c r="H63" s="518"/>
      <c r="J63" s="526"/>
      <c r="L63" s="510"/>
      <c r="M63" s="556"/>
      <c r="O63" s="529"/>
      <c r="P63" s="527"/>
      <c r="Q63" s="527"/>
    </row>
    <row r="64" spans="1:32" s="552" customFormat="1">
      <c r="A64" s="510">
        <v>858</v>
      </c>
      <c r="B64" s="557" t="s">
        <v>267</v>
      </c>
      <c r="C64" s="521" t="s">
        <v>268</v>
      </c>
      <c r="D64" s="558">
        <v>1</v>
      </c>
      <c r="E64" s="523">
        <v>1</v>
      </c>
      <c r="F64" s="559" t="s">
        <v>19</v>
      </c>
      <c r="G64" s="117" t="s">
        <v>249</v>
      </c>
      <c r="H64" s="527"/>
      <c r="I64" s="532"/>
      <c r="J64" s="527"/>
      <c r="L64" s="56"/>
      <c r="M64" s="528"/>
      <c r="N64" s="527"/>
      <c r="O64" s="529"/>
      <c r="P64" s="50"/>
      <c r="Q64" s="50"/>
      <c r="R64" s="527"/>
      <c r="S64" s="527"/>
      <c r="T64" s="527"/>
      <c r="U64" s="527"/>
      <c r="V64" s="527"/>
      <c r="W64" s="527"/>
      <c r="X64" s="527"/>
      <c r="Y64" s="527"/>
      <c r="Z64" s="527"/>
      <c r="AA64" s="527"/>
      <c r="AB64" s="527"/>
      <c r="AC64" s="527"/>
      <c r="AD64" s="527"/>
      <c r="AE64" s="527"/>
      <c r="AF64" s="527"/>
    </row>
    <row r="65" spans="1:20" ht="15">
      <c r="A65" s="510" t="s">
        <v>269</v>
      </c>
      <c r="B65" s="510" t="s">
        <v>270</v>
      </c>
      <c r="C65" s="521" t="s">
        <v>271</v>
      </c>
      <c r="D65" s="522" t="s">
        <v>1595</v>
      </c>
      <c r="E65" s="523">
        <v>1</v>
      </c>
      <c r="F65" s="523" t="s">
        <v>6</v>
      </c>
      <c r="G65" s="96" t="s">
        <v>1596</v>
      </c>
      <c r="H65" s="518" t="s">
        <v>1597</v>
      </c>
      <c r="I65" s="532" t="s">
        <v>1598</v>
      </c>
      <c r="J65" s="526">
        <v>225</v>
      </c>
      <c r="L65" s="78" t="s">
        <v>4008</v>
      </c>
      <c r="M65" s="534" t="s">
        <v>4009</v>
      </c>
      <c r="N65" s="534" t="s">
        <v>2543</v>
      </c>
      <c r="O65" s="535"/>
      <c r="P65" s="560"/>
      <c r="Q65" s="560"/>
      <c r="R65" s="442"/>
    </row>
    <row r="66" spans="1:20">
      <c r="A66" s="510" t="s">
        <v>269</v>
      </c>
      <c r="B66" s="510" t="s">
        <v>270</v>
      </c>
      <c r="C66" s="521" t="s">
        <v>271</v>
      </c>
      <c r="D66" s="522" t="s">
        <v>1595</v>
      </c>
      <c r="E66" s="523">
        <v>2</v>
      </c>
      <c r="F66" s="523" t="s">
        <v>6</v>
      </c>
      <c r="G66" s="96" t="s">
        <v>1599</v>
      </c>
      <c r="H66" s="518" t="s">
        <v>1600</v>
      </c>
      <c r="I66" s="532" t="s">
        <v>1598</v>
      </c>
      <c r="J66" s="526">
        <v>225</v>
      </c>
      <c r="L66" s="78"/>
      <c r="M66" s="528"/>
      <c r="P66" s="560"/>
      <c r="Q66" s="560"/>
      <c r="R66" s="442"/>
    </row>
    <row r="67" spans="1:20">
      <c r="A67" s="510" t="s">
        <v>269</v>
      </c>
      <c r="B67" s="510" t="s">
        <v>270</v>
      </c>
      <c r="C67" s="521" t="s">
        <v>271</v>
      </c>
      <c r="D67" s="522" t="s">
        <v>1595</v>
      </c>
      <c r="E67" s="523">
        <v>1</v>
      </c>
      <c r="F67" s="523" t="s">
        <v>7</v>
      </c>
      <c r="G67" s="442" t="s">
        <v>274</v>
      </c>
      <c r="H67" s="518" t="s">
        <v>1550</v>
      </c>
      <c r="I67" s="532" t="s">
        <v>1598</v>
      </c>
      <c r="J67" s="526">
        <v>92</v>
      </c>
      <c r="L67" s="78"/>
      <c r="M67" s="528"/>
      <c r="P67" s="560"/>
      <c r="Q67" s="560"/>
      <c r="R67" s="442"/>
    </row>
    <row r="68" spans="1:20">
      <c r="A68" s="510" t="s">
        <v>269</v>
      </c>
      <c r="B68" s="510" t="s">
        <v>270</v>
      </c>
      <c r="C68" s="521" t="s">
        <v>271</v>
      </c>
      <c r="D68" s="522" t="s">
        <v>1595</v>
      </c>
      <c r="E68" s="523">
        <v>2</v>
      </c>
      <c r="F68" s="523" t="s">
        <v>7</v>
      </c>
      <c r="G68" s="442" t="s">
        <v>276</v>
      </c>
      <c r="H68" s="518" t="s">
        <v>1550</v>
      </c>
      <c r="I68" s="532" t="s">
        <v>1601</v>
      </c>
      <c r="J68" s="561">
        <v>86</v>
      </c>
      <c r="L68" s="78"/>
      <c r="M68" s="528"/>
      <c r="P68" s="560"/>
      <c r="Q68" s="560"/>
      <c r="R68" s="442"/>
    </row>
    <row r="69" spans="1:20">
      <c r="A69" s="510" t="s">
        <v>269</v>
      </c>
      <c r="B69" s="510" t="s">
        <v>270</v>
      </c>
      <c r="C69" s="521" t="s">
        <v>271</v>
      </c>
      <c r="D69" s="522" t="s">
        <v>1595</v>
      </c>
      <c r="E69" s="523">
        <v>3</v>
      </c>
      <c r="F69" s="523" t="s">
        <v>7</v>
      </c>
      <c r="G69" s="442" t="s">
        <v>278</v>
      </c>
      <c r="H69" s="518" t="s">
        <v>1550</v>
      </c>
      <c r="I69" s="532" t="s">
        <v>1602</v>
      </c>
      <c r="J69" s="526">
        <v>92</v>
      </c>
      <c r="L69" s="78"/>
      <c r="M69" s="528"/>
      <c r="P69" s="560"/>
      <c r="Q69" s="560"/>
      <c r="R69" s="442"/>
    </row>
    <row r="70" spans="1:20">
      <c r="A70" s="510" t="s">
        <v>269</v>
      </c>
      <c r="B70" s="510" t="s">
        <v>270</v>
      </c>
      <c r="C70" s="521" t="s">
        <v>271</v>
      </c>
      <c r="D70" s="522" t="s">
        <v>1595</v>
      </c>
      <c r="E70" s="523">
        <v>4</v>
      </c>
      <c r="F70" s="523" t="s">
        <v>7</v>
      </c>
      <c r="G70" s="442" t="s">
        <v>282</v>
      </c>
      <c r="H70" s="518" t="s">
        <v>1550</v>
      </c>
      <c r="I70" s="532" t="s">
        <v>1603</v>
      </c>
      <c r="J70" s="526">
        <v>92</v>
      </c>
      <c r="L70" s="510"/>
      <c r="M70" s="528"/>
    </row>
    <row r="71" spans="1:20">
      <c r="A71" s="510" t="s">
        <v>269</v>
      </c>
      <c r="B71" s="510" t="s">
        <v>270</v>
      </c>
      <c r="C71" s="521" t="s">
        <v>271</v>
      </c>
      <c r="D71" s="522" t="s">
        <v>1595</v>
      </c>
      <c r="E71" s="523">
        <v>5</v>
      </c>
      <c r="F71" s="523" t="s">
        <v>7</v>
      </c>
      <c r="G71" s="442" t="s">
        <v>3392</v>
      </c>
      <c r="H71" s="518" t="s">
        <v>1550</v>
      </c>
      <c r="I71" s="532" t="s">
        <v>1604</v>
      </c>
      <c r="J71" s="526">
        <v>92</v>
      </c>
      <c r="L71" s="510"/>
      <c r="M71" s="528"/>
    </row>
    <row r="72" spans="1:20" ht="36">
      <c r="A72" s="510" t="s">
        <v>269</v>
      </c>
      <c r="B72" s="510" t="s">
        <v>270</v>
      </c>
      <c r="C72" s="521" t="s">
        <v>271</v>
      </c>
      <c r="D72" s="522" t="s">
        <v>1595</v>
      </c>
      <c r="E72" s="523">
        <v>1</v>
      </c>
      <c r="F72" s="523" t="s">
        <v>8</v>
      </c>
      <c r="G72" s="524" t="s">
        <v>3393</v>
      </c>
      <c r="H72" s="518" t="s">
        <v>1491</v>
      </c>
      <c r="I72" s="532" t="s">
        <v>2603</v>
      </c>
      <c r="J72" s="526">
        <v>92</v>
      </c>
      <c r="L72" s="510"/>
      <c r="M72" s="528"/>
    </row>
    <row r="73" spans="1:20" ht="24">
      <c r="A73" s="510" t="s">
        <v>269</v>
      </c>
      <c r="B73" s="510" t="s">
        <v>270</v>
      </c>
      <c r="C73" s="521" t="s">
        <v>271</v>
      </c>
      <c r="D73" s="522" t="s">
        <v>1595</v>
      </c>
      <c r="E73" s="523">
        <v>2</v>
      </c>
      <c r="F73" s="523" t="s">
        <v>8</v>
      </c>
      <c r="G73" s="524" t="s">
        <v>3394</v>
      </c>
      <c r="H73" s="518" t="s">
        <v>1495</v>
      </c>
      <c r="I73" s="532" t="s">
        <v>2603</v>
      </c>
      <c r="J73" s="561">
        <v>86</v>
      </c>
      <c r="L73" s="562"/>
      <c r="M73" s="519"/>
      <c r="S73" s="518"/>
      <c r="T73" s="518"/>
    </row>
    <row r="74" spans="1:20" ht="24">
      <c r="A74" s="510" t="s">
        <v>269</v>
      </c>
      <c r="B74" s="510" t="s">
        <v>270</v>
      </c>
      <c r="C74" s="521" t="s">
        <v>271</v>
      </c>
      <c r="D74" s="522" t="s">
        <v>1595</v>
      </c>
      <c r="E74" s="523">
        <v>3</v>
      </c>
      <c r="F74" s="523" t="s">
        <v>8</v>
      </c>
      <c r="G74" s="524" t="s">
        <v>3395</v>
      </c>
      <c r="H74" s="518" t="s">
        <v>1505</v>
      </c>
      <c r="I74" s="532" t="s">
        <v>2603</v>
      </c>
      <c r="J74" s="526">
        <v>92</v>
      </c>
      <c r="L74" s="510"/>
      <c r="M74" s="528"/>
    </row>
    <row r="75" spans="1:20" ht="36">
      <c r="A75" s="510" t="s">
        <v>269</v>
      </c>
      <c r="B75" s="510" t="s">
        <v>270</v>
      </c>
      <c r="C75" s="521" t="s">
        <v>271</v>
      </c>
      <c r="D75" s="522" t="s">
        <v>1595</v>
      </c>
      <c r="E75" s="523">
        <v>4</v>
      </c>
      <c r="F75" s="523" t="s">
        <v>8</v>
      </c>
      <c r="G75" s="524" t="s">
        <v>3396</v>
      </c>
      <c r="H75" s="518" t="s">
        <v>1605</v>
      </c>
      <c r="I75" s="532" t="s">
        <v>2603</v>
      </c>
      <c r="J75" s="526">
        <v>92</v>
      </c>
      <c r="L75" s="510"/>
      <c r="M75" s="528"/>
    </row>
    <row r="76" spans="1:20" ht="36">
      <c r="A76" s="510" t="s">
        <v>269</v>
      </c>
      <c r="B76" s="510" t="s">
        <v>270</v>
      </c>
      <c r="C76" s="521" t="s">
        <v>271</v>
      </c>
      <c r="D76" s="522" t="s">
        <v>1595</v>
      </c>
      <c r="E76" s="523">
        <v>5</v>
      </c>
      <c r="F76" s="523" t="s">
        <v>8</v>
      </c>
      <c r="G76" s="524" t="s">
        <v>3397</v>
      </c>
      <c r="H76" s="518" t="s">
        <v>1519</v>
      </c>
      <c r="I76" s="532" t="s">
        <v>2603</v>
      </c>
      <c r="J76" s="526">
        <v>92</v>
      </c>
      <c r="L76" s="510"/>
      <c r="M76" s="519"/>
      <c r="N76" s="518"/>
      <c r="O76" s="520"/>
    </row>
    <row r="77" spans="1:20" ht="15">
      <c r="A77" s="510" t="s">
        <v>301</v>
      </c>
      <c r="B77" s="510" t="s">
        <v>302</v>
      </c>
      <c r="C77" s="521" t="s">
        <v>303</v>
      </c>
      <c r="D77" s="522" t="s">
        <v>1520</v>
      </c>
      <c r="E77" s="523">
        <v>1</v>
      </c>
      <c r="F77" s="523" t="s">
        <v>6</v>
      </c>
      <c r="G77" s="524" t="s">
        <v>1606</v>
      </c>
      <c r="H77" s="518" t="s">
        <v>1607</v>
      </c>
      <c r="I77" s="563" t="s">
        <v>1608</v>
      </c>
      <c r="J77" s="561">
        <v>75</v>
      </c>
      <c r="K77" s="560">
        <v>300</v>
      </c>
      <c r="L77" s="527" t="s">
        <v>4010</v>
      </c>
      <c r="M77" s="533" t="s">
        <v>3990</v>
      </c>
      <c r="N77" s="534" t="s">
        <v>2570</v>
      </c>
      <c r="O77" s="535"/>
    </row>
    <row r="78" spans="1:20">
      <c r="A78" s="510" t="s">
        <v>301</v>
      </c>
      <c r="B78" s="510" t="s">
        <v>302</v>
      </c>
      <c r="C78" s="521" t="s">
        <v>303</v>
      </c>
      <c r="D78" s="522" t="s">
        <v>1520</v>
      </c>
      <c r="E78" s="523">
        <v>1</v>
      </c>
      <c r="F78" s="523" t="s">
        <v>7</v>
      </c>
      <c r="G78" s="524" t="s">
        <v>313</v>
      </c>
      <c r="H78" s="518" t="s">
        <v>1609</v>
      </c>
      <c r="I78" s="85" t="s">
        <v>1619</v>
      </c>
      <c r="J78" s="561">
        <v>75</v>
      </c>
      <c r="K78" s="560"/>
      <c r="M78" s="528"/>
    </row>
    <row r="79" spans="1:20">
      <c r="A79" s="510" t="s">
        <v>301</v>
      </c>
      <c r="B79" s="510" t="s">
        <v>302</v>
      </c>
      <c r="C79" s="521" t="s">
        <v>303</v>
      </c>
      <c r="D79" s="522" t="s">
        <v>1520</v>
      </c>
      <c r="E79" s="523">
        <v>2</v>
      </c>
      <c r="F79" s="523" t="s">
        <v>6</v>
      </c>
      <c r="G79" s="524" t="s">
        <v>1606</v>
      </c>
      <c r="H79" s="518" t="s">
        <v>1607</v>
      </c>
      <c r="I79" s="563" t="s">
        <v>1608</v>
      </c>
      <c r="J79" s="561">
        <v>75</v>
      </c>
      <c r="K79" s="560"/>
      <c r="M79" s="528"/>
    </row>
    <row r="80" spans="1:20">
      <c r="A80" s="510" t="s">
        <v>301</v>
      </c>
      <c r="B80" s="510" t="s">
        <v>302</v>
      </c>
      <c r="C80" s="521" t="s">
        <v>303</v>
      </c>
      <c r="D80" s="522" t="s">
        <v>1520</v>
      </c>
      <c r="E80" s="523">
        <v>2</v>
      </c>
      <c r="F80" s="523" t="s">
        <v>7</v>
      </c>
      <c r="G80" s="524" t="s">
        <v>306</v>
      </c>
      <c r="H80" s="518" t="s">
        <v>1609</v>
      </c>
      <c r="I80" s="563" t="s">
        <v>1775</v>
      </c>
      <c r="J80" s="561">
        <v>75</v>
      </c>
      <c r="K80" s="560"/>
      <c r="M80" s="528"/>
    </row>
    <row r="81" spans="1:13">
      <c r="A81" s="510" t="s">
        <v>301</v>
      </c>
      <c r="B81" s="510" t="s">
        <v>302</v>
      </c>
      <c r="C81" s="521" t="s">
        <v>303</v>
      </c>
      <c r="D81" s="522" t="s">
        <v>1520</v>
      </c>
      <c r="E81" s="523">
        <v>3</v>
      </c>
      <c r="F81" s="523" t="s">
        <v>6</v>
      </c>
      <c r="G81" s="524" t="s">
        <v>1606</v>
      </c>
      <c r="H81" s="518" t="s">
        <v>1607</v>
      </c>
      <c r="I81" s="563" t="s">
        <v>1608</v>
      </c>
      <c r="J81" s="561">
        <v>75</v>
      </c>
      <c r="K81" s="560"/>
      <c r="M81" s="528"/>
    </row>
    <row r="82" spans="1:13">
      <c r="A82" s="510" t="s">
        <v>301</v>
      </c>
      <c r="B82" s="510" t="s">
        <v>302</v>
      </c>
      <c r="C82" s="521" t="s">
        <v>303</v>
      </c>
      <c r="D82" s="522" t="s">
        <v>1520</v>
      </c>
      <c r="E82" s="523">
        <v>3</v>
      </c>
      <c r="F82" s="523" t="s">
        <v>7</v>
      </c>
      <c r="G82" s="524" t="s">
        <v>322</v>
      </c>
      <c r="H82" s="518" t="s">
        <v>1609</v>
      </c>
      <c r="I82" s="563" t="s">
        <v>1523</v>
      </c>
      <c r="J82" s="561">
        <v>75</v>
      </c>
      <c r="K82" s="560"/>
      <c r="M82" s="528"/>
    </row>
    <row r="83" spans="1:13">
      <c r="A83" s="510" t="s">
        <v>301</v>
      </c>
      <c r="B83" s="510" t="s">
        <v>302</v>
      </c>
      <c r="C83" s="521" t="s">
        <v>303</v>
      </c>
      <c r="D83" s="522" t="s">
        <v>1520</v>
      </c>
      <c r="E83" s="523">
        <v>4</v>
      </c>
      <c r="F83" s="523" t="s">
        <v>6</v>
      </c>
      <c r="G83" s="524" t="s">
        <v>1606</v>
      </c>
      <c r="H83" s="518" t="s">
        <v>1607</v>
      </c>
      <c r="I83" s="563" t="s">
        <v>1608</v>
      </c>
      <c r="J83" s="561">
        <v>75</v>
      </c>
      <c r="K83" s="560"/>
      <c r="M83" s="528"/>
    </row>
    <row r="84" spans="1:13">
      <c r="A84" s="510" t="s">
        <v>301</v>
      </c>
      <c r="B84" s="510" t="s">
        <v>302</v>
      </c>
      <c r="C84" s="521" t="s">
        <v>303</v>
      </c>
      <c r="D84" s="522" t="s">
        <v>1520</v>
      </c>
      <c r="E84" s="523">
        <v>4</v>
      </c>
      <c r="F84" s="523" t="s">
        <v>7</v>
      </c>
      <c r="G84" s="524" t="s">
        <v>318</v>
      </c>
      <c r="H84" s="518" t="s">
        <v>1609</v>
      </c>
      <c r="I84" s="563" t="s">
        <v>2599</v>
      </c>
      <c r="J84" s="561">
        <v>75</v>
      </c>
      <c r="K84" s="560"/>
      <c r="M84" s="528"/>
    </row>
    <row r="85" spans="1:13">
      <c r="A85" s="510" t="s">
        <v>301</v>
      </c>
      <c r="B85" s="510" t="s">
        <v>302</v>
      </c>
      <c r="C85" s="521" t="s">
        <v>303</v>
      </c>
      <c r="D85" s="522" t="s">
        <v>1520</v>
      </c>
      <c r="E85" s="523">
        <v>5</v>
      </c>
      <c r="F85" s="523" t="s">
        <v>6</v>
      </c>
      <c r="G85" s="524" t="s">
        <v>1610</v>
      </c>
      <c r="H85" s="518" t="s">
        <v>1611</v>
      </c>
      <c r="I85" s="85" t="s">
        <v>1608</v>
      </c>
      <c r="J85" s="561">
        <v>75</v>
      </c>
      <c r="K85" s="560">
        <v>300</v>
      </c>
      <c r="M85" s="528"/>
    </row>
    <row r="86" spans="1:13">
      <c r="A86" s="510" t="s">
        <v>301</v>
      </c>
      <c r="B86" s="510" t="s">
        <v>302</v>
      </c>
      <c r="C86" s="521" t="s">
        <v>303</v>
      </c>
      <c r="D86" s="522" t="s">
        <v>1520</v>
      </c>
      <c r="E86" s="523">
        <v>5</v>
      </c>
      <c r="F86" s="523" t="s">
        <v>7</v>
      </c>
      <c r="G86" s="524" t="s">
        <v>286</v>
      </c>
      <c r="H86" s="518" t="s">
        <v>1612</v>
      </c>
      <c r="I86" s="563" t="s">
        <v>1739</v>
      </c>
      <c r="J86" s="561">
        <v>75</v>
      </c>
      <c r="K86" s="562"/>
      <c r="M86" s="528"/>
    </row>
    <row r="87" spans="1:13">
      <c r="A87" s="510" t="s">
        <v>301</v>
      </c>
      <c r="B87" s="510" t="s">
        <v>302</v>
      </c>
      <c r="C87" s="521" t="s">
        <v>303</v>
      </c>
      <c r="D87" s="522" t="s">
        <v>1520</v>
      </c>
      <c r="E87" s="523">
        <v>6</v>
      </c>
      <c r="F87" s="523" t="s">
        <v>6</v>
      </c>
      <c r="G87" s="524" t="s">
        <v>1610</v>
      </c>
      <c r="H87" s="518" t="s">
        <v>1611</v>
      </c>
      <c r="I87" s="85" t="s">
        <v>1608</v>
      </c>
      <c r="J87" s="561">
        <v>75</v>
      </c>
      <c r="K87" s="560"/>
      <c r="M87" s="528"/>
    </row>
    <row r="88" spans="1:13">
      <c r="A88" s="510" t="s">
        <v>301</v>
      </c>
      <c r="B88" s="510" t="s">
        <v>302</v>
      </c>
      <c r="C88" s="521" t="s">
        <v>303</v>
      </c>
      <c r="D88" s="522" t="s">
        <v>1520</v>
      </c>
      <c r="E88" s="523">
        <v>6</v>
      </c>
      <c r="F88" s="523" t="s">
        <v>7</v>
      </c>
      <c r="G88" s="524" t="s">
        <v>311</v>
      </c>
      <c r="H88" s="518" t="s">
        <v>1612</v>
      </c>
      <c r="I88" s="85" t="s">
        <v>1627</v>
      </c>
      <c r="J88" s="561">
        <v>75</v>
      </c>
      <c r="K88" s="564"/>
      <c r="M88" s="528"/>
    </row>
    <row r="89" spans="1:13">
      <c r="A89" s="510" t="s">
        <v>301</v>
      </c>
      <c r="B89" s="510" t="s">
        <v>302</v>
      </c>
      <c r="C89" s="521" t="s">
        <v>303</v>
      </c>
      <c r="D89" s="522" t="s">
        <v>1520</v>
      </c>
      <c r="E89" s="523">
        <v>7</v>
      </c>
      <c r="F89" s="523" t="s">
        <v>6</v>
      </c>
      <c r="G89" s="524" t="s">
        <v>1610</v>
      </c>
      <c r="H89" s="518" t="s">
        <v>1611</v>
      </c>
      <c r="I89" s="85" t="s">
        <v>1608</v>
      </c>
      <c r="J89" s="561">
        <v>75</v>
      </c>
      <c r="K89" s="560"/>
      <c r="M89" s="528"/>
    </row>
    <row r="90" spans="1:13">
      <c r="A90" s="510" t="s">
        <v>301</v>
      </c>
      <c r="B90" s="510" t="s">
        <v>302</v>
      </c>
      <c r="C90" s="521" t="s">
        <v>303</v>
      </c>
      <c r="D90" s="522" t="s">
        <v>1520</v>
      </c>
      <c r="E90" s="523">
        <v>7</v>
      </c>
      <c r="F90" s="523" t="s">
        <v>7</v>
      </c>
      <c r="G90" s="524" t="s">
        <v>308</v>
      </c>
      <c r="H90" s="518" t="s">
        <v>1612</v>
      </c>
      <c r="I90" s="85" t="s">
        <v>1731</v>
      </c>
      <c r="J90" s="561">
        <v>75</v>
      </c>
      <c r="K90" s="564"/>
      <c r="M90" s="528"/>
    </row>
    <row r="91" spans="1:13">
      <c r="A91" s="510" t="s">
        <v>301</v>
      </c>
      <c r="B91" s="510" t="s">
        <v>302</v>
      </c>
      <c r="C91" s="521" t="s">
        <v>303</v>
      </c>
      <c r="D91" s="522" t="s">
        <v>1520</v>
      </c>
      <c r="E91" s="523">
        <v>8</v>
      </c>
      <c r="F91" s="523" t="s">
        <v>6</v>
      </c>
      <c r="G91" s="524" t="s">
        <v>1610</v>
      </c>
      <c r="H91" s="518" t="s">
        <v>1611</v>
      </c>
      <c r="I91" s="85" t="s">
        <v>1608</v>
      </c>
      <c r="J91" s="561">
        <v>75</v>
      </c>
      <c r="K91" s="560"/>
      <c r="M91" s="528"/>
    </row>
    <row r="92" spans="1:13">
      <c r="A92" s="510" t="s">
        <v>301</v>
      </c>
      <c r="B92" s="510" t="s">
        <v>302</v>
      </c>
      <c r="C92" s="521" t="s">
        <v>303</v>
      </c>
      <c r="D92" s="522" t="s">
        <v>1520</v>
      </c>
      <c r="E92" s="523">
        <v>8</v>
      </c>
      <c r="F92" s="523" t="s">
        <v>7</v>
      </c>
      <c r="G92" s="524" t="s">
        <v>320</v>
      </c>
      <c r="H92" s="518" t="s">
        <v>1612</v>
      </c>
      <c r="I92" s="85" t="s">
        <v>1887</v>
      </c>
      <c r="J92" s="561">
        <v>75</v>
      </c>
      <c r="K92" s="564"/>
      <c r="M92" s="528"/>
    </row>
    <row r="93" spans="1:13">
      <c r="A93" s="510" t="s">
        <v>301</v>
      </c>
      <c r="B93" s="510" t="s">
        <v>302</v>
      </c>
      <c r="C93" s="521" t="s">
        <v>303</v>
      </c>
      <c r="D93" s="522" t="s">
        <v>1520</v>
      </c>
      <c r="E93" s="523">
        <v>9</v>
      </c>
      <c r="F93" s="523" t="s">
        <v>6</v>
      </c>
      <c r="G93" s="442" t="s">
        <v>314</v>
      </c>
      <c r="H93" s="518" t="s">
        <v>1613</v>
      </c>
      <c r="I93" s="563" t="s">
        <v>1608</v>
      </c>
      <c r="J93" s="561">
        <v>75</v>
      </c>
      <c r="K93" s="560">
        <v>300</v>
      </c>
      <c r="M93" s="528"/>
    </row>
    <row r="94" spans="1:13">
      <c r="A94" s="510" t="s">
        <v>301</v>
      </c>
      <c r="B94" s="510" t="s">
        <v>302</v>
      </c>
      <c r="C94" s="521" t="s">
        <v>303</v>
      </c>
      <c r="D94" s="522" t="s">
        <v>1520</v>
      </c>
      <c r="E94" s="523">
        <v>9</v>
      </c>
      <c r="F94" s="523" t="s">
        <v>7</v>
      </c>
      <c r="G94" s="524" t="s">
        <v>315</v>
      </c>
      <c r="H94" s="518" t="s">
        <v>3362</v>
      </c>
      <c r="I94" s="563" t="s">
        <v>1603</v>
      </c>
      <c r="J94" s="561">
        <v>75</v>
      </c>
      <c r="K94" s="560"/>
      <c r="M94" s="528"/>
    </row>
    <row r="95" spans="1:13">
      <c r="A95" s="510" t="s">
        <v>301</v>
      </c>
      <c r="B95" s="510" t="s">
        <v>302</v>
      </c>
      <c r="C95" s="521" t="s">
        <v>303</v>
      </c>
      <c r="D95" s="522" t="s">
        <v>1520</v>
      </c>
      <c r="E95" s="523">
        <v>10</v>
      </c>
      <c r="F95" s="523" t="s">
        <v>6</v>
      </c>
      <c r="G95" s="524" t="s">
        <v>315</v>
      </c>
      <c r="H95" s="518" t="s">
        <v>1613</v>
      </c>
      <c r="I95" s="563" t="s">
        <v>1608</v>
      </c>
      <c r="J95" s="561">
        <v>75</v>
      </c>
      <c r="K95" s="560"/>
      <c r="M95" s="528"/>
    </row>
    <row r="96" spans="1:13">
      <c r="A96" s="510" t="s">
        <v>301</v>
      </c>
      <c r="B96" s="510" t="s">
        <v>302</v>
      </c>
      <c r="C96" s="521" t="s">
        <v>303</v>
      </c>
      <c r="D96" s="522" t="s">
        <v>1520</v>
      </c>
      <c r="E96" s="523">
        <v>10</v>
      </c>
      <c r="F96" s="523" t="s">
        <v>7</v>
      </c>
      <c r="G96" s="524" t="s">
        <v>308</v>
      </c>
      <c r="H96" s="518" t="s">
        <v>3362</v>
      </c>
      <c r="I96" s="85" t="s">
        <v>1731</v>
      </c>
      <c r="J96" s="561">
        <v>75</v>
      </c>
      <c r="K96" s="560"/>
      <c r="M96" s="528"/>
    </row>
    <row r="97" spans="1:18">
      <c r="A97" s="510" t="s">
        <v>301</v>
      </c>
      <c r="B97" s="510" t="s">
        <v>302</v>
      </c>
      <c r="C97" s="521" t="s">
        <v>303</v>
      </c>
      <c r="D97" s="522" t="s">
        <v>1520</v>
      </c>
      <c r="E97" s="523">
        <v>11</v>
      </c>
      <c r="F97" s="523" t="s">
        <v>6</v>
      </c>
      <c r="G97" s="524" t="s">
        <v>315</v>
      </c>
      <c r="H97" s="518" t="s">
        <v>1613</v>
      </c>
      <c r="I97" s="563" t="s">
        <v>1608</v>
      </c>
      <c r="J97" s="561">
        <v>75</v>
      </c>
      <c r="K97" s="560"/>
      <c r="M97" s="528"/>
    </row>
    <row r="98" spans="1:18">
      <c r="A98" s="510" t="s">
        <v>301</v>
      </c>
      <c r="B98" s="510" t="s">
        <v>302</v>
      </c>
      <c r="C98" s="521" t="s">
        <v>303</v>
      </c>
      <c r="D98" s="522" t="s">
        <v>1520</v>
      </c>
      <c r="E98" s="523">
        <v>11</v>
      </c>
      <c r="F98" s="523" t="s">
        <v>7</v>
      </c>
      <c r="G98" s="524" t="s">
        <v>320</v>
      </c>
      <c r="H98" s="518" t="s">
        <v>3362</v>
      </c>
      <c r="I98" s="563" t="s">
        <v>1887</v>
      </c>
      <c r="J98" s="561">
        <v>75</v>
      </c>
      <c r="K98" s="560"/>
      <c r="M98" s="528"/>
    </row>
    <row r="99" spans="1:18">
      <c r="A99" s="510" t="s">
        <v>301</v>
      </c>
      <c r="B99" s="510" t="s">
        <v>302</v>
      </c>
      <c r="C99" s="521" t="s">
        <v>303</v>
      </c>
      <c r="D99" s="522" t="s">
        <v>1520</v>
      </c>
      <c r="E99" s="523">
        <v>12</v>
      </c>
      <c r="F99" s="523" t="s">
        <v>6</v>
      </c>
      <c r="G99" s="524" t="s">
        <v>315</v>
      </c>
      <c r="H99" s="518" t="s">
        <v>1613</v>
      </c>
      <c r="I99" s="563" t="s">
        <v>1608</v>
      </c>
      <c r="J99" s="561">
        <v>75</v>
      </c>
      <c r="K99" s="560"/>
      <c r="M99" s="528"/>
    </row>
    <row r="100" spans="1:18">
      <c r="A100" s="510" t="s">
        <v>301</v>
      </c>
      <c r="B100" s="510" t="s">
        <v>302</v>
      </c>
      <c r="C100" s="521" t="s">
        <v>303</v>
      </c>
      <c r="D100" s="522" t="s">
        <v>1520</v>
      </c>
      <c r="E100" s="523">
        <v>12</v>
      </c>
      <c r="F100" s="523" t="s">
        <v>7</v>
      </c>
      <c r="G100" s="524" t="s">
        <v>318</v>
      </c>
      <c r="H100" s="518" t="s">
        <v>3362</v>
      </c>
      <c r="I100" s="85" t="s">
        <v>2599</v>
      </c>
      <c r="J100" s="561">
        <v>75</v>
      </c>
      <c r="K100" s="560"/>
      <c r="M100" s="528"/>
    </row>
    <row r="101" spans="1:18" ht="15">
      <c r="A101" s="510" t="s">
        <v>323</v>
      </c>
      <c r="B101" s="510" t="s">
        <v>324</v>
      </c>
      <c r="C101" s="521" t="s">
        <v>1615</v>
      </c>
      <c r="D101" s="522" t="s">
        <v>1616</v>
      </c>
      <c r="E101" s="523">
        <v>1</v>
      </c>
      <c r="F101" s="523" t="s">
        <v>6</v>
      </c>
      <c r="G101" s="442" t="s">
        <v>327</v>
      </c>
      <c r="H101" s="518" t="s">
        <v>1617</v>
      </c>
      <c r="I101" s="532" t="s">
        <v>1601</v>
      </c>
      <c r="J101" s="526">
        <v>110</v>
      </c>
      <c r="K101" s="510"/>
      <c r="L101" s="510" t="s">
        <v>3991</v>
      </c>
      <c r="M101" s="534" t="s">
        <v>3996</v>
      </c>
      <c r="N101" s="534" t="s">
        <v>2576</v>
      </c>
      <c r="O101" s="535"/>
    </row>
    <row r="102" spans="1:18">
      <c r="A102" s="510" t="s">
        <v>323</v>
      </c>
      <c r="B102" s="510" t="s">
        <v>324</v>
      </c>
      <c r="C102" s="521" t="s">
        <v>1615</v>
      </c>
      <c r="D102" s="522" t="s">
        <v>1616</v>
      </c>
      <c r="E102" s="523">
        <v>2</v>
      </c>
      <c r="F102" s="523" t="s">
        <v>6</v>
      </c>
      <c r="G102" s="442" t="s">
        <v>332</v>
      </c>
      <c r="H102" s="518" t="s">
        <v>1617</v>
      </c>
      <c r="I102" s="532" t="s">
        <v>1602</v>
      </c>
      <c r="J102" s="526">
        <v>110</v>
      </c>
      <c r="K102" s="510"/>
      <c r="M102" s="528"/>
    </row>
    <row r="103" spans="1:18">
      <c r="A103" s="510" t="s">
        <v>323</v>
      </c>
      <c r="B103" s="510" t="s">
        <v>324</v>
      </c>
      <c r="C103" s="521" t="s">
        <v>1615</v>
      </c>
      <c r="D103" s="522" t="s">
        <v>1616</v>
      </c>
      <c r="E103" s="523">
        <v>3</v>
      </c>
      <c r="F103" s="523" t="s">
        <v>6</v>
      </c>
      <c r="G103" s="442" t="s">
        <v>334</v>
      </c>
      <c r="H103" s="518" t="s">
        <v>1617</v>
      </c>
      <c r="I103" s="532" t="s">
        <v>1604</v>
      </c>
      <c r="J103" s="526">
        <v>110</v>
      </c>
      <c r="K103" s="510"/>
      <c r="M103" s="528"/>
    </row>
    <row r="104" spans="1:18">
      <c r="A104" s="510" t="s">
        <v>323</v>
      </c>
      <c r="B104" s="510" t="s">
        <v>324</v>
      </c>
      <c r="C104" s="521" t="s">
        <v>1615</v>
      </c>
      <c r="D104" s="522" t="s">
        <v>1616</v>
      </c>
      <c r="E104" s="523">
        <v>4</v>
      </c>
      <c r="F104" s="523" t="s">
        <v>6</v>
      </c>
      <c r="G104" s="442" t="s">
        <v>330</v>
      </c>
      <c r="H104" s="518" t="s">
        <v>1617</v>
      </c>
      <c r="I104" s="532" t="s">
        <v>1603</v>
      </c>
      <c r="J104" s="526">
        <v>110</v>
      </c>
      <c r="K104" s="510"/>
      <c r="M104" s="528"/>
    </row>
    <row r="105" spans="1:18" ht="15">
      <c r="A105" s="510" t="s">
        <v>335</v>
      </c>
      <c r="B105" s="49" t="s">
        <v>336</v>
      </c>
      <c r="C105" s="524" t="s">
        <v>337</v>
      </c>
      <c r="D105" s="522" t="s">
        <v>1520</v>
      </c>
      <c r="E105" s="523">
        <v>1</v>
      </c>
      <c r="F105" s="523" t="s">
        <v>6</v>
      </c>
      <c r="G105" s="96" t="s">
        <v>338</v>
      </c>
      <c r="H105" s="526" t="s">
        <v>1618</v>
      </c>
      <c r="I105" s="532" t="s">
        <v>1619</v>
      </c>
      <c r="J105" s="526">
        <v>80</v>
      </c>
      <c r="K105" s="510"/>
      <c r="L105" s="527" t="s">
        <v>4001</v>
      </c>
      <c r="M105" s="534" t="s">
        <v>4002</v>
      </c>
      <c r="N105" s="534" t="s">
        <v>2570</v>
      </c>
      <c r="O105" s="535"/>
    </row>
    <row r="106" spans="1:18" ht="15">
      <c r="A106" s="510" t="s">
        <v>340</v>
      </c>
      <c r="B106" s="510" t="s">
        <v>341</v>
      </c>
      <c r="C106" s="521" t="s">
        <v>1620</v>
      </c>
      <c r="D106" s="522" t="s">
        <v>1520</v>
      </c>
      <c r="E106" s="523">
        <v>1</v>
      </c>
      <c r="F106" s="523" t="s">
        <v>6</v>
      </c>
      <c r="G106" s="96" t="s">
        <v>317</v>
      </c>
      <c r="H106" s="518" t="s">
        <v>1564</v>
      </c>
      <c r="I106" s="532" t="s">
        <v>1966</v>
      </c>
      <c r="J106" s="526">
        <v>80</v>
      </c>
      <c r="K106" s="510"/>
      <c r="L106" s="527" t="s">
        <v>4000</v>
      </c>
      <c r="M106" s="534" t="s">
        <v>3996</v>
      </c>
      <c r="N106" s="534" t="s">
        <v>2539</v>
      </c>
      <c r="O106" s="535"/>
    </row>
    <row r="107" spans="1:18" s="554" customFormat="1" ht="15">
      <c r="A107" s="548">
        <v>2193</v>
      </c>
      <c r="B107" s="553" t="s">
        <v>344</v>
      </c>
      <c r="C107" s="553" t="s">
        <v>345</v>
      </c>
      <c r="D107" s="550" t="s">
        <v>1520</v>
      </c>
      <c r="E107" s="532">
        <v>1</v>
      </c>
      <c r="F107" s="532" t="s">
        <v>6</v>
      </c>
      <c r="G107" s="524" t="s">
        <v>346</v>
      </c>
      <c r="H107" s="518" t="s">
        <v>1621</v>
      </c>
      <c r="I107" s="532" t="s">
        <v>1627</v>
      </c>
      <c r="J107" s="526">
        <v>80</v>
      </c>
      <c r="L107" s="527" t="s">
        <v>4011</v>
      </c>
      <c r="M107" s="540" t="s">
        <v>3988</v>
      </c>
      <c r="N107" s="534" t="s">
        <v>2548</v>
      </c>
      <c r="O107" s="535"/>
      <c r="P107" s="527"/>
      <c r="Q107" s="527"/>
      <c r="R107" s="527"/>
    </row>
    <row r="108" spans="1:18">
      <c r="A108" s="510" t="s">
        <v>348</v>
      </c>
      <c r="B108" s="510" t="s">
        <v>349</v>
      </c>
      <c r="C108" s="521" t="s">
        <v>350</v>
      </c>
      <c r="D108" s="522" t="s">
        <v>1546</v>
      </c>
      <c r="E108" s="523">
        <v>1</v>
      </c>
      <c r="F108" s="523" t="s">
        <v>19</v>
      </c>
      <c r="G108" s="96" t="s">
        <v>351</v>
      </c>
      <c r="L108" s="510" t="s">
        <v>4012</v>
      </c>
      <c r="M108" s="528"/>
    </row>
    <row r="109" spans="1:18" s="554" customFormat="1" ht="15">
      <c r="A109" s="548" t="s">
        <v>353</v>
      </c>
      <c r="B109" s="553" t="s">
        <v>354</v>
      </c>
      <c r="C109" s="553" t="s">
        <v>1622</v>
      </c>
      <c r="D109" s="550" t="s">
        <v>1623</v>
      </c>
      <c r="E109" s="532">
        <v>1</v>
      </c>
      <c r="F109" s="532" t="s">
        <v>6</v>
      </c>
      <c r="G109" s="441" t="s">
        <v>356</v>
      </c>
      <c r="H109" s="518" t="s">
        <v>1534</v>
      </c>
      <c r="I109" s="532" t="s">
        <v>1966</v>
      </c>
      <c r="J109" s="526">
        <v>80</v>
      </c>
      <c r="L109" s="527" t="s">
        <v>3997</v>
      </c>
      <c r="M109" s="533" t="s">
        <v>3990</v>
      </c>
      <c r="N109" s="534" t="s">
        <v>2539</v>
      </c>
      <c r="O109" s="535"/>
      <c r="P109" s="527"/>
      <c r="Q109" s="527"/>
      <c r="R109" s="527"/>
    </row>
    <row r="110" spans="1:18" s="567" customFormat="1" ht="15">
      <c r="A110" s="565">
        <v>1248</v>
      </c>
      <c r="B110" s="437" t="s">
        <v>358</v>
      </c>
      <c r="C110" s="437" t="s">
        <v>359</v>
      </c>
      <c r="D110" s="443" t="s">
        <v>1572</v>
      </c>
      <c r="E110" s="532">
        <v>1</v>
      </c>
      <c r="F110" s="532" t="s">
        <v>6</v>
      </c>
      <c r="G110" s="444" t="s">
        <v>360</v>
      </c>
      <c r="H110" s="445" t="s">
        <v>3363</v>
      </c>
      <c r="I110" s="566" t="s">
        <v>2599</v>
      </c>
      <c r="J110" s="526">
        <v>80</v>
      </c>
      <c r="L110" s="527" t="s">
        <v>4000</v>
      </c>
      <c r="M110" s="534" t="s">
        <v>3996</v>
      </c>
      <c r="N110" s="534" t="s">
        <v>2539</v>
      </c>
      <c r="O110" s="535"/>
    </row>
    <row r="111" spans="1:18" ht="15">
      <c r="A111" s="510">
        <v>1808</v>
      </c>
      <c r="B111" s="510" t="s">
        <v>363</v>
      </c>
      <c r="C111" s="521" t="s">
        <v>1624</v>
      </c>
      <c r="D111" s="522" t="s">
        <v>1520</v>
      </c>
      <c r="E111" s="523">
        <v>1</v>
      </c>
      <c r="F111" s="523" t="s">
        <v>6</v>
      </c>
      <c r="G111" s="441" t="s">
        <v>365</v>
      </c>
      <c r="H111" s="518" t="s">
        <v>1569</v>
      </c>
      <c r="I111" s="532" t="s">
        <v>1644</v>
      </c>
      <c r="J111" s="526">
        <v>60</v>
      </c>
      <c r="L111" s="56" t="s">
        <v>4003</v>
      </c>
      <c r="M111" s="533" t="s">
        <v>3986</v>
      </c>
      <c r="N111" s="534" t="s">
        <v>2539</v>
      </c>
      <c r="O111" s="535"/>
      <c r="P111" s="50"/>
      <c r="Q111" s="50"/>
    </row>
    <row r="112" spans="1:18" s="554" customFormat="1" ht="15">
      <c r="A112" s="548">
        <v>1770</v>
      </c>
      <c r="B112" s="553" t="s">
        <v>368</v>
      </c>
      <c r="C112" s="553" t="s">
        <v>1625</v>
      </c>
      <c r="D112" s="550" t="s">
        <v>1626</v>
      </c>
      <c r="E112" s="532">
        <v>1</v>
      </c>
      <c r="F112" s="532" t="s">
        <v>6</v>
      </c>
      <c r="G112" s="441" t="s">
        <v>170</v>
      </c>
      <c r="H112" s="518" t="s">
        <v>1567</v>
      </c>
      <c r="I112" s="532" t="s">
        <v>1627</v>
      </c>
      <c r="J112" s="527">
        <v>40</v>
      </c>
      <c r="L112" s="527" t="s">
        <v>4001</v>
      </c>
      <c r="M112" s="534" t="s">
        <v>4002</v>
      </c>
      <c r="N112" s="534" t="s">
        <v>2570</v>
      </c>
      <c r="O112" s="535"/>
      <c r="P112" s="527"/>
      <c r="Q112" s="527"/>
      <c r="R112" s="527"/>
    </row>
    <row r="113" spans="1:32">
      <c r="A113" s="510">
        <v>1593</v>
      </c>
      <c r="B113" s="510" t="s">
        <v>1628</v>
      </c>
      <c r="C113" s="521" t="s">
        <v>372</v>
      </c>
      <c r="D113" s="522">
        <v>16</v>
      </c>
      <c r="E113" s="523">
        <v>1</v>
      </c>
      <c r="F113" s="523" t="s">
        <v>19</v>
      </c>
      <c r="G113" s="117" t="s">
        <v>249</v>
      </c>
      <c r="L113" s="510"/>
      <c r="M113" s="528"/>
    </row>
    <row r="114" spans="1:32">
      <c r="A114" s="510">
        <v>1616</v>
      </c>
      <c r="B114" s="510" t="s">
        <v>1629</v>
      </c>
      <c r="C114" s="521" t="s">
        <v>372</v>
      </c>
      <c r="D114" s="522">
        <v>16</v>
      </c>
      <c r="E114" s="523">
        <v>1</v>
      </c>
      <c r="F114" s="523" t="s">
        <v>19</v>
      </c>
      <c r="G114" s="117" t="s">
        <v>249</v>
      </c>
      <c r="L114" s="510"/>
      <c r="M114" s="528"/>
    </row>
    <row r="115" spans="1:32">
      <c r="A115" s="510">
        <v>1617</v>
      </c>
      <c r="B115" s="510" t="s">
        <v>1630</v>
      </c>
      <c r="C115" s="521" t="s">
        <v>372</v>
      </c>
      <c r="D115" s="522">
        <v>9</v>
      </c>
      <c r="E115" s="523">
        <v>1</v>
      </c>
      <c r="F115" s="523" t="s">
        <v>19</v>
      </c>
      <c r="G115" s="117" t="s">
        <v>249</v>
      </c>
      <c r="L115" s="510"/>
      <c r="M115" s="528"/>
    </row>
    <row r="116" spans="1:32" s="552" customFormat="1">
      <c r="A116" s="510">
        <v>1619</v>
      </c>
      <c r="B116" s="557" t="s">
        <v>1631</v>
      </c>
      <c r="C116" s="521" t="s">
        <v>372</v>
      </c>
      <c r="D116" s="558">
        <v>9</v>
      </c>
      <c r="E116" s="523">
        <v>1</v>
      </c>
      <c r="F116" s="559" t="s">
        <v>19</v>
      </c>
      <c r="G116" s="117" t="s">
        <v>249</v>
      </c>
      <c r="H116" s="527"/>
      <c r="I116" s="532"/>
      <c r="J116" s="527"/>
      <c r="L116" s="56"/>
      <c r="M116" s="528"/>
      <c r="N116" s="527"/>
      <c r="O116" s="529"/>
      <c r="P116" s="50"/>
      <c r="Q116" s="50"/>
      <c r="R116" s="527"/>
      <c r="S116" s="527"/>
      <c r="T116" s="527"/>
      <c r="U116" s="527"/>
      <c r="V116" s="527"/>
      <c r="W116" s="527"/>
      <c r="X116" s="527"/>
      <c r="Y116" s="527"/>
      <c r="Z116" s="527"/>
      <c r="AA116" s="527"/>
      <c r="AB116" s="527"/>
      <c r="AC116" s="527"/>
      <c r="AD116" s="527"/>
      <c r="AE116" s="527"/>
      <c r="AF116" s="527"/>
    </row>
    <row r="117" spans="1:32" s="552" customFormat="1" ht="15">
      <c r="A117" s="510" t="s">
        <v>373</v>
      </c>
      <c r="B117" s="510" t="s">
        <v>374</v>
      </c>
      <c r="C117" s="524" t="s">
        <v>375</v>
      </c>
      <c r="D117" s="522" t="s">
        <v>1520</v>
      </c>
      <c r="E117" s="523">
        <v>1</v>
      </c>
      <c r="F117" s="523" t="s">
        <v>6</v>
      </c>
      <c r="G117" s="441" t="s">
        <v>377</v>
      </c>
      <c r="H117" s="527" t="s">
        <v>1548</v>
      </c>
      <c r="I117" s="532" t="s">
        <v>1739</v>
      </c>
      <c r="J117" s="527">
        <v>80</v>
      </c>
      <c r="L117" s="56" t="s">
        <v>3995</v>
      </c>
      <c r="M117" s="534" t="s">
        <v>3996</v>
      </c>
      <c r="N117" s="534" t="s">
        <v>2548</v>
      </c>
      <c r="O117" s="535"/>
      <c r="P117" s="527"/>
      <c r="Q117" s="527"/>
      <c r="R117" s="527"/>
      <c r="S117" s="527"/>
      <c r="T117" s="527"/>
      <c r="U117" s="527"/>
      <c r="V117" s="527"/>
      <c r="W117" s="527"/>
      <c r="X117" s="527"/>
      <c r="Y117" s="527"/>
      <c r="Z117" s="527"/>
      <c r="AA117" s="527"/>
      <c r="AB117" s="527"/>
      <c r="AC117" s="527"/>
      <c r="AD117" s="527"/>
      <c r="AE117" s="527"/>
      <c r="AF117" s="527"/>
    </row>
    <row r="118" spans="1:32" ht="15">
      <c r="A118" s="510" t="s">
        <v>379</v>
      </c>
      <c r="B118" s="49" t="s">
        <v>380</v>
      </c>
      <c r="C118" s="524" t="s">
        <v>381</v>
      </c>
      <c r="D118" s="522" t="s">
        <v>1520</v>
      </c>
      <c r="E118" s="523">
        <v>1</v>
      </c>
      <c r="F118" s="523" t="s">
        <v>6</v>
      </c>
      <c r="G118" s="441" t="s">
        <v>382</v>
      </c>
      <c r="H118" s="526" t="s">
        <v>1530</v>
      </c>
      <c r="I118" s="532" t="s">
        <v>1602</v>
      </c>
      <c r="J118" s="526">
        <v>80</v>
      </c>
      <c r="L118" s="56" t="s">
        <v>4013</v>
      </c>
      <c r="M118" s="534" t="s">
        <v>3996</v>
      </c>
      <c r="N118" s="534" t="s">
        <v>2570</v>
      </c>
      <c r="O118" s="535"/>
      <c r="P118" s="50"/>
      <c r="Q118" s="50"/>
    </row>
    <row r="119" spans="1:32">
      <c r="A119" s="510" t="s">
        <v>384</v>
      </c>
      <c r="B119" s="49" t="s">
        <v>385</v>
      </c>
      <c r="C119" s="96" t="s">
        <v>386</v>
      </c>
      <c r="D119" s="522">
        <v>5</v>
      </c>
      <c r="E119" s="523">
        <v>1</v>
      </c>
      <c r="F119" s="523" t="s">
        <v>19</v>
      </c>
      <c r="G119" s="117" t="s">
        <v>249</v>
      </c>
      <c r="H119" s="526"/>
      <c r="L119" s="510"/>
      <c r="M119" s="528"/>
    </row>
    <row r="120" spans="1:32" s="532" customFormat="1">
      <c r="A120" s="510" t="s">
        <v>387</v>
      </c>
      <c r="B120" s="60" t="s">
        <v>388</v>
      </c>
      <c r="C120" s="61" t="s">
        <v>389</v>
      </c>
      <c r="D120" s="522" t="s">
        <v>1570</v>
      </c>
      <c r="E120" s="523">
        <v>1</v>
      </c>
      <c r="F120" s="523" t="s">
        <v>19</v>
      </c>
      <c r="G120" s="117" t="s">
        <v>249</v>
      </c>
      <c r="H120" s="518"/>
      <c r="J120" s="526"/>
      <c r="L120" s="510"/>
      <c r="M120" s="556"/>
      <c r="O120" s="529"/>
      <c r="P120" s="527"/>
      <c r="Q120" s="527"/>
    </row>
    <row r="121" spans="1:32" s="532" customFormat="1">
      <c r="A121" s="510" t="s">
        <v>390</v>
      </c>
      <c r="B121" s="60" t="s">
        <v>391</v>
      </c>
      <c r="C121" s="61" t="s">
        <v>392</v>
      </c>
      <c r="D121" s="522" t="s">
        <v>1632</v>
      </c>
      <c r="E121" s="523">
        <v>1</v>
      </c>
      <c r="F121" s="523" t="s">
        <v>19</v>
      </c>
      <c r="G121" s="117" t="s">
        <v>249</v>
      </c>
      <c r="H121" s="518"/>
      <c r="J121" s="526"/>
      <c r="L121" s="510"/>
      <c r="M121" s="556"/>
      <c r="O121" s="529"/>
      <c r="P121" s="527"/>
      <c r="Q121" s="527"/>
    </row>
    <row r="122" spans="1:32" s="532" customFormat="1">
      <c r="A122" s="510" t="s">
        <v>393</v>
      </c>
      <c r="B122" s="60" t="s">
        <v>394</v>
      </c>
      <c r="C122" s="61" t="s">
        <v>395</v>
      </c>
      <c r="D122" s="522" t="s">
        <v>1632</v>
      </c>
      <c r="E122" s="523">
        <v>1</v>
      </c>
      <c r="F122" s="523" t="s">
        <v>19</v>
      </c>
      <c r="G122" s="117" t="s">
        <v>249</v>
      </c>
      <c r="H122" s="518"/>
      <c r="J122" s="526"/>
      <c r="L122" s="510"/>
      <c r="M122" s="556"/>
      <c r="O122" s="529"/>
      <c r="P122" s="527"/>
      <c r="Q122" s="527"/>
    </row>
    <row r="123" spans="1:32" s="532" customFormat="1">
      <c r="A123" s="510" t="s">
        <v>396</v>
      </c>
      <c r="B123" s="510" t="s">
        <v>397</v>
      </c>
      <c r="C123" s="521" t="s">
        <v>398</v>
      </c>
      <c r="D123" s="522" t="s">
        <v>1633</v>
      </c>
      <c r="E123" s="523">
        <v>1</v>
      </c>
      <c r="F123" s="523" t="s">
        <v>19</v>
      </c>
      <c r="G123" s="117" t="s">
        <v>249</v>
      </c>
      <c r="H123" s="518"/>
      <c r="J123" s="526"/>
      <c r="L123" s="510"/>
      <c r="M123" s="556"/>
      <c r="O123" s="529"/>
      <c r="P123" s="527"/>
      <c r="Q123" s="527"/>
    </row>
    <row r="124" spans="1:32" s="554" customFormat="1" ht="15">
      <c r="A124" s="548" t="s">
        <v>399</v>
      </c>
      <c r="B124" s="553" t="s">
        <v>400</v>
      </c>
      <c r="C124" s="553" t="s">
        <v>1634</v>
      </c>
      <c r="D124" s="550">
        <v>5</v>
      </c>
      <c r="E124" s="532">
        <v>1</v>
      </c>
      <c r="F124" s="532" t="s">
        <v>6</v>
      </c>
      <c r="G124" s="442" t="s">
        <v>402</v>
      </c>
      <c r="H124" s="527" t="s">
        <v>1621</v>
      </c>
      <c r="I124" s="532" t="s">
        <v>1739</v>
      </c>
      <c r="J124" s="527">
        <v>30</v>
      </c>
      <c r="L124" s="527" t="s">
        <v>4004</v>
      </c>
      <c r="M124" s="540" t="s">
        <v>3988</v>
      </c>
      <c r="N124" s="534" t="s">
        <v>2576</v>
      </c>
      <c r="O124" s="535"/>
      <c r="P124" s="527"/>
      <c r="Q124" s="527"/>
      <c r="R124" s="527"/>
    </row>
    <row r="125" spans="1:32" s="554" customFormat="1">
      <c r="A125" s="560" t="s">
        <v>404</v>
      </c>
      <c r="B125" s="442" t="s">
        <v>405</v>
      </c>
      <c r="C125" s="442" t="s">
        <v>406</v>
      </c>
      <c r="D125" s="550">
        <v>16</v>
      </c>
      <c r="E125" s="532">
        <v>1</v>
      </c>
      <c r="F125" s="532" t="s">
        <v>19</v>
      </c>
      <c r="G125" s="117" t="s">
        <v>249</v>
      </c>
      <c r="H125" s="527"/>
      <c r="I125" s="532"/>
      <c r="J125" s="527"/>
      <c r="L125" s="527"/>
      <c r="O125" s="568"/>
      <c r="P125" s="527"/>
      <c r="Q125" s="527"/>
      <c r="R125" s="527"/>
    </row>
    <row r="126" spans="1:32" s="532" customFormat="1">
      <c r="A126" s="557" t="s">
        <v>407</v>
      </c>
      <c r="B126" s="557" t="s">
        <v>408</v>
      </c>
      <c r="C126" s="521" t="s">
        <v>406</v>
      </c>
      <c r="D126" s="558">
        <v>16</v>
      </c>
      <c r="E126" s="559">
        <v>1</v>
      </c>
      <c r="F126" s="559" t="s">
        <v>19</v>
      </c>
      <c r="G126" s="117" t="s">
        <v>249</v>
      </c>
      <c r="H126" s="518"/>
      <c r="J126" s="526"/>
      <c r="L126" s="510"/>
      <c r="M126" s="556"/>
      <c r="O126" s="529"/>
      <c r="P126" s="527"/>
      <c r="Q126" s="527"/>
    </row>
    <row r="127" spans="1:32">
      <c r="A127" s="510" t="s">
        <v>412</v>
      </c>
      <c r="B127" s="510" t="s">
        <v>413</v>
      </c>
      <c r="C127" s="521" t="s">
        <v>406</v>
      </c>
      <c r="D127" s="522">
        <v>16</v>
      </c>
      <c r="E127" s="523">
        <v>1</v>
      </c>
      <c r="F127" s="523" t="s">
        <v>19</v>
      </c>
      <c r="G127" s="117" t="s">
        <v>249</v>
      </c>
      <c r="L127" s="510"/>
      <c r="M127" s="528"/>
    </row>
    <row r="128" spans="1:32" s="552" customFormat="1">
      <c r="A128" s="510" t="s">
        <v>409</v>
      </c>
      <c r="B128" s="527" t="s">
        <v>410</v>
      </c>
      <c r="C128" s="549" t="s">
        <v>411</v>
      </c>
      <c r="D128" s="522">
        <v>4</v>
      </c>
      <c r="E128" s="532">
        <v>1</v>
      </c>
      <c r="F128" s="551" t="s">
        <v>19</v>
      </c>
      <c r="G128" s="117" t="s">
        <v>249</v>
      </c>
      <c r="H128" s="569"/>
      <c r="I128" s="532"/>
      <c r="J128" s="527"/>
      <c r="L128" s="527"/>
      <c r="O128" s="570"/>
      <c r="P128" s="527"/>
      <c r="Q128" s="527"/>
      <c r="R128" s="527"/>
    </row>
    <row r="129" spans="1:18">
      <c r="A129" s="510" t="s">
        <v>414</v>
      </c>
      <c r="B129" s="49" t="s">
        <v>415</v>
      </c>
      <c r="C129" s="96" t="s">
        <v>416</v>
      </c>
      <c r="D129" s="522">
        <v>5</v>
      </c>
      <c r="E129" s="523">
        <v>1</v>
      </c>
      <c r="F129" s="523" t="s">
        <v>19</v>
      </c>
      <c r="G129" s="117" t="s">
        <v>249</v>
      </c>
      <c r="H129" s="526"/>
      <c r="L129" s="510"/>
      <c r="M129" s="528"/>
    </row>
    <row r="130" spans="1:18" s="552" customFormat="1">
      <c r="A130" s="548" t="s">
        <v>417</v>
      </c>
      <c r="B130" s="527" t="s">
        <v>418</v>
      </c>
      <c r="C130" s="549" t="s">
        <v>419</v>
      </c>
      <c r="D130" s="522">
        <v>5</v>
      </c>
      <c r="E130" s="532">
        <v>1</v>
      </c>
      <c r="F130" s="551" t="s">
        <v>19</v>
      </c>
      <c r="G130" s="117" t="s">
        <v>249</v>
      </c>
      <c r="H130" s="569"/>
      <c r="I130" s="532"/>
      <c r="J130" s="527"/>
      <c r="L130" s="527"/>
      <c r="O130" s="570"/>
      <c r="P130" s="527"/>
      <c r="Q130" s="527"/>
      <c r="R130" s="527"/>
    </row>
    <row r="131" spans="1:18" ht="24">
      <c r="A131" s="510" t="s">
        <v>420</v>
      </c>
      <c r="B131" s="49" t="s">
        <v>421</v>
      </c>
      <c r="C131" s="521" t="s">
        <v>262</v>
      </c>
      <c r="D131" s="522" t="s">
        <v>1574</v>
      </c>
      <c r="E131" s="523">
        <v>1</v>
      </c>
      <c r="F131" s="523" t="s">
        <v>19</v>
      </c>
      <c r="G131" s="117" t="s">
        <v>1635</v>
      </c>
      <c r="L131" s="510"/>
      <c r="M131" s="528"/>
    </row>
    <row r="132" spans="1:18" ht="15">
      <c r="A132" s="510" t="s">
        <v>424</v>
      </c>
      <c r="B132" s="510" t="s">
        <v>425</v>
      </c>
      <c r="C132" s="521" t="s">
        <v>426</v>
      </c>
      <c r="D132" s="522" t="s">
        <v>1520</v>
      </c>
      <c r="E132" s="523">
        <v>1</v>
      </c>
      <c r="F132" s="523" t="s">
        <v>6</v>
      </c>
      <c r="G132" s="117" t="s">
        <v>365</v>
      </c>
      <c r="H132" s="518" t="s">
        <v>1578</v>
      </c>
      <c r="I132" s="532" t="s">
        <v>1601</v>
      </c>
      <c r="J132" s="526">
        <v>95</v>
      </c>
      <c r="L132" s="527" t="s">
        <v>3987</v>
      </c>
      <c r="M132" s="540" t="s">
        <v>3988</v>
      </c>
      <c r="N132" s="534" t="s">
        <v>2539</v>
      </c>
      <c r="O132" s="535"/>
    </row>
    <row r="133" spans="1:18">
      <c r="A133" s="510" t="s">
        <v>424</v>
      </c>
      <c r="B133" s="510" t="s">
        <v>425</v>
      </c>
      <c r="C133" s="521" t="s">
        <v>426</v>
      </c>
      <c r="D133" s="522" t="s">
        <v>1520</v>
      </c>
      <c r="E133" s="523">
        <v>1</v>
      </c>
      <c r="F133" s="523" t="s">
        <v>7</v>
      </c>
      <c r="G133" s="524" t="s">
        <v>366</v>
      </c>
      <c r="H133" s="518" t="s">
        <v>1536</v>
      </c>
      <c r="I133" s="532" t="s">
        <v>1601</v>
      </c>
      <c r="J133" s="526">
        <v>95</v>
      </c>
      <c r="L133" s="510"/>
      <c r="M133" s="528"/>
    </row>
    <row r="134" spans="1:18" ht="15">
      <c r="A134" s="510" t="s">
        <v>427</v>
      </c>
      <c r="B134" s="510" t="s">
        <v>428</v>
      </c>
      <c r="C134" s="521" t="s">
        <v>1636</v>
      </c>
      <c r="D134" s="522" t="s">
        <v>1520</v>
      </c>
      <c r="E134" s="523">
        <v>1</v>
      </c>
      <c r="F134" s="523" t="s">
        <v>6</v>
      </c>
      <c r="G134" s="524" t="s">
        <v>430</v>
      </c>
      <c r="H134" s="518" t="s">
        <v>1534</v>
      </c>
      <c r="I134" s="532" t="s">
        <v>1601</v>
      </c>
      <c r="J134" s="526">
        <v>95</v>
      </c>
      <c r="L134" s="527" t="s">
        <v>3989</v>
      </c>
      <c r="M134" s="533" t="s">
        <v>3990</v>
      </c>
      <c r="N134" s="534" t="s">
        <v>2576</v>
      </c>
      <c r="O134" s="535"/>
    </row>
    <row r="135" spans="1:18">
      <c r="A135" s="510" t="s">
        <v>427</v>
      </c>
      <c r="B135" s="510" t="s">
        <v>428</v>
      </c>
      <c r="C135" s="521" t="s">
        <v>1636</v>
      </c>
      <c r="D135" s="522" t="s">
        <v>1520</v>
      </c>
      <c r="E135" s="523">
        <v>1</v>
      </c>
      <c r="F135" s="523" t="s">
        <v>7</v>
      </c>
      <c r="G135" s="524" t="s">
        <v>431</v>
      </c>
      <c r="H135" s="518" t="s">
        <v>1637</v>
      </c>
      <c r="I135" s="532" t="s">
        <v>1601</v>
      </c>
      <c r="J135" s="526">
        <v>95</v>
      </c>
      <c r="L135" s="510"/>
      <c r="M135" s="528"/>
    </row>
    <row r="136" spans="1:18" ht="15">
      <c r="A136" s="510" t="s">
        <v>432</v>
      </c>
      <c r="B136" s="510" t="s">
        <v>433</v>
      </c>
      <c r="C136" s="521" t="s">
        <v>1638</v>
      </c>
      <c r="D136" s="522" t="s">
        <v>1520</v>
      </c>
      <c r="E136" s="523">
        <v>1</v>
      </c>
      <c r="F136" s="523" t="s">
        <v>6</v>
      </c>
      <c r="G136" s="524" t="s">
        <v>435</v>
      </c>
      <c r="H136" s="518" t="s">
        <v>1621</v>
      </c>
      <c r="I136" s="532" t="s">
        <v>1601</v>
      </c>
      <c r="J136" s="526">
        <v>95</v>
      </c>
      <c r="L136" s="527" t="s">
        <v>4011</v>
      </c>
      <c r="M136" s="534" t="s">
        <v>4002</v>
      </c>
      <c r="N136" s="534" t="s">
        <v>2539</v>
      </c>
      <c r="O136" s="535"/>
    </row>
    <row r="137" spans="1:18">
      <c r="A137" s="510" t="s">
        <v>432</v>
      </c>
      <c r="B137" s="510" t="s">
        <v>433</v>
      </c>
      <c r="C137" s="521" t="s">
        <v>1638</v>
      </c>
      <c r="D137" s="522" t="s">
        <v>1520</v>
      </c>
      <c r="E137" s="523">
        <v>1</v>
      </c>
      <c r="F137" s="523" t="s">
        <v>7</v>
      </c>
      <c r="G137" s="524" t="s">
        <v>436</v>
      </c>
      <c r="H137" s="518" t="s">
        <v>1639</v>
      </c>
      <c r="I137" s="532" t="s">
        <v>1601</v>
      </c>
      <c r="J137" s="526">
        <v>95</v>
      </c>
      <c r="L137" s="510"/>
      <c r="M137" s="528"/>
    </row>
    <row r="138" spans="1:18" ht="15">
      <c r="A138" s="510">
        <v>1183</v>
      </c>
      <c r="B138" s="510" t="s">
        <v>438</v>
      </c>
      <c r="C138" s="521" t="s">
        <v>439</v>
      </c>
      <c r="D138" s="522" t="s">
        <v>1520</v>
      </c>
      <c r="E138" s="523">
        <v>1</v>
      </c>
      <c r="F138" s="523" t="s">
        <v>6</v>
      </c>
      <c r="G138" s="96" t="s">
        <v>440</v>
      </c>
      <c r="H138" s="518" t="s">
        <v>1538</v>
      </c>
      <c r="I138" s="532" t="s">
        <v>1601</v>
      </c>
      <c r="J138" s="526">
        <v>95</v>
      </c>
      <c r="L138" s="510" t="s">
        <v>4014</v>
      </c>
      <c r="M138" s="534" t="s">
        <v>3992</v>
      </c>
      <c r="N138" s="534" t="s">
        <v>2539</v>
      </c>
      <c r="O138" s="535"/>
    </row>
    <row r="139" spans="1:18">
      <c r="A139" s="510" t="s">
        <v>437</v>
      </c>
      <c r="B139" s="510" t="s">
        <v>438</v>
      </c>
      <c r="C139" s="521" t="s">
        <v>439</v>
      </c>
      <c r="D139" s="522" t="s">
        <v>1520</v>
      </c>
      <c r="E139" s="523">
        <v>1</v>
      </c>
      <c r="F139" s="523" t="s">
        <v>7</v>
      </c>
      <c r="G139" s="524" t="s">
        <v>441</v>
      </c>
      <c r="H139" s="518" t="s">
        <v>1640</v>
      </c>
      <c r="I139" s="532" t="s">
        <v>1601</v>
      </c>
      <c r="J139" s="526">
        <v>95</v>
      </c>
      <c r="L139" s="510"/>
      <c r="M139" s="528"/>
    </row>
    <row r="140" spans="1:18">
      <c r="A140" s="510" t="s">
        <v>442</v>
      </c>
      <c r="B140" s="510" t="s">
        <v>443</v>
      </c>
      <c r="C140" s="521" t="s">
        <v>184</v>
      </c>
      <c r="D140" s="522" t="s">
        <v>1546</v>
      </c>
      <c r="E140" s="523">
        <v>1</v>
      </c>
      <c r="F140" s="523" t="s">
        <v>19</v>
      </c>
      <c r="G140" s="117" t="s">
        <v>440</v>
      </c>
      <c r="L140" s="510"/>
      <c r="M140" s="528"/>
    </row>
    <row r="141" spans="1:18" ht="144">
      <c r="A141" s="510" t="s">
        <v>444</v>
      </c>
      <c r="B141" s="510" t="s">
        <v>445</v>
      </c>
      <c r="C141" s="521" t="s">
        <v>446</v>
      </c>
      <c r="D141" s="522" t="s">
        <v>1641</v>
      </c>
      <c r="E141" s="523">
        <v>1</v>
      </c>
      <c r="F141" s="523" t="s">
        <v>8</v>
      </c>
      <c r="G141" s="571" t="s">
        <v>1642</v>
      </c>
      <c r="H141" s="447" t="s">
        <v>1643</v>
      </c>
      <c r="J141" s="526">
        <v>88</v>
      </c>
      <c r="L141" s="510" t="s">
        <v>2543</v>
      </c>
      <c r="M141" s="528" t="s">
        <v>2521</v>
      </c>
    </row>
    <row r="142" spans="1:18" ht="15">
      <c r="A142" s="510" t="s">
        <v>506</v>
      </c>
      <c r="B142" s="510" t="s">
        <v>507</v>
      </c>
      <c r="C142" s="521" t="s">
        <v>508</v>
      </c>
      <c r="D142" s="522" t="s">
        <v>1520</v>
      </c>
      <c r="E142" s="523">
        <v>1</v>
      </c>
      <c r="F142" s="523" t="s">
        <v>6</v>
      </c>
      <c r="G142" s="441" t="s">
        <v>509</v>
      </c>
      <c r="H142" s="518" t="s">
        <v>1578</v>
      </c>
      <c r="I142" s="532" t="s">
        <v>1644</v>
      </c>
      <c r="J142" s="526">
        <v>88</v>
      </c>
      <c r="L142" s="527" t="s">
        <v>4005</v>
      </c>
      <c r="M142" s="540" t="s">
        <v>3988</v>
      </c>
      <c r="N142" s="534" t="s">
        <v>2570</v>
      </c>
      <c r="O142" s="535"/>
    </row>
    <row r="143" spans="1:18">
      <c r="A143" s="510" t="s">
        <v>506</v>
      </c>
      <c r="B143" s="510" t="s">
        <v>507</v>
      </c>
      <c r="C143" s="521" t="s">
        <v>508</v>
      </c>
      <c r="D143" s="522" t="s">
        <v>1520</v>
      </c>
      <c r="E143" s="523">
        <v>1</v>
      </c>
      <c r="F143" s="523" t="s">
        <v>7</v>
      </c>
      <c r="G143" s="524" t="s">
        <v>510</v>
      </c>
      <c r="H143" s="518" t="s">
        <v>1639</v>
      </c>
      <c r="I143" s="532" t="s">
        <v>1644</v>
      </c>
      <c r="J143" s="526">
        <v>88</v>
      </c>
      <c r="L143" s="510"/>
      <c r="M143" s="528"/>
    </row>
    <row r="144" spans="1:18" ht="15">
      <c r="A144" s="510" t="s">
        <v>511</v>
      </c>
      <c r="B144" s="510" t="s">
        <v>512</v>
      </c>
      <c r="C144" s="572" t="s">
        <v>513</v>
      </c>
      <c r="D144" s="522" t="s">
        <v>1520</v>
      </c>
      <c r="E144" s="523">
        <v>1</v>
      </c>
      <c r="F144" s="523" t="s">
        <v>6</v>
      </c>
      <c r="G144" s="441" t="s">
        <v>514</v>
      </c>
      <c r="H144" s="518" t="s">
        <v>1538</v>
      </c>
      <c r="I144" s="532" t="s">
        <v>1644</v>
      </c>
      <c r="J144" s="526">
        <v>88</v>
      </c>
      <c r="L144" s="510" t="s">
        <v>3991</v>
      </c>
      <c r="M144" s="534" t="s">
        <v>3992</v>
      </c>
      <c r="N144" s="534" t="s">
        <v>2570</v>
      </c>
      <c r="O144" s="535"/>
    </row>
    <row r="145" spans="1:32">
      <c r="A145" s="510" t="s">
        <v>511</v>
      </c>
      <c r="B145" s="510" t="s">
        <v>512</v>
      </c>
      <c r="C145" s="572" t="s">
        <v>513</v>
      </c>
      <c r="D145" s="522" t="s">
        <v>1520</v>
      </c>
      <c r="E145" s="523">
        <v>1</v>
      </c>
      <c r="F145" s="523" t="s">
        <v>7</v>
      </c>
      <c r="G145" s="524" t="s">
        <v>515</v>
      </c>
      <c r="H145" s="518" t="s">
        <v>1536</v>
      </c>
      <c r="I145" s="532" t="s">
        <v>1644</v>
      </c>
      <c r="J145" s="526">
        <v>88</v>
      </c>
      <c r="L145" s="510"/>
      <c r="M145" s="528"/>
    </row>
    <row r="146" spans="1:32">
      <c r="A146" s="510" t="s">
        <v>1645</v>
      </c>
      <c r="B146" s="510" t="s">
        <v>1646</v>
      </c>
      <c r="C146" s="521" t="s">
        <v>197</v>
      </c>
      <c r="D146" s="522" t="s">
        <v>1546</v>
      </c>
      <c r="E146" s="523">
        <v>1</v>
      </c>
      <c r="F146" s="523" t="s">
        <v>19</v>
      </c>
      <c r="G146" s="117" t="s">
        <v>440</v>
      </c>
      <c r="L146" s="510"/>
      <c r="M146" s="528"/>
    </row>
    <row r="147" spans="1:32">
      <c r="A147" s="510" t="s">
        <v>1647</v>
      </c>
      <c r="B147" s="510" t="s">
        <v>1648</v>
      </c>
      <c r="C147" s="521" t="s">
        <v>197</v>
      </c>
      <c r="D147" s="522" t="s">
        <v>1546</v>
      </c>
      <c r="E147" s="523">
        <v>1</v>
      </c>
      <c r="F147" s="523" t="s">
        <v>19</v>
      </c>
      <c r="G147" s="117" t="s">
        <v>440</v>
      </c>
      <c r="L147" s="510"/>
      <c r="M147" s="528"/>
    </row>
    <row r="148" spans="1:32">
      <c r="A148" s="510" t="s">
        <v>1649</v>
      </c>
      <c r="B148" s="510" t="s">
        <v>1650</v>
      </c>
      <c r="C148" s="521" t="s">
        <v>200</v>
      </c>
      <c r="D148" s="522" t="s">
        <v>1546</v>
      </c>
      <c r="E148" s="523">
        <v>1</v>
      </c>
      <c r="F148" s="523" t="s">
        <v>19</v>
      </c>
      <c r="G148" s="117" t="s">
        <v>440</v>
      </c>
      <c r="L148" s="510"/>
      <c r="M148" s="528"/>
    </row>
    <row r="149" spans="1:32">
      <c r="A149" s="510" t="s">
        <v>1651</v>
      </c>
      <c r="B149" s="510" t="s">
        <v>1652</v>
      </c>
      <c r="C149" s="521" t="s">
        <v>200</v>
      </c>
      <c r="D149" s="522" t="s">
        <v>1546</v>
      </c>
      <c r="E149" s="523">
        <v>1</v>
      </c>
      <c r="F149" s="523" t="s">
        <v>19</v>
      </c>
      <c r="G149" s="117" t="s">
        <v>440</v>
      </c>
      <c r="L149" s="510"/>
      <c r="M149" s="528"/>
    </row>
    <row r="150" spans="1:32" s="554" customFormat="1" ht="15">
      <c r="A150" s="548" t="s">
        <v>520</v>
      </c>
      <c r="B150" s="553" t="s">
        <v>521</v>
      </c>
      <c r="C150" s="573" t="s">
        <v>1653</v>
      </c>
      <c r="D150" s="550" t="s">
        <v>1520</v>
      </c>
      <c r="E150" s="532">
        <v>1</v>
      </c>
      <c r="F150" s="532" t="s">
        <v>6</v>
      </c>
      <c r="G150" s="524" t="s">
        <v>523</v>
      </c>
      <c r="H150" s="527" t="s">
        <v>1534</v>
      </c>
      <c r="I150" s="532" t="s">
        <v>1644</v>
      </c>
      <c r="J150" s="527">
        <v>60</v>
      </c>
      <c r="L150" s="527" t="s">
        <v>3997</v>
      </c>
      <c r="M150" s="533" t="s">
        <v>3990</v>
      </c>
      <c r="N150" s="534" t="s">
        <v>2539</v>
      </c>
      <c r="O150" s="535"/>
      <c r="P150" s="527"/>
      <c r="Q150" s="527"/>
      <c r="R150" s="527"/>
    </row>
    <row r="151" spans="1:32" ht="15">
      <c r="A151" s="510" t="s">
        <v>525</v>
      </c>
      <c r="B151" s="49" t="s">
        <v>526</v>
      </c>
      <c r="C151" s="524" t="s">
        <v>527</v>
      </c>
      <c r="D151" s="522" t="s">
        <v>1654</v>
      </c>
      <c r="E151" s="523">
        <v>1</v>
      </c>
      <c r="F151" s="523" t="s">
        <v>6</v>
      </c>
      <c r="G151" s="117" t="s">
        <v>509</v>
      </c>
      <c r="H151" s="526" t="s">
        <v>1548</v>
      </c>
      <c r="I151" s="532" t="s">
        <v>1644</v>
      </c>
      <c r="J151" s="526">
        <v>60</v>
      </c>
      <c r="L151" s="56" t="s">
        <v>3995</v>
      </c>
      <c r="M151" s="534" t="s">
        <v>3996</v>
      </c>
      <c r="N151" s="534" t="s">
        <v>2548</v>
      </c>
      <c r="O151" s="535"/>
    </row>
    <row r="152" spans="1:32" ht="15">
      <c r="A152" s="510">
        <v>1204</v>
      </c>
      <c r="B152" s="49" t="s">
        <v>529</v>
      </c>
      <c r="C152" s="524" t="s">
        <v>530</v>
      </c>
      <c r="D152" s="522" t="s">
        <v>1654</v>
      </c>
      <c r="E152" s="523">
        <v>1</v>
      </c>
      <c r="F152" s="523" t="s">
        <v>6</v>
      </c>
      <c r="G152" s="117" t="s">
        <v>440</v>
      </c>
      <c r="H152" s="574" t="s">
        <v>1522</v>
      </c>
      <c r="I152" s="575" t="s">
        <v>1644</v>
      </c>
      <c r="J152" s="526">
        <v>50</v>
      </c>
      <c r="L152" s="576" t="s">
        <v>4015</v>
      </c>
      <c r="M152" s="577" t="s">
        <v>3986</v>
      </c>
      <c r="N152" s="578" t="s">
        <v>2548</v>
      </c>
      <c r="O152" s="531">
        <v>0.1675810185185185</v>
      </c>
      <c r="P152" s="579" t="s">
        <v>1567</v>
      </c>
      <c r="Q152" s="579" t="s">
        <v>1644</v>
      </c>
      <c r="R152" s="545" t="s">
        <v>4001</v>
      </c>
      <c r="S152" s="534" t="s">
        <v>4002</v>
      </c>
      <c r="T152" s="534" t="s">
        <v>2570</v>
      </c>
    </row>
    <row r="153" spans="1:32" ht="24.75">
      <c r="A153" s="510" t="s">
        <v>1655</v>
      </c>
      <c r="B153" s="510" t="s">
        <v>532</v>
      </c>
      <c r="C153" s="521" t="s">
        <v>1656</v>
      </c>
      <c r="D153" s="522" t="s">
        <v>1520</v>
      </c>
      <c r="E153" s="523">
        <v>1</v>
      </c>
      <c r="F153" s="523" t="s">
        <v>6</v>
      </c>
      <c r="G153" s="450" t="s">
        <v>534</v>
      </c>
      <c r="H153" s="580" t="s">
        <v>1552</v>
      </c>
      <c r="I153" s="581" t="s">
        <v>1627</v>
      </c>
      <c r="J153" s="526">
        <v>60</v>
      </c>
      <c r="L153" s="576" t="s">
        <v>3999</v>
      </c>
      <c r="M153" s="578" t="s">
        <v>3992</v>
      </c>
      <c r="N153" s="578" t="s">
        <v>2548</v>
      </c>
      <c r="O153" s="531">
        <v>0.1675810185185185</v>
      </c>
      <c r="P153" s="582" t="s">
        <v>1569</v>
      </c>
      <c r="Q153" s="583" t="s">
        <v>1739</v>
      </c>
      <c r="R153" s="584" t="s">
        <v>4003</v>
      </c>
      <c r="S153" s="533" t="s">
        <v>3986</v>
      </c>
      <c r="T153" s="534" t="s">
        <v>2539</v>
      </c>
    </row>
    <row r="154" spans="1:32">
      <c r="A154" s="585" t="s">
        <v>536</v>
      </c>
      <c r="B154" s="59" t="s">
        <v>537</v>
      </c>
      <c r="C154" s="59" t="s">
        <v>538</v>
      </c>
      <c r="D154" s="522" t="s">
        <v>1546</v>
      </c>
      <c r="E154" s="523">
        <v>1</v>
      </c>
      <c r="F154" s="523" t="s">
        <v>19</v>
      </c>
      <c r="G154" s="117" t="s">
        <v>440</v>
      </c>
      <c r="H154" s="526"/>
      <c r="L154" s="56"/>
      <c r="M154" s="528"/>
      <c r="P154" s="50"/>
      <c r="Q154" s="50"/>
    </row>
    <row r="155" spans="1:32">
      <c r="A155" s="585" t="s">
        <v>539</v>
      </c>
      <c r="B155" s="59" t="s">
        <v>540</v>
      </c>
      <c r="C155" s="59" t="s">
        <v>541</v>
      </c>
      <c r="D155" s="522" t="s">
        <v>1546</v>
      </c>
      <c r="E155" s="523">
        <v>1</v>
      </c>
      <c r="F155" s="523" t="s">
        <v>19</v>
      </c>
      <c r="G155" s="117" t="s">
        <v>440</v>
      </c>
      <c r="H155" s="526"/>
      <c r="L155" s="56"/>
      <c r="M155" s="528"/>
      <c r="P155" s="50"/>
      <c r="Q155" s="50"/>
    </row>
    <row r="156" spans="1:32" ht="15">
      <c r="A156" s="510" t="s">
        <v>542</v>
      </c>
      <c r="B156" s="510" t="s">
        <v>543</v>
      </c>
      <c r="C156" s="521" t="s">
        <v>1657</v>
      </c>
      <c r="D156" s="522" t="s">
        <v>1520</v>
      </c>
      <c r="E156" s="523">
        <v>1</v>
      </c>
      <c r="F156" s="523" t="s">
        <v>6</v>
      </c>
      <c r="G156" s="441" t="s">
        <v>422</v>
      </c>
      <c r="H156" s="586" t="s">
        <v>1621</v>
      </c>
      <c r="I156" s="575" t="s">
        <v>1644</v>
      </c>
      <c r="J156" s="526">
        <v>80</v>
      </c>
      <c r="L156" s="587" t="s">
        <v>4011</v>
      </c>
      <c r="M156" s="540" t="s">
        <v>3988</v>
      </c>
      <c r="N156" s="534" t="s">
        <v>2548</v>
      </c>
      <c r="O156" s="535"/>
    </row>
    <row r="157" spans="1:32" s="552" customFormat="1" ht="15">
      <c r="A157" s="510">
        <v>1205</v>
      </c>
      <c r="B157" s="557" t="s">
        <v>546</v>
      </c>
      <c r="C157" s="521" t="s">
        <v>1658</v>
      </c>
      <c r="D157" s="558" t="s">
        <v>1520</v>
      </c>
      <c r="E157" s="523">
        <v>1</v>
      </c>
      <c r="F157" s="559" t="s">
        <v>6</v>
      </c>
      <c r="G157" s="441" t="s">
        <v>456</v>
      </c>
      <c r="H157" s="527" t="s">
        <v>1530</v>
      </c>
      <c r="I157" s="532" t="s">
        <v>1644</v>
      </c>
      <c r="J157" s="526">
        <v>60</v>
      </c>
      <c r="L157" s="56" t="s">
        <v>4013</v>
      </c>
      <c r="M157" s="534" t="s">
        <v>3996</v>
      </c>
      <c r="N157" s="534" t="s">
        <v>2570</v>
      </c>
      <c r="O157" s="535"/>
      <c r="P157" s="527"/>
      <c r="Q157" s="527"/>
      <c r="R157" s="527"/>
      <c r="S157" s="527"/>
      <c r="T157" s="527"/>
      <c r="U157" s="527"/>
      <c r="V157" s="527"/>
      <c r="W157" s="527"/>
      <c r="X157" s="527"/>
      <c r="Y157" s="527"/>
      <c r="Z157" s="527"/>
      <c r="AA157" s="527"/>
      <c r="AB157" s="527"/>
      <c r="AC157" s="527"/>
      <c r="AD157" s="527"/>
      <c r="AE157" s="527"/>
      <c r="AF157" s="527"/>
    </row>
    <row r="158" spans="1:32">
      <c r="A158" s="510" t="s">
        <v>548</v>
      </c>
      <c r="B158" s="510" t="s">
        <v>549</v>
      </c>
      <c r="C158" s="521" t="s">
        <v>550</v>
      </c>
      <c r="D158" s="522" t="s">
        <v>1546</v>
      </c>
      <c r="E158" s="523">
        <v>1</v>
      </c>
      <c r="F158" s="523" t="s">
        <v>19</v>
      </c>
      <c r="G158" s="117" t="s">
        <v>440</v>
      </c>
      <c r="L158" s="510"/>
      <c r="M158" s="528"/>
    </row>
    <row r="159" spans="1:32" ht="15">
      <c r="A159" s="510" t="s">
        <v>551</v>
      </c>
      <c r="B159" s="49" t="s">
        <v>552</v>
      </c>
      <c r="C159" s="524" t="s">
        <v>553</v>
      </c>
      <c r="D159" s="522" t="s">
        <v>1570</v>
      </c>
      <c r="E159" s="523">
        <v>1</v>
      </c>
      <c r="F159" s="523" t="s">
        <v>6</v>
      </c>
      <c r="G159" s="117" t="s">
        <v>523</v>
      </c>
      <c r="H159" s="574" t="s">
        <v>1522</v>
      </c>
      <c r="I159" s="581" t="s">
        <v>1663</v>
      </c>
      <c r="J159" s="526">
        <v>40</v>
      </c>
      <c r="K159" s="574" t="s">
        <v>1621</v>
      </c>
      <c r="L159" s="576" t="s">
        <v>4015</v>
      </c>
      <c r="M159" s="533" t="s">
        <v>3986</v>
      </c>
      <c r="N159" s="534" t="s">
        <v>2548</v>
      </c>
      <c r="O159" s="531">
        <v>0.1675810185185185</v>
      </c>
      <c r="P159" s="527" t="s">
        <v>4007</v>
      </c>
      <c r="S159" s="534" t="s">
        <v>4002</v>
      </c>
      <c r="T159" s="534" t="s">
        <v>2548</v>
      </c>
    </row>
    <row r="160" spans="1:32" ht="24.75">
      <c r="A160" s="510" t="s">
        <v>554</v>
      </c>
      <c r="B160" s="510" t="s">
        <v>555</v>
      </c>
      <c r="C160" s="521" t="s">
        <v>556</v>
      </c>
      <c r="D160" s="522" t="s">
        <v>1659</v>
      </c>
      <c r="E160" s="523">
        <v>1</v>
      </c>
      <c r="F160" s="523" t="s">
        <v>6</v>
      </c>
      <c r="G160" s="450" t="s">
        <v>454</v>
      </c>
      <c r="H160" s="588" t="s">
        <v>1588</v>
      </c>
      <c r="I160" s="581" t="s">
        <v>1644</v>
      </c>
      <c r="J160" s="580">
        <v>40</v>
      </c>
      <c r="K160" s="589"/>
      <c r="L160" s="588" t="s">
        <v>4007</v>
      </c>
      <c r="M160" s="578" t="s">
        <v>4002</v>
      </c>
      <c r="N160" s="578" t="s">
        <v>2548</v>
      </c>
      <c r="O160" s="531">
        <v>0.1675810185185185</v>
      </c>
      <c r="P160" s="579" t="s">
        <v>1569</v>
      </c>
      <c r="Q160" s="583" t="s">
        <v>1619</v>
      </c>
      <c r="R160" s="584" t="s">
        <v>4003</v>
      </c>
      <c r="S160" s="533" t="s">
        <v>3986</v>
      </c>
      <c r="T160" s="534" t="s">
        <v>2539</v>
      </c>
    </row>
    <row r="161" spans="1:32" s="552" customFormat="1" ht="15">
      <c r="A161" s="510">
        <v>2080</v>
      </c>
      <c r="B161" s="557" t="s">
        <v>558</v>
      </c>
      <c r="C161" s="521" t="s">
        <v>1660</v>
      </c>
      <c r="D161" s="558" t="s">
        <v>1661</v>
      </c>
      <c r="E161" s="523">
        <v>1</v>
      </c>
      <c r="F161" s="559" t="s">
        <v>6</v>
      </c>
      <c r="G161" s="117" t="s">
        <v>534</v>
      </c>
      <c r="H161" s="580" t="s">
        <v>1569</v>
      </c>
      <c r="I161" s="581" t="s">
        <v>2658</v>
      </c>
      <c r="J161" s="526">
        <v>40</v>
      </c>
      <c r="L161" s="590" t="s">
        <v>4003</v>
      </c>
      <c r="M161" s="577" t="s">
        <v>3986</v>
      </c>
      <c r="N161" s="578" t="s">
        <v>2539</v>
      </c>
      <c r="O161" s="531">
        <v>0.1675810185185185</v>
      </c>
      <c r="P161" s="582" t="s">
        <v>1552</v>
      </c>
      <c r="Q161" s="583" t="s">
        <v>1663</v>
      </c>
      <c r="R161" s="591" t="s">
        <v>3999</v>
      </c>
      <c r="S161" s="534" t="s">
        <v>3992</v>
      </c>
      <c r="T161" s="534" t="s">
        <v>2548</v>
      </c>
      <c r="U161" s="527"/>
      <c r="V161" s="527"/>
      <c r="W161" s="527"/>
      <c r="X161" s="527"/>
      <c r="Y161" s="527"/>
      <c r="Z161" s="527"/>
      <c r="AA161" s="527"/>
      <c r="AB161" s="527"/>
      <c r="AC161" s="527"/>
      <c r="AD161" s="527"/>
      <c r="AE161" s="527"/>
      <c r="AF161" s="527"/>
    </row>
    <row r="162" spans="1:32" ht="15">
      <c r="A162" s="510" t="s">
        <v>560</v>
      </c>
      <c r="B162" s="510" t="s">
        <v>561</v>
      </c>
      <c r="C162" s="521" t="s">
        <v>1662</v>
      </c>
      <c r="D162" s="522" t="s">
        <v>1574</v>
      </c>
      <c r="E162" s="523">
        <v>1</v>
      </c>
      <c r="F162" s="523" t="s">
        <v>6</v>
      </c>
      <c r="G162" s="117" t="s">
        <v>452</v>
      </c>
      <c r="H162" s="518" t="s">
        <v>1530</v>
      </c>
      <c r="I162" s="532" t="s">
        <v>1663</v>
      </c>
      <c r="J162" s="526">
        <v>40</v>
      </c>
      <c r="L162" s="56" t="s">
        <v>4013</v>
      </c>
      <c r="M162" s="534" t="s">
        <v>3996</v>
      </c>
      <c r="N162" s="534" t="s">
        <v>2570</v>
      </c>
      <c r="O162" s="535"/>
    </row>
    <row r="163" spans="1:32" s="554" customFormat="1" ht="15">
      <c r="A163" s="548">
        <v>2152</v>
      </c>
      <c r="B163" s="553" t="s">
        <v>564</v>
      </c>
      <c r="C163" s="553" t="s">
        <v>565</v>
      </c>
      <c r="D163" s="550">
        <v>4</v>
      </c>
      <c r="E163" s="532">
        <v>1</v>
      </c>
      <c r="F163" s="532" t="s">
        <v>6</v>
      </c>
      <c r="G163" s="524" t="s">
        <v>430</v>
      </c>
      <c r="H163" s="527" t="s">
        <v>1567</v>
      </c>
      <c r="I163" s="532" t="s">
        <v>1663</v>
      </c>
      <c r="J163" s="526">
        <v>40</v>
      </c>
      <c r="L163" s="527" t="s">
        <v>4001</v>
      </c>
      <c r="M163" s="534" t="s">
        <v>4002</v>
      </c>
      <c r="N163" s="534" t="s">
        <v>2570</v>
      </c>
      <c r="O163" s="535"/>
      <c r="P163" s="527"/>
      <c r="Q163" s="527"/>
      <c r="R163" s="527"/>
    </row>
    <row r="164" spans="1:32" ht="15">
      <c r="A164" s="510" t="s">
        <v>566</v>
      </c>
      <c r="B164" s="510" t="s">
        <v>567</v>
      </c>
      <c r="C164" s="521" t="s">
        <v>568</v>
      </c>
      <c r="D164" s="522" t="s">
        <v>1581</v>
      </c>
      <c r="E164" s="523">
        <v>1</v>
      </c>
      <c r="F164" s="523" t="s">
        <v>6</v>
      </c>
      <c r="G164" s="117" t="s">
        <v>514</v>
      </c>
      <c r="H164" s="574" t="s">
        <v>1621</v>
      </c>
      <c r="I164" s="581" t="s">
        <v>2658</v>
      </c>
      <c r="J164" s="526">
        <v>40</v>
      </c>
      <c r="K164" s="574" t="s">
        <v>1522</v>
      </c>
      <c r="L164" s="588" t="s">
        <v>4004</v>
      </c>
      <c r="M164" s="592" t="s">
        <v>3988</v>
      </c>
      <c r="N164" s="578" t="s">
        <v>2576</v>
      </c>
      <c r="O164" s="531">
        <v>0.1675810185185185</v>
      </c>
      <c r="P164" s="545" t="s">
        <v>1588</v>
      </c>
      <c r="Q164" s="583" t="s">
        <v>1644</v>
      </c>
      <c r="R164" s="545" t="s">
        <v>4007</v>
      </c>
      <c r="S164" s="534" t="s">
        <v>4002</v>
      </c>
      <c r="T164" s="534" t="s">
        <v>2548</v>
      </c>
    </row>
    <row r="165" spans="1:32" ht="24">
      <c r="A165" s="510" t="s">
        <v>569</v>
      </c>
      <c r="B165" s="510" t="s">
        <v>570</v>
      </c>
      <c r="C165" s="521" t="s">
        <v>571</v>
      </c>
      <c r="D165" s="522" t="s">
        <v>1489</v>
      </c>
      <c r="E165" s="523">
        <v>1</v>
      </c>
      <c r="F165" s="523" t="s">
        <v>8</v>
      </c>
      <c r="G165" s="96" t="s">
        <v>3398</v>
      </c>
      <c r="H165" s="518" t="s">
        <v>1491</v>
      </c>
      <c r="I165" s="593" t="s">
        <v>2660</v>
      </c>
      <c r="J165" s="526">
        <v>38</v>
      </c>
      <c r="L165" s="510" t="s">
        <v>2543</v>
      </c>
      <c r="M165" s="528" t="s">
        <v>2521</v>
      </c>
    </row>
    <row r="166" spans="1:32" ht="24">
      <c r="A166" s="510" t="s">
        <v>569</v>
      </c>
      <c r="B166" s="510" t="s">
        <v>570</v>
      </c>
      <c r="C166" s="521" t="s">
        <v>571</v>
      </c>
      <c r="D166" s="522" t="s">
        <v>1489</v>
      </c>
      <c r="E166" s="523">
        <v>2</v>
      </c>
      <c r="F166" s="523" t="s">
        <v>8</v>
      </c>
      <c r="G166" s="524" t="s">
        <v>3399</v>
      </c>
      <c r="H166" s="518" t="s">
        <v>1664</v>
      </c>
      <c r="I166" s="593" t="s">
        <v>2660</v>
      </c>
      <c r="J166" s="526">
        <v>38</v>
      </c>
      <c r="L166" s="530"/>
      <c r="M166" s="519"/>
    </row>
    <row r="167" spans="1:32" ht="24">
      <c r="A167" s="510" t="s">
        <v>569</v>
      </c>
      <c r="B167" s="510" t="s">
        <v>570</v>
      </c>
      <c r="C167" s="521" t="s">
        <v>571</v>
      </c>
      <c r="D167" s="522" t="s">
        <v>1489</v>
      </c>
      <c r="E167" s="523">
        <v>3</v>
      </c>
      <c r="F167" s="523" t="s">
        <v>8</v>
      </c>
      <c r="G167" s="594" t="s">
        <v>3400</v>
      </c>
      <c r="H167" s="518" t="s">
        <v>1495</v>
      </c>
      <c r="I167" s="593" t="s">
        <v>2660</v>
      </c>
      <c r="J167" s="526">
        <v>38</v>
      </c>
      <c r="L167" s="510"/>
      <c r="M167" s="519"/>
    </row>
    <row r="168" spans="1:32" ht="24">
      <c r="A168" s="510" t="s">
        <v>569</v>
      </c>
      <c r="B168" s="510" t="s">
        <v>570</v>
      </c>
      <c r="C168" s="521" t="s">
        <v>571</v>
      </c>
      <c r="D168" s="522" t="s">
        <v>1489</v>
      </c>
      <c r="E168" s="523">
        <v>4</v>
      </c>
      <c r="F168" s="523" t="s">
        <v>8</v>
      </c>
      <c r="G168" s="524" t="s">
        <v>3401</v>
      </c>
      <c r="H168" s="518" t="s">
        <v>1497</v>
      </c>
      <c r="I168" s="593" t="s">
        <v>2660</v>
      </c>
      <c r="J168" s="526">
        <v>38</v>
      </c>
      <c r="L168" s="510"/>
      <c r="M168" s="519"/>
    </row>
    <row r="169" spans="1:32">
      <c r="A169" s="510" t="s">
        <v>569</v>
      </c>
      <c r="B169" s="510" t="s">
        <v>570</v>
      </c>
      <c r="C169" s="521" t="s">
        <v>571</v>
      </c>
      <c r="D169" s="522" t="s">
        <v>1489</v>
      </c>
      <c r="E169" s="523">
        <v>5</v>
      </c>
      <c r="F169" s="523" t="s">
        <v>8</v>
      </c>
      <c r="G169" s="524" t="s">
        <v>3402</v>
      </c>
      <c r="H169" s="518" t="s">
        <v>1501</v>
      </c>
      <c r="I169" s="593" t="s">
        <v>2660</v>
      </c>
      <c r="J169" s="526">
        <v>38</v>
      </c>
      <c r="L169" s="510"/>
      <c r="M169" s="519"/>
    </row>
    <row r="170" spans="1:32" ht="24">
      <c r="A170" s="510" t="s">
        <v>569</v>
      </c>
      <c r="B170" s="510" t="s">
        <v>570</v>
      </c>
      <c r="C170" s="521" t="s">
        <v>571</v>
      </c>
      <c r="D170" s="522" t="s">
        <v>1489</v>
      </c>
      <c r="E170" s="523">
        <v>6</v>
      </c>
      <c r="F170" s="523" t="s">
        <v>8</v>
      </c>
      <c r="G170" s="524" t="s">
        <v>3403</v>
      </c>
      <c r="H170" s="518" t="s">
        <v>1667</v>
      </c>
      <c r="I170" s="593" t="s">
        <v>2660</v>
      </c>
      <c r="J170" s="526">
        <v>38</v>
      </c>
      <c r="L170" s="510"/>
      <c r="M170" s="519"/>
    </row>
    <row r="171" spans="1:32" ht="24">
      <c r="A171" s="510" t="s">
        <v>569</v>
      </c>
      <c r="B171" s="510" t="s">
        <v>570</v>
      </c>
      <c r="C171" s="521" t="s">
        <v>571</v>
      </c>
      <c r="D171" s="522" t="s">
        <v>1489</v>
      </c>
      <c r="E171" s="523">
        <v>7</v>
      </c>
      <c r="F171" s="523" t="s">
        <v>8</v>
      </c>
      <c r="G171" s="524" t="s">
        <v>3404</v>
      </c>
      <c r="H171" s="518" t="s">
        <v>1505</v>
      </c>
      <c r="I171" s="593" t="s">
        <v>2660</v>
      </c>
      <c r="J171" s="526">
        <v>38</v>
      </c>
      <c r="L171" s="510"/>
      <c r="M171" s="519"/>
    </row>
    <row r="172" spans="1:32" ht="24">
      <c r="A172" s="510" t="s">
        <v>569</v>
      </c>
      <c r="B172" s="510" t="s">
        <v>570</v>
      </c>
      <c r="C172" s="521" t="s">
        <v>571</v>
      </c>
      <c r="D172" s="522" t="s">
        <v>1489</v>
      </c>
      <c r="E172" s="523">
        <v>8</v>
      </c>
      <c r="F172" s="523" t="s">
        <v>8</v>
      </c>
      <c r="G172" s="524" t="s">
        <v>3405</v>
      </c>
      <c r="H172" s="518" t="s">
        <v>1507</v>
      </c>
      <c r="I172" s="593" t="s">
        <v>2660</v>
      </c>
      <c r="J172" s="526">
        <v>38</v>
      </c>
      <c r="L172" s="510"/>
      <c r="M172" s="519"/>
    </row>
    <row r="173" spans="1:32" ht="24">
      <c r="A173" s="510" t="s">
        <v>569</v>
      </c>
      <c r="B173" s="510" t="s">
        <v>570</v>
      </c>
      <c r="C173" s="521" t="s">
        <v>571</v>
      </c>
      <c r="D173" s="522" t="s">
        <v>1489</v>
      </c>
      <c r="E173" s="523">
        <v>9</v>
      </c>
      <c r="F173" s="523" t="s">
        <v>8</v>
      </c>
      <c r="G173" s="524" t="s">
        <v>3406</v>
      </c>
      <c r="H173" s="518" t="s">
        <v>1511</v>
      </c>
      <c r="I173" s="593" t="s">
        <v>2660</v>
      </c>
      <c r="J173" s="526">
        <v>38</v>
      </c>
      <c r="L173" s="510"/>
      <c r="M173" s="519"/>
    </row>
    <row r="174" spans="1:32" ht="24">
      <c r="A174" s="510" t="s">
        <v>569</v>
      </c>
      <c r="B174" s="510" t="s">
        <v>570</v>
      </c>
      <c r="C174" s="521" t="s">
        <v>571</v>
      </c>
      <c r="D174" s="522" t="s">
        <v>1489</v>
      </c>
      <c r="E174" s="523">
        <v>10</v>
      </c>
      <c r="F174" s="523" t="s">
        <v>8</v>
      </c>
      <c r="G174" s="524" t="s">
        <v>3407</v>
      </c>
      <c r="H174" s="518" t="s">
        <v>1605</v>
      </c>
      <c r="I174" s="593" t="s">
        <v>2660</v>
      </c>
      <c r="J174" s="526">
        <v>38</v>
      </c>
      <c r="L174" s="510"/>
      <c r="M174" s="519"/>
    </row>
    <row r="175" spans="1:32" ht="24">
      <c r="A175" s="510" t="s">
        <v>569</v>
      </c>
      <c r="B175" s="510" t="s">
        <v>570</v>
      </c>
      <c r="C175" s="521" t="s">
        <v>571</v>
      </c>
      <c r="D175" s="522" t="s">
        <v>1489</v>
      </c>
      <c r="E175" s="523">
        <v>11</v>
      </c>
      <c r="F175" s="523" t="s">
        <v>8</v>
      </c>
      <c r="G175" s="524" t="s">
        <v>3408</v>
      </c>
      <c r="H175" s="518" t="s">
        <v>1517</v>
      </c>
      <c r="I175" s="593" t="s">
        <v>2660</v>
      </c>
      <c r="J175" s="526">
        <v>38</v>
      </c>
      <c r="L175" s="510"/>
      <c r="M175" s="519"/>
    </row>
    <row r="176" spans="1:32" ht="24">
      <c r="A176" s="510" t="s">
        <v>569</v>
      </c>
      <c r="B176" s="510" t="s">
        <v>570</v>
      </c>
      <c r="C176" s="521" t="s">
        <v>571</v>
      </c>
      <c r="D176" s="522" t="s">
        <v>1489</v>
      </c>
      <c r="E176" s="523">
        <v>12</v>
      </c>
      <c r="F176" s="523" t="s">
        <v>8</v>
      </c>
      <c r="G176" s="524" t="s">
        <v>3409</v>
      </c>
      <c r="H176" s="518" t="s">
        <v>1519</v>
      </c>
      <c r="I176" s="593" t="s">
        <v>2660</v>
      </c>
      <c r="J176" s="526">
        <v>38</v>
      </c>
      <c r="L176" s="510"/>
      <c r="M176" s="519"/>
    </row>
    <row r="177" spans="1:18" ht="24">
      <c r="A177" s="510" t="s">
        <v>611</v>
      </c>
      <c r="B177" s="510" t="s">
        <v>612</v>
      </c>
      <c r="C177" s="521" t="s">
        <v>613</v>
      </c>
      <c r="D177" s="522" t="s">
        <v>1520</v>
      </c>
      <c r="E177" s="523">
        <v>1</v>
      </c>
      <c r="F177" s="523" t="s">
        <v>6</v>
      </c>
      <c r="G177" s="524" t="s">
        <v>1671</v>
      </c>
      <c r="H177" s="527" t="s">
        <v>1578</v>
      </c>
      <c r="I177" s="532" t="s">
        <v>1984</v>
      </c>
      <c r="J177" s="567">
        <v>36</v>
      </c>
      <c r="L177" s="527" t="s">
        <v>3987</v>
      </c>
      <c r="M177" s="540" t="s">
        <v>3988</v>
      </c>
      <c r="N177" s="534" t="s">
        <v>2539</v>
      </c>
      <c r="O177" s="535"/>
    </row>
    <row r="178" spans="1:18" ht="24">
      <c r="A178" s="510" t="s">
        <v>611</v>
      </c>
      <c r="B178" s="510" t="s">
        <v>612</v>
      </c>
      <c r="C178" s="521" t="s">
        <v>613</v>
      </c>
      <c r="D178" s="522" t="s">
        <v>1520</v>
      </c>
      <c r="E178" s="523">
        <v>1</v>
      </c>
      <c r="F178" s="523" t="s">
        <v>7</v>
      </c>
      <c r="G178" s="442" t="s">
        <v>1673</v>
      </c>
      <c r="H178" s="527" t="s">
        <v>1674</v>
      </c>
      <c r="I178" s="532" t="s">
        <v>1672</v>
      </c>
      <c r="J178" s="567">
        <v>36</v>
      </c>
      <c r="L178" s="510"/>
      <c r="M178" s="519"/>
    </row>
    <row r="179" spans="1:18" ht="72">
      <c r="A179" s="510" t="s">
        <v>616</v>
      </c>
      <c r="B179" s="510" t="s">
        <v>617</v>
      </c>
      <c r="C179" s="521" t="s">
        <v>1675</v>
      </c>
      <c r="D179" s="522" t="s">
        <v>1641</v>
      </c>
      <c r="E179" s="523">
        <v>1</v>
      </c>
      <c r="F179" s="523" t="s">
        <v>8</v>
      </c>
      <c r="G179" s="524" t="s">
        <v>1676</v>
      </c>
      <c r="H179" s="518" t="s">
        <v>1677</v>
      </c>
      <c r="J179" s="567">
        <v>36</v>
      </c>
      <c r="L179" s="510" t="s">
        <v>2543</v>
      </c>
      <c r="M179" s="528" t="s">
        <v>2521</v>
      </c>
    </row>
    <row r="180" spans="1:18" ht="15">
      <c r="A180" s="510" t="s">
        <v>636</v>
      </c>
      <c r="B180" s="510" t="s">
        <v>637</v>
      </c>
      <c r="C180" s="521" t="s">
        <v>638</v>
      </c>
      <c r="D180" s="522" t="s">
        <v>1520</v>
      </c>
      <c r="E180" s="523">
        <v>1</v>
      </c>
      <c r="F180" s="523" t="s">
        <v>6</v>
      </c>
      <c r="G180" s="524" t="s">
        <v>1678</v>
      </c>
      <c r="H180" s="518" t="s">
        <v>1538</v>
      </c>
      <c r="I180" s="532" t="s">
        <v>1672</v>
      </c>
      <c r="J180" s="567">
        <v>36</v>
      </c>
      <c r="L180" s="510" t="s">
        <v>4014</v>
      </c>
      <c r="M180" s="534" t="s">
        <v>3992</v>
      </c>
      <c r="N180" s="534" t="s">
        <v>2539</v>
      </c>
      <c r="O180" s="535"/>
    </row>
    <row r="181" spans="1:18">
      <c r="A181" s="510" t="s">
        <v>636</v>
      </c>
      <c r="B181" s="510" t="s">
        <v>637</v>
      </c>
      <c r="C181" s="521" t="s">
        <v>638</v>
      </c>
      <c r="D181" s="522" t="s">
        <v>1520</v>
      </c>
      <c r="E181" s="523">
        <v>1</v>
      </c>
      <c r="F181" s="523" t="s">
        <v>7</v>
      </c>
      <c r="G181" s="442" t="s">
        <v>1679</v>
      </c>
      <c r="H181" s="518" t="s">
        <v>1550</v>
      </c>
      <c r="I181" s="532" t="s">
        <v>1672</v>
      </c>
      <c r="J181" s="567">
        <v>36</v>
      </c>
      <c r="L181" s="510"/>
      <c r="M181" s="528"/>
    </row>
    <row r="182" spans="1:18" ht="24">
      <c r="A182" s="510" t="s">
        <v>639</v>
      </c>
      <c r="B182" s="510" t="s">
        <v>640</v>
      </c>
      <c r="C182" s="521" t="s">
        <v>641</v>
      </c>
      <c r="D182" s="522" t="s">
        <v>1520</v>
      </c>
      <c r="E182" s="523">
        <v>1</v>
      </c>
      <c r="F182" s="523" t="s">
        <v>6</v>
      </c>
      <c r="G182" s="524" t="s">
        <v>1680</v>
      </c>
      <c r="H182" s="518" t="s">
        <v>1534</v>
      </c>
      <c r="I182" s="532" t="s">
        <v>1672</v>
      </c>
      <c r="J182" s="567">
        <v>36</v>
      </c>
      <c r="L182" s="527" t="s">
        <v>3989</v>
      </c>
      <c r="M182" s="533" t="s">
        <v>3990</v>
      </c>
      <c r="N182" s="534" t="s">
        <v>2576</v>
      </c>
      <c r="O182" s="535"/>
    </row>
    <row r="183" spans="1:18" ht="24">
      <c r="A183" s="510" t="s">
        <v>639</v>
      </c>
      <c r="B183" s="510" t="s">
        <v>640</v>
      </c>
      <c r="C183" s="521" t="s">
        <v>641</v>
      </c>
      <c r="D183" s="522" t="s">
        <v>1520</v>
      </c>
      <c r="E183" s="523">
        <v>1</v>
      </c>
      <c r="F183" s="523" t="s">
        <v>7</v>
      </c>
      <c r="G183" s="524" t="s">
        <v>1681</v>
      </c>
      <c r="H183" s="527" t="s">
        <v>1682</v>
      </c>
      <c r="I183" s="532" t="s">
        <v>1984</v>
      </c>
      <c r="J183" s="567">
        <v>36</v>
      </c>
      <c r="L183" s="510"/>
      <c r="M183" s="528"/>
    </row>
    <row r="184" spans="1:18">
      <c r="A184" s="510" t="s">
        <v>642</v>
      </c>
      <c r="B184" s="510" t="s">
        <v>643</v>
      </c>
      <c r="C184" s="521" t="s">
        <v>184</v>
      </c>
      <c r="D184" s="522" t="s">
        <v>1683</v>
      </c>
      <c r="E184" s="523">
        <v>1</v>
      </c>
      <c r="F184" s="523" t="s">
        <v>19</v>
      </c>
      <c r="G184" s="96" t="s">
        <v>588</v>
      </c>
      <c r="L184" s="510"/>
      <c r="M184" s="528"/>
    </row>
    <row r="185" spans="1:18" ht="24">
      <c r="A185" s="510" t="s">
        <v>644</v>
      </c>
      <c r="B185" s="510" t="s">
        <v>645</v>
      </c>
      <c r="C185" s="521" t="s">
        <v>1684</v>
      </c>
      <c r="D185" s="522" t="s">
        <v>1520</v>
      </c>
      <c r="E185" s="523">
        <v>1</v>
      </c>
      <c r="F185" s="523" t="s">
        <v>6</v>
      </c>
      <c r="G185" s="438" t="s">
        <v>2692</v>
      </c>
      <c r="H185" s="518" t="s">
        <v>1569</v>
      </c>
      <c r="I185" s="532" t="s">
        <v>1672</v>
      </c>
      <c r="J185" s="526">
        <v>30</v>
      </c>
      <c r="L185" s="56" t="s">
        <v>4003</v>
      </c>
      <c r="M185" s="533" t="s">
        <v>3986</v>
      </c>
      <c r="N185" s="534" t="s">
        <v>2539</v>
      </c>
      <c r="O185" s="535"/>
    </row>
    <row r="186" spans="1:18" ht="15">
      <c r="A186" s="510" t="s">
        <v>649</v>
      </c>
      <c r="B186" s="510" t="s">
        <v>650</v>
      </c>
      <c r="C186" s="521" t="s">
        <v>651</v>
      </c>
      <c r="D186" s="522" t="s">
        <v>1520</v>
      </c>
      <c r="E186" s="523">
        <v>1</v>
      </c>
      <c r="F186" s="523" t="s">
        <v>6</v>
      </c>
      <c r="G186" s="524" t="s">
        <v>1686</v>
      </c>
      <c r="H186" s="527" t="s">
        <v>1621</v>
      </c>
      <c r="I186" s="532" t="s">
        <v>1984</v>
      </c>
      <c r="J186" s="526">
        <v>30</v>
      </c>
      <c r="L186" s="527" t="s">
        <v>4011</v>
      </c>
      <c r="M186" s="540" t="s">
        <v>3988</v>
      </c>
      <c r="N186" s="534" t="s">
        <v>2548</v>
      </c>
      <c r="O186" s="535"/>
      <c r="P186" s="50"/>
      <c r="Q186" s="50"/>
    </row>
    <row r="187" spans="1:18" s="554" customFormat="1" ht="15">
      <c r="A187" s="548" t="s">
        <v>652</v>
      </c>
      <c r="B187" s="553" t="s">
        <v>653</v>
      </c>
      <c r="C187" s="553" t="s">
        <v>1687</v>
      </c>
      <c r="D187" s="550" t="s">
        <v>1520</v>
      </c>
      <c r="E187" s="532">
        <v>1</v>
      </c>
      <c r="F187" s="532" t="s">
        <v>6</v>
      </c>
      <c r="G187" s="442" t="s">
        <v>572</v>
      </c>
      <c r="H187" s="527" t="s">
        <v>1564</v>
      </c>
      <c r="I187" s="532" t="s">
        <v>1568</v>
      </c>
      <c r="J187" s="526">
        <v>30</v>
      </c>
      <c r="L187" s="527" t="s">
        <v>4000</v>
      </c>
      <c r="M187" s="534" t="s">
        <v>3996</v>
      </c>
      <c r="N187" s="534" t="s">
        <v>2539</v>
      </c>
      <c r="O187" s="535"/>
      <c r="P187" s="527"/>
      <c r="Q187" s="527"/>
      <c r="R187" s="527"/>
    </row>
    <row r="188" spans="1:18" ht="36">
      <c r="A188" s="510" t="s">
        <v>655</v>
      </c>
      <c r="B188" s="510" t="s">
        <v>656</v>
      </c>
      <c r="C188" s="521" t="s">
        <v>657</v>
      </c>
      <c r="D188" s="522" t="s">
        <v>1688</v>
      </c>
      <c r="E188" s="523">
        <v>1</v>
      </c>
      <c r="F188" s="523" t="s">
        <v>6</v>
      </c>
      <c r="G188" s="524" t="s">
        <v>1689</v>
      </c>
      <c r="H188" s="518" t="s">
        <v>3410</v>
      </c>
      <c r="I188" s="532" t="s">
        <v>1568</v>
      </c>
      <c r="J188" s="526">
        <v>40</v>
      </c>
      <c r="L188" s="510" t="s">
        <v>2543</v>
      </c>
      <c r="M188" s="528" t="s">
        <v>2521</v>
      </c>
    </row>
    <row r="189" spans="1:18" ht="72">
      <c r="A189" s="510" t="s">
        <v>655</v>
      </c>
      <c r="B189" s="510" t="s">
        <v>656</v>
      </c>
      <c r="C189" s="521" t="s">
        <v>657</v>
      </c>
      <c r="D189" s="522" t="s">
        <v>1688</v>
      </c>
      <c r="E189" s="523">
        <v>1</v>
      </c>
      <c r="F189" s="523" t="s">
        <v>8</v>
      </c>
      <c r="G189" s="524" t="s">
        <v>1690</v>
      </c>
      <c r="H189" s="518" t="s">
        <v>1643</v>
      </c>
      <c r="J189" s="526">
        <v>40</v>
      </c>
      <c r="L189" s="510"/>
      <c r="M189" s="519"/>
    </row>
    <row r="190" spans="1:18" ht="15">
      <c r="A190" s="510" t="s">
        <v>675</v>
      </c>
      <c r="B190" s="510" t="s">
        <v>676</v>
      </c>
      <c r="C190" s="521" t="s">
        <v>677</v>
      </c>
      <c r="D190" s="522" t="s">
        <v>1520</v>
      </c>
      <c r="E190" s="523">
        <v>1</v>
      </c>
      <c r="F190" s="523" t="s">
        <v>6</v>
      </c>
      <c r="G190" s="524" t="s">
        <v>1691</v>
      </c>
      <c r="H190" s="518" t="s">
        <v>1522</v>
      </c>
      <c r="I190" s="532" t="s">
        <v>1672</v>
      </c>
      <c r="J190" s="526">
        <v>40</v>
      </c>
      <c r="L190" s="510" t="s">
        <v>3985</v>
      </c>
      <c r="M190" s="533" t="s">
        <v>3986</v>
      </c>
      <c r="N190" s="534" t="s">
        <v>2576</v>
      </c>
      <c r="O190" s="535"/>
    </row>
    <row r="191" spans="1:18">
      <c r="A191" s="510" t="s">
        <v>675</v>
      </c>
      <c r="B191" s="510" t="s">
        <v>676</v>
      </c>
      <c r="C191" s="521" t="s">
        <v>677</v>
      </c>
      <c r="D191" s="522" t="s">
        <v>1520</v>
      </c>
      <c r="E191" s="523">
        <v>1</v>
      </c>
      <c r="F191" s="523" t="s">
        <v>7</v>
      </c>
      <c r="G191" s="524" t="s">
        <v>1692</v>
      </c>
      <c r="H191" s="518" t="s">
        <v>1554</v>
      </c>
      <c r="I191" s="532" t="s">
        <v>1672</v>
      </c>
      <c r="J191" s="526">
        <v>40</v>
      </c>
      <c r="L191" s="510"/>
      <c r="M191" s="528"/>
    </row>
    <row r="192" spans="1:18" ht="24">
      <c r="A192" s="510" t="s">
        <v>678</v>
      </c>
      <c r="B192" s="510" t="s">
        <v>679</v>
      </c>
      <c r="C192" s="521" t="s">
        <v>680</v>
      </c>
      <c r="D192" s="522" t="s">
        <v>1520</v>
      </c>
      <c r="E192" s="523">
        <v>1</v>
      </c>
      <c r="F192" s="523" t="s">
        <v>6</v>
      </c>
      <c r="G192" s="524" t="s">
        <v>1693</v>
      </c>
      <c r="H192" s="518" t="s">
        <v>1548</v>
      </c>
      <c r="I192" s="532" t="s">
        <v>1568</v>
      </c>
      <c r="J192" s="526">
        <v>40</v>
      </c>
      <c r="L192" s="56" t="s">
        <v>3995</v>
      </c>
      <c r="M192" s="534" t="s">
        <v>3996</v>
      </c>
      <c r="N192" s="534" t="s">
        <v>2548</v>
      </c>
      <c r="O192" s="535"/>
    </row>
    <row r="193" spans="1:32" ht="24">
      <c r="A193" s="510" t="s">
        <v>678</v>
      </c>
      <c r="B193" s="510" t="s">
        <v>679</v>
      </c>
      <c r="C193" s="521" t="s">
        <v>680</v>
      </c>
      <c r="D193" s="522" t="s">
        <v>1520</v>
      </c>
      <c r="E193" s="523">
        <v>1</v>
      </c>
      <c r="F193" s="523" t="s">
        <v>7</v>
      </c>
      <c r="G193" s="524" t="s">
        <v>1694</v>
      </c>
      <c r="H193" s="518" t="s">
        <v>1695</v>
      </c>
      <c r="I193" s="532" t="s">
        <v>1568</v>
      </c>
      <c r="J193" s="526">
        <v>40</v>
      </c>
      <c r="L193" s="510"/>
      <c r="M193" s="519"/>
    </row>
    <row r="194" spans="1:32">
      <c r="A194" s="510" t="s">
        <v>1696</v>
      </c>
      <c r="B194" s="510" t="s">
        <v>1697</v>
      </c>
      <c r="C194" s="521" t="s">
        <v>197</v>
      </c>
      <c r="D194" s="522" t="s">
        <v>1683</v>
      </c>
      <c r="E194" s="523">
        <v>1</v>
      </c>
      <c r="F194" s="523" t="s">
        <v>19</v>
      </c>
      <c r="G194" s="117" t="s">
        <v>588</v>
      </c>
      <c r="L194" s="510"/>
      <c r="M194" s="528"/>
    </row>
    <row r="195" spans="1:32" s="552" customFormat="1">
      <c r="A195" s="510">
        <v>1739</v>
      </c>
      <c r="B195" s="557" t="s">
        <v>1698</v>
      </c>
      <c r="C195" s="521" t="s">
        <v>197</v>
      </c>
      <c r="D195" s="558">
        <v>3</v>
      </c>
      <c r="E195" s="523">
        <v>1</v>
      </c>
      <c r="F195" s="559" t="s">
        <v>19</v>
      </c>
      <c r="G195" s="117" t="s">
        <v>588</v>
      </c>
      <c r="H195" s="527"/>
      <c r="I195" s="532"/>
      <c r="J195" s="527"/>
      <c r="L195" s="56"/>
      <c r="M195" s="528"/>
      <c r="N195" s="527"/>
      <c r="O195" s="529"/>
      <c r="P195" s="50"/>
      <c r="Q195" s="50"/>
      <c r="R195" s="527"/>
      <c r="S195" s="527"/>
      <c r="T195" s="527"/>
      <c r="U195" s="527"/>
      <c r="V195" s="527"/>
      <c r="W195" s="527"/>
      <c r="X195" s="527"/>
      <c r="Y195" s="527"/>
      <c r="Z195" s="527"/>
      <c r="AA195" s="527"/>
      <c r="AB195" s="527"/>
      <c r="AC195" s="527"/>
      <c r="AD195" s="527"/>
      <c r="AE195" s="527"/>
      <c r="AF195" s="527"/>
    </row>
    <row r="196" spans="1:32">
      <c r="A196" s="510" t="s">
        <v>1699</v>
      </c>
      <c r="B196" s="510" t="s">
        <v>1700</v>
      </c>
      <c r="C196" s="521" t="s">
        <v>200</v>
      </c>
      <c r="D196" s="522" t="s">
        <v>1546</v>
      </c>
      <c r="E196" s="523">
        <v>1</v>
      </c>
      <c r="F196" s="523" t="s">
        <v>19</v>
      </c>
      <c r="G196" s="117" t="s">
        <v>574</v>
      </c>
      <c r="L196" s="510"/>
      <c r="M196" s="528"/>
    </row>
    <row r="197" spans="1:32">
      <c r="A197" s="510" t="s">
        <v>1701</v>
      </c>
      <c r="B197" s="510" t="s">
        <v>1702</v>
      </c>
      <c r="C197" s="521" t="s">
        <v>200</v>
      </c>
      <c r="D197" s="522" t="s">
        <v>1546</v>
      </c>
      <c r="E197" s="523">
        <v>1</v>
      </c>
      <c r="F197" s="523" t="s">
        <v>19</v>
      </c>
      <c r="G197" s="117" t="s">
        <v>574</v>
      </c>
      <c r="L197" s="510"/>
      <c r="M197" s="528"/>
    </row>
    <row r="198" spans="1:32">
      <c r="A198" s="510" t="s">
        <v>685</v>
      </c>
      <c r="B198" s="510" t="s">
        <v>686</v>
      </c>
      <c r="C198" s="521" t="s">
        <v>212</v>
      </c>
      <c r="D198" s="522" t="s">
        <v>1546</v>
      </c>
      <c r="E198" s="523">
        <v>1</v>
      </c>
      <c r="F198" s="523" t="s">
        <v>19</v>
      </c>
      <c r="G198" s="117" t="s">
        <v>574</v>
      </c>
      <c r="L198" s="510"/>
      <c r="M198" s="528"/>
    </row>
    <row r="199" spans="1:32" ht="15">
      <c r="A199" s="510" t="s">
        <v>687</v>
      </c>
      <c r="B199" s="510" t="s">
        <v>688</v>
      </c>
      <c r="C199" s="521" t="s">
        <v>689</v>
      </c>
      <c r="D199" s="522" t="s">
        <v>1572</v>
      </c>
      <c r="E199" s="523">
        <v>1</v>
      </c>
      <c r="F199" s="523" t="s">
        <v>6</v>
      </c>
      <c r="G199" s="117" t="s">
        <v>249</v>
      </c>
      <c r="H199" s="518" t="s">
        <v>1552</v>
      </c>
      <c r="I199" s="532" t="s">
        <v>1608</v>
      </c>
      <c r="J199" s="526">
        <v>300</v>
      </c>
      <c r="L199" s="510" t="s">
        <v>4004</v>
      </c>
      <c r="M199" s="540" t="s">
        <v>3988</v>
      </c>
      <c r="N199" s="534" t="s">
        <v>2576</v>
      </c>
      <c r="O199" s="535"/>
    </row>
    <row r="200" spans="1:32">
      <c r="A200" s="510" t="s">
        <v>687</v>
      </c>
      <c r="B200" s="510" t="s">
        <v>688</v>
      </c>
      <c r="C200" s="521" t="s">
        <v>689</v>
      </c>
      <c r="D200" s="522" t="s">
        <v>1572</v>
      </c>
      <c r="E200" s="523">
        <v>2</v>
      </c>
      <c r="F200" s="523" t="s">
        <v>6</v>
      </c>
      <c r="G200" s="96" t="s">
        <v>250</v>
      </c>
      <c r="H200" s="518" t="s">
        <v>1530</v>
      </c>
      <c r="I200" s="532" t="s">
        <v>1608</v>
      </c>
      <c r="J200" s="526">
        <v>300</v>
      </c>
      <c r="L200" s="510"/>
      <c r="M200" s="528"/>
    </row>
    <row r="201" spans="1:32">
      <c r="A201" s="510" t="s">
        <v>687</v>
      </c>
      <c r="B201" s="510" t="s">
        <v>688</v>
      </c>
      <c r="C201" s="521" t="s">
        <v>689</v>
      </c>
      <c r="D201" s="522" t="s">
        <v>1572</v>
      </c>
      <c r="E201" s="523">
        <v>3</v>
      </c>
      <c r="F201" s="523" t="s">
        <v>6</v>
      </c>
      <c r="G201" s="96" t="s">
        <v>703</v>
      </c>
      <c r="H201" s="518" t="s">
        <v>1534</v>
      </c>
      <c r="I201" s="532" t="s">
        <v>1608</v>
      </c>
      <c r="J201" s="526">
        <v>300</v>
      </c>
      <c r="L201" s="510"/>
      <c r="M201" s="528"/>
    </row>
    <row r="202" spans="1:32">
      <c r="A202" s="510" t="s">
        <v>687</v>
      </c>
      <c r="B202" s="510" t="s">
        <v>688</v>
      </c>
      <c r="C202" s="521" t="s">
        <v>689</v>
      </c>
      <c r="D202" s="522" t="s">
        <v>1572</v>
      </c>
      <c r="E202" s="523">
        <v>1</v>
      </c>
      <c r="F202" s="523" t="s">
        <v>8</v>
      </c>
      <c r="G202" s="524" t="s">
        <v>693</v>
      </c>
      <c r="H202" s="518" t="s">
        <v>1703</v>
      </c>
      <c r="I202" s="532" t="s">
        <v>2603</v>
      </c>
      <c r="J202" s="526">
        <v>75</v>
      </c>
      <c r="L202" s="510"/>
      <c r="M202" s="528"/>
    </row>
    <row r="203" spans="1:32">
      <c r="A203" s="510" t="s">
        <v>687</v>
      </c>
      <c r="B203" s="510" t="s">
        <v>688</v>
      </c>
      <c r="C203" s="521" t="s">
        <v>689</v>
      </c>
      <c r="D203" s="522" t="s">
        <v>1572</v>
      </c>
      <c r="E203" s="523">
        <v>2</v>
      </c>
      <c r="F203" s="523" t="s">
        <v>8</v>
      </c>
      <c r="G203" s="524" t="s">
        <v>693</v>
      </c>
      <c r="H203" s="518" t="s">
        <v>1703</v>
      </c>
      <c r="I203" s="532" t="s">
        <v>2603</v>
      </c>
      <c r="J203" s="526">
        <v>75</v>
      </c>
      <c r="L203" s="510"/>
      <c r="M203" s="528"/>
    </row>
    <row r="204" spans="1:32">
      <c r="A204" s="510" t="s">
        <v>687</v>
      </c>
      <c r="B204" s="510" t="s">
        <v>688</v>
      </c>
      <c r="C204" s="521" t="s">
        <v>689</v>
      </c>
      <c r="D204" s="522" t="s">
        <v>1572</v>
      </c>
      <c r="E204" s="523">
        <v>3</v>
      </c>
      <c r="F204" s="523" t="s">
        <v>8</v>
      </c>
      <c r="G204" s="524" t="s">
        <v>693</v>
      </c>
      <c r="H204" s="518" t="s">
        <v>1703</v>
      </c>
      <c r="I204" s="532" t="s">
        <v>2603</v>
      </c>
      <c r="J204" s="526">
        <v>75</v>
      </c>
      <c r="L204" s="510"/>
      <c r="M204" s="528"/>
      <c r="O204" s="531">
        <v>0.1675810185185185</v>
      </c>
      <c r="P204" s="595" t="s">
        <v>4016</v>
      </c>
    </row>
    <row r="205" spans="1:32">
      <c r="A205" s="510" t="s">
        <v>687</v>
      </c>
      <c r="B205" s="510" t="s">
        <v>688</v>
      </c>
      <c r="C205" s="521" t="s">
        <v>689</v>
      </c>
      <c r="D205" s="522" t="s">
        <v>1572</v>
      </c>
      <c r="E205" s="523">
        <v>4</v>
      </c>
      <c r="F205" s="523" t="s">
        <v>8</v>
      </c>
      <c r="G205" s="453" t="s">
        <v>3411</v>
      </c>
      <c r="H205" s="518" t="s">
        <v>1704</v>
      </c>
      <c r="I205" s="532" t="s">
        <v>2603</v>
      </c>
      <c r="J205" s="526">
        <v>75</v>
      </c>
      <c r="L205" s="510"/>
      <c r="M205" s="528"/>
      <c r="O205" s="531">
        <v>0.1675810185185185</v>
      </c>
      <c r="P205" s="595" t="s">
        <v>4016</v>
      </c>
    </row>
    <row r="206" spans="1:32">
      <c r="A206" s="510" t="s">
        <v>687</v>
      </c>
      <c r="B206" s="510" t="s">
        <v>688</v>
      </c>
      <c r="C206" s="521" t="s">
        <v>689</v>
      </c>
      <c r="D206" s="522" t="s">
        <v>1572</v>
      </c>
      <c r="E206" s="523">
        <v>5</v>
      </c>
      <c r="F206" s="523" t="s">
        <v>8</v>
      </c>
      <c r="G206" s="453" t="s">
        <v>3411</v>
      </c>
      <c r="H206" s="518" t="s">
        <v>1704</v>
      </c>
      <c r="I206" s="532" t="s">
        <v>2603</v>
      </c>
      <c r="J206" s="526">
        <v>75</v>
      </c>
      <c r="L206" s="510"/>
      <c r="M206" s="528"/>
      <c r="O206" s="531">
        <v>0.1675810185185185</v>
      </c>
      <c r="P206" s="595" t="s">
        <v>4016</v>
      </c>
    </row>
    <row r="207" spans="1:32">
      <c r="A207" s="510" t="s">
        <v>687</v>
      </c>
      <c r="B207" s="510" t="s">
        <v>688</v>
      </c>
      <c r="C207" s="521" t="s">
        <v>689</v>
      </c>
      <c r="D207" s="522" t="s">
        <v>1572</v>
      </c>
      <c r="E207" s="523">
        <v>6</v>
      </c>
      <c r="F207" s="523" t="s">
        <v>8</v>
      </c>
      <c r="G207" s="453" t="s">
        <v>3411</v>
      </c>
      <c r="H207" s="518" t="s">
        <v>1704</v>
      </c>
      <c r="I207" s="532" t="s">
        <v>2603</v>
      </c>
      <c r="J207" s="526">
        <v>75</v>
      </c>
      <c r="L207" s="510"/>
      <c r="M207" s="528"/>
    </row>
    <row r="208" spans="1:32">
      <c r="A208" s="510" t="s">
        <v>687</v>
      </c>
      <c r="B208" s="510" t="s">
        <v>688</v>
      </c>
      <c r="C208" s="521" t="s">
        <v>689</v>
      </c>
      <c r="D208" s="522" t="s">
        <v>1572</v>
      </c>
      <c r="E208" s="523">
        <v>7</v>
      </c>
      <c r="F208" s="523" t="s">
        <v>8</v>
      </c>
      <c r="G208" s="524" t="s">
        <v>695</v>
      </c>
      <c r="H208" s="518" t="s">
        <v>1705</v>
      </c>
      <c r="I208" s="532" t="s">
        <v>2603</v>
      </c>
      <c r="J208" s="526">
        <v>75</v>
      </c>
      <c r="L208" s="510"/>
      <c r="M208" s="528"/>
    </row>
    <row r="209" spans="1:18">
      <c r="A209" s="510" t="s">
        <v>687</v>
      </c>
      <c r="B209" s="510" t="s">
        <v>688</v>
      </c>
      <c r="C209" s="521" t="s">
        <v>689</v>
      </c>
      <c r="D209" s="522" t="s">
        <v>1572</v>
      </c>
      <c r="E209" s="523">
        <v>8</v>
      </c>
      <c r="F209" s="523" t="s">
        <v>8</v>
      </c>
      <c r="G209" s="524" t="s">
        <v>695</v>
      </c>
      <c r="H209" s="518" t="s">
        <v>1705</v>
      </c>
      <c r="I209" s="532" t="s">
        <v>2603</v>
      </c>
      <c r="J209" s="526">
        <v>75</v>
      </c>
      <c r="L209" s="510"/>
      <c r="M209" s="528"/>
    </row>
    <row r="210" spans="1:18">
      <c r="A210" s="510" t="s">
        <v>687</v>
      </c>
      <c r="B210" s="510" t="s">
        <v>688</v>
      </c>
      <c r="C210" s="521" t="s">
        <v>689</v>
      </c>
      <c r="D210" s="522" t="s">
        <v>1572</v>
      </c>
      <c r="E210" s="523">
        <v>9</v>
      </c>
      <c r="F210" s="523" t="s">
        <v>8</v>
      </c>
      <c r="G210" s="524" t="s">
        <v>695</v>
      </c>
      <c r="H210" s="518" t="s">
        <v>1705</v>
      </c>
      <c r="I210" s="532" t="s">
        <v>2603</v>
      </c>
      <c r="J210" s="526">
        <v>75</v>
      </c>
      <c r="L210" s="510"/>
      <c r="M210" s="528"/>
    </row>
    <row r="211" spans="1:18">
      <c r="A211" s="510" t="s">
        <v>687</v>
      </c>
      <c r="B211" s="510" t="s">
        <v>688</v>
      </c>
      <c r="C211" s="521" t="s">
        <v>689</v>
      </c>
      <c r="D211" s="522" t="s">
        <v>1572</v>
      </c>
      <c r="E211" s="523">
        <v>10</v>
      </c>
      <c r="F211" s="523" t="s">
        <v>8</v>
      </c>
      <c r="G211" s="117" t="s">
        <v>701</v>
      </c>
      <c r="H211" s="518" t="s">
        <v>1706</v>
      </c>
      <c r="I211" s="532" t="s">
        <v>2603</v>
      </c>
      <c r="J211" s="526">
        <v>75</v>
      </c>
      <c r="L211" s="510"/>
      <c r="M211" s="528"/>
    </row>
    <row r="212" spans="1:18">
      <c r="A212" s="510" t="s">
        <v>687</v>
      </c>
      <c r="B212" s="510" t="s">
        <v>688</v>
      </c>
      <c r="C212" s="521" t="s">
        <v>689</v>
      </c>
      <c r="D212" s="522" t="s">
        <v>1572</v>
      </c>
      <c r="E212" s="523">
        <v>11</v>
      </c>
      <c r="F212" s="523" t="s">
        <v>8</v>
      </c>
      <c r="G212" s="117" t="s">
        <v>701</v>
      </c>
      <c r="H212" s="518" t="s">
        <v>1706</v>
      </c>
      <c r="I212" s="532" t="s">
        <v>2603</v>
      </c>
      <c r="J212" s="526">
        <v>75</v>
      </c>
      <c r="L212" s="510"/>
      <c r="M212" s="528"/>
    </row>
    <row r="213" spans="1:18">
      <c r="A213" s="510" t="s">
        <v>687</v>
      </c>
      <c r="B213" s="510" t="s">
        <v>688</v>
      </c>
      <c r="C213" s="521" t="s">
        <v>689</v>
      </c>
      <c r="D213" s="522" t="s">
        <v>1572</v>
      </c>
      <c r="E213" s="523">
        <v>12</v>
      </c>
      <c r="F213" s="523" t="s">
        <v>8</v>
      </c>
      <c r="G213" s="117" t="s">
        <v>701</v>
      </c>
      <c r="H213" s="518" t="s">
        <v>1706</v>
      </c>
      <c r="I213" s="532" t="s">
        <v>2603</v>
      </c>
      <c r="J213" s="526">
        <v>75</v>
      </c>
      <c r="L213" s="510"/>
      <c r="M213" s="528"/>
    </row>
    <row r="214" spans="1:18" ht="15">
      <c r="A214" s="510" t="s">
        <v>704</v>
      </c>
      <c r="B214" s="510" t="s">
        <v>705</v>
      </c>
      <c r="C214" s="521" t="s">
        <v>1707</v>
      </c>
      <c r="D214" s="522" t="s">
        <v>1572</v>
      </c>
      <c r="E214" s="523">
        <v>1</v>
      </c>
      <c r="F214" s="523" t="s">
        <v>6</v>
      </c>
      <c r="G214" s="117" t="s">
        <v>707</v>
      </c>
      <c r="H214" s="518" t="s">
        <v>1538</v>
      </c>
      <c r="I214" s="532" t="s">
        <v>1598</v>
      </c>
      <c r="J214" s="526">
        <v>215</v>
      </c>
      <c r="L214" s="510" t="s">
        <v>4014</v>
      </c>
      <c r="M214" s="534" t="s">
        <v>3992</v>
      </c>
      <c r="N214" s="534" t="s">
        <v>2539</v>
      </c>
      <c r="O214" s="535"/>
    </row>
    <row r="215" spans="1:18">
      <c r="A215" s="510" t="s">
        <v>704</v>
      </c>
      <c r="B215" s="510" t="s">
        <v>705</v>
      </c>
      <c r="C215" s="521" t="s">
        <v>1707</v>
      </c>
      <c r="D215" s="522" t="s">
        <v>1572</v>
      </c>
      <c r="E215" s="523">
        <v>1</v>
      </c>
      <c r="F215" s="523" t="s">
        <v>8</v>
      </c>
      <c r="G215" s="454" t="s">
        <v>710</v>
      </c>
      <c r="H215" s="518" t="s">
        <v>1515</v>
      </c>
      <c r="I215" s="532" t="s">
        <v>2603</v>
      </c>
      <c r="J215" s="526">
        <v>215</v>
      </c>
      <c r="L215" s="510"/>
      <c r="M215" s="528"/>
    </row>
    <row r="216" spans="1:18" ht="15">
      <c r="A216" s="510" t="s">
        <v>711</v>
      </c>
      <c r="B216" s="510" t="s">
        <v>712</v>
      </c>
      <c r="C216" s="521" t="s">
        <v>713</v>
      </c>
      <c r="D216" s="522" t="s">
        <v>1572</v>
      </c>
      <c r="E216" s="523">
        <v>1</v>
      </c>
      <c r="F216" s="523" t="s">
        <v>6</v>
      </c>
      <c r="G216" s="524" t="s">
        <v>692</v>
      </c>
      <c r="H216" s="518" t="s">
        <v>1578</v>
      </c>
      <c r="I216" s="532" t="s">
        <v>1598</v>
      </c>
      <c r="J216" s="526">
        <v>215</v>
      </c>
      <c r="L216" s="56" t="s">
        <v>3987</v>
      </c>
      <c r="M216" s="540" t="s">
        <v>3988</v>
      </c>
      <c r="N216" s="534" t="s">
        <v>2539</v>
      </c>
      <c r="O216" s="535"/>
    </row>
    <row r="217" spans="1:18">
      <c r="A217" s="510" t="s">
        <v>711</v>
      </c>
      <c r="B217" s="510" t="s">
        <v>712</v>
      </c>
      <c r="C217" s="521" t="s">
        <v>713</v>
      </c>
      <c r="D217" s="522" t="s">
        <v>1572</v>
      </c>
      <c r="E217" s="523">
        <v>1</v>
      </c>
      <c r="F217" s="523" t="s">
        <v>8</v>
      </c>
      <c r="G217" s="442" t="s">
        <v>693</v>
      </c>
      <c r="H217" s="518" t="s">
        <v>1503</v>
      </c>
      <c r="I217" s="532" t="s">
        <v>2603</v>
      </c>
      <c r="J217" s="526">
        <v>215</v>
      </c>
      <c r="L217" s="510"/>
      <c r="M217" s="528"/>
    </row>
    <row r="218" spans="1:18" s="554" customFormat="1" ht="15">
      <c r="A218" s="548" t="s">
        <v>714</v>
      </c>
      <c r="B218" s="553" t="s">
        <v>715</v>
      </c>
      <c r="C218" s="553" t="s">
        <v>1708</v>
      </c>
      <c r="D218" s="550" t="s">
        <v>1572</v>
      </c>
      <c r="E218" s="532">
        <v>1</v>
      </c>
      <c r="F218" s="532" t="s">
        <v>6</v>
      </c>
      <c r="G218" s="96" t="s">
        <v>717</v>
      </c>
      <c r="H218" s="527" t="s">
        <v>1530</v>
      </c>
      <c r="I218" s="532" t="s">
        <v>1712</v>
      </c>
      <c r="J218" s="527">
        <v>80</v>
      </c>
      <c r="L218" s="56" t="s">
        <v>4013</v>
      </c>
      <c r="M218" s="534" t="s">
        <v>3996</v>
      </c>
      <c r="N218" s="534" t="s">
        <v>2570</v>
      </c>
      <c r="O218" s="535"/>
      <c r="P218" s="527"/>
      <c r="Q218" s="527"/>
      <c r="R218" s="527"/>
    </row>
    <row r="219" spans="1:18" s="554" customFormat="1">
      <c r="A219" s="548" t="s">
        <v>714</v>
      </c>
      <c r="B219" s="553" t="s">
        <v>715</v>
      </c>
      <c r="C219" s="553" t="s">
        <v>1708</v>
      </c>
      <c r="D219" s="550" t="s">
        <v>1572</v>
      </c>
      <c r="E219" s="532">
        <v>1</v>
      </c>
      <c r="F219" s="532" t="s">
        <v>8</v>
      </c>
      <c r="G219" s="442" t="s">
        <v>718</v>
      </c>
      <c r="H219" s="527" t="s">
        <v>3364</v>
      </c>
      <c r="I219" s="581" t="s">
        <v>2603</v>
      </c>
      <c r="J219" s="526"/>
      <c r="L219" s="527"/>
      <c r="O219" s="531">
        <v>0.1675810185185185</v>
      </c>
      <c r="P219" s="583" t="s">
        <v>1712</v>
      </c>
      <c r="Q219" s="527"/>
      <c r="R219" s="527"/>
    </row>
    <row r="220" spans="1:18" ht="15">
      <c r="A220" s="510" t="s">
        <v>1709</v>
      </c>
      <c r="B220" s="510" t="s">
        <v>1710</v>
      </c>
      <c r="C220" s="521" t="s">
        <v>1711</v>
      </c>
      <c r="D220" s="522" t="s">
        <v>1572</v>
      </c>
      <c r="E220" s="523">
        <v>1</v>
      </c>
      <c r="F220" s="523" t="s">
        <v>6</v>
      </c>
      <c r="G220" s="117" t="s">
        <v>722</v>
      </c>
      <c r="H220" s="518" t="s">
        <v>1530</v>
      </c>
      <c r="I220" s="532" t="s">
        <v>1598</v>
      </c>
      <c r="J220" s="526">
        <v>110</v>
      </c>
      <c r="L220" s="56" t="s">
        <v>4017</v>
      </c>
      <c r="M220" s="533" t="s">
        <v>3990</v>
      </c>
      <c r="N220" s="534" t="s">
        <v>2548</v>
      </c>
      <c r="O220" s="535"/>
    </row>
    <row r="221" spans="1:18">
      <c r="A221" s="510" t="s">
        <v>1709</v>
      </c>
      <c r="B221" s="510" t="s">
        <v>1710</v>
      </c>
      <c r="C221" s="521" t="s">
        <v>1711</v>
      </c>
      <c r="D221" s="522" t="s">
        <v>1572</v>
      </c>
      <c r="E221" s="523">
        <v>2</v>
      </c>
      <c r="F221" s="523" t="s">
        <v>6</v>
      </c>
      <c r="G221" s="524" t="s">
        <v>723</v>
      </c>
      <c r="H221" s="518" t="s">
        <v>1569</v>
      </c>
      <c r="I221" s="532" t="s">
        <v>1598</v>
      </c>
      <c r="J221" s="526">
        <v>105</v>
      </c>
      <c r="L221" s="510"/>
      <c r="M221" s="528"/>
    </row>
    <row r="222" spans="1:18">
      <c r="A222" s="510" t="s">
        <v>1709</v>
      </c>
      <c r="B222" s="510" t="s">
        <v>1710</v>
      </c>
      <c r="C222" s="521" t="s">
        <v>1711</v>
      </c>
      <c r="D222" s="522" t="s">
        <v>1572</v>
      </c>
      <c r="E222" s="523">
        <v>1</v>
      </c>
      <c r="F222" s="523" t="s">
        <v>7</v>
      </c>
      <c r="G222" s="117" t="s">
        <v>723</v>
      </c>
      <c r="H222" s="518" t="s">
        <v>1639</v>
      </c>
      <c r="I222" s="532" t="s">
        <v>1598</v>
      </c>
      <c r="L222" s="510"/>
      <c r="M222" s="528"/>
    </row>
    <row r="223" spans="1:18">
      <c r="A223" s="510" t="s">
        <v>1709</v>
      </c>
      <c r="B223" s="510" t="s">
        <v>1710</v>
      </c>
      <c r="C223" s="521" t="s">
        <v>1711</v>
      </c>
      <c r="D223" s="522" t="s">
        <v>1572</v>
      </c>
      <c r="E223" s="523">
        <v>2</v>
      </c>
      <c r="F223" s="523" t="s">
        <v>7</v>
      </c>
      <c r="G223" s="117" t="s">
        <v>727</v>
      </c>
      <c r="H223" s="518" t="s">
        <v>1639</v>
      </c>
      <c r="I223" s="532" t="s">
        <v>1712</v>
      </c>
      <c r="L223" s="510"/>
      <c r="M223" s="528"/>
    </row>
    <row r="224" spans="1:18" ht="24">
      <c r="A224" s="510" t="s">
        <v>1709</v>
      </c>
      <c r="B224" s="510" t="s">
        <v>1710</v>
      </c>
      <c r="C224" s="521" t="s">
        <v>1711</v>
      </c>
      <c r="D224" s="522" t="s">
        <v>1572</v>
      </c>
      <c r="E224" s="523">
        <v>3</v>
      </c>
      <c r="F224" s="523" t="s">
        <v>7</v>
      </c>
      <c r="G224" s="524" t="s">
        <v>729</v>
      </c>
      <c r="H224" s="518" t="s">
        <v>1639</v>
      </c>
      <c r="I224" s="532" t="s">
        <v>1608</v>
      </c>
      <c r="L224" s="510"/>
      <c r="M224" s="528"/>
    </row>
    <row r="225" spans="1:23" ht="24">
      <c r="A225" s="510" t="s">
        <v>1709</v>
      </c>
      <c r="B225" s="510" t="s">
        <v>1710</v>
      </c>
      <c r="C225" s="521" t="s">
        <v>1711</v>
      </c>
      <c r="D225" s="522" t="s">
        <v>1572</v>
      </c>
      <c r="E225" s="523">
        <v>1</v>
      </c>
      <c r="F225" s="523" t="s">
        <v>8</v>
      </c>
      <c r="G225" s="524" t="s">
        <v>3412</v>
      </c>
      <c r="H225" s="518" t="s">
        <v>1493</v>
      </c>
      <c r="I225" s="532" t="s">
        <v>2603</v>
      </c>
      <c r="J225" s="510"/>
      <c r="M225" s="519"/>
      <c r="S225" s="518"/>
    </row>
    <row r="226" spans="1:23">
      <c r="A226" s="510" t="s">
        <v>1709</v>
      </c>
      <c r="B226" s="510" t="s">
        <v>1710</v>
      </c>
      <c r="C226" s="521" t="s">
        <v>1711</v>
      </c>
      <c r="D226" s="522" t="s">
        <v>1572</v>
      </c>
      <c r="E226" s="523">
        <v>2</v>
      </c>
      <c r="F226" s="523" t="s">
        <v>8</v>
      </c>
      <c r="G226" s="524" t="s">
        <v>3413</v>
      </c>
      <c r="H226" s="518" t="s">
        <v>1499</v>
      </c>
      <c r="I226" s="532" t="s">
        <v>2603</v>
      </c>
      <c r="J226" s="510"/>
      <c r="M226" s="519"/>
      <c r="S226" s="518"/>
    </row>
    <row r="227" spans="1:23" ht="24">
      <c r="A227" s="510" t="s">
        <v>1709</v>
      </c>
      <c r="B227" s="510" t="s">
        <v>1710</v>
      </c>
      <c r="C227" s="521" t="s">
        <v>1711</v>
      </c>
      <c r="D227" s="522" t="s">
        <v>1572</v>
      </c>
      <c r="E227" s="523">
        <v>3</v>
      </c>
      <c r="F227" s="523" t="s">
        <v>8</v>
      </c>
      <c r="G227" s="524" t="s">
        <v>3414</v>
      </c>
      <c r="H227" s="574" t="s">
        <v>3359</v>
      </c>
      <c r="I227" s="532" t="s">
        <v>2603</v>
      </c>
      <c r="L227" s="510"/>
      <c r="M227" s="528"/>
      <c r="O227" s="531">
        <v>0.1675810185185185</v>
      </c>
      <c r="P227" s="579" t="s">
        <v>1713</v>
      </c>
    </row>
    <row r="228" spans="1:23">
      <c r="A228" s="510" t="s">
        <v>736</v>
      </c>
      <c r="B228" s="510" t="s">
        <v>737</v>
      </c>
      <c r="C228" s="521" t="s">
        <v>184</v>
      </c>
      <c r="D228" s="522" t="s">
        <v>1546</v>
      </c>
      <c r="E228" s="523">
        <v>1</v>
      </c>
      <c r="F228" s="523" t="s">
        <v>19</v>
      </c>
      <c r="G228" s="442" t="s">
        <v>402</v>
      </c>
      <c r="L228" s="510"/>
      <c r="M228" s="528"/>
    </row>
    <row r="229" spans="1:23" ht="15">
      <c r="A229" s="510" t="s">
        <v>738</v>
      </c>
      <c r="B229" s="510" t="s">
        <v>739</v>
      </c>
      <c r="C229" s="521" t="s">
        <v>740</v>
      </c>
      <c r="D229" s="522" t="s">
        <v>1572</v>
      </c>
      <c r="E229" s="523">
        <v>1</v>
      </c>
      <c r="F229" s="523" t="s">
        <v>6</v>
      </c>
      <c r="G229" s="444" t="s">
        <v>741</v>
      </c>
      <c r="H229" s="526" t="s">
        <v>1534</v>
      </c>
      <c r="I229" s="532" t="s">
        <v>1712</v>
      </c>
      <c r="J229" s="526">
        <v>155</v>
      </c>
      <c r="L229" s="527" t="s">
        <v>3997</v>
      </c>
      <c r="M229" s="533" t="s">
        <v>3990</v>
      </c>
      <c r="N229" s="534" t="s">
        <v>2539</v>
      </c>
      <c r="O229" s="535"/>
    </row>
    <row r="230" spans="1:23">
      <c r="A230" s="510" t="s">
        <v>738</v>
      </c>
      <c r="B230" s="510" t="s">
        <v>739</v>
      </c>
      <c r="C230" s="521" t="s">
        <v>740</v>
      </c>
      <c r="D230" s="522" t="s">
        <v>1572</v>
      </c>
      <c r="E230" s="523">
        <v>1</v>
      </c>
      <c r="F230" s="523" t="s">
        <v>8</v>
      </c>
      <c r="G230" s="596" t="s">
        <v>699</v>
      </c>
      <c r="H230" s="518" t="s">
        <v>1509</v>
      </c>
      <c r="I230" s="532" t="s">
        <v>2603</v>
      </c>
      <c r="J230" s="526">
        <v>155</v>
      </c>
      <c r="L230" s="510"/>
      <c r="M230" s="528"/>
      <c r="O230" s="531">
        <v>0.1675810185185185</v>
      </c>
      <c r="P230" s="597" t="s">
        <v>742</v>
      </c>
    </row>
    <row r="231" spans="1:23" ht="24">
      <c r="A231" s="510">
        <v>1321</v>
      </c>
      <c r="B231" s="510" t="s">
        <v>744</v>
      </c>
      <c r="C231" s="521" t="s">
        <v>745</v>
      </c>
      <c r="D231" s="522" t="s">
        <v>1714</v>
      </c>
      <c r="E231" s="523">
        <v>1</v>
      </c>
      <c r="F231" s="523" t="s">
        <v>6</v>
      </c>
      <c r="G231" s="524" t="s">
        <v>746</v>
      </c>
      <c r="H231" s="527" t="s">
        <v>1548</v>
      </c>
      <c r="I231" s="532" t="s">
        <v>1619</v>
      </c>
      <c r="J231" s="527">
        <v>60</v>
      </c>
      <c r="K231" s="554"/>
      <c r="L231" s="56" t="s">
        <v>3995</v>
      </c>
      <c r="M231" s="534" t="s">
        <v>3996</v>
      </c>
      <c r="N231" s="534" t="s">
        <v>2548</v>
      </c>
      <c r="O231" s="535"/>
      <c r="S231" s="510"/>
      <c r="V231" s="518"/>
      <c r="W231" s="526"/>
    </row>
    <row r="232" spans="1:23" s="554" customFormat="1" ht="15">
      <c r="A232" s="548">
        <v>2266</v>
      </c>
      <c r="B232" s="553" t="s">
        <v>748</v>
      </c>
      <c r="C232" s="553" t="s">
        <v>749</v>
      </c>
      <c r="D232" s="550" t="s">
        <v>1520</v>
      </c>
      <c r="E232" s="532">
        <v>1</v>
      </c>
      <c r="F232" s="532" t="s">
        <v>6</v>
      </c>
      <c r="G232" s="524" t="s">
        <v>3415</v>
      </c>
      <c r="H232" s="527" t="s">
        <v>1569</v>
      </c>
      <c r="I232" s="532" t="s">
        <v>1602</v>
      </c>
      <c r="J232" s="527">
        <v>80</v>
      </c>
      <c r="L232" s="56" t="s">
        <v>4003</v>
      </c>
      <c r="M232" s="533" t="s">
        <v>3986</v>
      </c>
      <c r="N232" s="534" t="s">
        <v>2539</v>
      </c>
      <c r="O232" s="535"/>
      <c r="P232" s="527"/>
      <c r="Q232" s="527"/>
      <c r="R232" s="527"/>
    </row>
    <row r="233" spans="1:23" ht="24">
      <c r="A233" s="510">
        <v>1317</v>
      </c>
      <c r="B233" s="557" t="s">
        <v>755</v>
      </c>
      <c r="C233" s="521" t="s">
        <v>1717</v>
      </c>
      <c r="D233" s="558" t="s">
        <v>1572</v>
      </c>
      <c r="E233" s="523">
        <v>1</v>
      </c>
      <c r="F233" s="559" t="s">
        <v>6</v>
      </c>
      <c r="G233" s="524" t="s">
        <v>729</v>
      </c>
      <c r="H233" s="527" t="s">
        <v>1569</v>
      </c>
      <c r="I233" s="532" t="s">
        <v>2751</v>
      </c>
      <c r="J233" s="527">
        <v>80</v>
      </c>
      <c r="L233" s="56" t="s">
        <v>4018</v>
      </c>
      <c r="M233" s="534" t="s">
        <v>4002</v>
      </c>
      <c r="N233" s="534" t="s">
        <v>2539</v>
      </c>
      <c r="O233" s="535"/>
    </row>
    <row r="234" spans="1:23">
      <c r="A234" s="510">
        <v>1317</v>
      </c>
      <c r="B234" s="557" t="s">
        <v>755</v>
      </c>
      <c r="C234" s="521" t="s">
        <v>1717</v>
      </c>
      <c r="D234" s="558" t="s">
        <v>1572</v>
      </c>
      <c r="E234" s="523">
        <v>1</v>
      </c>
      <c r="F234" s="559" t="s">
        <v>8</v>
      </c>
      <c r="G234" s="524" t="s">
        <v>759</v>
      </c>
      <c r="H234" s="527" t="s">
        <v>1704</v>
      </c>
      <c r="I234" s="532" t="s">
        <v>1712</v>
      </c>
      <c r="J234" s="527"/>
      <c r="L234" s="56"/>
      <c r="M234" s="547"/>
      <c r="P234" s="50"/>
      <c r="Q234" s="50"/>
    </row>
    <row r="235" spans="1:23" ht="15">
      <c r="A235" s="510" t="s">
        <v>760</v>
      </c>
      <c r="B235" s="510" t="s">
        <v>761</v>
      </c>
      <c r="C235" s="521" t="s">
        <v>762</v>
      </c>
      <c r="D235" s="522" t="s">
        <v>1714</v>
      </c>
      <c r="E235" s="523">
        <v>1</v>
      </c>
      <c r="F235" s="523" t="s">
        <v>6</v>
      </c>
      <c r="G235" s="441" t="s">
        <v>763</v>
      </c>
      <c r="H235" s="527" t="s">
        <v>1538</v>
      </c>
      <c r="I235" s="532" t="s">
        <v>1712</v>
      </c>
      <c r="J235" s="526">
        <v>155</v>
      </c>
      <c r="L235" s="510" t="s">
        <v>3991</v>
      </c>
      <c r="M235" s="534" t="s">
        <v>3992</v>
      </c>
      <c r="N235" s="534" t="s">
        <v>2570</v>
      </c>
      <c r="O235" s="535"/>
    </row>
    <row r="236" spans="1:23">
      <c r="A236" s="510" t="s">
        <v>760</v>
      </c>
      <c r="B236" s="510" t="s">
        <v>761</v>
      </c>
      <c r="C236" s="521" t="s">
        <v>762</v>
      </c>
      <c r="D236" s="522" t="s">
        <v>1714</v>
      </c>
      <c r="E236" s="523">
        <v>1</v>
      </c>
      <c r="F236" s="523" t="s">
        <v>7</v>
      </c>
      <c r="G236" s="442" t="s">
        <v>764</v>
      </c>
      <c r="H236" s="518" t="s">
        <v>1536</v>
      </c>
      <c r="I236" s="532" t="s">
        <v>1712</v>
      </c>
      <c r="J236" s="526">
        <v>155</v>
      </c>
      <c r="L236" s="510"/>
      <c r="M236" s="528"/>
    </row>
    <row r="237" spans="1:23" ht="15">
      <c r="A237" s="510" t="s">
        <v>765</v>
      </c>
      <c r="B237" s="510" t="s">
        <v>766</v>
      </c>
      <c r="C237" s="521" t="s">
        <v>1719</v>
      </c>
      <c r="D237" s="522" t="s">
        <v>1520</v>
      </c>
      <c r="E237" s="523">
        <v>1</v>
      </c>
      <c r="F237" s="523" t="s">
        <v>6</v>
      </c>
      <c r="G237" s="96" t="s">
        <v>709</v>
      </c>
      <c r="H237" s="527" t="s">
        <v>1578</v>
      </c>
      <c r="I237" s="532" t="s">
        <v>1712</v>
      </c>
      <c r="J237" s="526">
        <v>155</v>
      </c>
      <c r="L237" s="527" t="s">
        <v>4005</v>
      </c>
      <c r="M237" s="540" t="s">
        <v>3988</v>
      </c>
      <c r="N237" s="534" t="s">
        <v>2570</v>
      </c>
      <c r="O237" s="535"/>
    </row>
    <row r="238" spans="1:23">
      <c r="A238" s="510" t="s">
        <v>1720</v>
      </c>
      <c r="B238" s="510" t="s">
        <v>1721</v>
      </c>
      <c r="C238" s="521" t="s">
        <v>197</v>
      </c>
      <c r="D238" s="522" t="s">
        <v>1546</v>
      </c>
      <c r="E238" s="523">
        <v>1</v>
      </c>
      <c r="F238" s="523" t="s">
        <v>19</v>
      </c>
      <c r="G238" s="442" t="s">
        <v>402</v>
      </c>
      <c r="L238" s="510"/>
      <c r="M238" s="528"/>
    </row>
    <row r="239" spans="1:23">
      <c r="A239" s="510" t="s">
        <v>1722</v>
      </c>
      <c r="B239" s="510" t="s">
        <v>1723</v>
      </c>
      <c r="C239" s="521" t="s">
        <v>197</v>
      </c>
      <c r="D239" s="522" t="s">
        <v>1546</v>
      </c>
      <c r="E239" s="523">
        <v>1</v>
      </c>
      <c r="F239" s="523" t="s">
        <v>19</v>
      </c>
      <c r="G239" s="442" t="s">
        <v>402</v>
      </c>
      <c r="L239" s="510"/>
      <c r="M239" s="528"/>
    </row>
    <row r="240" spans="1:23">
      <c r="A240" s="510" t="s">
        <v>1724</v>
      </c>
      <c r="B240" s="510" t="s">
        <v>1725</v>
      </c>
      <c r="C240" s="521" t="s">
        <v>200</v>
      </c>
      <c r="D240" s="522" t="s">
        <v>1546</v>
      </c>
      <c r="E240" s="523">
        <v>1</v>
      </c>
      <c r="F240" s="523" t="s">
        <v>19</v>
      </c>
      <c r="G240" s="442" t="s">
        <v>402</v>
      </c>
      <c r="L240" s="510"/>
      <c r="M240" s="528"/>
    </row>
    <row r="241" spans="1:32">
      <c r="A241" s="510" t="s">
        <v>1726</v>
      </c>
      <c r="B241" s="510" t="s">
        <v>1727</v>
      </c>
      <c r="C241" s="521" t="s">
        <v>200</v>
      </c>
      <c r="D241" s="522" t="s">
        <v>1546</v>
      </c>
      <c r="E241" s="523">
        <v>1</v>
      </c>
      <c r="F241" s="523" t="s">
        <v>19</v>
      </c>
      <c r="G241" s="442" t="s">
        <v>402</v>
      </c>
      <c r="L241" s="510"/>
      <c r="M241" s="528"/>
    </row>
    <row r="242" spans="1:32" ht="15">
      <c r="A242" s="510" t="s">
        <v>772</v>
      </c>
      <c r="B242" s="510" t="s">
        <v>773</v>
      </c>
      <c r="C242" s="521" t="s">
        <v>1130</v>
      </c>
      <c r="D242" s="522" t="s">
        <v>1520</v>
      </c>
      <c r="E242" s="523">
        <v>1</v>
      </c>
      <c r="F242" s="523" t="s">
        <v>6</v>
      </c>
      <c r="G242" s="117" t="s">
        <v>775</v>
      </c>
      <c r="H242" s="527" t="s">
        <v>1728</v>
      </c>
      <c r="I242" s="532" t="s">
        <v>1601</v>
      </c>
      <c r="J242" s="526">
        <v>80</v>
      </c>
      <c r="L242" s="527" t="s">
        <v>4007</v>
      </c>
      <c r="M242" s="534" t="s">
        <v>4002</v>
      </c>
      <c r="N242" s="534" t="s">
        <v>2548</v>
      </c>
      <c r="O242" s="535"/>
    </row>
    <row r="243" spans="1:32" s="552" customFormat="1" ht="15">
      <c r="A243" s="510">
        <v>1322</v>
      </c>
      <c r="B243" s="557" t="s">
        <v>778</v>
      </c>
      <c r="C243" s="521" t="s">
        <v>779</v>
      </c>
      <c r="D243" s="558" t="s">
        <v>1520</v>
      </c>
      <c r="E243" s="523">
        <v>1</v>
      </c>
      <c r="F243" s="559" t="s">
        <v>6</v>
      </c>
      <c r="G243" s="117" t="s">
        <v>780</v>
      </c>
      <c r="H243" s="527" t="s">
        <v>1522</v>
      </c>
      <c r="I243" s="598" t="s">
        <v>1739</v>
      </c>
      <c r="J243" s="527">
        <v>80</v>
      </c>
      <c r="L243" s="510" t="s">
        <v>3985</v>
      </c>
      <c r="M243" s="533" t="s">
        <v>3986</v>
      </c>
      <c r="N243" s="534" t="s">
        <v>2576</v>
      </c>
      <c r="O243" s="531">
        <v>0.1675810185185185</v>
      </c>
      <c r="P243" s="599" t="s">
        <v>1603</v>
      </c>
      <c r="Q243" s="50"/>
      <c r="R243" s="527"/>
      <c r="S243" s="527"/>
      <c r="T243" s="527"/>
      <c r="U243" s="527"/>
      <c r="V243" s="527"/>
      <c r="W243" s="527"/>
      <c r="X243" s="527"/>
      <c r="Y243" s="527"/>
      <c r="Z243" s="527"/>
      <c r="AA243" s="527"/>
      <c r="AB243" s="527"/>
      <c r="AC243" s="527"/>
      <c r="AD243" s="527"/>
      <c r="AE243" s="527"/>
      <c r="AF243" s="527"/>
    </row>
    <row r="244" spans="1:32" ht="15">
      <c r="A244" s="510">
        <v>1324</v>
      </c>
      <c r="B244" s="510" t="s">
        <v>783</v>
      </c>
      <c r="C244" s="521" t="s">
        <v>1729</v>
      </c>
      <c r="D244" s="522" t="s">
        <v>1572</v>
      </c>
      <c r="E244" s="523">
        <v>1</v>
      </c>
      <c r="F244" s="523" t="s">
        <v>6</v>
      </c>
      <c r="G244" s="117" t="s">
        <v>698</v>
      </c>
      <c r="H244" s="527" t="s">
        <v>1569</v>
      </c>
      <c r="I244" s="532" t="s">
        <v>1730</v>
      </c>
      <c r="J244" s="526">
        <v>40</v>
      </c>
      <c r="L244" s="56" t="s">
        <v>4003</v>
      </c>
      <c r="M244" s="533" t="s">
        <v>3986</v>
      </c>
      <c r="N244" s="534" t="s">
        <v>2539</v>
      </c>
      <c r="O244" s="535"/>
    </row>
    <row r="245" spans="1:32" s="554" customFormat="1" ht="15">
      <c r="A245" s="548" t="s">
        <v>785</v>
      </c>
      <c r="B245" s="553" t="s">
        <v>786</v>
      </c>
      <c r="C245" s="553" t="s">
        <v>787</v>
      </c>
      <c r="D245" s="550"/>
      <c r="E245" s="532">
        <v>1</v>
      </c>
      <c r="F245" s="532" t="s">
        <v>6</v>
      </c>
      <c r="G245" s="524" t="s">
        <v>402</v>
      </c>
      <c r="H245" s="527" t="s">
        <v>1621</v>
      </c>
      <c r="I245" s="532" t="s">
        <v>1739</v>
      </c>
      <c r="J245" s="527">
        <v>50</v>
      </c>
      <c r="L245" s="527" t="s">
        <v>4004</v>
      </c>
      <c r="M245" s="540" t="s">
        <v>3988</v>
      </c>
      <c r="N245" s="534" t="s">
        <v>2576</v>
      </c>
      <c r="O245" s="535"/>
      <c r="P245" s="527"/>
      <c r="Q245" s="527"/>
      <c r="R245" s="527"/>
    </row>
    <row r="246" spans="1:32" s="554" customFormat="1" ht="15">
      <c r="A246" s="548" t="s">
        <v>788</v>
      </c>
      <c r="B246" s="553" t="s">
        <v>789</v>
      </c>
      <c r="C246" s="553" t="s">
        <v>1732</v>
      </c>
      <c r="D246" s="550" t="s">
        <v>1654</v>
      </c>
      <c r="E246" s="532">
        <v>1</v>
      </c>
      <c r="F246" s="532" t="s">
        <v>6</v>
      </c>
      <c r="G246" s="524" t="s">
        <v>402</v>
      </c>
      <c r="H246" s="518" t="s">
        <v>1715</v>
      </c>
      <c r="I246" s="532" t="s">
        <v>2599</v>
      </c>
      <c r="J246" s="526">
        <v>60</v>
      </c>
      <c r="K246" s="548"/>
      <c r="L246" s="510" t="s">
        <v>4006</v>
      </c>
      <c r="M246" s="534" t="s">
        <v>3998</v>
      </c>
      <c r="N246" s="534" t="s">
        <v>2576</v>
      </c>
      <c r="O246" s="535"/>
      <c r="P246" s="527"/>
      <c r="Q246" s="527"/>
      <c r="R246" s="527"/>
    </row>
    <row r="247" spans="1:32">
      <c r="A247" s="510" t="s">
        <v>791</v>
      </c>
      <c r="B247" s="510" t="s">
        <v>792</v>
      </c>
      <c r="C247" s="521" t="s">
        <v>212</v>
      </c>
      <c r="D247" s="522" t="s">
        <v>1546</v>
      </c>
      <c r="E247" s="523">
        <v>1</v>
      </c>
      <c r="F247" s="523" t="s">
        <v>19</v>
      </c>
      <c r="G247" s="442" t="s">
        <v>402</v>
      </c>
      <c r="H247" s="527"/>
      <c r="I247" s="527"/>
      <c r="J247" s="527"/>
      <c r="K247" s="527"/>
    </row>
    <row r="248" spans="1:32" ht="15">
      <c r="A248" s="510">
        <v>507</v>
      </c>
      <c r="B248" s="510" t="s">
        <v>794</v>
      </c>
      <c r="C248" s="521" t="s">
        <v>795</v>
      </c>
      <c r="D248" s="522">
        <v>4</v>
      </c>
      <c r="E248" s="523">
        <v>1</v>
      </c>
      <c r="F248" s="523" t="s">
        <v>6</v>
      </c>
      <c r="G248" s="117" t="s">
        <v>796</v>
      </c>
      <c r="H248" s="527" t="s">
        <v>1552</v>
      </c>
      <c r="I248" s="532" t="s">
        <v>1644</v>
      </c>
      <c r="J248" s="526">
        <v>40</v>
      </c>
      <c r="L248" s="510" t="s">
        <v>3999</v>
      </c>
      <c r="M248" s="534" t="s">
        <v>3992</v>
      </c>
      <c r="N248" s="534" t="s">
        <v>2548</v>
      </c>
      <c r="O248" s="535"/>
    </row>
    <row r="249" spans="1:32" ht="15">
      <c r="A249" s="510" t="s">
        <v>798</v>
      </c>
      <c r="B249" s="510" t="s">
        <v>799</v>
      </c>
      <c r="C249" s="521" t="s">
        <v>1729</v>
      </c>
      <c r="D249" s="522" t="s">
        <v>1581</v>
      </c>
      <c r="E249" s="523">
        <v>1</v>
      </c>
      <c r="F249" s="523" t="s">
        <v>6</v>
      </c>
      <c r="G249" s="117" t="s">
        <v>698</v>
      </c>
      <c r="H249" s="527" t="s">
        <v>1569</v>
      </c>
      <c r="I249" s="532" t="s">
        <v>1730</v>
      </c>
      <c r="J249" s="526">
        <v>40</v>
      </c>
      <c r="L249" s="56" t="s">
        <v>4003</v>
      </c>
      <c r="M249" s="533" t="s">
        <v>3986</v>
      </c>
      <c r="N249" s="534" t="s">
        <v>2539</v>
      </c>
      <c r="O249" s="535"/>
    </row>
    <row r="250" spans="1:32" ht="15">
      <c r="A250" s="510" t="s">
        <v>800</v>
      </c>
      <c r="B250" s="510" t="s">
        <v>801</v>
      </c>
      <c r="C250" s="521" t="s">
        <v>1736</v>
      </c>
      <c r="D250" s="522" t="s">
        <v>1581</v>
      </c>
      <c r="E250" s="523">
        <v>1</v>
      </c>
      <c r="F250" s="523" t="s">
        <v>6</v>
      </c>
      <c r="G250" s="117" t="s">
        <v>694</v>
      </c>
      <c r="H250" s="527" t="s">
        <v>1578</v>
      </c>
      <c r="I250" s="532" t="s">
        <v>1731</v>
      </c>
      <c r="J250" s="526">
        <v>40</v>
      </c>
      <c r="L250" s="527" t="s">
        <v>3987</v>
      </c>
      <c r="M250" s="540" t="s">
        <v>3988</v>
      </c>
      <c r="N250" s="534" t="s">
        <v>2539</v>
      </c>
      <c r="O250" s="535"/>
    </row>
    <row r="251" spans="1:32" s="554" customFormat="1" ht="15">
      <c r="A251" s="548" t="s">
        <v>803</v>
      </c>
      <c r="B251" s="553" t="s">
        <v>804</v>
      </c>
      <c r="C251" s="553" t="s">
        <v>1737</v>
      </c>
      <c r="D251" s="550">
        <v>5</v>
      </c>
      <c r="E251" s="532">
        <v>1</v>
      </c>
      <c r="F251" s="532" t="s">
        <v>6</v>
      </c>
      <c r="G251" s="524" t="s">
        <v>700</v>
      </c>
      <c r="H251" s="527" t="s">
        <v>1728</v>
      </c>
      <c r="I251" s="532" t="s">
        <v>1731</v>
      </c>
      <c r="J251" s="526">
        <v>40</v>
      </c>
      <c r="L251" s="527" t="s">
        <v>4007</v>
      </c>
      <c r="M251" s="534" t="s">
        <v>4002</v>
      </c>
      <c r="N251" s="534" t="s">
        <v>2548</v>
      </c>
      <c r="O251" s="535"/>
      <c r="P251" s="527"/>
      <c r="Q251" s="527"/>
      <c r="R251" s="527"/>
    </row>
    <row r="252" spans="1:32" s="554" customFormat="1" ht="15">
      <c r="A252" s="548" t="s">
        <v>806</v>
      </c>
      <c r="B252" s="553" t="s">
        <v>807</v>
      </c>
      <c r="C252" s="553" t="s">
        <v>1738</v>
      </c>
      <c r="D252" s="550">
        <v>4</v>
      </c>
      <c r="E252" s="532">
        <v>1</v>
      </c>
      <c r="F252" s="532" t="s">
        <v>6</v>
      </c>
      <c r="G252" s="524" t="s">
        <v>741</v>
      </c>
      <c r="H252" s="527" t="s">
        <v>1548</v>
      </c>
      <c r="I252" s="532" t="s">
        <v>1672</v>
      </c>
      <c r="J252" s="526">
        <v>40</v>
      </c>
      <c r="L252" s="56" t="s">
        <v>4008</v>
      </c>
      <c r="M252" s="534" t="s">
        <v>3996</v>
      </c>
      <c r="N252" s="534" t="s">
        <v>2576</v>
      </c>
      <c r="O252" s="535"/>
      <c r="P252" s="527"/>
      <c r="Q252" s="527"/>
      <c r="R252" s="527"/>
    </row>
    <row r="253" spans="1:32" ht="15">
      <c r="A253" s="510" t="s">
        <v>809</v>
      </c>
      <c r="B253" s="49" t="s">
        <v>810</v>
      </c>
      <c r="C253" s="524" t="s">
        <v>811</v>
      </c>
      <c r="D253" s="522" t="s">
        <v>1570</v>
      </c>
      <c r="E253" s="523">
        <v>1</v>
      </c>
      <c r="F253" s="523" t="s">
        <v>6</v>
      </c>
      <c r="G253" s="117" t="s">
        <v>812</v>
      </c>
      <c r="H253" s="59" t="s">
        <v>3366</v>
      </c>
      <c r="I253" s="532" t="s">
        <v>1663</v>
      </c>
      <c r="J253" s="526">
        <v>40</v>
      </c>
      <c r="L253" s="56" t="s">
        <v>3989</v>
      </c>
      <c r="M253" s="533" t="s">
        <v>3990</v>
      </c>
      <c r="N253" s="534" t="s">
        <v>2576</v>
      </c>
      <c r="O253" s="535"/>
    </row>
    <row r="254" spans="1:32" ht="15">
      <c r="A254" s="548" t="s">
        <v>1769</v>
      </c>
      <c r="B254" s="553" t="s">
        <v>1770</v>
      </c>
      <c r="C254" s="521" t="s">
        <v>1711</v>
      </c>
      <c r="D254" s="522" t="s">
        <v>1572</v>
      </c>
      <c r="E254" s="523">
        <v>1</v>
      </c>
      <c r="F254" s="523" t="s">
        <v>6</v>
      </c>
      <c r="G254" s="117" t="s">
        <v>722</v>
      </c>
      <c r="H254" s="518" t="s">
        <v>1530</v>
      </c>
      <c r="I254" s="532" t="s">
        <v>1598</v>
      </c>
      <c r="J254" s="526">
        <v>55</v>
      </c>
      <c r="L254" s="56" t="s">
        <v>4017</v>
      </c>
      <c r="M254" s="533" t="s">
        <v>3990</v>
      </c>
      <c r="N254" s="534" t="s">
        <v>2548</v>
      </c>
      <c r="O254" s="535"/>
    </row>
    <row r="255" spans="1:32">
      <c r="A255" s="548" t="s">
        <v>1769</v>
      </c>
      <c r="B255" s="553" t="s">
        <v>1770</v>
      </c>
      <c r="C255" s="521" t="s">
        <v>1711</v>
      </c>
      <c r="D255" s="522" t="s">
        <v>1572</v>
      </c>
      <c r="E255" s="523">
        <v>2</v>
      </c>
      <c r="F255" s="523" t="s">
        <v>6</v>
      </c>
      <c r="G255" s="524" t="s">
        <v>723</v>
      </c>
      <c r="H255" s="518" t="s">
        <v>1569</v>
      </c>
      <c r="I255" s="532" t="s">
        <v>1598</v>
      </c>
      <c r="J255" s="526">
        <v>55</v>
      </c>
      <c r="L255" s="510"/>
      <c r="M255" s="528"/>
    </row>
    <row r="256" spans="1:32">
      <c r="A256" s="548" t="s">
        <v>1769</v>
      </c>
      <c r="B256" s="553" t="s">
        <v>1770</v>
      </c>
      <c r="C256" s="521" t="s">
        <v>1711</v>
      </c>
      <c r="D256" s="522" t="s">
        <v>1572</v>
      </c>
      <c r="E256" s="523">
        <v>1</v>
      </c>
      <c r="F256" s="523" t="s">
        <v>7</v>
      </c>
      <c r="G256" s="117" t="s">
        <v>723</v>
      </c>
      <c r="H256" s="518" t="s">
        <v>1639</v>
      </c>
      <c r="I256" s="532" t="s">
        <v>1598</v>
      </c>
      <c r="L256" s="510"/>
      <c r="M256" s="528"/>
    </row>
    <row r="257" spans="1:19">
      <c r="A257" s="548" t="s">
        <v>1769</v>
      </c>
      <c r="B257" s="553" t="s">
        <v>1770</v>
      </c>
      <c r="C257" s="521" t="s">
        <v>1711</v>
      </c>
      <c r="D257" s="522" t="s">
        <v>1572</v>
      </c>
      <c r="E257" s="523">
        <v>2</v>
      </c>
      <c r="F257" s="523" t="s">
        <v>7</v>
      </c>
      <c r="G257" s="117" t="s">
        <v>727</v>
      </c>
      <c r="H257" s="518" t="s">
        <v>1639</v>
      </c>
      <c r="I257" s="532" t="s">
        <v>1712</v>
      </c>
      <c r="L257" s="510"/>
      <c r="M257" s="528"/>
    </row>
    <row r="258" spans="1:19" ht="24">
      <c r="A258" s="548" t="s">
        <v>1769</v>
      </c>
      <c r="B258" s="553" t="s">
        <v>1770</v>
      </c>
      <c r="C258" s="521" t="s">
        <v>1711</v>
      </c>
      <c r="D258" s="522" t="s">
        <v>1572</v>
      </c>
      <c r="E258" s="523">
        <v>3</v>
      </c>
      <c r="F258" s="523" t="s">
        <v>7</v>
      </c>
      <c r="G258" s="524" t="s">
        <v>729</v>
      </c>
      <c r="H258" s="518" t="s">
        <v>1639</v>
      </c>
      <c r="I258" s="532" t="s">
        <v>1608</v>
      </c>
      <c r="L258" s="510"/>
      <c r="M258" s="528"/>
    </row>
    <row r="259" spans="1:19" ht="24">
      <c r="A259" s="548" t="s">
        <v>1769</v>
      </c>
      <c r="B259" s="553" t="s">
        <v>1770</v>
      </c>
      <c r="C259" s="521" t="s">
        <v>1711</v>
      </c>
      <c r="D259" s="522" t="s">
        <v>1572</v>
      </c>
      <c r="E259" s="523">
        <v>1</v>
      </c>
      <c r="F259" s="523" t="s">
        <v>8</v>
      </c>
      <c r="G259" s="524" t="s">
        <v>3416</v>
      </c>
      <c r="H259" s="518" t="s">
        <v>1664</v>
      </c>
      <c r="I259" s="532" t="s">
        <v>2603</v>
      </c>
      <c r="J259" s="510"/>
      <c r="M259" s="519"/>
      <c r="S259" s="518"/>
    </row>
    <row r="260" spans="1:19" ht="24">
      <c r="A260" s="548" t="s">
        <v>1769</v>
      </c>
      <c r="B260" s="553" t="s">
        <v>1770</v>
      </c>
      <c r="C260" s="521" t="s">
        <v>1711</v>
      </c>
      <c r="D260" s="522" t="s">
        <v>1572</v>
      </c>
      <c r="E260" s="523">
        <v>2</v>
      </c>
      <c r="F260" s="523" t="s">
        <v>8</v>
      </c>
      <c r="G260" s="524" t="s">
        <v>3412</v>
      </c>
      <c r="H260" s="518" t="s">
        <v>1493</v>
      </c>
      <c r="I260" s="532" t="s">
        <v>2603</v>
      </c>
      <c r="J260" s="510"/>
      <c r="M260" s="519"/>
      <c r="S260" s="518"/>
    </row>
    <row r="261" spans="1:19">
      <c r="A261" s="548" t="s">
        <v>1769</v>
      </c>
      <c r="B261" s="553" t="s">
        <v>1770</v>
      </c>
      <c r="C261" s="521" t="s">
        <v>1711</v>
      </c>
      <c r="D261" s="522" t="s">
        <v>1572</v>
      </c>
      <c r="E261" s="523">
        <v>3</v>
      </c>
      <c r="F261" s="523" t="s">
        <v>8</v>
      </c>
      <c r="G261" s="524" t="s">
        <v>3413</v>
      </c>
      <c r="H261" s="518" t="s">
        <v>1499</v>
      </c>
      <c r="I261" s="532" t="s">
        <v>2603</v>
      </c>
      <c r="L261" s="510"/>
      <c r="M261" s="528"/>
    </row>
    <row r="262" spans="1:19" ht="15">
      <c r="A262" s="548" t="s">
        <v>1771</v>
      </c>
      <c r="B262" s="553" t="s">
        <v>1772</v>
      </c>
      <c r="C262" s="521" t="s">
        <v>915</v>
      </c>
      <c r="D262" s="522" t="s">
        <v>1520</v>
      </c>
      <c r="E262" s="523">
        <v>1</v>
      </c>
      <c r="F262" s="523" t="s">
        <v>6</v>
      </c>
      <c r="G262" s="442" t="s">
        <v>919</v>
      </c>
      <c r="H262" s="518" t="s">
        <v>1538</v>
      </c>
      <c r="I262" s="532" t="s">
        <v>1608</v>
      </c>
      <c r="J262" s="526">
        <v>55</v>
      </c>
      <c r="L262" s="510" t="s">
        <v>4014</v>
      </c>
      <c r="M262" s="534" t="s">
        <v>3992</v>
      </c>
      <c r="N262" s="534" t="s">
        <v>2539</v>
      </c>
      <c r="O262" s="535"/>
    </row>
    <row r="263" spans="1:19">
      <c r="A263" s="548" t="s">
        <v>1771</v>
      </c>
      <c r="B263" s="553" t="s">
        <v>1772</v>
      </c>
      <c r="C263" s="521" t="s">
        <v>915</v>
      </c>
      <c r="D263" s="522" t="s">
        <v>1520</v>
      </c>
      <c r="E263" s="523">
        <v>1</v>
      </c>
      <c r="F263" s="523" t="s">
        <v>7</v>
      </c>
      <c r="G263" s="442" t="s">
        <v>919</v>
      </c>
      <c r="H263" s="518" t="s">
        <v>1640</v>
      </c>
      <c r="I263" s="532" t="s">
        <v>1608</v>
      </c>
      <c r="J263" s="526">
        <v>55</v>
      </c>
      <c r="L263" s="510"/>
      <c r="M263" s="528"/>
    </row>
    <row r="264" spans="1:19">
      <c r="A264" s="548" t="s">
        <v>1771</v>
      </c>
      <c r="B264" s="553" t="s">
        <v>1772</v>
      </c>
      <c r="C264" s="521" t="s">
        <v>915</v>
      </c>
      <c r="D264" s="522" t="s">
        <v>1520</v>
      </c>
      <c r="E264" s="523">
        <v>2</v>
      </c>
      <c r="F264" s="523" t="s">
        <v>6</v>
      </c>
      <c r="G264" s="441" t="s">
        <v>916</v>
      </c>
      <c r="H264" s="518" t="s">
        <v>1534</v>
      </c>
      <c r="I264" s="532" t="s">
        <v>1598</v>
      </c>
      <c r="J264" s="526">
        <v>55</v>
      </c>
      <c r="L264" s="510"/>
      <c r="M264" s="528"/>
    </row>
    <row r="265" spans="1:19">
      <c r="A265" s="548" t="s">
        <v>1771</v>
      </c>
      <c r="B265" s="553" t="s">
        <v>1772</v>
      </c>
      <c r="C265" s="521" t="s">
        <v>915</v>
      </c>
      <c r="D265" s="522" t="s">
        <v>1520</v>
      </c>
      <c r="E265" s="523">
        <v>2</v>
      </c>
      <c r="F265" s="523" t="s">
        <v>7</v>
      </c>
      <c r="G265" s="442" t="s">
        <v>917</v>
      </c>
      <c r="H265" s="518" t="s">
        <v>1640</v>
      </c>
      <c r="I265" s="532" t="s">
        <v>1598</v>
      </c>
      <c r="J265" s="526">
        <v>55</v>
      </c>
      <c r="L265" s="510"/>
      <c r="M265" s="528"/>
    </row>
    <row r="266" spans="1:19" ht="15">
      <c r="A266" s="548" t="s">
        <v>1773</v>
      </c>
      <c r="B266" s="553" t="s">
        <v>1774</v>
      </c>
      <c r="C266" s="521" t="s">
        <v>922</v>
      </c>
      <c r="D266" s="522" t="s">
        <v>1520</v>
      </c>
      <c r="E266" s="523">
        <v>1</v>
      </c>
      <c r="F266" s="523" t="s">
        <v>6</v>
      </c>
      <c r="G266" s="441" t="s">
        <v>923</v>
      </c>
      <c r="H266" s="518" t="s">
        <v>1578</v>
      </c>
      <c r="I266" s="532" t="s">
        <v>1608</v>
      </c>
      <c r="J266" s="526">
        <v>50</v>
      </c>
      <c r="L266" s="527" t="s">
        <v>3987</v>
      </c>
      <c r="M266" s="540" t="s">
        <v>3988</v>
      </c>
      <c r="N266" s="534" t="s">
        <v>2539</v>
      </c>
      <c r="O266" s="535"/>
    </row>
    <row r="267" spans="1:19">
      <c r="A267" s="548" t="s">
        <v>1773</v>
      </c>
      <c r="B267" s="553" t="s">
        <v>1774</v>
      </c>
      <c r="C267" s="521" t="s">
        <v>922</v>
      </c>
      <c r="D267" s="522" t="s">
        <v>1520</v>
      </c>
      <c r="E267" s="523">
        <v>1</v>
      </c>
      <c r="F267" s="523" t="s">
        <v>7</v>
      </c>
      <c r="G267" s="442" t="s">
        <v>924</v>
      </c>
      <c r="H267" s="518" t="s">
        <v>1637</v>
      </c>
      <c r="I267" s="532" t="s">
        <v>1608</v>
      </c>
      <c r="J267" s="526">
        <v>50</v>
      </c>
      <c r="L267" s="510"/>
      <c r="M267" s="528"/>
    </row>
    <row r="268" spans="1:19">
      <c r="A268" s="548" t="s">
        <v>1773</v>
      </c>
      <c r="B268" s="553" t="s">
        <v>1774</v>
      </c>
      <c r="C268" s="521" t="s">
        <v>922</v>
      </c>
      <c r="D268" s="522" t="s">
        <v>1520</v>
      </c>
      <c r="E268" s="523">
        <v>2</v>
      </c>
      <c r="F268" s="523" t="s">
        <v>6</v>
      </c>
      <c r="G268" s="442" t="s">
        <v>912</v>
      </c>
      <c r="H268" s="518" t="s">
        <v>1578</v>
      </c>
      <c r="I268" s="532" t="s">
        <v>1775</v>
      </c>
      <c r="J268" s="526">
        <v>22</v>
      </c>
      <c r="L268" s="510"/>
      <c r="M268" s="528"/>
    </row>
    <row r="269" spans="1:19">
      <c r="A269" s="548" t="s">
        <v>1773</v>
      </c>
      <c r="B269" s="553" t="s">
        <v>1774</v>
      </c>
      <c r="C269" s="521" t="s">
        <v>922</v>
      </c>
      <c r="D269" s="522" t="s">
        <v>1520</v>
      </c>
      <c r="E269" s="523">
        <v>2</v>
      </c>
      <c r="F269" s="523" t="s">
        <v>7</v>
      </c>
      <c r="G269" s="442" t="s">
        <v>912</v>
      </c>
      <c r="H269" s="518" t="s">
        <v>1637</v>
      </c>
      <c r="I269" s="532" t="s">
        <v>1775</v>
      </c>
      <c r="J269" s="526">
        <v>22</v>
      </c>
      <c r="L269" s="510"/>
      <c r="M269" s="528"/>
    </row>
    <row r="270" spans="1:19">
      <c r="A270" s="548" t="s">
        <v>1773</v>
      </c>
      <c r="B270" s="553" t="s">
        <v>1774</v>
      </c>
      <c r="C270" s="521" t="s">
        <v>922</v>
      </c>
      <c r="D270" s="522" t="s">
        <v>1520</v>
      </c>
      <c r="E270" s="523">
        <v>3</v>
      </c>
      <c r="F270" s="523" t="s">
        <v>6</v>
      </c>
      <c r="G270" s="442" t="s">
        <v>725</v>
      </c>
      <c r="H270" s="518" t="s">
        <v>1588</v>
      </c>
      <c r="I270" s="532" t="s">
        <v>1604</v>
      </c>
      <c r="J270" s="526">
        <v>36</v>
      </c>
      <c r="L270" s="510"/>
      <c r="M270" s="528"/>
    </row>
    <row r="271" spans="1:19">
      <c r="A271" s="548" t="s">
        <v>1773</v>
      </c>
      <c r="B271" s="553" t="s">
        <v>1774</v>
      </c>
      <c r="C271" s="521" t="s">
        <v>922</v>
      </c>
      <c r="D271" s="522" t="s">
        <v>1520</v>
      </c>
      <c r="E271" s="523">
        <v>3</v>
      </c>
      <c r="F271" s="523" t="s">
        <v>7</v>
      </c>
      <c r="G271" s="442" t="s">
        <v>725</v>
      </c>
      <c r="H271" s="518" t="s">
        <v>1637</v>
      </c>
      <c r="I271" s="532" t="s">
        <v>1604</v>
      </c>
      <c r="J271" s="526">
        <v>36</v>
      </c>
      <c r="L271" s="510"/>
      <c r="M271" s="101"/>
    </row>
    <row r="272" spans="1:19" ht="15">
      <c r="A272" s="548" t="s">
        <v>1776</v>
      </c>
      <c r="B272" s="553" t="s">
        <v>1777</v>
      </c>
      <c r="C272" s="521" t="s">
        <v>927</v>
      </c>
      <c r="D272" s="522" t="s">
        <v>1520</v>
      </c>
      <c r="E272" s="523">
        <v>1</v>
      </c>
      <c r="F272" s="523" t="s">
        <v>6</v>
      </c>
      <c r="G272" s="442" t="s">
        <v>931</v>
      </c>
      <c r="H272" s="518" t="s">
        <v>1578</v>
      </c>
      <c r="I272" s="532" t="s">
        <v>1603</v>
      </c>
      <c r="J272" s="526">
        <v>36</v>
      </c>
      <c r="L272" s="56" t="s">
        <v>4018</v>
      </c>
      <c r="M272" s="534" t="s">
        <v>4002</v>
      </c>
      <c r="N272" s="534" t="s">
        <v>2539</v>
      </c>
      <c r="O272" s="535"/>
    </row>
    <row r="273" spans="1:17">
      <c r="A273" s="548" t="s">
        <v>1776</v>
      </c>
      <c r="B273" s="553" t="s">
        <v>1777</v>
      </c>
      <c r="C273" s="521" t="s">
        <v>927</v>
      </c>
      <c r="D273" s="522" t="s">
        <v>1520</v>
      </c>
      <c r="E273" s="523">
        <v>1</v>
      </c>
      <c r="F273" s="523" t="s">
        <v>7</v>
      </c>
      <c r="G273" s="442" t="s">
        <v>931</v>
      </c>
      <c r="H273" s="518" t="s">
        <v>1536</v>
      </c>
      <c r="I273" s="532" t="s">
        <v>1603</v>
      </c>
      <c r="J273" s="526">
        <v>36</v>
      </c>
      <c r="L273" s="510"/>
      <c r="M273" s="528"/>
    </row>
    <row r="274" spans="1:17">
      <c r="A274" s="548" t="s">
        <v>1776</v>
      </c>
      <c r="B274" s="553" t="s">
        <v>1777</v>
      </c>
      <c r="C274" s="521" t="s">
        <v>927</v>
      </c>
      <c r="D274" s="522" t="s">
        <v>1520</v>
      </c>
      <c r="E274" s="523">
        <v>2</v>
      </c>
      <c r="F274" s="523" t="s">
        <v>6</v>
      </c>
      <c r="G274" s="442" t="s">
        <v>935</v>
      </c>
      <c r="H274" s="518" t="s">
        <v>1538</v>
      </c>
      <c r="I274" s="532" t="s">
        <v>1604</v>
      </c>
      <c r="J274" s="526">
        <v>36</v>
      </c>
      <c r="L274" s="510"/>
      <c r="M274" s="528"/>
    </row>
    <row r="275" spans="1:17">
      <c r="A275" s="548" t="s">
        <v>1776</v>
      </c>
      <c r="B275" s="553" t="s">
        <v>1777</v>
      </c>
      <c r="C275" s="521" t="s">
        <v>927</v>
      </c>
      <c r="D275" s="522" t="s">
        <v>1520</v>
      </c>
      <c r="E275" s="523">
        <v>2</v>
      </c>
      <c r="F275" s="523" t="s">
        <v>7</v>
      </c>
      <c r="G275" s="442" t="s">
        <v>935</v>
      </c>
      <c r="H275" s="518" t="s">
        <v>1536</v>
      </c>
      <c r="I275" s="532" t="s">
        <v>1604</v>
      </c>
      <c r="J275" s="526">
        <v>36</v>
      </c>
      <c r="L275" s="510"/>
      <c r="M275" s="528"/>
    </row>
    <row r="276" spans="1:17">
      <c r="A276" s="548" t="s">
        <v>1776</v>
      </c>
      <c r="B276" s="553" t="s">
        <v>1777</v>
      </c>
      <c r="C276" s="521" t="s">
        <v>927</v>
      </c>
      <c r="D276" s="522" t="s">
        <v>1520</v>
      </c>
      <c r="E276" s="523">
        <v>3</v>
      </c>
      <c r="F276" s="523" t="s">
        <v>6</v>
      </c>
      <c r="G276" s="524" t="s">
        <v>1778</v>
      </c>
      <c r="H276" s="518" t="s">
        <v>1534</v>
      </c>
      <c r="I276" s="532" t="s">
        <v>1603</v>
      </c>
      <c r="J276" s="526">
        <v>36</v>
      </c>
      <c r="L276" s="510"/>
      <c r="M276" s="528"/>
    </row>
    <row r="277" spans="1:17">
      <c r="A277" s="548" t="s">
        <v>1776</v>
      </c>
      <c r="B277" s="553" t="s">
        <v>1777</v>
      </c>
      <c r="C277" s="521" t="s">
        <v>927</v>
      </c>
      <c r="D277" s="522" t="s">
        <v>1520</v>
      </c>
      <c r="E277" s="523">
        <v>3</v>
      </c>
      <c r="F277" s="523" t="s">
        <v>7</v>
      </c>
      <c r="G277" s="442" t="s">
        <v>933</v>
      </c>
      <c r="H277" s="518" t="s">
        <v>1536</v>
      </c>
      <c r="I277" s="532" t="s">
        <v>1779</v>
      </c>
      <c r="J277" s="526">
        <v>36</v>
      </c>
      <c r="L277" s="510"/>
      <c r="M277" s="547"/>
    </row>
    <row r="278" spans="1:17" ht="15">
      <c r="A278" s="585" t="s">
        <v>814</v>
      </c>
      <c r="B278" s="59" t="s">
        <v>815</v>
      </c>
      <c r="C278" s="59" t="s">
        <v>816</v>
      </c>
      <c r="D278" s="522" t="s">
        <v>1520</v>
      </c>
      <c r="E278" s="523">
        <v>1</v>
      </c>
      <c r="F278" s="523" t="s">
        <v>6</v>
      </c>
      <c r="G278" s="117" t="s">
        <v>1740</v>
      </c>
      <c r="H278" s="59" t="s">
        <v>1621</v>
      </c>
      <c r="I278" s="532" t="s">
        <v>1779</v>
      </c>
      <c r="J278" s="526">
        <v>80</v>
      </c>
      <c r="L278" s="527" t="s">
        <v>4011</v>
      </c>
      <c r="M278" s="540" t="s">
        <v>3988</v>
      </c>
      <c r="N278" s="534" t="s">
        <v>2548</v>
      </c>
      <c r="O278" s="535"/>
    </row>
    <row r="279" spans="1:17" ht="24">
      <c r="A279" s="510" t="s">
        <v>819</v>
      </c>
      <c r="B279" s="510" t="s">
        <v>820</v>
      </c>
      <c r="C279" s="521" t="s">
        <v>821</v>
      </c>
      <c r="D279" s="522" t="s">
        <v>1520</v>
      </c>
      <c r="E279" s="523">
        <v>1</v>
      </c>
      <c r="F279" s="523" t="s">
        <v>6</v>
      </c>
      <c r="G279" s="117" t="s">
        <v>1741</v>
      </c>
      <c r="H279" s="518" t="s">
        <v>1522</v>
      </c>
      <c r="I279" s="532" t="s">
        <v>1608</v>
      </c>
      <c r="J279" s="526">
        <v>400</v>
      </c>
      <c r="L279" s="510" t="s">
        <v>4015</v>
      </c>
      <c r="M279" s="533" t="s">
        <v>3986</v>
      </c>
      <c r="N279" s="534" t="s">
        <v>2548</v>
      </c>
      <c r="O279" s="535"/>
    </row>
    <row r="280" spans="1:17" ht="24">
      <c r="A280" s="510" t="s">
        <v>819</v>
      </c>
      <c r="B280" s="510" t="s">
        <v>820</v>
      </c>
      <c r="C280" s="521" t="s">
        <v>821</v>
      </c>
      <c r="D280" s="522" t="s">
        <v>1520</v>
      </c>
      <c r="E280" s="523">
        <v>1</v>
      </c>
      <c r="F280" s="523" t="s">
        <v>7</v>
      </c>
      <c r="G280" s="442" t="s">
        <v>1742</v>
      </c>
      <c r="H280" s="518" t="s">
        <v>1554</v>
      </c>
      <c r="I280" s="532" t="s">
        <v>1608</v>
      </c>
      <c r="J280" s="526">
        <v>400</v>
      </c>
      <c r="L280" s="510"/>
      <c r="M280" s="528"/>
    </row>
    <row r="281" spans="1:17" ht="24">
      <c r="A281" s="510" t="s">
        <v>819</v>
      </c>
      <c r="B281" s="510" t="s">
        <v>820</v>
      </c>
      <c r="C281" s="521" t="s">
        <v>821</v>
      </c>
      <c r="D281" s="522" t="s">
        <v>1520</v>
      </c>
      <c r="E281" s="523">
        <v>2</v>
      </c>
      <c r="F281" s="523" t="s">
        <v>6</v>
      </c>
      <c r="G281" s="442" t="s">
        <v>1742</v>
      </c>
      <c r="H281" s="518" t="s">
        <v>1569</v>
      </c>
      <c r="I281" s="532" t="s">
        <v>1712</v>
      </c>
      <c r="J281" s="526">
        <v>400</v>
      </c>
      <c r="L281" s="510"/>
      <c r="M281" s="528"/>
    </row>
    <row r="282" spans="1:17" ht="24">
      <c r="A282" s="510" t="s">
        <v>819</v>
      </c>
      <c r="B282" s="510" t="s">
        <v>820</v>
      </c>
      <c r="C282" s="521" t="s">
        <v>821</v>
      </c>
      <c r="D282" s="522" t="s">
        <v>1520</v>
      </c>
      <c r="E282" s="523">
        <v>2</v>
      </c>
      <c r="F282" s="523" t="s">
        <v>7</v>
      </c>
      <c r="G282" s="442" t="s">
        <v>1742</v>
      </c>
      <c r="H282" s="518" t="s">
        <v>1743</v>
      </c>
      <c r="I282" s="532" t="s">
        <v>1712</v>
      </c>
      <c r="J282" s="526">
        <v>400</v>
      </c>
      <c r="L282" s="510"/>
      <c r="M282" s="528"/>
    </row>
    <row r="283" spans="1:17" ht="24">
      <c r="A283" s="510">
        <v>1120</v>
      </c>
      <c r="B283" s="510" t="s">
        <v>830</v>
      </c>
      <c r="C283" s="521" t="s">
        <v>831</v>
      </c>
      <c r="D283" s="522" t="s">
        <v>1520</v>
      </c>
      <c r="E283" s="523">
        <v>1</v>
      </c>
      <c r="F283" s="523" t="s">
        <v>6</v>
      </c>
      <c r="G283" s="117" t="s">
        <v>1744</v>
      </c>
      <c r="H283" s="518" t="s">
        <v>1745</v>
      </c>
      <c r="I283" s="532" t="s">
        <v>1604</v>
      </c>
      <c r="J283" s="526">
        <v>80</v>
      </c>
      <c r="L283" s="56" t="s">
        <v>4008</v>
      </c>
      <c r="M283" s="534" t="s">
        <v>3996</v>
      </c>
      <c r="N283" s="534" t="s">
        <v>2576</v>
      </c>
      <c r="O283" s="535"/>
      <c r="P283" s="50"/>
      <c r="Q283" s="50"/>
    </row>
    <row r="284" spans="1:17" ht="24">
      <c r="A284" s="510" t="s">
        <v>836</v>
      </c>
      <c r="B284" s="510" t="s">
        <v>837</v>
      </c>
      <c r="C284" s="521" t="s">
        <v>838</v>
      </c>
      <c r="D284" s="522" t="s">
        <v>1520</v>
      </c>
      <c r="E284" s="523">
        <v>1</v>
      </c>
      <c r="F284" s="523" t="s">
        <v>6</v>
      </c>
      <c r="G284" s="456" t="s">
        <v>3417</v>
      </c>
      <c r="H284" s="518" t="s">
        <v>1538</v>
      </c>
      <c r="I284" s="532" t="s">
        <v>1730</v>
      </c>
      <c r="J284" s="526">
        <v>65</v>
      </c>
      <c r="L284" s="510" t="s">
        <v>3989</v>
      </c>
      <c r="M284" s="533" t="s">
        <v>3990</v>
      </c>
      <c r="N284" s="534" t="s">
        <v>2576</v>
      </c>
      <c r="O284" s="531">
        <v>0.1675810185185185</v>
      </c>
      <c r="P284" s="441" t="s">
        <v>839</v>
      </c>
    </row>
    <row r="285" spans="1:17">
      <c r="A285" s="510" t="s">
        <v>836</v>
      </c>
      <c r="B285" s="510" t="s">
        <v>837</v>
      </c>
      <c r="C285" s="521" t="s">
        <v>838</v>
      </c>
      <c r="D285" s="522" t="s">
        <v>1520</v>
      </c>
      <c r="E285" s="523">
        <v>1</v>
      </c>
      <c r="F285" s="523" t="s">
        <v>7</v>
      </c>
      <c r="G285" s="457" t="s">
        <v>3418</v>
      </c>
      <c r="H285" s="518" t="s">
        <v>1746</v>
      </c>
      <c r="I285" s="532" t="s">
        <v>1730</v>
      </c>
      <c r="J285" s="526">
        <v>65</v>
      </c>
      <c r="L285" s="510"/>
      <c r="M285" s="528"/>
      <c r="O285" s="531">
        <v>0.1675810185185185</v>
      </c>
      <c r="P285" s="457" t="s">
        <v>4019</v>
      </c>
    </row>
    <row r="286" spans="1:17" ht="15">
      <c r="A286" s="510" t="s">
        <v>841</v>
      </c>
      <c r="B286" s="510" t="s">
        <v>842</v>
      </c>
      <c r="C286" s="521" t="s">
        <v>843</v>
      </c>
      <c r="D286" s="522" t="s">
        <v>1520</v>
      </c>
      <c r="E286" s="523">
        <v>1</v>
      </c>
      <c r="F286" s="523" t="s">
        <v>6</v>
      </c>
      <c r="G286" s="456" t="s">
        <v>3419</v>
      </c>
      <c r="H286" s="518" t="s">
        <v>1747</v>
      </c>
      <c r="I286" s="532" t="s">
        <v>1627</v>
      </c>
      <c r="J286" s="526">
        <v>65</v>
      </c>
      <c r="L286" s="56" t="s">
        <v>3995</v>
      </c>
      <c r="M286" s="534" t="s">
        <v>3996</v>
      </c>
      <c r="N286" s="534" t="s">
        <v>2548</v>
      </c>
      <c r="O286" s="531">
        <v>0.1675810185185185</v>
      </c>
      <c r="P286" s="456" t="s">
        <v>4020</v>
      </c>
    </row>
    <row r="287" spans="1:17">
      <c r="A287" s="510" t="s">
        <v>841</v>
      </c>
      <c r="B287" s="510" t="s">
        <v>842</v>
      </c>
      <c r="C287" s="521" t="s">
        <v>843</v>
      </c>
      <c r="D287" s="522" t="s">
        <v>1520</v>
      </c>
      <c r="E287" s="523">
        <v>1</v>
      </c>
      <c r="F287" s="523" t="s">
        <v>7</v>
      </c>
      <c r="G287" s="457" t="s">
        <v>3420</v>
      </c>
      <c r="H287" s="518" t="s">
        <v>1748</v>
      </c>
      <c r="I287" s="532" t="s">
        <v>1627</v>
      </c>
      <c r="J287" s="526">
        <v>65</v>
      </c>
      <c r="L287" s="510"/>
      <c r="M287" s="528"/>
      <c r="O287" s="531">
        <v>0.1675810185185185</v>
      </c>
      <c r="P287" s="457" t="s">
        <v>4021</v>
      </c>
    </row>
    <row r="288" spans="1:17" ht="15">
      <c r="A288" s="510" t="s">
        <v>844</v>
      </c>
      <c r="B288" s="510" t="s">
        <v>845</v>
      </c>
      <c r="C288" s="521" t="s">
        <v>846</v>
      </c>
      <c r="D288" s="522" t="s">
        <v>1520</v>
      </c>
      <c r="E288" s="523">
        <v>1</v>
      </c>
      <c r="F288" s="523" t="s">
        <v>6</v>
      </c>
      <c r="G288" s="441" t="s">
        <v>827</v>
      </c>
      <c r="H288" s="59" t="s">
        <v>1588</v>
      </c>
      <c r="I288" s="532" t="s">
        <v>1730</v>
      </c>
      <c r="J288" s="526">
        <v>65</v>
      </c>
      <c r="L288" s="527" t="s">
        <v>4007</v>
      </c>
      <c r="M288" s="534" t="s">
        <v>4002</v>
      </c>
      <c r="N288" s="534" t="s">
        <v>2548</v>
      </c>
      <c r="O288" s="535"/>
    </row>
    <row r="289" spans="1:32">
      <c r="A289" s="510" t="s">
        <v>844</v>
      </c>
      <c r="B289" s="510" t="s">
        <v>845</v>
      </c>
      <c r="C289" s="521" t="s">
        <v>846</v>
      </c>
      <c r="D289" s="522" t="s">
        <v>1520</v>
      </c>
      <c r="E289" s="523">
        <v>1</v>
      </c>
      <c r="F289" s="523" t="s">
        <v>7</v>
      </c>
      <c r="G289" s="442" t="s">
        <v>828</v>
      </c>
      <c r="H289" s="518" t="s">
        <v>1749</v>
      </c>
      <c r="I289" s="532" t="s">
        <v>1730</v>
      </c>
      <c r="J289" s="526">
        <v>65</v>
      </c>
      <c r="L289" s="510"/>
      <c r="M289" s="528"/>
    </row>
    <row r="290" spans="1:32" ht="15">
      <c r="A290" s="510" t="s">
        <v>847</v>
      </c>
      <c r="B290" s="510" t="s">
        <v>848</v>
      </c>
      <c r="C290" s="521" t="s">
        <v>849</v>
      </c>
      <c r="D290" s="522" t="s">
        <v>1520</v>
      </c>
      <c r="E290" s="523">
        <v>1</v>
      </c>
      <c r="F290" s="523" t="s">
        <v>6</v>
      </c>
      <c r="G290" s="441" t="s">
        <v>1750</v>
      </c>
      <c r="H290" s="526" t="s">
        <v>1621</v>
      </c>
      <c r="I290" s="532" t="s">
        <v>1730</v>
      </c>
      <c r="J290" s="526">
        <v>65</v>
      </c>
      <c r="L290" s="527" t="s">
        <v>4011</v>
      </c>
      <c r="M290" s="540" t="s">
        <v>3988</v>
      </c>
      <c r="N290" s="534" t="s">
        <v>2548</v>
      </c>
      <c r="O290" s="535"/>
    </row>
    <row r="291" spans="1:32">
      <c r="A291" s="510" t="s">
        <v>847</v>
      </c>
      <c r="B291" s="510" t="s">
        <v>848</v>
      </c>
      <c r="C291" s="521" t="s">
        <v>849</v>
      </c>
      <c r="D291" s="522" t="s">
        <v>1520</v>
      </c>
      <c r="E291" s="523">
        <v>1</v>
      </c>
      <c r="F291" s="523" t="s">
        <v>7</v>
      </c>
      <c r="G291" s="442" t="s">
        <v>1751</v>
      </c>
      <c r="H291" s="526" t="s">
        <v>1682</v>
      </c>
      <c r="I291" s="532" t="s">
        <v>1887</v>
      </c>
      <c r="J291" s="526">
        <v>65</v>
      </c>
      <c r="L291" s="510"/>
      <c r="M291" s="528"/>
    </row>
    <row r="292" spans="1:32">
      <c r="A292" s="510" t="s">
        <v>852</v>
      </c>
      <c r="B292" s="510" t="s">
        <v>853</v>
      </c>
      <c r="C292" s="521" t="s">
        <v>184</v>
      </c>
      <c r="D292" s="522" t="s">
        <v>1546</v>
      </c>
      <c r="E292" s="523">
        <v>1</v>
      </c>
      <c r="F292" s="523" t="s">
        <v>19</v>
      </c>
      <c r="G292" s="442" t="s">
        <v>854</v>
      </c>
      <c r="L292" s="510"/>
      <c r="M292" s="528"/>
    </row>
    <row r="293" spans="1:32" ht="24">
      <c r="A293" s="510">
        <v>1542</v>
      </c>
      <c r="B293" s="60" t="s">
        <v>1753</v>
      </c>
      <c r="C293" s="61" t="s">
        <v>858</v>
      </c>
      <c r="D293" s="522" t="s">
        <v>1520</v>
      </c>
      <c r="E293" s="523">
        <v>1</v>
      </c>
      <c r="F293" s="523" t="s">
        <v>6</v>
      </c>
      <c r="G293" s="117" t="s">
        <v>1754</v>
      </c>
      <c r="H293" s="526" t="s">
        <v>1552</v>
      </c>
      <c r="I293" s="532" t="s">
        <v>1604</v>
      </c>
      <c r="J293" s="526">
        <v>80</v>
      </c>
      <c r="L293" s="510" t="s">
        <v>3999</v>
      </c>
      <c r="M293" s="534" t="s">
        <v>3992</v>
      </c>
      <c r="N293" s="534" t="s">
        <v>2548</v>
      </c>
      <c r="O293" s="535"/>
      <c r="P293" s="50"/>
      <c r="Q293" s="50"/>
    </row>
    <row r="294" spans="1:32" ht="15">
      <c r="A294" s="510" t="s">
        <v>861</v>
      </c>
      <c r="B294" s="510" t="s">
        <v>862</v>
      </c>
      <c r="C294" s="521" t="s">
        <v>863</v>
      </c>
      <c r="D294" s="522" t="s">
        <v>1520</v>
      </c>
      <c r="E294" s="523">
        <v>1</v>
      </c>
      <c r="F294" s="523" t="s">
        <v>6</v>
      </c>
      <c r="G294" s="441" t="s">
        <v>850</v>
      </c>
      <c r="H294" s="518" t="s">
        <v>1548</v>
      </c>
      <c r="I294" s="532" t="s">
        <v>1731</v>
      </c>
      <c r="J294" s="526">
        <v>50</v>
      </c>
      <c r="L294" s="510" t="s">
        <v>4015</v>
      </c>
      <c r="M294" s="533" t="s">
        <v>3986</v>
      </c>
      <c r="N294" s="534" t="s">
        <v>2548</v>
      </c>
      <c r="O294" s="535"/>
    </row>
    <row r="295" spans="1:32">
      <c r="A295" s="510" t="s">
        <v>861</v>
      </c>
      <c r="B295" s="510" t="s">
        <v>862</v>
      </c>
      <c r="C295" s="521" t="s">
        <v>863</v>
      </c>
      <c r="D295" s="522" t="s">
        <v>1520</v>
      </c>
      <c r="E295" s="523">
        <v>1</v>
      </c>
      <c r="F295" s="523" t="s">
        <v>7</v>
      </c>
      <c r="G295" s="442" t="s">
        <v>851</v>
      </c>
      <c r="H295" s="526" t="s">
        <v>1550</v>
      </c>
      <c r="I295" s="532" t="s">
        <v>1731</v>
      </c>
      <c r="J295" s="526">
        <v>50</v>
      </c>
      <c r="L295" s="510"/>
      <c r="M295" s="528"/>
    </row>
    <row r="296" spans="1:32" ht="15">
      <c r="A296" s="510" t="s">
        <v>864</v>
      </c>
      <c r="B296" s="510" t="s">
        <v>865</v>
      </c>
      <c r="C296" s="521" t="s">
        <v>866</v>
      </c>
      <c r="D296" s="522" t="s">
        <v>1520</v>
      </c>
      <c r="E296" s="523">
        <v>1</v>
      </c>
      <c r="F296" s="523" t="s">
        <v>6</v>
      </c>
      <c r="G296" s="441" t="s">
        <v>839</v>
      </c>
      <c r="H296" s="526" t="s">
        <v>1552</v>
      </c>
      <c r="I296" s="532" t="s">
        <v>1731</v>
      </c>
      <c r="J296" s="526">
        <v>50</v>
      </c>
      <c r="L296" s="600" t="s">
        <v>3997</v>
      </c>
      <c r="M296" s="534" t="s">
        <v>3992</v>
      </c>
      <c r="N296" s="534" t="s">
        <v>2548</v>
      </c>
      <c r="O296" s="531">
        <v>0.1675810185185185</v>
      </c>
      <c r="P296" s="510" t="s">
        <v>3999</v>
      </c>
    </row>
    <row r="297" spans="1:32">
      <c r="A297" s="510" t="s">
        <v>864</v>
      </c>
      <c r="B297" s="601" t="s">
        <v>865</v>
      </c>
      <c r="C297" s="521" t="s">
        <v>866</v>
      </c>
      <c r="D297" s="522" t="s">
        <v>1520</v>
      </c>
      <c r="E297" s="523">
        <v>1</v>
      </c>
      <c r="F297" s="523" t="s">
        <v>7</v>
      </c>
      <c r="G297" s="442" t="s">
        <v>840</v>
      </c>
      <c r="H297" s="518" t="s">
        <v>1749</v>
      </c>
      <c r="I297" s="532" t="s">
        <v>1731</v>
      </c>
      <c r="J297" s="526">
        <v>50</v>
      </c>
      <c r="L297" s="510"/>
      <c r="M297" s="101"/>
    </row>
    <row r="298" spans="1:32" ht="15">
      <c r="A298" s="510" t="s">
        <v>867</v>
      </c>
      <c r="B298" s="510" t="s">
        <v>868</v>
      </c>
      <c r="C298" s="521" t="s">
        <v>869</v>
      </c>
      <c r="D298" s="522" t="s">
        <v>1520</v>
      </c>
      <c r="E298" s="523">
        <v>1</v>
      </c>
      <c r="F298" s="523" t="s">
        <v>6</v>
      </c>
      <c r="G298" s="456" t="s">
        <v>3421</v>
      </c>
      <c r="H298" s="526" t="s">
        <v>1522</v>
      </c>
      <c r="I298" s="532" t="s">
        <v>1731</v>
      </c>
      <c r="J298" s="526">
        <v>50</v>
      </c>
      <c r="L298" s="56" t="s">
        <v>3995</v>
      </c>
      <c r="M298" s="534" t="s">
        <v>3996</v>
      </c>
      <c r="N298" s="534" t="s">
        <v>2548</v>
      </c>
      <c r="O298" s="531">
        <v>0.1675810185185185</v>
      </c>
      <c r="P298" s="456" t="s">
        <v>4022</v>
      </c>
    </row>
    <row r="299" spans="1:32">
      <c r="A299" s="510" t="s">
        <v>867</v>
      </c>
      <c r="B299" s="510" t="s">
        <v>868</v>
      </c>
      <c r="C299" s="521" t="s">
        <v>869</v>
      </c>
      <c r="D299" s="522" t="s">
        <v>1520</v>
      </c>
      <c r="E299" s="523">
        <v>1</v>
      </c>
      <c r="F299" s="523" t="s">
        <v>7</v>
      </c>
      <c r="G299" s="457" t="s">
        <v>3422</v>
      </c>
      <c r="H299" s="518" t="s">
        <v>1540</v>
      </c>
      <c r="I299" s="532" t="s">
        <v>1731</v>
      </c>
      <c r="J299" s="526">
        <v>50</v>
      </c>
      <c r="L299" s="510"/>
      <c r="O299" s="531">
        <v>0.1675810185185185</v>
      </c>
      <c r="P299" s="457" t="s">
        <v>4022</v>
      </c>
    </row>
    <row r="300" spans="1:32" ht="24">
      <c r="A300" s="510" t="s">
        <v>1755</v>
      </c>
      <c r="B300" s="49" t="s">
        <v>1756</v>
      </c>
      <c r="C300" s="524" t="s">
        <v>874</v>
      </c>
      <c r="D300" s="522" t="s">
        <v>1520</v>
      </c>
      <c r="E300" s="523">
        <v>1</v>
      </c>
      <c r="F300" s="523" t="s">
        <v>6</v>
      </c>
      <c r="G300" s="117" t="s">
        <v>1757</v>
      </c>
      <c r="H300" s="518" t="s">
        <v>1567</v>
      </c>
      <c r="I300" s="532" t="s">
        <v>1601</v>
      </c>
      <c r="J300" s="526">
        <v>50</v>
      </c>
      <c r="L300" s="527" t="s">
        <v>4006</v>
      </c>
      <c r="M300" s="534" t="s">
        <v>3998</v>
      </c>
      <c r="N300" s="534" t="s">
        <v>2576</v>
      </c>
      <c r="O300" s="535"/>
    </row>
    <row r="301" spans="1:32" s="554" customFormat="1" ht="15">
      <c r="A301" s="548" t="s">
        <v>875</v>
      </c>
      <c r="B301" s="553" t="s">
        <v>876</v>
      </c>
      <c r="C301" s="553" t="s">
        <v>1758</v>
      </c>
      <c r="D301" s="550" t="s">
        <v>1520</v>
      </c>
      <c r="E301" s="532">
        <v>1</v>
      </c>
      <c r="F301" s="532" t="s">
        <v>6</v>
      </c>
      <c r="G301" s="441" t="s">
        <v>832</v>
      </c>
      <c r="H301" s="588" t="s">
        <v>1564</v>
      </c>
      <c r="I301" s="581" t="s">
        <v>1604</v>
      </c>
      <c r="J301" s="527">
        <v>80</v>
      </c>
      <c r="L301" s="588" t="s">
        <v>4000</v>
      </c>
      <c r="M301" s="534" t="s">
        <v>3996</v>
      </c>
      <c r="N301" s="578" t="s">
        <v>2539</v>
      </c>
      <c r="O301" s="531">
        <v>0.1675810185185185</v>
      </c>
      <c r="P301" s="602" t="s">
        <v>1530</v>
      </c>
      <c r="Q301" s="583" t="s">
        <v>1604</v>
      </c>
      <c r="R301" s="584" t="s">
        <v>4013</v>
      </c>
      <c r="S301" s="534" t="s">
        <v>2570</v>
      </c>
    </row>
    <row r="302" spans="1:32">
      <c r="A302" s="510" t="s">
        <v>1759</v>
      </c>
      <c r="B302" s="510" t="s">
        <v>1760</v>
      </c>
      <c r="C302" s="521" t="s">
        <v>197</v>
      </c>
      <c r="D302" s="522" t="s">
        <v>1546</v>
      </c>
      <c r="E302" s="523">
        <v>1</v>
      </c>
      <c r="F302" s="523" t="s">
        <v>19</v>
      </c>
      <c r="G302" s="441" t="s">
        <v>854</v>
      </c>
      <c r="L302" s="510"/>
      <c r="M302" s="528"/>
    </row>
    <row r="303" spans="1:32" s="552" customFormat="1">
      <c r="A303" s="510">
        <v>1741</v>
      </c>
      <c r="B303" s="557" t="s">
        <v>1761</v>
      </c>
      <c r="C303" s="521" t="s">
        <v>197</v>
      </c>
      <c r="D303" s="558">
        <v>3</v>
      </c>
      <c r="E303" s="523">
        <v>1</v>
      </c>
      <c r="F303" s="559" t="s">
        <v>19</v>
      </c>
      <c r="G303" s="441" t="s">
        <v>854</v>
      </c>
      <c r="H303" s="527"/>
      <c r="I303" s="532"/>
      <c r="J303" s="527"/>
      <c r="L303" s="56"/>
      <c r="M303" s="528"/>
      <c r="N303" s="527"/>
      <c r="O303" s="529"/>
      <c r="P303" s="50"/>
      <c r="Q303" s="50"/>
      <c r="R303" s="527"/>
      <c r="S303" s="527"/>
      <c r="T303" s="527"/>
      <c r="U303" s="527"/>
      <c r="V303" s="527"/>
      <c r="W303" s="527"/>
      <c r="X303" s="527"/>
      <c r="Y303" s="527"/>
      <c r="Z303" s="527"/>
      <c r="AA303" s="527"/>
      <c r="AB303" s="527"/>
      <c r="AC303" s="527"/>
      <c r="AD303" s="527"/>
      <c r="AE303" s="527"/>
      <c r="AF303" s="527"/>
    </row>
    <row r="304" spans="1:32">
      <c r="A304" s="510" t="s">
        <v>1762</v>
      </c>
      <c r="B304" s="510" t="s">
        <v>1763</v>
      </c>
      <c r="C304" s="521" t="s">
        <v>200</v>
      </c>
      <c r="D304" s="522" t="s">
        <v>1546</v>
      </c>
      <c r="E304" s="523">
        <v>1</v>
      </c>
      <c r="F304" s="523" t="s">
        <v>19</v>
      </c>
      <c r="G304" s="441" t="s">
        <v>854</v>
      </c>
      <c r="L304" s="510"/>
      <c r="M304" s="528"/>
    </row>
    <row r="305" spans="1:19">
      <c r="A305" s="510" t="s">
        <v>1764</v>
      </c>
      <c r="B305" s="510" t="s">
        <v>1765</v>
      </c>
      <c r="C305" s="521" t="s">
        <v>200</v>
      </c>
      <c r="D305" s="522" t="s">
        <v>1546</v>
      </c>
      <c r="E305" s="523">
        <v>1</v>
      </c>
      <c r="F305" s="523" t="s">
        <v>19</v>
      </c>
      <c r="G305" s="441" t="s">
        <v>854</v>
      </c>
      <c r="L305" s="510"/>
      <c r="M305" s="528"/>
    </row>
    <row r="306" spans="1:19" s="554" customFormat="1" ht="15">
      <c r="A306" s="548" t="s">
        <v>1766</v>
      </c>
      <c r="B306" s="553" t="s">
        <v>1767</v>
      </c>
      <c r="C306" s="553" t="s">
        <v>1768</v>
      </c>
      <c r="D306" s="550" t="s">
        <v>1654</v>
      </c>
      <c r="E306" s="532">
        <v>1</v>
      </c>
      <c r="F306" s="532" t="s">
        <v>6</v>
      </c>
      <c r="G306" s="441" t="s">
        <v>832</v>
      </c>
      <c r="H306" s="527" t="s">
        <v>1621</v>
      </c>
      <c r="I306" s="532" t="s">
        <v>1782</v>
      </c>
      <c r="J306" s="527">
        <v>80</v>
      </c>
      <c r="L306" s="527" t="s">
        <v>4011</v>
      </c>
      <c r="M306" s="540" t="s">
        <v>3988</v>
      </c>
      <c r="N306" s="534" t="s">
        <v>2548</v>
      </c>
      <c r="O306" s="535"/>
      <c r="P306" s="527"/>
      <c r="Q306" s="527"/>
      <c r="R306" s="527"/>
    </row>
    <row r="307" spans="1:19" s="554" customFormat="1" ht="15">
      <c r="A307" s="548">
        <v>1590</v>
      </c>
      <c r="B307" s="553" t="s">
        <v>886</v>
      </c>
      <c r="C307" s="553" t="s">
        <v>887</v>
      </c>
      <c r="D307" s="550" t="s">
        <v>1654</v>
      </c>
      <c r="E307" s="532">
        <v>1</v>
      </c>
      <c r="F307" s="532" t="s">
        <v>6</v>
      </c>
      <c r="G307" s="441" t="s">
        <v>825</v>
      </c>
      <c r="H307" s="527" t="s">
        <v>1564</v>
      </c>
      <c r="I307" s="532" t="s">
        <v>1603</v>
      </c>
      <c r="J307" s="527">
        <v>80</v>
      </c>
      <c r="L307" s="527" t="s">
        <v>4000</v>
      </c>
      <c r="M307" s="534" t="s">
        <v>3996</v>
      </c>
      <c r="N307" s="534" t="s">
        <v>2539</v>
      </c>
      <c r="O307" s="535"/>
      <c r="P307" s="527"/>
      <c r="Q307" s="527"/>
      <c r="R307" s="527"/>
    </row>
    <row r="308" spans="1:19" s="554" customFormat="1" ht="15">
      <c r="A308" s="548">
        <v>1874</v>
      </c>
      <c r="B308" s="553" t="s">
        <v>889</v>
      </c>
      <c r="C308" s="553" t="s">
        <v>890</v>
      </c>
      <c r="D308" s="550" t="s">
        <v>1654</v>
      </c>
      <c r="E308" s="532">
        <v>1</v>
      </c>
      <c r="F308" s="532" t="s">
        <v>6</v>
      </c>
      <c r="G308" s="441" t="s">
        <v>870</v>
      </c>
      <c r="H308" s="518" t="s">
        <v>1569</v>
      </c>
      <c r="I308" s="532" t="s">
        <v>1627</v>
      </c>
      <c r="J308" s="527">
        <v>80</v>
      </c>
      <c r="L308" s="56" t="s">
        <v>4003</v>
      </c>
      <c r="M308" s="533" t="s">
        <v>3986</v>
      </c>
      <c r="N308" s="534" t="s">
        <v>2539</v>
      </c>
      <c r="O308" s="535"/>
      <c r="P308" s="527"/>
      <c r="Q308" s="527"/>
      <c r="R308" s="527"/>
    </row>
    <row r="309" spans="1:19" ht="15">
      <c r="A309" s="510">
        <v>1875</v>
      </c>
      <c r="B309" s="49" t="s">
        <v>892</v>
      </c>
      <c r="C309" s="524" t="s">
        <v>893</v>
      </c>
      <c r="D309" s="522" t="s">
        <v>1520</v>
      </c>
      <c r="E309" s="523">
        <v>1</v>
      </c>
      <c r="F309" s="523" t="s">
        <v>6</v>
      </c>
      <c r="G309" s="441" t="s">
        <v>894</v>
      </c>
      <c r="H309" s="459" t="s">
        <v>1530</v>
      </c>
      <c r="I309" s="532" t="s">
        <v>1604</v>
      </c>
      <c r="J309" s="527">
        <v>80</v>
      </c>
      <c r="L309" s="590" t="s">
        <v>4013</v>
      </c>
      <c r="M309" s="534" t="s">
        <v>3996</v>
      </c>
      <c r="N309" s="578" t="s">
        <v>2570</v>
      </c>
      <c r="O309" s="531">
        <v>0.1675810185185185</v>
      </c>
      <c r="P309" s="545" t="s">
        <v>1564</v>
      </c>
      <c r="Q309" s="583" t="s">
        <v>1604</v>
      </c>
      <c r="R309" s="545" t="s">
        <v>4000</v>
      </c>
      <c r="S309" s="534" t="s">
        <v>2539</v>
      </c>
    </row>
    <row r="310" spans="1:19" s="554" customFormat="1">
      <c r="A310" s="548" t="s">
        <v>896</v>
      </c>
      <c r="B310" s="553" t="s">
        <v>897</v>
      </c>
      <c r="C310" s="553" t="s">
        <v>212</v>
      </c>
      <c r="D310" s="550">
        <v>3</v>
      </c>
      <c r="E310" s="532">
        <v>1</v>
      </c>
      <c r="F310" s="532" t="s">
        <v>19</v>
      </c>
      <c r="G310" s="441" t="s">
        <v>854</v>
      </c>
      <c r="H310" s="527"/>
      <c r="I310" s="532"/>
      <c r="J310" s="527"/>
      <c r="L310" s="527"/>
      <c r="O310" s="568"/>
      <c r="P310" s="527"/>
      <c r="Q310" s="527"/>
      <c r="R310" s="527"/>
    </row>
    <row r="311" spans="1:19" ht="15">
      <c r="A311" s="510" t="s">
        <v>898</v>
      </c>
      <c r="B311" s="510" t="s">
        <v>899</v>
      </c>
      <c r="C311" s="521" t="s">
        <v>900</v>
      </c>
      <c r="D311" s="522" t="s">
        <v>1520</v>
      </c>
      <c r="E311" s="523">
        <v>1</v>
      </c>
      <c r="F311" s="523" t="s">
        <v>6</v>
      </c>
      <c r="G311" s="117" t="s">
        <v>906</v>
      </c>
      <c r="H311" s="518" t="s">
        <v>1522</v>
      </c>
      <c r="I311" s="532" t="s">
        <v>1779</v>
      </c>
      <c r="J311" s="526">
        <v>140</v>
      </c>
      <c r="L311" s="510" t="s">
        <v>4023</v>
      </c>
      <c r="M311" s="533" t="s">
        <v>3986</v>
      </c>
      <c r="N311" s="534" t="s">
        <v>2570</v>
      </c>
      <c r="O311" s="535"/>
    </row>
    <row r="312" spans="1:19">
      <c r="A312" s="510" t="s">
        <v>898</v>
      </c>
      <c r="B312" s="510" t="s">
        <v>899</v>
      </c>
      <c r="C312" s="521" t="s">
        <v>900</v>
      </c>
      <c r="D312" s="522" t="s">
        <v>1520</v>
      </c>
      <c r="E312" s="523">
        <v>1</v>
      </c>
      <c r="F312" s="523" t="s">
        <v>7</v>
      </c>
      <c r="G312" s="96" t="s">
        <v>906</v>
      </c>
      <c r="H312" s="518" t="s">
        <v>1525</v>
      </c>
      <c r="I312" s="532" t="s">
        <v>1782</v>
      </c>
      <c r="J312" s="526">
        <v>140</v>
      </c>
      <c r="L312" s="510"/>
      <c r="M312" s="528"/>
    </row>
    <row r="313" spans="1:19">
      <c r="A313" s="510" t="s">
        <v>898</v>
      </c>
      <c r="B313" s="510" t="s">
        <v>899</v>
      </c>
      <c r="C313" s="521" t="s">
        <v>900</v>
      </c>
      <c r="D313" s="522" t="s">
        <v>1520</v>
      </c>
      <c r="E313" s="523">
        <v>2</v>
      </c>
      <c r="F313" s="523" t="s">
        <v>6</v>
      </c>
      <c r="G313" s="117" t="s">
        <v>904</v>
      </c>
      <c r="H313" s="518" t="s">
        <v>1552</v>
      </c>
      <c r="I313" s="532" t="s">
        <v>1712</v>
      </c>
      <c r="J313" s="526">
        <v>140</v>
      </c>
      <c r="L313" s="510"/>
      <c r="M313" s="528"/>
    </row>
    <row r="314" spans="1:19">
      <c r="A314" s="510" t="s">
        <v>898</v>
      </c>
      <c r="B314" s="510" t="s">
        <v>899</v>
      </c>
      <c r="C314" s="521" t="s">
        <v>900</v>
      </c>
      <c r="D314" s="522" t="s">
        <v>1520</v>
      </c>
      <c r="E314" s="523">
        <v>2</v>
      </c>
      <c r="F314" s="523" t="s">
        <v>7</v>
      </c>
      <c r="G314" s="96" t="s">
        <v>904</v>
      </c>
      <c r="H314" s="518" t="s">
        <v>1525</v>
      </c>
      <c r="I314" s="532" t="s">
        <v>1712</v>
      </c>
      <c r="J314" s="526">
        <v>140</v>
      </c>
      <c r="L314" s="510"/>
      <c r="M314" s="101"/>
    </row>
    <row r="315" spans="1:19">
      <c r="A315" s="510" t="s">
        <v>898</v>
      </c>
      <c r="B315" s="510" t="s">
        <v>899</v>
      </c>
      <c r="C315" s="521" t="s">
        <v>900</v>
      </c>
      <c r="D315" s="522" t="s">
        <v>1520</v>
      </c>
      <c r="E315" s="523">
        <v>3</v>
      </c>
      <c r="F315" s="523" t="s">
        <v>6</v>
      </c>
      <c r="G315" s="524" t="s">
        <v>901</v>
      </c>
      <c r="H315" s="518" t="s">
        <v>1530</v>
      </c>
      <c r="I315" s="532" t="s">
        <v>1779</v>
      </c>
      <c r="J315" s="526">
        <v>130</v>
      </c>
      <c r="L315" s="510"/>
      <c r="M315" s="547"/>
      <c r="N315" s="49"/>
      <c r="O315" s="555"/>
    </row>
    <row r="316" spans="1:19">
      <c r="A316" s="510" t="s">
        <v>898</v>
      </c>
      <c r="B316" s="510" t="s">
        <v>899</v>
      </c>
      <c r="C316" s="521" t="s">
        <v>900</v>
      </c>
      <c r="D316" s="522" t="s">
        <v>1520</v>
      </c>
      <c r="E316" s="523">
        <v>3</v>
      </c>
      <c r="F316" s="523" t="s">
        <v>7</v>
      </c>
      <c r="G316" s="524" t="s">
        <v>902</v>
      </c>
      <c r="H316" s="518" t="s">
        <v>1525</v>
      </c>
      <c r="I316" s="532" t="s">
        <v>1779</v>
      </c>
      <c r="J316" s="526">
        <v>130</v>
      </c>
      <c r="L316" s="510"/>
      <c r="M316" s="547"/>
      <c r="N316" s="49"/>
      <c r="O316" s="555"/>
    </row>
    <row r="317" spans="1:19">
      <c r="A317" s="510" t="s">
        <v>898</v>
      </c>
      <c r="B317" s="510" t="s">
        <v>899</v>
      </c>
      <c r="C317" s="521" t="s">
        <v>900</v>
      </c>
      <c r="D317" s="522" t="s">
        <v>1520</v>
      </c>
      <c r="E317" s="523">
        <v>4</v>
      </c>
      <c r="F317" s="523" t="s">
        <v>6</v>
      </c>
      <c r="G317" s="117" t="s">
        <v>725</v>
      </c>
      <c r="H317" s="518" t="s">
        <v>1781</v>
      </c>
      <c r="I317" s="532" t="s">
        <v>1779</v>
      </c>
      <c r="J317" s="526">
        <v>110</v>
      </c>
      <c r="L317" s="510"/>
      <c r="M317" s="528"/>
    </row>
    <row r="318" spans="1:19">
      <c r="A318" s="510" t="s">
        <v>898</v>
      </c>
      <c r="B318" s="510" t="s">
        <v>899</v>
      </c>
      <c r="C318" s="521" t="s">
        <v>900</v>
      </c>
      <c r="D318" s="522" t="s">
        <v>1520</v>
      </c>
      <c r="E318" s="523">
        <v>4</v>
      </c>
      <c r="F318" s="523" t="s">
        <v>7</v>
      </c>
      <c r="G318" s="96" t="s">
        <v>725</v>
      </c>
      <c r="H318" s="518" t="s">
        <v>1525</v>
      </c>
      <c r="I318" s="532" t="s">
        <v>1608</v>
      </c>
      <c r="J318" s="526">
        <v>110</v>
      </c>
      <c r="L318" s="510"/>
      <c r="M318" s="528"/>
    </row>
    <row r="319" spans="1:19">
      <c r="A319" s="510" t="s">
        <v>898</v>
      </c>
      <c r="B319" s="510" t="s">
        <v>899</v>
      </c>
      <c r="C319" s="521" t="s">
        <v>900</v>
      </c>
      <c r="D319" s="522" t="s">
        <v>1520</v>
      </c>
      <c r="E319" s="523">
        <v>5</v>
      </c>
      <c r="F319" s="523" t="s">
        <v>6</v>
      </c>
      <c r="G319" s="524" t="s">
        <v>912</v>
      </c>
      <c r="H319" s="518" t="s">
        <v>1781</v>
      </c>
      <c r="I319" s="532" t="s">
        <v>1603</v>
      </c>
      <c r="J319" s="526">
        <v>110</v>
      </c>
      <c r="L319" s="510"/>
      <c r="M319" s="519"/>
    </row>
    <row r="320" spans="1:19">
      <c r="A320" s="510" t="s">
        <v>898</v>
      </c>
      <c r="B320" s="510" t="s">
        <v>899</v>
      </c>
      <c r="C320" s="521" t="s">
        <v>900</v>
      </c>
      <c r="D320" s="522" t="s">
        <v>1520</v>
      </c>
      <c r="E320" s="523">
        <v>5</v>
      </c>
      <c r="F320" s="523" t="s">
        <v>7</v>
      </c>
      <c r="G320" s="96" t="s">
        <v>912</v>
      </c>
      <c r="H320" s="518" t="s">
        <v>1525</v>
      </c>
      <c r="I320" s="532" t="s">
        <v>1602</v>
      </c>
      <c r="J320" s="526">
        <v>110</v>
      </c>
      <c r="L320" s="510"/>
      <c r="M320" s="101"/>
    </row>
    <row r="321" spans="1:19">
      <c r="A321" s="510" t="s">
        <v>898</v>
      </c>
      <c r="B321" s="510" t="s">
        <v>899</v>
      </c>
      <c r="C321" s="521" t="s">
        <v>900</v>
      </c>
      <c r="D321" s="522" t="s">
        <v>1520</v>
      </c>
      <c r="E321" s="523">
        <v>6</v>
      </c>
      <c r="F321" s="523" t="s">
        <v>6</v>
      </c>
      <c r="G321" s="96" t="s">
        <v>910</v>
      </c>
      <c r="H321" s="518" t="s">
        <v>1534</v>
      </c>
      <c r="I321" s="532" t="s">
        <v>1780</v>
      </c>
      <c r="J321" s="526">
        <v>140</v>
      </c>
      <c r="L321" s="510"/>
      <c r="M321" s="101"/>
    </row>
    <row r="322" spans="1:19">
      <c r="A322" s="510" t="s">
        <v>898</v>
      </c>
      <c r="B322" s="510" t="s">
        <v>899</v>
      </c>
      <c r="C322" s="521" t="s">
        <v>900</v>
      </c>
      <c r="D322" s="522" t="s">
        <v>1520</v>
      </c>
      <c r="E322" s="523">
        <v>6</v>
      </c>
      <c r="F322" s="523" t="s">
        <v>7</v>
      </c>
      <c r="G322" s="96" t="s">
        <v>910</v>
      </c>
      <c r="H322" s="518" t="s">
        <v>1525</v>
      </c>
      <c r="I322" s="532" t="s">
        <v>1780</v>
      </c>
      <c r="J322" s="526">
        <v>140</v>
      </c>
      <c r="L322" s="510"/>
      <c r="M322" s="101"/>
    </row>
    <row r="323" spans="1:19" ht="15">
      <c r="A323" s="510" t="s">
        <v>1783</v>
      </c>
      <c r="B323" s="510" t="s">
        <v>1784</v>
      </c>
      <c r="C323" s="521" t="s">
        <v>1711</v>
      </c>
      <c r="D323" s="522" t="s">
        <v>1572</v>
      </c>
      <c r="E323" s="523">
        <v>1</v>
      </c>
      <c r="F323" s="523" t="s">
        <v>6</v>
      </c>
      <c r="G323" s="117" t="s">
        <v>722</v>
      </c>
      <c r="H323" s="518" t="s">
        <v>1530</v>
      </c>
      <c r="I323" s="532" t="s">
        <v>1598</v>
      </c>
      <c r="J323" s="526">
        <v>60</v>
      </c>
      <c r="L323" s="56" t="s">
        <v>4017</v>
      </c>
      <c r="M323" s="533" t="s">
        <v>3990</v>
      </c>
      <c r="N323" s="534" t="s">
        <v>2548</v>
      </c>
      <c r="O323" s="535"/>
    </row>
    <row r="324" spans="1:19">
      <c r="A324" s="510" t="s">
        <v>1783</v>
      </c>
      <c r="B324" s="510" t="s">
        <v>1784</v>
      </c>
      <c r="C324" s="521" t="s">
        <v>1711</v>
      </c>
      <c r="D324" s="522" t="s">
        <v>1572</v>
      </c>
      <c r="E324" s="523">
        <v>2</v>
      </c>
      <c r="F324" s="523" t="s">
        <v>6</v>
      </c>
      <c r="G324" s="524" t="s">
        <v>723</v>
      </c>
      <c r="H324" s="518" t="s">
        <v>1569</v>
      </c>
      <c r="I324" s="532" t="s">
        <v>1598</v>
      </c>
      <c r="J324" s="526">
        <v>60</v>
      </c>
      <c r="L324" s="510"/>
      <c r="M324" s="528"/>
    </row>
    <row r="325" spans="1:19">
      <c r="A325" s="510" t="s">
        <v>1783</v>
      </c>
      <c r="B325" s="510" t="s">
        <v>1784</v>
      </c>
      <c r="C325" s="521" t="s">
        <v>1711</v>
      </c>
      <c r="D325" s="522" t="s">
        <v>1572</v>
      </c>
      <c r="E325" s="523">
        <v>1</v>
      </c>
      <c r="F325" s="523" t="s">
        <v>7</v>
      </c>
      <c r="G325" s="117" t="s">
        <v>723</v>
      </c>
      <c r="H325" s="518" t="s">
        <v>1639</v>
      </c>
      <c r="I325" s="532" t="s">
        <v>1598</v>
      </c>
      <c r="L325" s="510"/>
      <c r="M325" s="528"/>
    </row>
    <row r="326" spans="1:19">
      <c r="A326" s="510" t="s">
        <v>1783</v>
      </c>
      <c r="B326" s="510" t="s">
        <v>1784</v>
      </c>
      <c r="C326" s="521" t="s">
        <v>1711</v>
      </c>
      <c r="D326" s="522" t="s">
        <v>1572</v>
      </c>
      <c r="E326" s="523">
        <v>2</v>
      </c>
      <c r="F326" s="523" t="s">
        <v>7</v>
      </c>
      <c r="G326" s="117" t="s">
        <v>727</v>
      </c>
      <c r="H326" s="518" t="s">
        <v>1639</v>
      </c>
      <c r="I326" s="532" t="s">
        <v>1712</v>
      </c>
      <c r="L326" s="510"/>
      <c r="M326" s="528"/>
    </row>
    <row r="327" spans="1:19" ht="24">
      <c r="A327" s="510" t="s">
        <v>1783</v>
      </c>
      <c r="B327" s="510" t="s">
        <v>1784</v>
      </c>
      <c r="C327" s="521" t="s">
        <v>1711</v>
      </c>
      <c r="D327" s="522" t="s">
        <v>1572</v>
      </c>
      <c r="E327" s="523">
        <v>3</v>
      </c>
      <c r="F327" s="523" t="s">
        <v>7</v>
      </c>
      <c r="G327" s="524" t="s">
        <v>729</v>
      </c>
      <c r="H327" s="518" t="s">
        <v>1639</v>
      </c>
      <c r="I327" s="532" t="s">
        <v>1608</v>
      </c>
      <c r="L327" s="510"/>
      <c r="M327" s="528"/>
    </row>
    <row r="328" spans="1:19" ht="24">
      <c r="A328" s="510" t="s">
        <v>1783</v>
      </c>
      <c r="B328" s="510" t="s">
        <v>1784</v>
      </c>
      <c r="C328" s="521" t="s">
        <v>1711</v>
      </c>
      <c r="D328" s="522" t="s">
        <v>1572</v>
      </c>
      <c r="E328" s="523">
        <v>1</v>
      </c>
      <c r="F328" s="523" t="s">
        <v>8</v>
      </c>
      <c r="G328" s="524" t="s">
        <v>3412</v>
      </c>
      <c r="H328" s="518" t="s">
        <v>1493</v>
      </c>
      <c r="I328" s="532" t="s">
        <v>2603</v>
      </c>
      <c r="J328" s="510"/>
      <c r="M328" s="519"/>
      <c r="S328" s="518"/>
    </row>
    <row r="329" spans="1:19">
      <c r="A329" s="510" t="s">
        <v>1783</v>
      </c>
      <c r="B329" s="510" t="s">
        <v>1784</v>
      </c>
      <c r="C329" s="521" t="s">
        <v>1711</v>
      </c>
      <c r="D329" s="522" t="s">
        <v>1572</v>
      </c>
      <c r="E329" s="523">
        <v>2</v>
      </c>
      <c r="F329" s="523" t="s">
        <v>8</v>
      </c>
      <c r="G329" s="524" t="s">
        <v>3413</v>
      </c>
      <c r="H329" s="518" t="s">
        <v>1499</v>
      </c>
      <c r="I329" s="532" t="s">
        <v>2603</v>
      </c>
      <c r="J329" s="510"/>
      <c r="M329" s="519"/>
      <c r="S329" s="518"/>
    </row>
    <row r="330" spans="1:19" ht="24">
      <c r="A330" s="510" t="s">
        <v>1783</v>
      </c>
      <c r="B330" s="510" t="s">
        <v>1784</v>
      </c>
      <c r="C330" s="521" t="s">
        <v>1711</v>
      </c>
      <c r="D330" s="522" t="s">
        <v>1572</v>
      </c>
      <c r="E330" s="523">
        <v>3</v>
      </c>
      <c r="F330" s="523" t="s">
        <v>8</v>
      </c>
      <c r="G330" s="524" t="s">
        <v>3416</v>
      </c>
      <c r="H330" s="518" t="s">
        <v>1667</v>
      </c>
      <c r="I330" s="532" t="s">
        <v>2603</v>
      </c>
      <c r="L330" s="510"/>
      <c r="M330" s="528"/>
    </row>
    <row r="331" spans="1:19" ht="15">
      <c r="A331" s="510" t="s">
        <v>1785</v>
      </c>
      <c r="B331" s="510" t="s">
        <v>1786</v>
      </c>
      <c r="C331" s="521" t="s">
        <v>915</v>
      </c>
      <c r="D331" s="522" t="s">
        <v>1520</v>
      </c>
      <c r="E331" s="523">
        <v>1</v>
      </c>
      <c r="F331" s="523" t="s">
        <v>6</v>
      </c>
      <c r="G331" s="442" t="s">
        <v>919</v>
      </c>
      <c r="H331" s="518" t="s">
        <v>1538</v>
      </c>
      <c r="I331" s="532" t="s">
        <v>1608</v>
      </c>
      <c r="J331" s="526">
        <v>60</v>
      </c>
      <c r="L331" s="510" t="s">
        <v>4014</v>
      </c>
      <c r="M331" s="534" t="s">
        <v>3992</v>
      </c>
      <c r="N331" s="534" t="s">
        <v>2539</v>
      </c>
      <c r="O331" s="535"/>
    </row>
    <row r="332" spans="1:19">
      <c r="A332" s="510" t="s">
        <v>1785</v>
      </c>
      <c r="B332" s="510" t="s">
        <v>1786</v>
      </c>
      <c r="C332" s="521" t="s">
        <v>915</v>
      </c>
      <c r="D332" s="522" t="s">
        <v>1520</v>
      </c>
      <c r="E332" s="523">
        <v>1</v>
      </c>
      <c r="F332" s="523" t="s">
        <v>7</v>
      </c>
      <c r="G332" s="442" t="s">
        <v>919</v>
      </c>
      <c r="H332" s="518" t="s">
        <v>1640</v>
      </c>
      <c r="I332" s="532" t="s">
        <v>1608</v>
      </c>
      <c r="J332" s="526">
        <v>60</v>
      </c>
      <c r="L332" s="510"/>
      <c r="M332" s="528"/>
    </row>
    <row r="333" spans="1:19">
      <c r="A333" s="510" t="s">
        <v>1785</v>
      </c>
      <c r="B333" s="510" t="s">
        <v>1786</v>
      </c>
      <c r="C333" s="521" t="s">
        <v>915</v>
      </c>
      <c r="D333" s="522" t="s">
        <v>1520</v>
      </c>
      <c r="E333" s="523">
        <v>2</v>
      </c>
      <c r="F333" s="523" t="s">
        <v>6</v>
      </c>
      <c r="G333" s="441" t="s">
        <v>916</v>
      </c>
      <c r="H333" s="518" t="s">
        <v>1534</v>
      </c>
      <c r="I333" s="532" t="s">
        <v>1598</v>
      </c>
      <c r="J333" s="526">
        <v>60</v>
      </c>
      <c r="L333" s="510"/>
      <c r="M333" s="528"/>
    </row>
    <row r="334" spans="1:19">
      <c r="A334" s="510" t="s">
        <v>1785</v>
      </c>
      <c r="B334" s="510" t="s">
        <v>1786</v>
      </c>
      <c r="C334" s="521" t="s">
        <v>915</v>
      </c>
      <c r="D334" s="522" t="s">
        <v>1520</v>
      </c>
      <c r="E334" s="523">
        <v>2</v>
      </c>
      <c r="F334" s="523" t="s">
        <v>7</v>
      </c>
      <c r="G334" s="442" t="s">
        <v>917</v>
      </c>
      <c r="H334" s="518" t="s">
        <v>1640</v>
      </c>
      <c r="I334" s="532" t="s">
        <v>1598</v>
      </c>
      <c r="J334" s="526">
        <v>60</v>
      </c>
      <c r="L334" s="510"/>
      <c r="M334" s="528"/>
    </row>
    <row r="335" spans="1:19" ht="15">
      <c r="A335" s="510" t="s">
        <v>1787</v>
      </c>
      <c r="B335" s="510" t="s">
        <v>1788</v>
      </c>
      <c r="C335" s="521" t="s">
        <v>922</v>
      </c>
      <c r="D335" s="522" t="s">
        <v>1520</v>
      </c>
      <c r="E335" s="523">
        <v>1</v>
      </c>
      <c r="F335" s="523" t="s">
        <v>6</v>
      </c>
      <c r="G335" s="441" t="s">
        <v>923</v>
      </c>
      <c r="H335" s="518" t="s">
        <v>1578</v>
      </c>
      <c r="I335" s="532" t="s">
        <v>1608</v>
      </c>
      <c r="J335" s="526">
        <v>50</v>
      </c>
      <c r="L335" s="527" t="s">
        <v>3987</v>
      </c>
      <c r="M335" s="540" t="s">
        <v>3988</v>
      </c>
      <c r="N335" s="534" t="s">
        <v>2539</v>
      </c>
      <c r="O335" s="535"/>
    </row>
    <row r="336" spans="1:19">
      <c r="A336" s="510" t="s">
        <v>1787</v>
      </c>
      <c r="B336" s="510" t="s">
        <v>1788</v>
      </c>
      <c r="C336" s="521" t="s">
        <v>922</v>
      </c>
      <c r="D336" s="522" t="s">
        <v>1520</v>
      </c>
      <c r="E336" s="523">
        <v>1</v>
      </c>
      <c r="F336" s="523" t="s">
        <v>7</v>
      </c>
      <c r="G336" s="442" t="s">
        <v>924</v>
      </c>
      <c r="H336" s="518" t="s">
        <v>1637</v>
      </c>
      <c r="I336" s="532" t="s">
        <v>1608</v>
      </c>
      <c r="J336" s="526">
        <v>50</v>
      </c>
      <c r="L336" s="510"/>
      <c r="M336" s="528"/>
    </row>
    <row r="337" spans="1:15">
      <c r="A337" s="510" t="s">
        <v>1787</v>
      </c>
      <c r="B337" s="510" t="s">
        <v>1788</v>
      </c>
      <c r="C337" s="521" t="s">
        <v>922</v>
      </c>
      <c r="D337" s="522" t="s">
        <v>1520</v>
      </c>
      <c r="E337" s="523">
        <v>2</v>
      </c>
      <c r="F337" s="523" t="s">
        <v>6</v>
      </c>
      <c r="G337" s="442" t="s">
        <v>912</v>
      </c>
      <c r="H337" s="518" t="s">
        <v>1578</v>
      </c>
      <c r="I337" s="532" t="s">
        <v>1775</v>
      </c>
      <c r="J337" s="526">
        <v>30</v>
      </c>
      <c r="L337" s="510"/>
      <c r="M337" s="101"/>
    </row>
    <row r="338" spans="1:15">
      <c r="A338" s="510" t="s">
        <v>1787</v>
      </c>
      <c r="B338" s="510" t="s">
        <v>1788</v>
      </c>
      <c r="C338" s="521" t="s">
        <v>922</v>
      </c>
      <c r="D338" s="522" t="s">
        <v>1520</v>
      </c>
      <c r="E338" s="523">
        <v>2</v>
      </c>
      <c r="F338" s="523" t="s">
        <v>7</v>
      </c>
      <c r="G338" s="442" t="s">
        <v>912</v>
      </c>
      <c r="H338" s="518" t="s">
        <v>1637</v>
      </c>
      <c r="I338" s="532" t="s">
        <v>1775</v>
      </c>
      <c r="J338" s="526">
        <v>30</v>
      </c>
      <c r="L338" s="510"/>
      <c r="M338" s="101"/>
    </row>
    <row r="339" spans="1:15">
      <c r="A339" s="510" t="s">
        <v>1787</v>
      </c>
      <c r="B339" s="510" t="s">
        <v>1788</v>
      </c>
      <c r="C339" s="521" t="s">
        <v>922</v>
      </c>
      <c r="D339" s="522" t="s">
        <v>1520</v>
      </c>
      <c r="E339" s="523">
        <v>3</v>
      </c>
      <c r="F339" s="523" t="s">
        <v>6</v>
      </c>
      <c r="G339" s="442" t="s">
        <v>725</v>
      </c>
      <c r="H339" s="518" t="s">
        <v>1588</v>
      </c>
      <c r="I339" s="532" t="s">
        <v>1604</v>
      </c>
      <c r="J339" s="526">
        <v>40</v>
      </c>
      <c r="L339" s="510"/>
      <c r="M339" s="101"/>
    </row>
    <row r="340" spans="1:15">
      <c r="A340" s="510" t="s">
        <v>1787</v>
      </c>
      <c r="B340" s="510" t="s">
        <v>1788</v>
      </c>
      <c r="C340" s="521" t="s">
        <v>922</v>
      </c>
      <c r="D340" s="522" t="s">
        <v>1520</v>
      </c>
      <c r="E340" s="523">
        <v>3</v>
      </c>
      <c r="F340" s="523" t="s">
        <v>7</v>
      </c>
      <c r="G340" s="442" t="s">
        <v>725</v>
      </c>
      <c r="H340" s="518" t="s">
        <v>1637</v>
      </c>
      <c r="I340" s="532" t="s">
        <v>1604</v>
      </c>
      <c r="J340" s="526">
        <v>40</v>
      </c>
      <c r="L340" s="510"/>
      <c r="M340" s="101"/>
    </row>
    <row r="341" spans="1:15" ht="15">
      <c r="A341" s="510" t="s">
        <v>1789</v>
      </c>
      <c r="B341" s="510" t="s">
        <v>1790</v>
      </c>
      <c r="C341" s="521" t="s">
        <v>927</v>
      </c>
      <c r="D341" s="522" t="s">
        <v>1520</v>
      </c>
      <c r="E341" s="523">
        <v>1</v>
      </c>
      <c r="F341" s="523" t="s">
        <v>6</v>
      </c>
      <c r="G341" s="442" t="s">
        <v>931</v>
      </c>
      <c r="H341" s="518" t="s">
        <v>1578</v>
      </c>
      <c r="I341" s="532" t="s">
        <v>1603</v>
      </c>
      <c r="J341" s="526">
        <v>40</v>
      </c>
      <c r="L341" s="56" t="s">
        <v>4018</v>
      </c>
      <c r="M341" s="534" t="s">
        <v>4002</v>
      </c>
      <c r="N341" s="534" t="s">
        <v>2539</v>
      </c>
      <c r="O341" s="535"/>
    </row>
    <row r="342" spans="1:15">
      <c r="A342" s="510" t="s">
        <v>1789</v>
      </c>
      <c r="B342" s="510" t="s">
        <v>1790</v>
      </c>
      <c r="C342" s="521" t="s">
        <v>927</v>
      </c>
      <c r="D342" s="522" t="s">
        <v>1520</v>
      </c>
      <c r="E342" s="523">
        <v>1</v>
      </c>
      <c r="F342" s="523" t="s">
        <v>7</v>
      </c>
      <c r="G342" s="442" t="s">
        <v>931</v>
      </c>
      <c r="H342" s="518" t="s">
        <v>1536</v>
      </c>
      <c r="I342" s="532" t="s">
        <v>1603</v>
      </c>
      <c r="J342" s="526">
        <v>40</v>
      </c>
      <c r="L342" s="510"/>
      <c r="M342" s="528"/>
    </row>
    <row r="343" spans="1:15">
      <c r="A343" s="510" t="s">
        <v>1789</v>
      </c>
      <c r="B343" s="510" t="s">
        <v>1790</v>
      </c>
      <c r="C343" s="521" t="s">
        <v>927</v>
      </c>
      <c r="D343" s="522" t="s">
        <v>1520</v>
      </c>
      <c r="E343" s="523">
        <v>2</v>
      </c>
      <c r="F343" s="523" t="s">
        <v>6</v>
      </c>
      <c r="G343" s="442" t="s">
        <v>935</v>
      </c>
      <c r="H343" s="518" t="s">
        <v>1538</v>
      </c>
      <c r="I343" s="532" t="s">
        <v>1604</v>
      </c>
      <c r="J343" s="526">
        <v>40</v>
      </c>
      <c r="L343" s="510"/>
      <c r="M343" s="528"/>
    </row>
    <row r="344" spans="1:15">
      <c r="A344" s="510" t="s">
        <v>1789</v>
      </c>
      <c r="B344" s="510" t="s">
        <v>1790</v>
      </c>
      <c r="C344" s="521" t="s">
        <v>927</v>
      </c>
      <c r="D344" s="522" t="s">
        <v>1520</v>
      </c>
      <c r="E344" s="523">
        <v>2</v>
      </c>
      <c r="F344" s="523" t="s">
        <v>7</v>
      </c>
      <c r="G344" s="442" t="s">
        <v>935</v>
      </c>
      <c r="H344" s="518" t="s">
        <v>1536</v>
      </c>
      <c r="I344" s="532" t="s">
        <v>1604</v>
      </c>
      <c r="J344" s="526">
        <v>40</v>
      </c>
      <c r="L344" s="510"/>
      <c r="M344" s="528"/>
    </row>
    <row r="345" spans="1:15">
      <c r="A345" s="510" t="s">
        <v>1789</v>
      </c>
      <c r="B345" s="510" t="s">
        <v>1790</v>
      </c>
      <c r="C345" s="521" t="s">
        <v>927</v>
      </c>
      <c r="D345" s="522" t="s">
        <v>1520</v>
      </c>
      <c r="E345" s="523">
        <v>3</v>
      </c>
      <c r="F345" s="523" t="s">
        <v>6</v>
      </c>
      <c r="G345" s="524" t="s">
        <v>1778</v>
      </c>
      <c r="H345" s="518" t="s">
        <v>1534</v>
      </c>
      <c r="I345" s="532" t="s">
        <v>1603</v>
      </c>
      <c r="J345" s="526">
        <v>40</v>
      </c>
      <c r="L345" s="510"/>
      <c r="M345" s="547"/>
    </row>
    <row r="346" spans="1:15">
      <c r="A346" s="510" t="s">
        <v>1789</v>
      </c>
      <c r="B346" s="510" t="s">
        <v>1790</v>
      </c>
      <c r="C346" s="521" t="s">
        <v>927</v>
      </c>
      <c r="D346" s="522" t="s">
        <v>1520</v>
      </c>
      <c r="E346" s="523">
        <v>3</v>
      </c>
      <c r="F346" s="523" t="s">
        <v>7</v>
      </c>
      <c r="G346" s="442" t="s">
        <v>933</v>
      </c>
      <c r="H346" s="518" t="s">
        <v>1536</v>
      </c>
      <c r="I346" s="532" t="s">
        <v>1779</v>
      </c>
      <c r="J346" s="526">
        <v>40</v>
      </c>
      <c r="L346" s="510"/>
      <c r="M346" s="547"/>
    </row>
    <row r="347" spans="1:15">
      <c r="A347" s="510" t="s">
        <v>1791</v>
      </c>
      <c r="B347" s="510" t="s">
        <v>1792</v>
      </c>
      <c r="C347" s="521" t="s">
        <v>184</v>
      </c>
      <c r="D347" s="522" t="s">
        <v>1546</v>
      </c>
      <c r="E347" s="523">
        <v>1</v>
      </c>
      <c r="F347" s="523" t="s">
        <v>19</v>
      </c>
      <c r="G347" s="441" t="s">
        <v>934</v>
      </c>
      <c r="L347" s="510"/>
      <c r="M347" s="528"/>
    </row>
    <row r="348" spans="1:15" ht="15">
      <c r="A348" s="510" t="s">
        <v>938</v>
      </c>
      <c r="B348" s="510" t="s">
        <v>939</v>
      </c>
      <c r="C348" s="521" t="s">
        <v>940</v>
      </c>
      <c r="D348" s="522" t="s">
        <v>1520</v>
      </c>
      <c r="E348" s="523">
        <v>1</v>
      </c>
      <c r="F348" s="523" t="s">
        <v>6</v>
      </c>
      <c r="G348" s="441" t="s">
        <v>941</v>
      </c>
      <c r="H348" s="518" t="s">
        <v>1522</v>
      </c>
      <c r="I348" s="532" t="s">
        <v>1712</v>
      </c>
      <c r="J348" s="526">
        <v>130</v>
      </c>
      <c r="L348" s="510" t="s">
        <v>3985</v>
      </c>
      <c r="M348" s="533" t="s">
        <v>3986</v>
      </c>
      <c r="N348" s="534" t="s">
        <v>2576</v>
      </c>
      <c r="O348" s="535"/>
    </row>
    <row r="349" spans="1:15">
      <c r="A349" s="510" t="s">
        <v>938</v>
      </c>
      <c r="B349" s="510" t="s">
        <v>939</v>
      </c>
      <c r="C349" s="521" t="s">
        <v>940</v>
      </c>
      <c r="D349" s="522" t="s">
        <v>1520</v>
      </c>
      <c r="E349" s="523">
        <v>1</v>
      </c>
      <c r="F349" s="523" t="s">
        <v>7</v>
      </c>
      <c r="G349" s="442" t="s">
        <v>942</v>
      </c>
      <c r="H349" s="518" t="s">
        <v>1525</v>
      </c>
      <c r="I349" s="532" t="s">
        <v>1598</v>
      </c>
      <c r="J349" s="526">
        <v>130</v>
      </c>
      <c r="L349" s="510"/>
      <c r="M349" s="528"/>
    </row>
    <row r="350" spans="1:15" ht="15">
      <c r="A350" s="510" t="s">
        <v>1793</v>
      </c>
      <c r="B350" s="510" t="s">
        <v>1794</v>
      </c>
      <c r="C350" s="521" t="s">
        <v>945</v>
      </c>
      <c r="D350" s="522" t="s">
        <v>1572</v>
      </c>
      <c r="E350" s="523">
        <v>1</v>
      </c>
      <c r="F350" s="523" t="s">
        <v>6</v>
      </c>
      <c r="G350" s="441" t="s">
        <v>909</v>
      </c>
      <c r="H350" s="518" t="s">
        <v>1578</v>
      </c>
      <c r="I350" s="532" t="s">
        <v>1779</v>
      </c>
      <c r="J350" s="526">
        <v>65</v>
      </c>
      <c r="L350" s="56" t="s">
        <v>3997</v>
      </c>
      <c r="M350" s="533" t="s">
        <v>3990</v>
      </c>
      <c r="N350" s="534" t="s">
        <v>2539</v>
      </c>
      <c r="O350" s="535"/>
    </row>
    <row r="351" spans="1:15">
      <c r="A351" s="510" t="s">
        <v>1793</v>
      </c>
      <c r="B351" s="510" t="s">
        <v>1794</v>
      </c>
      <c r="C351" s="521" t="s">
        <v>945</v>
      </c>
      <c r="D351" s="522" t="s">
        <v>1572</v>
      </c>
      <c r="E351" s="523">
        <v>1</v>
      </c>
      <c r="F351" s="523" t="s">
        <v>7</v>
      </c>
      <c r="G351" s="442" t="s">
        <v>910</v>
      </c>
      <c r="H351" s="518" t="s">
        <v>1554</v>
      </c>
      <c r="I351" s="532" t="s">
        <v>1779</v>
      </c>
      <c r="J351" s="526">
        <v>65</v>
      </c>
      <c r="L351" s="510"/>
      <c r="M351" s="528"/>
    </row>
    <row r="352" spans="1:15">
      <c r="A352" s="510" t="s">
        <v>1793</v>
      </c>
      <c r="B352" s="510" t="s">
        <v>1794</v>
      </c>
      <c r="C352" s="521" t="s">
        <v>945</v>
      </c>
      <c r="D352" s="522" t="s">
        <v>1572</v>
      </c>
      <c r="E352" s="523">
        <v>2</v>
      </c>
      <c r="F352" s="523" t="s">
        <v>6</v>
      </c>
      <c r="G352" s="442" t="s">
        <v>1797</v>
      </c>
      <c r="H352" s="518" t="s">
        <v>1534</v>
      </c>
      <c r="I352" s="532" t="s">
        <v>1779</v>
      </c>
      <c r="J352" s="526">
        <v>65</v>
      </c>
      <c r="L352" s="510"/>
      <c r="M352" s="528"/>
    </row>
    <row r="353" spans="1:21">
      <c r="A353" s="510" t="s">
        <v>1793</v>
      </c>
      <c r="B353" s="510" t="s">
        <v>1794</v>
      </c>
      <c r="C353" s="521" t="s">
        <v>945</v>
      </c>
      <c r="D353" s="522" t="s">
        <v>1572</v>
      </c>
      <c r="E353" s="523">
        <v>2</v>
      </c>
      <c r="F353" s="523" t="s">
        <v>7</v>
      </c>
      <c r="G353" s="442" t="s">
        <v>1797</v>
      </c>
      <c r="H353" s="518" t="s">
        <v>1554</v>
      </c>
      <c r="I353" s="532" t="s">
        <v>1782</v>
      </c>
      <c r="J353" s="526">
        <v>65</v>
      </c>
      <c r="L353" s="510"/>
      <c r="M353" s="528"/>
    </row>
    <row r="354" spans="1:21" ht="24">
      <c r="A354" s="510" t="s">
        <v>1793</v>
      </c>
      <c r="B354" s="510" t="s">
        <v>1794</v>
      </c>
      <c r="C354" s="521" t="s">
        <v>945</v>
      </c>
      <c r="D354" s="522" t="s">
        <v>1572</v>
      </c>
      <c r="E354" s="523">
        <v>1</v>
      </c>
      <c r="F354" s="523" t="s">
        <v>8</v>
      </c>
      <c r="G354" s="524" t="s">
        <v>3423</v>
      </c>
      <c r="H354" s="518" t="s">
        <v>1970</v>
      </c>
      <c r="L354" s="510"/>
      <c r="M354" s="528"/>
      <c r="S354" s="518"/>
    </row>
    <row r="355" spans="1:21" ht="24">
      <c r="A355" s="510" t="s">
        <v>1793</v>
      </c>
      <c r="B355" s="510" t="s">
        <v>1794</v>
      </c>
      <c r="C355" s="521" t="s">
        <v>945</v>
      </c>
      <c r="D355" s="522" t="s">
        <v>1572</v>
      </c>
      <c r="E355" s="523">
        <v>2</v>
      </c>
      <c r="F355" s="523" t="s">
        <v>8</v>
      </c>
      <c r="G355" s="524" t="s">
        <v>3424</v>
      </c>
      <c r="H355" s="518" t="s">
        <v>3368</v>
      </c>
      <c r="L355" s="510"/>
      <c r="M355" s="528"/>
    </row>
    <row r="356" spans="1:21" ht="36">
      <c r="A356" s="510" t="s">
        <v>1793</v>
      </c>
      <c r="B356" s="510" t="s">
        <v>1794</v>
      </c>
      <c r="C356" s="521" t="s">
        <v>945</v>
      </c>
      <c r="D356" s="522" t="s">
        <v>1572</v>
      </c>
      <c r="E356" s="523">
        <v>3</v>
      </c>
      <c r="F356" s="523" t="s">
        <v>8</v>
      </c>
      <c r="G356" s="524" t="s">
        <v>3425</v>
      </c>
      <c r="H356" s="518" t="s">
        <v>3426</v>
      </c>
      <c r="L356" s="510"/>
      <c r="M356" s="528"/>
      <c r="S356" s="518"/>
      <c r="U356" s="518"/>
    </row>
    <row r="357" spans="1:21" ht="24">
      <c r="A357" s="510" t="s">
        <v>1793</v>
      </c>
      <c r="B357" s="510" t="s">
        <v>1794</v>
      </c>
      <c r="C357" s="521" t="s">
        <v>945</v>
      </c>
      <c r="D357" s="522" t="s">
        <v>1572</v>
      </c>
      <c r="E357" s="523">
        <v>4</v>
      </c>
      <c r="F357" s="523" t="s">
        <v>8</v>
      </c>
      <c r="G357" s="524" t="s">
        <v>3427</v>
      </c>
      <c r="H357" s="518" t="s">
        <v>1972</v>
      </c>
      <c r="L357" s="510"/>
      <c r="M357" s="519"/>
    </row>
    <row r="358" spans="1:21" ht="15">
      <c r="A358" s="510" t="s">
        <v>1795</v>
      </c>
      <c r="B358" s="510" t="s">
        <v>1796</v>
      </c>
      <c r="C358" s="521" t="s">
        <v>959</v>
      </c>
      <c r="D358" s="522" t="s">
        <v>1572</v>
      </c>
      <c r="E358" s="523">
        <v>1</v>
      </c>
      <c r="F358" s="523" t="s">
        <v>6</v>
      </c>
      <c r="G358" s="442" t="s">
        <v>1797</v>
      </c>
      <c r="H358" s="518" t="s">
        <v>1578</v>
      </c>
      <c r="I358" s="532" t="s">
        <v>1782</v>
      </c>
      <c r="J358" s="526">
        <v>65</v>
      </c>
      <c r="L358" s="527" t="s">
        <v>4005</v>
      </c>
      <c r="M358" s="540" t="s">
        <v>3988</v>
      </c>
      <c r="N358" s="534" t="s">
        <v>2570</v>
      </c>
      <c r="O358" s="535"/>
    </row>
    <row r="359" spans="1:21">
      <c r="A359" s="510" t="s">
        <v>1795</v>
      </c>
      <c r="B359" s="510" t="s">
        <v>1796</v>
      </c>
      <c r="C359" s="521" t="s">
        <v>959</v>
      </c>
      <c r="D359" s="522" t="s">
        <v>1572</v>
      </c>
      <c r="E359" s="523">
        <v>2</v>
      </c>
      <c r="F359" s="523" t="s">
        <v>6</v>
      </c>
      <c r="G359" s="441" t="s">
        <v>941</v>
      </c>
      <c r="H359" s="518" t="s">
        <v>1534</v>
      </c>
      <c r="I359" s="532" t="s">
        <v>1782</v>
      </c>
      <c r="J359" s="526">
        <v>65</v>
      </c>
      <c r="L359" s="510"/>
      <c r="M359" s="109"/>
    </row>
    <row r="360" spans="1:21" ht="24">
      <c r="A360" s="510" t="s">
        <v>1795</v>
      </c>
      <c r="B360" s="510" t="s">
        <v>1796</v>
      </c>
      <c r="C360" s="521" t="s">
        <v>959</v>
      </c>
      <c r="D360" s="522" t="s">
        <v>1572</v>
      </c>
      <c r="E360" s="523">
        <v>1</v>
      </c>
      <c r="F360" s="523" t="s">
        <v>8</v>
      </c>
      <c r="G360" s="524" t="s">
        <v>3428</v>
      </c>
      <c r="H360" s="518" t="s">
        <v>3370</v>
      </c>
      <c r="L360" s="510"/>
      <c r="M360" s="519"/>
    </row>
    <row r="361" spans="1:21" ht="36">
      <c r="A361" s="510" t="s">
        <v>1795</v>
      </c>
      <c r="B361" s="510" t="s">
        <v>1796</v>
      </c>
      <c r="C361" s="521" t="s">
        <v>959</v>
      </c>
      <c r="D361" s="522" t="s">
        <v>1572</v>
      </c>
      <c r="E361" s="523">
        <v>2</v>
      </c>
      <c r="F361" s="523" t="s">
        <v>8</v>
      </c>
      <c r="G361" s="524" t="s">
        <v>3429</v>
      </c>
      <c r="H361" s="518" t="s">
        <v>3371</v>
      </c>
      <c r="L361" s="510"/>
      <c r="M361" s="519"/>
    </row>
    <row r="362" spans="1:21" ht="36">
      <c r="A362" s="510" t="s">
        <v>1795</v>
      </c>
      <c r="B362" s="510" t="s">
        <v>1796</v>
      </c>
      <c r="C362" s="521" t="s">
        <v>959</v>
      </c>
      <c r="D362" s="522" t="s">
        <v>1572</v>
      </c>
      <c r="E362" s="523">
        <v>3</v>
      </c>
      <c r="F362" s="523" t="s">
        <v>8</v>
      </c>
      <c r="G362" s="524" t="s">
        <v>3430</v>
      </c>
      <c r="H362" s="518" t="s">
        <v>1970</v>
      </c>
      <c r="L362" s="510"/>
      <c r="M362" s="519"/>
    </row>
    <row r="363" spans="1:21" ht="36">
      <c r="A363" s="510" t="s">
        <v>1795</v>
      </c>
      <c r="B363" s="510" t="s">
        <v>1796</v>
      </c>
      <c r="C363" s="521" t="s">
        <v>959</v>
      </c>
      <c r="D363" s="522" t="s">
        <v>1572</v>
      </c>
      <c r="E363" s="523">
        <v>4</v>
      </c>
      <c r="F363" s="523" t="s">
        <v>8</v>
      </c>
      <c r="G363" s="524" t="s">
        <v>3431</v>
      </c>
      <c r="H363" s="518" t="s">
        <v>1972</v>
      </c>
      <c r="L363" s="510"/>
      <c r="M363" s="519"/>
    </row>
    <row r="364" spans="1:21" ht="36">
      <c r="A364" s="510" t="s">
        <v>1795</v>
      </c>
      <c r="B364" s="510" t="s">
        <v>1796</v>
      </c>
      <c r="C364" s="521" t="s">
        <v>959</v>
      </c>
      <c r="D364" s="522" t="s">
        <v>1572</v>
      </c>
      <c r="E364" s="523">
        <v>5</v>
      </c>
      <c r="F364" s="523" t="s">
        <v>8</v>
      </c>
      <c r="G364" s="524" t="s">
        <v>3429</v>
      </c>
      <c r="H364" s="518" t="s">
        <v>3432</v>
      </c>
      <c r="L364" s="510"/>
      <c r="M364" s="519"/>
    </row>
    <row r="365" spans="1:21">
      <c r="A365" s="510" t="s">
        <v>1801</v>
      </c>
      <c r="B365" s="510" t="s">
        <v>1802</v>
      </c>
      <c r="C365" s="521" t="s">
        <v>197</v>
      </c>
      <c r="D365" s="522" t="s">
        <v>1546</v>
      </c>
      <c r="E365" s="523">
        <v>1</v>
      </c>
      <c r="F365" s="523" t="s">
        <v>19</v>
      </c>
      <c r="G365" s="441" t="s">
        <v>934</v>
      </c>
      <c r="L365" s="510"/>
      <c r="M365" s="528"/>
    </row>
    <row r="366" spans="1:21">
      <c r="A366" s="510" t="s">
        <v>1803</v>
      </c>
      <c r="B366" s="510" t="s">
        <v>1804</v>
      </c>
      <c r="C366" s="521" t="s">
        <v>197</v>
      </c>
      <c r="D366" s="522" t="s">
        <v>1546</v>
      </c>
      <c r="E366" s="523">
        <v>1</v>
      </c>
      <c r="F366" s="523" t="s">
        <v>19</v>
      </c>
      <c r="G366" s="441" t="s">
        <v>934</v>
      </c>
      <c r="L366" s="510"/>
      <c r="M366" s="528"/>
    </row>
    <row r="367" spans="1:21">
      <c r="A367" s="510" t="s">
        <v>1805</v>
      </c>
      <c r="B367" s="510" t="s">
        <v>1806</v>
      </c>
      <c r="C367" s="521" t="s">
        <v>200</v>
      </c>
      <c r="D367" s="522" t="s">
        <v>1546</v>
      </c>
      <c r="E367" s="523">
        <v>1</v>
      </c>
      <c r="F367" s="523" t="s">
        <v>19</v>
      </c>
      <c r="G367" s="441" t="s">
        <v>934</v>
      </c>
      <c r="L367" s="510"/>
      <c r="M367" s="528"/>
    </row>
    <row r="368" spans="1:21">
      <c r="A368" s="510" t="s">
        <v>1807</v>
      </c>
      <c r="B368" s="510" t="s">
        <v>1808</v>
      </c>
      <c r="C368" s="521" t="s">
        <v>200</v>
      </c>
      <c r="D368" s="522" t="s">
        <v>1546</v>
      </c>
      <c r="E368" s="523">
        <v>1</v>
      </c>
      <c r="F368" s="523" t="s">
        <v>19</v>
      </c>
      <c r="G368" s="441" t="s">
        <v>934</v>
      </c>
      <c r="L368" s="510"/>
      <c r="M368" s="528"/>
    </row>
    <row r="369" spans="1:18" ht="15">
      <c r="A369" s="510" t="s">
        <v>980</v>
      </c>
      <c r="B369" s="510" t="s">
        <v>981</v>
      </c>
      <c r="C369" s="521" t="s">
        <v>1809</v>
      </c>
      <c r="D369" s="522" t="s">
        <v>1520</v>
      </c>
      <c r="E369" s="523">
        <v>1</v>
      </c>
      <c r="F369" s="523" t="s">
        <v>6</v>
      </c>
      <c r="G369" s="441" t="s">
        <v>923</v>
      </c>
      <c r="H369" s="518" t="s">
        <v>1538</v>
      </c>
      <c r="I369" s="532" t="s">
        <v>1775</v>
      </c>
      <c r="J369" s="526">
        <v>80</v>
      </c>
      <c r="L369" s="510" t="s">
        <v>4014</v>
      </c>
      <c r="M369" s="534" t="s">
        <v>3992</v>
      </c>
      <c r="N369" s="534" t="s">
        <v>2539</v>
      </c>
      <c r="O369" s="535"/>
    </row>
    <row r="370" spans="1:18" ht="15">
      <c r="A370" s="510" t="s">
        <v>983</v>
      </c>
      <c r="B370" s="49" t="s">
        <v>984</v>
      </c>
      <c r="C370" s="524" t="s">
        <v>985</v>
      </c>
      <c r="D370" s="522" t="s">
        <v>1654</v>
      </c>
      <c r="E370" s="523">
        <v>1</v>
      </c>
      <c r="F370" s="523" t="s">
        <v>6</v>
      </c>
      <c r="G370" s="441" t="s">
        <v>901</v>
      </c>
      <c r="H370" s="518" t="s">
        <v>1552</v>
      </c>
      <c r="I370" s="532" t="s">
        <v>1775</v>
      </c>
      <c r="J370" s="526">
        <v>80</v>
      </c>
      <c r="L370" s="510" t="s">
        <v>3999</v>
      </c>
      <c r="M370" s="534" t="s">
        <v>3992</v>
      </c>
      <c r="N370" s="534" t="s">
        <v>2548</v>
      </c>
      <c r="O370" s="535"/>
      <c r="P370" s="50"/>
      <c r="Q370" s="50"/>
    </row>
    <row r="371" spans="1:18" ht="15">
      <c r="A371" s="510" t="s">
        <v>986</v>
      </c>
      <c r="B371" s="510" t="s">
        <v>987</v>
      </c>
      <c r="C371" s="521" t="s">
        <v>1810</v>
      </c>
      <c r="D371" s="522" t="s">
        <v>1572</v>
      </c>
      <c r="E371" s="523">
        <v>1</v>
      </c>
      <c r="F371" s="523" t="s">
        <v>6</v>
      </c>
      <c r="G371" s="117" t="s">
        <v>726</v>
      </c>
      <c r="H371" s="518" t="s">
        <v>1548</v>
      </c>
      <c r="I371" s="532" t="s">
        <v>1775</v>
      </c>
      <c r="J371" s="526">
        <v>80</v>
      </c>
      <c r="L371" s="56" t="s">
        <v>3995</v>
      </c>
      <c r="M371" s="534" t="s">
        <v>3996</v>
      </c>
      <c r="N371" s="534" t="s">
        <v>2548</v>
      </c>
      <c r="O371" s="535"/>
      <c r="P371" s="50"/>
      <c r="Q371" s="50"/>
    </row>
    <row r="372" spans="1:18">
      <c r="A372" s="510" t="s">
        <v>986</v>
      </c>
      <c r="B372" s="510" t="s">
        <v>987</v>
      </c>
      <c r="C372" s="521" t="s">
        <v>1810</v>
      </c>
      <c r="D372" s="522" t="s">
        <v>1572</v>
      </c>
      <c r="E372" s="523">
        <v>1</v>
      </c>
      <c r="F372" s="523" t="s">
        <v>8</v>
      </c>
      <c r="G372" s="96" t="s">
        <v>904</v>
      </c>
      <c r="L372" s="510"/>
      <c r="M372" s="101"/>
    </row>
    <row r="373" spans="1:18" s="554" customFormat="1" ht="15">
      <c r="A373" s="548" t="s">
        <v>989</v>
      </c>
      <c r="B373" s="553" t="s">
        <v>990</v>
      </c>
      <c r="C373" s="553" t="s">
        <v>991</v>
      </c>
      <c r="D373" s="550" t="s">
        <v>1654</v>
      </c>
      <c r="E373" s="532">
        <v>1</v>
      </c>
      <c r="F373" s="532" t="s">
        <v>6</v>
      </c>
      <c r="G373" s="441" t="s">
        <v>905</v>
      </c>
      <c r="H373" s="518" t="s">
        <v>1567</v>
      </c>
      <c r="I373" s="532" t="s">
        <v>1775</v>
      </c>
      <c r="J373" s="526">
        <v>80</v>
      </c>
      <c r="L373" s="527" t="s">
        <v>4006</v>
      </c>
      <c r="M373" s="534" t="s">
        <v>3998</v>
      </c>
      <c r="N373" s="534" t="s">
        <v>2576</v>
      </c>
      <c r="O373" s="535"/>
      <c r="P373" s="527"/>
      <c r="Q373" s="527"/>
      <c r="R373" s="527"/>
    </row>
    <row r="374" spans="1:18" ht="15">
      <c r="A374" s="510">
        <v>1854</v>
      </c>
      <c r="B374" s="510" t="s">
        <v>1811</v>
      </c>
      <c r="C374" s="521" t="s">
        <v>994</v>
      </c>
      <c r="D374" s="522" t="s">
        <v>1520</v>
      </c>
      <c r="E374" s="523">
        <v>1</v>
      </c>
      <c r="F374" s="523" t="s">
        <v>6</v>
      </c>
      <c r="G374" s="441" t="s">
        <v>377</v>
      </c>
      <c r="H374" s="518" t="s">
        <v>1588</v>
      </c>
      <c r="I374" s="532" t="s">
        <v>1775</v>
      </c>
      <c r="J374" s="526">
        <v>40</v>
      </c>
      <c r="L374" s="527" t="s">
        <v>4007</v>
      </c>
      <c r="M374" s="534" t="s">
        <v>4002</v>
      </c>
      <c r="N374" s="534" t="s">
        <v>2548</v>
      </c>
      <c r="O374" s="535"/>
    </row>
    <row r="375" spans="1:18">
      <c r="A375" s="510" t="s">
        <v>1812</v>
      </c>
      <c r="B375" s="510" t="s">
        <v>1813</v>
      </c>
      <c r="C375" s="521" t="s">
        <v>212</v>
      </c>
      <c r="D375" s="522" t="s">
        <v>1546</v>
      </c>
      <c r="E375" s="523">
        <v>1</v>
      </c>
      <c r="F375" s="523" t="s">
        <v>19</v>
      </c>
      <c r="G375" s="441" t="s">
        <v>934</v>
      </c>
      <c r="L375" s="510"/>
      <c r="M375" s="528"/>
    </row>
    <row r="376" spans="1:18" s="554" customFormat="1" ht="15">
      <c r="A376" s="548">
        <v>2175</v>
      </c>
      <c r="B376" s="553" t="s">
        <v>997</v>
      </c>
      <c r="C376" s="553" t="s">
        <v>998</v>
      </c>
      <c r="D376" s="550" t="s">
        <v>1581</v>
      </c>
      <c r="E376" s="532">
        <v>1</v>
      </c>
      <c r="F376" s="532" t="s">
        <v>6</v>
      </c>
      <c r="G376" s="441" t="s">
        <v>718</v>
      </c>
      <c r="H376" s="518" t="s">
        <v>1522</v>
      </c>
      <c r="I376" s="532" t="s">
        <v>2751</v>
      </c>
      <c r="J376" s="527">
        <v>40</v>
      </c>
      <c r="L376" s="510" t="s">
        <v>3987</v>
      </c>
      <c r="M376" s="540" t="s">
        <v>3988</v>
      </c>
      <c r="N376" s="534" t="s">
        <v>2539</v>
      </c>
      <c r="O376" s="535"/>
      <c r="P376" s="527"/>
      <c r="Q376" s="527"/>
      <c r="R376" s="527"/>
    </row>
    <row r="377" spans="1:18" ht="15">
      <c r="A377" s="510" t="s">
        <v>999</v>
      </c>
      <c r="B377" s="510" t="s">
        <v>1000</v>
      </c>
      <c r="C377" s="521" t="s">
        <v>1814</v>
      </c>
      <c r="D377" s="522" t="s">
        <v>1633</v>
      </c>
      <c r="E377" s="523">
        <v>1</v>
      </c>
      <c r="F377" s="523" t="s">
        <v>6</v>
      </c>
      <c r="G377" s="441" t="s">
        <v>722</v>
      </c>
      <c r="H377" s="518" t="s">
        <v>1578</v>
      </c>
      <c r="I377" s="532" t="s">
        <v>1730</v>
      </c>
      <c r="J377" s="526">
        <v>40</v>
      </c>
      <c r="L377" s="510" t="s">
        <v>4015</v>
      </c>
      <c r="M377" s="533" t="s">
        <v>3986</v>
      </c>
      <c r="N377" s="534" t="s">
        <v>2548</v>
      </c>
      <c r="O377" s="535"/>
    </row>
    <row r="378" spans="1:18" ht="24">
      <c r="A378" s="510">
        <v>1539</v>
      </c>
      <c r="B378" s="49" t="s">
        <v>1815</v>
      </c>
      <c r="C378" s="524" t="s">
        <v>874</v>
      </c>
      <c r="D378" s="522" t="s">
        <v>1520</v>
      </c>
      <c r="E378" s="523">
        <v>1</v>
      </c>
      <c r="F378" s="523" t="s">
        <v>6</v>
      </c>
      <c r="G378" s="117" t="s">
        <v>1757</v>
      </c>
      <c r="H378" s="518" t="s">
        <v>1567</v>
      </c>
      <c r="I378" s="532" t="s">
        <v>1601</v>
      </c>
      <c r="J378" s="526">
        <v>50</v>
      </c>
      <c r="L378" s="527" t="s">
        <v>4006</v>
      </c>
      <c r="M378" s="534" t="s">
        <v>3998</v>
      </c>
      <c r="N378" s="534" t="s">
        <v>2576</v>
      </c>
      <c r="O378" s="535"/>
    </row>
    <row r="379" spans="1:18" s="554" customFormat="1" ht="15">
      <c r="A379" s="548" t="s">
        <v>1816</v>
      </c>
      <c r="B379" s="553" t="s">
        <v>1817</v>
      </c>
      <c r="C379" s="553" t="s">
        <v>1768</v>
      </c>
      <c r="D379" s="550" t="s">
        <v>1654</v>
      </c>
      <c r="E379" s="532">
        <v>1</v>
      </c>
      <c r="F379" s="532" t="s">
        <v>6</v>
      </c>
      <c r="G379" s="441" t="s">
        <v>832</v>
      </c>
      <c r="H379" s="527" t="s">
        <v>1621</v>
      </c>
      <c r="I379" s="532" t="s">
        <v>1782</v>
      </c>
      <c r="J379" s="527">
        <v>20</v>
      </c>
      <c r="L379" s="527" t="s">
        <v>4011</v>
      </c>
      <c r="M379" s="540" t="s">
        <v>3988</v>
      </c>
      <c r="N379" s="534" t="s">
        <v>2548</v>
      </c>
      <c r="O379" s="535"/>
      <c r="P379" s="527"/>
      <c r="Q379" s="527"/>
      <c r="R379" s="527"/>
    </row>
    <row r="380" spans="1:18" ht="24">
      <c r="A380" s="510">
        <v>1542</v>
      </c>
      <c r="B380" s="60" t="s">
        <v>1818</v>
      </c>
      <c r="C380" s="61" t="s">
        <v>858</v>
      </c>
      <c r="D380" s="522" t="s">
        <v>1520</v>
      </c>
      <c r="E380" s="523">
        <v>1</v>
      </c>
      <c r="F380" s="523" t="s">
        <v>6</v>
      </c>
      <c r="G380" s="117" t="s">
        <v>1754</v>
      </c>
      <c r="H380" s="526" t="s">
        <v>1552</v>
      </c>
      <c r="I380" s="532" t="s">
        <v>1604</v>
      </c>
      <c r="J380" s="526">
        <v>40</v>
      </c>
      <c r="L380" s="510" t="s">
        <v>3999</v>
      </c>
      <c r="M380" s="534" t="s">
        <v>3992</v>
      </c>
      <c r="N380" s="534" t="s">
        <v>2548</v>
      </c>
      <c r="O380" s="535"/>
      <c r="P380" s="50"/>
      <c r="Q380" s="50"/>
    </row>
    <row r="381" spans="1:18" ht="15">
      <c r="A381" s="510" t="s">
        <v>1006</v>
      </c>
      <c r="B381" s="510" t="s">
        <v>1007</v>
      </c>
      <c r="C381" s="521" t="s">
        <v>1819</v>
      </c>
      <c r="D381" s="522" t="s">
        <v>1520</v>
      </c>
      <c r="E381" s="523">
        <v>1</v>
      </c>
      <c r="F381" s="523" t="s">
        <v>6</v>
      </c>
      <c r="G381" s="441" t="s">
        <v>1009</v>
      </c>
      <c r="H381" s="518" t="s">
        <v>1569</v>
      </c>
      <c r="I381" s="532" t="s">
        <v>1601</v>
      </c>
      <c r="J381" s="526">
        <v>80</v>
      </c>
      <c r="L381" s="56" t="s">
        <v>4003</v>
      </c>
      <c r="M381" s="533" t="s">
        <v>3986</v>
      </c>
      <c r="N381" s="534" t="s">
        <v>2539</v>
      </c>
      <c r="O381" s="535"/>
    </row>
    <row r="382" spans="1:18" s="554" customFormat="1" ht="15">
      <c r="A382" s="548" t="s">
        <v>1011</v>
      </c>
      <c r="B382" s="553" t="s">
        <v>1012</v>
      </c>
      <c r="C382" s="553" t="s">
        <v>1013</v>
      </c>
      <c r="D382" s="550" t="s">
        <v>1654</v>
      </c>
      <c r="E382" s="532">
        <v>1</v>
      </c>
      <c r="F382" s="532" t="s">
        <v>6</v>
      </c>
      <c r="G382" s="441" t="s">
        <v>1014</v>
      </c>
      <c r="H382" s="442" t="s">
        <v>1530</v>
      </c>
      <c r="I382" s="532" t="s">
        <v>1601</v>
      </c>
      <c r="J382" s="526">
        <v>80</v>
      </c>
      <c r="L382" s="56" t="s">
        <v>4013</v>
      </c>
      <c r="M382" s="534" t="s">
        <v>3996</v>
      </c>
      <c r="N382" s="534" t="s">
        <v>2570</v>
      </c>
      <c r="O382" s="535"/>
      <c r="P382" s="527"/>
      <c r="Q382" s="527"/>
      <c r="R382" s="527"/>
    </row>
    <row r="383" spans="1:18" s="567" customFormat="1" ht="15">
      <c r="A383" s="560" t="s">
        <v>1016</v>
      </c>
      <c r="B383" s="442" t="s">
        <v>1017</v>
      </c>
      <c r="C383" s="442" t="s">
        <v>1018</v>
      </c>
      <c r="D383" s="460" t="s">
        <v>1520</v>
      </c>
      <c r="E383" s="523">
        <v>1</v>
      </c>
      <c r="F383" s="523" t="s">
        <v>6</v>
      </c>
      <c r="G383" s="442" t="s">
        <v>1019</v>
      </c>
      <c r="H383" s="442" t="s">
        <v>1530</v>
      </c>
      <c r="I383" s="563" t="s">
        <v>1603</v>
      </c>
      <c r="J383" s="526">
        <v>80</v>
      </c>
      <c r="L383" s="56" t="s">
        <v>4013</v>
      </c>
      <c r="M383" s="534" t="s">
        <v>3996</v>
      </c>
      <c r="N383" s="534" t="s">
        <v>2570</v>
      </c>
      <c r="O383" s="535"/>
      <c r="P383" s="603"/>
      <c r="Q383" s="603"/>
      <c r="R383" s="603"/>
    </row>
    <row r="384" spans="1:18" s="554" customFormat="1" ht="15">
      <c r="A384" s="548" t="s">
        <v>1021</v>
      </c>
      <c r="B384" s="553" t="s">
        <v>1022</v>
      </c>
      <c r="C384" s="553" t="s">
        <v>1023</v>
      </c>
      <c r="D384" s="550" t="s">
        <v>1520</v>
      </c>
      <c r="E384" s="532">
        <v>1</v>
      </c>
      <c r="F384" s="532" t="s">
        <v>6</v>
      </c>
      <c r="G384" s="441" t="s">
        <v>1024</v>
      </c>
      <c r="H384" s="442" t="s">
        <v>1567</v>
      </c>
      <c r="I384" s="532" t="s">
        <v>1730</v>
      </c>
      <c r="J384" s="526">
        <v>80</v>
      </c>
      <c r="L384" s="527" t="s">
        <v>4001</v>
      </c>
      <c r="M384" s="534" t="s">
        <v>4002</v>
      </c>
      <c r="N384" s="534" t="s">
        <v>2570</v>
      </c>
      <c r="O384" s="535"/>
      <c r="P384" s="527"/>
      <c r="Q384" s="527"/>
      <c r="R384" s="527"/>
    </row>
    <row r="385" spans="1:32" s="554" customFormat="1" ht="15">
      <c r="A385" s="548" t="s">
        <v>1026</v>
      </c>
      <c r="B385" s="553" t="s">
        <v>1027</v>
      </c>
      <c r="C385" s="553" t="s">
        <v>1028</v>
      </c>
      <c r="D385" s="550" t="s">
        <v>1520</v>
      </c>
      <c r="E385" s="532">
        <v>1</v>
      </c>
      <c r="F385" s="532" t="s">
        <v>6</v>
      </c>
      <c r="G385" s="441" t="s">
        <v>1014</v>
      </c>
      <c r="H385" s="442" t="s">
        <v>1522</v>
      </c>
      <c r="I385" s="532" t="s">
        <v>1730</v>
      </c>
      <c r="J385" s="526">
        <v>80</v>
      </c>
      <c r="L385" s="510" t="s">
        <v>4023</v>
      </c>
      <c r="M385" s="533" t="s">
        <v>3986</v>
      </c>
      <c r="N385" s="534" t="s">
        <v>2570</v>
      </c>
      <c r="O385" s="535"/>
      <c r="P385" s="527"/>
      <c r="Q385" s="527"/>
      <c r="R385" s="527"/>
    </row>
    <row r="386" spans="1:32" ht="15">
      <c r="A386" s="510" t="s">
        <v>1029</v>
      </c>
      <c r="B386" s="510" t="s">
        <v>1030</v>
      </c>
      <c r="C386" s="521" t="s">
        <v>1031</v>
      </c>
      <c r="D386" s="522" t="s">
        <v>1520</v>
      </c>
      <c r="E386" s="523">
        <v>1</v>
      </c>
      <c r="F386" s="523" t="s">
        <v>6</v>
      </c>
      <c r="G386" s="441" t="s">
        <v>1032</v>
      </c>
      <c r="H386" s="442" t="s">
        <v>1621</v>
      </c>
      <c r="I386" s="532" t="s">
        <v>1603</v>
      </c>
      <c r="J386" s="526">
        <v>80</v>
      </c>
      <c r="L386" s="527" t="s">
        <v>4011</v>
      </c>
      <c r="M386" s="540" t="s">
        <v>3988</v>
      </c>
      <c r="N386" s="534" t="s">
        <v>2548</v>
      </c>
      <c r="O386" s="535"/>
      <c r="P386" s="50"/>
      <c r="Q386" s="50"/>
    </row>
    <row r="387" spans="1:32" s="554" customFormat="1" ht="15">
      <c r="A387" s="548" t="s">
        <v>1034</v>
      </c>
      <c r="B387" s="553" t="s">
        <v>1035</v>
      </c>
      <c r="C387" s="553" t="s">
        <v>1820</v>
      </c>
      <c r="D387" s="550" t="s">
        <v>1714</v>
      </c>
      <c r="E387" s="532">
        <v>1</v>
      </c>
      <c r="F387" s="532" t="s">
        <v>6</v>
      </c>
      <c r="G387" s="441" t="s">
        <v>1037</v>
      </c>
      <c r="H387" s="527" t="s">
        <v>1548</v>
      </c>
      <c r="I387" s="532" t="s">
        <v>1712</v>
      </c>
      <c r="J387" s="526">
        <v>80</v>
      </c>
      <c r="L387" s="56" t="s">
        <v>3995</v>
      </c>
      <c r="M387" s="534" t="s">
        <v>3996</v>
      </c>
      <c r="N387" s="534" t="s">
        <v>2548</v>
      </c>
      <c r="O387" s="535"/>
      <c r="P387" s="527"/>
      <c r="Q387" s="527"/>
      <c r="R387" s="527"/>
    </row>
    <row r="388" spans="1:32" s="554" customFormat="1" ht="15">
      <c r="A388" s="548" t="s">
        <v>1039</v>
      </c>
      <c r="B388" s="553" t="s">
        <v>1040</v>
      </c>
      <c r="C388" s="553" t="s">
        <v>1821</v>
      </c>
      <c r="D388" s="550" t="s">
        <v>1520</v>
      </c>
      <c r="E388" s="532">
        <v>1</v>
      </c>
      <c r="F388" s="532" t="s">
        <v>6</v>
      </c>
      <c r="G388" s="441" t="s">
        <v>1024</v>
      </c>
      <c r="H388" s="527" t="s">
        <v>1548</v>
      </c>
      <c r="I388" s="532" t="s">
        <v>1598</v>
      </c>
      <c r="J388" s="526">
        <v>80</v>
      </c>
      <c r="L388" s="56" t="s">
        <v>3995</v>
      </c>
      <c r="M388" s="534" t="s">
        <v>3996</v>
      </c>
      <c r="N388" s="534" t="s">
        <v>2548</v>
      </c>
      <c r="O388" s="535"/>
      <c r="P388" s="527"/>
      <c r="Q388" s="527"/>
      <c r="R388" s="527"/>
    </row>
    <row r="389" spans="1:32" s="532" customFormat="1" ht="15">
      <c r="A389" s="510" t="s">
        <v>1042</v>
      </c>
      <c r="B389" s="60" t="s">
        <v>1043</v>
      </c>
      <c r="C389" s="61" t="s">
        <v>1044</v>
      </c>
      <c r="D389" s="522" t="s">
        <v>1520</v>
      </c>
      <c r="E389" s="523">
        <v>1</v>
      </c>
      <c r="F389" s="523" t="s">
        <v>6</v>
      </c>
      <c r="G389" s="441" t="s">
        <v>1045</v>
      </c>
      <c r="H389" s="527" t="s">
        <v>1548</v>
      </c>
      <c r="I389" s="532" t="s">
        <v>1601</v>
      </c>
      <c r="J389" s="526">
        <v>80</v>
      </c>
      <c r="L389" s="56" t="s">
        <v>3995</v>
      </c>
      <c r="M389" s="534" t="s">
        <v>3996</v>
      </c>
      <c r="N389" s="534" t="s">
        <v>2548</v>
      </c>
      <c r="O389" s="535"/>
      <c r="P389" s="50"/>
      <c r="Q389" s="50"/>
    </row>
    <row r="390" spans="1:32" s="552" customFormat="1" ht="15">
      <c r="A390" s="510">
        <v>1137</v>
      </c>
      <c r="B390" s="557" t="s">
        <v>1048</v>
      </c>
      <c r="C390" s="521" t="s">
        <v>1822</v>
      </c>
      <c r="D390" s="558" t="s">
        <v>1654</v>
      </c>
      <c r="E390" s="523">
        <v>1</v>
      </c>
      <c r="F390" s="559" t="s">
        <v>6</v>
      </c>
      <c r="G390" s="441" t="s">
        <v>1050</v>
      </c>
      <c r="H390" s="527" t="s">
        <v>1569</v>
      </c>
      <c r="I390" s="532" t="s">
        <v>1604</v>
      </c>
      <c r="J390" s="526">
        <v>80</v>
      </c>
      <c r="L390" s="56" t="s">
        <v>4003</v>
      </c>
      <c r="M390" s="533" t="s">
        <v>3986</v>
      </c>
      <c r="N390" s="534" t="s">
        <v>2539</v>
      </c>
      <c r="O390" s="535"/>
      <c r="P390" s="50"/>
      <c r="Q390" s="50"/>
      <c r="R390" s="527"/>
      <c r="S390" s="56"/>
      <c r="T390" s="527"/>
      <c r="U390" s="50"/>
      <c r="V390" s="527"/>
      <c r="W390" s="527"/>
      <c r="X390" s="527"/>
      <c r="Y390" s="527"/>
      <c r="Z390" s="527"/>
      <c r="AA390" s="527"/>
      <c r="AB390" s="527"/>
      <c r="AC390" s="527"/>
      <c r="AD390" s="527"/>
      <c r="AE390" s="527"/>
      <c r="AF390" s="527"/>
    </row>
    <row r="391" spans="1:32" s="554" customFormat="1" ht="15">
      <c r="A391" s="548" t="s">
        <v>1052</v>
      </c>
      <c r="B391" s="553" t="s">
        <v>1053</v>
      </c>
      <c r="C391" s="553" t="s">
        <v>1823</v>
      </c>
      <c r="D391" s="550" t="s">
        <v>1714</v>
      </c>
      <c r="E391" s="532">
        <v>1</v>
      </c>
      <c r="F391" s="532" t="s">
        <v>6</v>
      </c>
      <c r="G391" s="441" t="s">
        <v>333</v>
      </c>
      <c r="H391" s="442" t="s">
        <v>1530</v>
      </c>
      <c r="I391" s="532" t="s">
        <v>1730</v>
      </c>
      <c r="J391" s="526">
        <v>80</v>
      </c>
      <c r="L391" s="56" t="s">
        <v>4013</v>
      </c>
      <c r="M391" s="534" t="s">
        <v>3996</v>
      </c>
      <c r="N391" s="534" t="s">
        <v>2570</v>
      </c>
      <c r="O391" s="535"/>
      <c r="P391" s="527"/>
      <c r="Q391" s="527"/>
      <c r="R391" s="527"/>
    </row>
    <row r="392" spans="1:32" s="567" customFormat="1" ht="15">
      <c r="A392" s="560" t="s">
        <v>1055</v>
      </c>
      <c r="B392" s="442" t="s">
        <v>1056</v>
      </c>
      <c r="C392" s="442" t="s">
        <v>1057</v>
      </c>
      <c r="D392" s="460" t="s">
        <v>1520</v>
      </c>
      <c r="E392" s="523">
        <v>1</v>
      </c>
      <c r="F392" s="523" t="s">
        <v>6</v>
      </c>
      <c r="G392" s="442" t="s">
        <v>1058</v>
      </c>
      <c r="H392" s="442" t="s">
        <v>1588</v>
      </c>
      <c r="I392" s="563" t="s">
        <v>1619</v>
      </c>
      <c r="J392" s="526">
        <v>80</v>
      </c>
      <c r="L392" s="527" t="s">
        <v>4007</v>
      </c>
      <c r="M392" s="534" t="s">
        <v>4002</v>
      </c>
      <c r="N392" s="534" t="s">
        <v>2548</v>
      </c>
      <c r="O392" s="535"/>
      <c r="P392" s="603"/>
      <c r="Q392" s="603"/>
      <c r="R392" s="603"/>
    </row>
    <row r="393" spans="1:32" ht="15">
      <c r="A393" s="510" t="s">
        <v>1060</v>
      </c>
      <c r="B393" s="49" t="s">
        <v>1061</v>
      </c>
      <c r="C393" s="524" t="s">
        <v>1062</v>
      </c>
      <c r="D393" s="522" t="s">
        <v>1714</v>
      </c>
      <c r="E393" s="523">
        <v>1</v>
      </c>
      <c r="F393" s="523" t="s">
        <v>6</v>
      </c>
      <c r="G393" s="117" t="s">
        <v>1063</v>
      </c>
      <c r="H393" s="442" t="s">
        <v>1552</v>
      </c>
      <c r="I393" s="532" t="s">
        <v>1601</v>
      </c>
      <c r="J393" s="526">
        <v>80</v>
      </c>
      <c r="L393" s="510" t="s">
        <v>3999</v>
      </c>
      <c r="M393" s="534" t="s">
        <v>3992</v>
      </c>
      <c r="N393" s="534" t="s">
        <v>2548</v>
      </c>
      <c r="O393" s="535"/>
      <c r="S393" s="56"/>
    </row>
    <row r="394" spans="1:32">
      <c r="A394" s="510" t="s">
        <v>1060</v>
      </c>
      <c r="B394" s="49" t="s">
        <v>1061</v>
      </c>
      <c r="C394" s="524" t="s">
        <v>1062</v>
      </c>
      <c r="D394" s="522" t="s">
        <v>1714</v>
      </c>
      <c r="E394" s="523">
        <v>2</v>
      </c>
      <c r="F394" s="523" t="s">
        <v>6</v>
      </c>
      <c r="G394" s="117" t="s">
        <v>1051</v>
      </c>
      <c r="H394" s="442" t="s">
        <v>1552</v>
      </c>
      <c r="I394" s="532" t="s">
        <v>1602</v>
      </c>
      <c r="J394" s="526">
        <v>80</v>
      </c>
      <c r="L394" s="510"/>
      <c r="M394" s="547"/>
      <c r="N394" s="526"/>
      <c r="O394" s="604"/>
      <c r="S394" s="56"/>
    </row>
    <row r="395" spans="1:32" s="552" customFormat="1" ht="15">
      <c r="A395" s="510">
        <v>1152</v>
      </c>
      <c r="B395" s="557" t="s">
        <v>1066</v>
      </c>
      <c r="C395" s="521" t="s">
        <v>1825</v>
      </c>
      <c r="D395" s="558" t="s">
        <v>1520</v>
      </c>
      <c r="E395" s="523">
        <v>1</v>
      </c>
      <c r="F395" s="559" t="s">
        <v>6</v>
      </c>
      <c r="G395" s="441" t="s">
        <v>327</v>
      </c>
      <c r="H395" s="527" t="s">
        <v>1569</v>
      </c>
      <c r="I395" s="532" t="s">
        <v>1775</v>
      </c>
      <c r="J395" s="526">
        <v>80</v>
      </c>
      <c r="L395" s="56" t="s">
        <v>4003</v>
      </c>
      <c r="M395" s="533" t="s">
        <v>3986</v>
      </c>
      <c r="N395" s="534" t="s">
        <v>2539</v>
      </c>
      <c r="O395" s="535"/>
      <c r="P395" s="527"/>
      <c r="Q395" s="527"/>
      <c r="R395" s="527"/>
      <c r="S395" s="527"/>
      <c r="T395" s="527"/>
      <c r="U395" s="527"/>
      <c r="V395" s="527"/>
      <c r="W395" s="527"/>
      <c r="X395" s="527"/>
      <c r="Y395" s="527"/>
      <c r="Z395" s="527"/>
      <c r="AA395" s="527"/>
      <c r="AB395" s="527"/>
      <c r="AC395" s="527"/>
      <c r="AD395" s="527"/>
      <c r="AE395" s="527"/>
      <c r="AF395" s="527"/>
    </row>
    <row r="396" spans="1:32" s="554" customFormat="1" ht="15">
      <c r="A396" s="548" t="s">
        <v>1068</v>
      </c>
      <c r="B396" s="553" t="s">
        <v>1069</v>
      </c>
      <c r="C396" s="553" t="s">
        <v>1826</v>
      </c>
      <c r="D396" s="550" t="s">
        <v>1520</v>
      </c>
      <c r="E396" s="532">
        <v>1</v>
      </c>
      <c r="F396" s="532" t="s">
        <v>6</v>
      </c>
      <c r="G396" s="441" t="s">
        <v>1009</v>
      </c>
      <c r="H396" s="442" t="s">
        <v>1588</v>
      </c>
      <c r="I396" s="532" t="s">
        <v>1603</v>
      </c>
      <c r="J396" s="526">
        <v>80</v>
      </c>
      <c r="L396" s="527" t="s">
        <v>4007</v>
      </c>
      <c r="M396" s="534" t="s">
        <v>4002</v>
      </c>
      <c r="N396" s="534" t="s">
        <v>2548</v>
      </c>
      <c r="O396" s="535"/>
      <c r="P396" s="527"/>
      <c r="Q396" s="527"/>
      <c r="R396" s="527"/>
    </row>
    <row r="397" spans="1:32" ht="15">
      <c r="A397" s="510" t="s">
        <v>1071</v>
      </c>
      <c r="B397" s="510" t="s">
        <v>1072</v>
      </c>
      <c r="C397" s="521" t="s">
        <v>1827</v>
      </c>
      <c r="D397" s="522" t="s">
        <v>1520</v>
      </c>
      <c r="E397" s="523">
        <v>1</v>
      </c>
      <c r="F397" s="523" t="s">
        <v>6</v>
      </c>
      <c r="G397" s="441" t="s">
        <v>1045</v>
      </c>
      <c r="H397" s="442" t="s">
        <v>1552</v>
      </c>
      <c r="I397" s="532" t="s">
        <v>1603</v>
      </c>
      <c r="J397" s="526">
        <v>80</v>
      </c>
      <c r="L397" s="510" t="s">
        <v>3999</v>
      </c>
      <c r="M397" s="534" t="s">
        <v>3992</v>
      </c>
      <c r="N397" s="534" t="s">
        <v>2548</v>
      </c>
      <c r="O397" s="535"/>
    </row>
    <row r="398" spans="1:32" ht="15">
      <c r="A398" s="510" t="s">
        <v>1074</v>
      </c>
      <c r="B398" s="510" t="s">
        <v>1075</v>
      </c>
      <c r="C398" s="521" t="s">
        <v>1828</v>
      </c>
      <c r="D398" s="522" t="s">
        <v>1520</v>
      </c>
      <c r="E398" s="523">
        <v>1</v>
      </c>
      <c r="F398" s="523" t="s">
        <v>6</v>
      </c>
      <c r="G398" s="441" t="s">
        <v>1077</v>
      </c>
      <c r="H398" s="442" t="s">
        <v>1567</v>
      </c>
      <c r="I398" s="532" t="s">
        <v>1602</v>
      </c>
      <c r="J398" s="526">
        <v>80</v>
      </c>
      <c r="L398" s="527" t="s">
        <v>4001</v>
      </c>
      <c r="M398" s="534" t="s">
        <v>4002</v>
      </c>
      <c r="N398" s="534" t="s">
        <v>2570</v>
      </c>
      <c r="O398" s="535"/>
      <c r="P398" s="50"/>
      <c r="Q398" s="50"/>
    </row>
    <row r="399" spans="1:32">
      <c r="A399" s="510" t="s">
        <v>1079</v>
      </c>
      <c r="B399" s="510" t="s">
        <v>1080</v>
      </c>
      <c r="C399" s="521" t="s">
        <v>184</v>
      </c>
      <c r="D399" s="522" t="s">
        <v>1546</v>
      </c>
      <c r="E399" s="523">
        <v>1</v>
      </c>
      <c r="F399" s="523" t="s">
        <v>19</v>
      </c>
      <c r="G399" s="441" t="s">
        <v>1063</v>
      </c>
      <c r="L399" s="510"/>
      <c r="M399" s="528"/>
    </row>
    <row r="400" spans="1:32" s="552" customFormat="1" ht="15">
      <c r="A400" s="510">
        <v>1588</v>
      </c>
      <c r="B400" s="510" t="s">
        <v>1082</v>
      </c>
      <c r="C400" s="521" t="s">
        <v>1083</v>
      </c>
      <c r="D400" s="550" t="s">
        <v>1520</v>
      </c>
      <c r="E400" s="523">
        <v>1</v>
      </c>
      <c r="F400" s="523" t="s">
        <v>6</v>
      </c>
      <c r="G400" s="441" t="s">
        <v>1032</v>
      </c>
      <c r="H400" s="527" t="s">
        <v>1569</v>
      </c>
      <c r="I400" s="120" t="s">
        <v>1966</v>
      </c>
      <c r="J400" s="526">
        <v>80</v>
      </c>
      <c r="L400" s="56" t="s">
        <v>4003</v>
      </c>
      <c r="M400" s="533" t="s">
        <v>3986</v>
      </c>
      <c r="N400" s="534" t="s">
        <v>2539</v>
      </c>
      <c r="O400" s="535"/>
      <c r="P400" s="527"/>
      <c r="Q400" s="527"/>
      <c r="R400" s="527"/>
      <c r="S400" s="527"/>
      <c r="T400" s="527"/>
      <c r="U400" s="527"/>
      <c r="V400" s="527"/>
      <c r="W400" s="527"/>
      <c r="X400" s="527"/>
      <c r="Y400" s="527"/>
      <c r="Z400" s="527"/>
      <c r="AA400" s="527"/>
      <c r="AB400" s="527"/>
      <c r="AC400" s="527"/>
      <c r="AD400" s="527"/>
      <c r="AE400" s="527"/>
      <c r="AF400" s="527"/>
    </row>
    <row r="401" spans="1:32" s="554" customFormat="1" ht="15">
      <c r="A401" s="548" t="s">
        <v>1084</v>
      </c>
      <c r="B401" s="553" t="s">
        <v>1085</v>
      </c>
      <c r="C401" s="553" t="s">
        <v>1829</v>
      </c>
      <c r="D401" s="550" t="s">
        <v>1520</v>
      </c>
      <c r="E401" s="532">
        <v>1</v>
      </c>
      <c r="F401" s="532" t="s">
        <v>6</v>
      </c>
      <c r="G401" s="441" t="s">
        <v>331</v>
      </c>
      <c r="H401" s="442" t="s">
        <v>1522</v>
      </c>
      <c r="I401" s="532" t="s">
        <v>1619</v>
      </c>
      <c r="J401" s="526">
        <v>80</v>
      </c>
      <c r="L401" s="510" t="s">
        <v>4023</v>
      </c>
      <c r="M401" s="533" t="s">
        <v>3986</v>
      </c>
      <c r="N401" s="534" t="s">
        <v>2570</v>
      </c>
      <c r="O401" s="535"/>
      <c r="P401" s="527"/>
      <c r="Q401" s="527"/>
      <c r="R401" s="527"/>
    </row>
    <row r="402" spans="1:32" s="567" customFormat="1" ht="15">
      <c r="A402" s="560">
        <v>1645</v>
      </c>
      <c r="B402" s="442" t="s">
        <v>1087</v>
      </c>
      <c r="C402" s="442" t="s">
        <v>1088</v>
      </c>
      <c r="D402" s="460" t="s">
        <v>1520</v>
      </c>
      <c r="E402" s="523">
        <v>1</v>
      </c>
      <c r="F402" s="523" t="s">
        <v>6</v>
      </c>
      <c r="G402" s="442" t="s">
        <v>1058</v>
      </c>
      <c r="H402" s="442" t="s">
        <v>1522</v>
      </c>
      <c r="I402" s="563" t="s">
        <v>1604</v>
      </c>
      <c r="J402" s="526">
        <v>80</v>
      </c>
      <c r="L402" s="510" t="s">
        <v>4023</v>
      </c>
      <c r="M402" s="533" t="s">
        <v>3986</v>
      </c>
      <c r="N402" s="534" t="s">
        <v>2570</v>
      </c>
      <c r="O402" s="535"/>
      <c r="P402" s="603"/>
      <c r="Q402" s="603"/>
      <c r="R402" s="603"/>
    </row>
    <row r="403" spans="1:32" s="554" customFormat="1" ht="15">
      <c r="A403" s="548">
        <v>1605</v>
      </c>
      <c r="B403" s="553" t="s">
        <v>1090</v>
      </c>
      <c r="C403" s="553" t="s">
        <v>1830</v>
      </c>
      <c r="D403" s="550" t="s">
        <v>1520</v>
      </c>
      <c r="E403" s="532">
        <v>1</v>
      </c>
      <c r="F403" s="532" t="s">
        <v>6</v>
      </c>
      <c r="G403" s="441" t="s">
        <v>329</v>
      </c>
      <c r="H403" s="442" t="s">
        <v>1621</v>
      </c>
      <c r="I403" s="532" t="s">
        <v>1887</v>
      </c>
      <c r="J403" s="526">
        <v>80</v>
      </c>
      <c r="L403" s="527" t="s">
        <v>4011</v>
      </c>
      <c r="M403" s="540" t="s">
        <v>3988</v>
      </c>
      <c r="N403" s="534" t="s">
        <v>2548</v>
      </c>
      <c r="O403" s="535"/>
      <c r="P403" s="527"/>
      <c r="Q403" s="527"/>
      <c r="R403" s="527"/>
    </row>
    <row r="404" spans="1:32" ht="15">
      <c r="A404" s="510" t="s">
        <v>1092</v>
      </c>
      <c r="B404" s="510" t="s">
        <v>1093</v>
      </c>
      <c r="C404" s="521" t="s">
        <v>1831</v>
      </c>
      <c r="D404" s="522" t="s">
        <v>1520</v>
      </c>
      <c r="E404" s="523">
        <v>1</v>
      </c>
      <c r="F404" s="523" t="s">
        <v>6</v>
      </c>
      <c r="G404" s="441" t="s">
        <v>1037</v>
      </c>
      <c r="H404" s="442" t="s">
        <v>1552</v>
      </c>
      <c r="I404" s="532" t="s">
        <v>1619</v>
      </c>
      <c r="J404" s="526">
        <v>80</v>
      </c>
      <c r="L404" s="510" t="s">
        <v>3999</v>
      </c>
      <c r="M404" s="534" t="s">
        <v>3992</v>
      </c>
      <c r="N404" s="534" t="s">
        <v>2548</v>
      </c>
      <c r="O404" s="535"/>
    </row>
    <row r="405" spans="1:32" s="552" customFormat="1" ht="15">
      <c r="A405" s="510">
        <v>1832</v>
      </c>
      <c r="B405" s="510" t="s">
        <v>1096</v>
      </c>
      <c r="C405" s="521" t="s">
        <v>1097</v>
      </c>
      <c r="D405" s="550" t="s">
        <v>1520</v>
      </c>
      <c r="E405" s="123">
        <v>1</v>
      </c>
      <c r="F405" s="123" t="s">
        <v>6</v>
      </c>
      <c r="G405" s="441" t="s">
        <v>1098</v>
      </c>
      <c r="H405" s="442" t="s">
        <v>1621</v>
      </c>
      <c r="I405" s="120" t="s">
        <v>1966</v>
      </c>
      <c r="J405" s="526">
        <v>80</v>
      </c>
      <c r="L405" s="527" t="s">
        <v>4011</v>
      </c>
      <c r="M405" s="540" t="s">
        <v>3988</v>
      </c>
      <c r="N405" s="534" t="s">
        <v>2548</v>
      </c>
      <c r="O405" s="535"/>
      <c r="P405" s="527"/>
      <c r="Q405" s="527"/>
      <c r="R405" s="527"/>
      <c r="S405" s="527"/>
      <c r="T405" s="527"/>
      <c r="U405" s="527"/>
      <c r="V405" s="527"/>
      <c r="W405" s="527"/>
      <c r="X405" s="527"/>
      <c r="Y405" s="527"/>
      <c r="Z405" s="527"/>
      <c r="AA405" s="527"/>
      <c r="AB405" s="527"/>
      <c r="AC405" s="527"/>
      <c r="AD405" s="527"/>
      <c r="AE405" s="527"/>
      <c r="AF405" s="527"/>
    </row>
    <row r="406" spans="1:32" s="552" customFormat="1" ht="24">
      <c r="A406" s="510">
        <v>1834</v>
      </c>
      <c r="B406" s="510" t="s">
        <v>1101</v>
      </c>
      <c r="C406" s="521" t="s">
        <v>1102</v>
      </c>
      <c r="D406" s="558" t="s">
        <v>1520</v>
      </c>
      <c r="E406" s="123">
        <v>1</v>
      </c>
      <c r="F406" s="123" t="s">
        <v>6</v>
      </c>
      <c r="G406" s="524" t="s">
        <v>1832</v>
      </c>
      <c r="H406" s="442" t="s">
        <v>1530</v>
      </c>
      <c r="I406" s="532" t="s">
        <v>1731</v>
      </c>
      <c r="J406" s="526">
        <v>80</v>
      </c>
      <c r="L406" s="56" t="s">
        <v>4024</v>
      </c>
      <c r="M406" s="534" t="s">
        <v>3996</v>
      </c>
      <c r="N406" s="534" t="s">
        <v>2570</v>
      </c>
      <c r="O406" s="535"/>
      <c r="P406" s="532"/>
      <c r="Q406" s="532"/>
      <c r="R406" s="527"/>
    </row>
    <row r="407" spans="1:32" ht="15">
      <c r="A407" s="510" t="s">
        <v>1103</v>
      </c>
      <c r="B407" s="510" t="s">
        <v>1104</v>
      </c>
      <c r="C407" s="521" t="s">
        <v>1833</v>
      </c>
      <c r="D407" s="522" t="s">
        <v>1520</v>
      </c>
      <c r="E407" s="523">
        <v>1</v>
      </c>
      <c r="F407" s="523" t="s">
        <v>6</v>
      </c>
      <c r="G407" s="441" t="s">
        <v>1077</v>
      </c>
      <c r="H407" s="442" t="s">
        <v>1621</v>
      </c>
      <c r="I407" s="532" t="s">
        <v>1604</v>
      </c>
      <c r="J407" s="526">
        <v>80</v>
      </c>
      <c r="L407" s="527" t="s">
        <v>4011</v>
      </c>
      <c r="M407" s="540" t="s">
        <v>3988</v>
      </c>
      <c r="N407" s="534" t="s">
        <v>2548</v>
      </c>
      <c r="O407" s="535"/>
    </row>
    <row r="408" spans="1:32" s="503" customFormat="1" ht="15">
      <c r="A408" s="510">
        <v>1830</v>
      </c>
      <c r="B408" s="510" t="s">
        <v>1107</v>
      </c>
      <c r="C408" s="521" t="s">
        <v>1108</v>
      </c>
      <c r="D408" s="522" t="s">
        <v>1520</v>
      </c>
      <c r="E408" s="523">
        <v>1</v>
      </c>
      <c r="F408" s="523" t="s">
        <v>6</v>
      </c>
      <c r="G408" s="441" t="s">
        <v>1077</v>
      </c>
      <c r="H408" s="442" t="s">
        <v>1552</v>
      </c>
      <c r="I408" s="532" t="s">
        <v>2845</v>
      </c>
      <c r="J408" s="526">
        <v>80</v>
      </c>
      <c r="L408" s="510" t="s">
        <v>3999</v>
      </c>
      <c r="M408" s="534" t="s">
        <v>3992</v>
      </c>
      <c r="N408" s="534" t="s">
        <v>2548</v>
      </c>
      <c r="O408" s="535"/>
      <c r="P408" s="50"/>
      <c r="Q408" s="50"/>
      <c r="R408" s="527"/>
      <c r="S408" s="527"/>
      <c r="T408" s="527"/>
      <c r="U408" s="527"/>
      <c r="V408" s="527"/>
      <c r="W408" s="527"/>
      <c r="X408" s="527"/>
      <c r="Y408" s="527"/>
      <c r="Z408" s="527"/>
      <c r="AA408" s="527"/>
      <c r="AB408" s="527"/>
      <c r="AC408" s="527"/>
      <c r="AD408" s="527"/>
      <c r="AE408" s="527"/>
      <c r="AF408" s="527"/>
    </row>
    <row r="409" spans="1:32" s="503" customFormat="1" ht="15">
      <c r="A409" s="510">
        <v>1828</v>
      </c>
      <c r="B409" s="510" t="s">
        <v>1110</v>
      </c>
      <c r="C409" s="521" t="s">
        <v>1834</v>
      </c>
      <c r="D409" s="522" t="s">
        <v>1520</v>
      </c>
      <c r="E409" s="523">
        <v>1</v>
      </c>
      <c r="F409" s="523" t="s">
        <v>6</v>
      </c>
      <c r="G409" s="441" t="s">
        <v>1063</v>
      </c>
      <c r="H409" s="518" t="s">
        <v>1548</v>
      </c>
      <c r="I409" s="532" t="s">
        <v>1730</v>
      </c>
      <c r="J409" s="526">
        <v>80</v>
      </c>
      <c r="L409" s="56" t="s">
        <v>3995</v>
      </c>
      <c r="M409" s="534" t="s">
        <v>3996</v>
      </c>
      <c r="N409" s="534" t="s">
        <v>2548</v>
      </c>
      <c r="O409" s="535"/>
      <c r="P409" s="50"/>
      <c r="Q409" s="50"/>
      <c r="R409" s="527"/>
      <c r="S409" s="527"/>
      <c r="T409" s="527"/>
      <c r="U409" s="527"/>
      <c r="V409" s="527"/>
      <c r="W409" s="527"/>
      <c r="X409" s="527"/>
      <c r="Y409" s="527"/>
      <c r="Z409" s="527"/>
      <c r="AA409" s="527"/>
      <c r="AB409" s="527"/>
      <c r="AC409" s="527"/>
      <c r="AD409" s="527"/>
      <c r="AE409" s="527"/>
      <c r="AF409" s="527"/>
    </row>
    <row r="410" spans="1:32" s="567" customFormat="1" ht="15">
      <c r="A410" s="560">
        <v>2270</v>
      </c>
      <c r="B410" s="442" t="s">
        <v>1112</v>
      </c>
      <c r="C410" s="442" t="s">
        <v>1113</v>
      </c>
      <c r="D410" s="460" t="s">
        <v>1520</v>
      </c>
      <c r="E410" s="523">
        <v>1</v>
      </c>
      <c r="F410" s="523" t="s">
        <v>6</v>
      </c>
      <c r="G410" s="442" t="s">
        <v>1019</v>
      </c>
      <c r="H410" s="442" t="s">
        <v>1621</v>
      </c>
      <c r="I410" s="563" t="s">
        <v>1731</v>
      </c>
      <c r="J410" s="526">
        <v>80</v>
      </c>
      <c r="L410" s="527" t="s">
        <v>4011</v>
      </c>
      <c r="M410" s="540" t="s">
        <v>3988</v>
      </c>
      <c r="N410" s="534" t="s">
        <v>2548</v>
      </c>
      <c r="O410" s="535"/>
      <c r="P410" s="603"/>
      <c r="Q410" s="603"/>
      <c r="R410" s="603"/>
    </row>
    <row r="411" spans="1:32" s="554" customFormat="1" ht="15">
      <c r="A411" s="548">
        <v>21929</v>
      </c>
      <c r="B411" s="553" t="s">
        <v>1115</v>
      </c>
      <c r="C411" s="553" t="s">
        <v>1835</v>
      </c>
      <c r="D411" s="550" t="s">
        <v>1520</v>
      </c>
      <c r="E411" s="532">
        <v>1</v>
      </c>
      <c r="F411" s="532" t="s">
        <v>6</v>
      </c>
      <c r="G411" s="441" t="s">
        <v>329</v>
      </c>
      <c r="H411" s="442" t="s">
        <v>1588</v>
      </c>
      <c r="I411" s="532" t="s">
        <v>2599</v>
      </c>
      <c r="J411" s="526">
        <v>80</v>
      </c>
      <c r="K411" s="527"/>
      <c r="L411" s="527" t="s">
        <v>4007</v>
      </c>
      <c r="M411" s="534" t="s">
        <v>4002</v>
      </c>
      <c r="N411" s="534" t="s">
        <v>2548</v>
      </c>
      <c r="O411" s="535"/>
      <c r="P411" s="527"/>
      <c r="Q411" s="527"/>
      <c r="R411" s="527"/>
    </row>
    <row r="412" spans="1:32" ht="15">
      <c r="A412" s="510" t="s">
        <v>1836</v>
      </c>
      <c r="B412" s="510" t="s">
        <v>1837</v>
      </c>
      <c r="C412" s="521" t="s">
        <v>1711</v>
      </c>
      <c r="D412" s="522" t="s">
        <v>1572</v>
      </c>
      <c r="E412" s="523">
        <v>1</v>
      </c>
      <c r="F412" s="523" t="s">
        <v>6</v>
      </c>
      <c r="G412" s="117" t="s">
        <v>722</v>
      </c>
      <c r="H412" s="518" t="s">
        <v>1530</v>
      </c>
      <c r="I412" s="532" t="s">
        <v>1598</v>
      </c>
      <c r="J412" s="526">
        <v>57</v>
      </c>
      <c r="K412" s="510"/>
      <c r="L412" s="56" t="s">
        <v>4017</v>
      </c>
      <c r="M412" s="533" t="s">
        <v>3990</v>
      </c>
      <c r="N412" s="534" t="s">
        <v>2548</v>
      </c>
      <c r="O412" s="535"/>
    </row>
    <row r="413" spans="1:32">
      <c r="A413" s="510" t="s">
        <v>1836</v>
      </c>
      <c r="B413" s="510" t="s">
        <v>1837</v>
      </c>
      <c r="C413" s="521" t="s">
        <v>1711</v>
      </c>
      <c r="D413" s="522" t="s">
        <v>1572</v>
      </c>
      <c r="E413" s="523">
        <v>2</v>
      </c>
      <c r="F413" s="523" t="s">
        <v>6</v>
      </c>
      <c r="G413" s="524" t="s">
        <v>723</v>
      </c>
      <c r="H413" s="518" t="s">
        <v>1569</v>
      </c>
      <c r="I413" s="532" t="s">
        <v>1598</v>
      </c>
      <c r="J413" s="526">
        <v>57</v>
      </c>
      <c r="K413" s="510"/>
      <c r="M413" s="528"/>
    </row>
    <row r="414" spans="1:32">
      <c r="A414" s="510" t="s">
        <v>1836</v>
      </c>
      <c r="B414" s="510" t="s">
        <v>1837</v>
      </c>
      <c r="C414" s="521" t="s">
        <v>1711</v>
      </c>
      <c r="D414" s="522" t="s">
        <v>1572</v>
      </c>
      <c r="E414" s="523">
        <v>1</v>
      </c>
      <c r="F414" s="523" t="s">
        <v>7</v>
      </c>
      <c r="G414" s="117" t="s">
        <v>723</v>
      </c>
      <c r="H414" s="518" t="s">
        <v>1639</v>
      </c>
      <c r="I414" s="532" t="s">
        <v>1598</v>
      </c>
      <c r="K414" s="510"/>
      <c r="M414" s="528"/>
    </row>
    <row r="415" spans="1:32">
      <c r="A415" s="510" t="s">
        <v>1836</v>
      </c>
      <c r="B415" s="510" t="s">
        <v>1837</v>
      </c>
      <c r="C415" s="521" t="s">
        <v>1711</v>
      </c>
      <c r="D415" s="522" t="s">
        <v>1572</v>
      </c>
      <c r="E415" s="523">
        <v>2</v>
      </c>
      <c r="F415" s="523" t="s">
        <v>7</v>
      </c>
      <c r="G415" s="117" t="s">
        <v>727</v>
      </c>
      <c r="H415" s="518" t="s">
        <v>1639</v>
      </c>
      <c r="I415" s="532" t="s">
        <v>1712</v>
      </c>
      <c r="K415" s="510"/>
      <c r="M415" s="528"/>
    </row>
    <row r="416" spans="1:32" ht="24">
      <c r="A416" s="510" t="s">
        <v>1836</v>
      </c>
      <c r="B416" s="510" t="s">
        <v>1837</v>
      </c>
      <c r="C416" s="521" t="s">
        <v>1711</v>
      </c>
      <c r="D416" s="522" t="s">
        <v>1572</v>
      </c>
      <c r="E416" s="523">
        <v>3</v>
      </c>
      <c r="F416" s="523" t="s">
        <v>7</v>
      </c>
      <c r="G416" s="524" t="s">
        <v>729</v>
      </c>
      <c r="H416" s="518" t="s">
        <v>1639</v>
      </c>
      <c r="I416" s="532" t="s">
        <v>1608</v>
      </c>
      <c r="K416" s="510"/>
      <c r="M416" s="528"/>
    </row>
    <row r="417" spans="1:19" ht="24">
      <c r="A417" s="510" t="s">
        <v>1836</v>
      </c>
      <c r="B417" s="510" t="s">
        <v>1837</v>
      </c>
      <c r="C417" s="521" t="s">
        <v>1711</v>
      </c>
      <c r="D417" s="522" t="s">
        <v>1572</v>
      </c>
      <c r="E417" s="523">
        <v>1</v>
      </c>
      <c r="F417" s="523" t="s">
        <v>8</v>
      </c>
      <c r="G417" s="524" t="s">
        <v>3412</v>
      </c>
      <c r="H417" s="518" t="s">
        <v>1493</v>
      </c>
      <c r="I417" s="532" t="s">
        <v>2603</v>
      </c>
      <c r="J417" s="510"/>
      <c r="K417" s="527"/>
      <c r="M417" s="519"/>
      <c r="S417" s="518"/>
    </row>
    <row r="418" spans="1:19">
      <c r="A418" s="510" t="s">
        <v>1836</v>
      </c>
      <c r="B418" s="510" t="s">
        <v>1837</v>
      </c>
      <c r="C418" s="521" t="s">
        <v>1711</v>
      </c>
      <c r="D418" s="522" t="s">
        <v>1572</v>
      </c>
      <c r="E418" s="523">
        <v>2</v>
      </c>
      <c r="F418" s="523" t="s">
        <v>8</v>
      </c>
      <c r="G418" s="524" t="s">
        <v>3413</v>
      </c>
      <c r="H418" s="518" t="s">
        <v>1499</v>
      </c>
      <c r="I418" s="532" t="s">
        <v>2603</v>
      </c>
      <c r="J418" s="510"/>
      <c r="K418" s="527"/>
      <c r="M418" s="519"/>
      <c r="S418" s="518"/>
    </row>
    <row r="419" spans="1:19" ht="36">
      <c r="A419" s="510" t="s">
        <v>1836</v>
      </c>
      <c r="B419" s="510" t="s">
        <v>1837</v>
      </c>
      <c r="C419" s="521" t="s">
        <v>1711</v>
      </c>
      <c r="D419" s="522" t="s">
        <v>1572</v>
      </c>
      <c r="E419" s="523">
        <v>3</v>
      </c>
      <c r="F419" s="523" t="s">
        <v>8</v>
      </c>
      <c r="G419" s="524" t="s">
        <v>3433</v>
      </c>
      <c r="H419" s="518" t="s">
        <v>1605</v>
      </c>
      <c r="I419" s="532" t="s">
        <v>2603</v>
      </c>
      <c r="K419" s="510"/>
      <c r="M419" s="528"/>
    </row>
    <row r="420" spans="1:19" ht="15">
      <c r="A420" s="510" t="s">
        <v>1838</v>
      </c>
      <c r="B420" s="510" t="s">
        <v>1839</v>
      </c>
      <c r="C420" s="521" t="s">
        <v>915</v>
      </c>
      <c r="D420" s="522" t="s">
        <v>1520</v>
      </c>
      <c r="E420" s="523">
        <v>1</v>
      </c>
      <c r="F420" s="523" t="s">
        <v>6</v>
      </c>
      <c r="G420" s="442" t="s">
        <v>919</v>
      </c>
      <c r="H420" s="518" t="s">
        <v>1538</v>
      </c>
      <c r="I420" s="532" t="s">
        <v>1608</v>
      </c>
      <c r="J420" s="526">
        <v>57</v>
      </c>
      <c r="K420" s="510"/>
      <c r="L420" s="510" t="s">
        <v>4014</v>
      </c>
      <c r="M420" s="534" t="s">
        <v>3992</v>
      </c>
      <c r="N420" s="534" t="s">
        <v>2539</v>
      </c>
      <c r="O420" s="535"/>
    </row>
    <row r="421" spans="1:19">
      <c r="A421" s="510" t="s">
        <v>1838</v>
      </c>
      <c r="B421" s="510" t="s">
        <v>1839</v>
      </c>
      <c r="C421" s="521" t="s">
        <v>915</v>
      </c>
      <c r="D421" s="522" t="s">
        <v>1520</v>
      </c>
      <c r="E421" s="523">
        <v>1</v>
      </c>
      <c r="F421" s="523" t="s">
        <v>7</v>
      </c>
      <c r="G421" s="442" t="s">
        <v>919</v>
      </c>
      <c r="H421" s="518" t="s">
        <v>1640</v>
      </c>
      <c r="I421" s="532" t="s">
        <v>1608</v>
      </c>
      <c r="J421" s="526">
        <v>57</v>
      </c>
      <c r="K421" s="510"/>
      <c r="M421" s="528"/>
    </row>
    <row r="422" spans="1:19">
      <c r="A422" s="510" t="s">
        <v>1838</v>
      </c>
      <c r="B422" s="510" t="s">
        <v>1839</v>
      </c>
      <c r="C422" s="521" t="s">
        <v>915</v>
      </c>
      <c r="D422" s="522" t="s">
        <v>1520</v>
      </c>
      <c r="E422" s="523">
        <v>2</v>
      </c>
      <c r="F422" s="523" t="s">
        <v>6</v>
      </c>
      <c r="G422" s="441" t="s">
        <v>916</v>
      </c>
      <c r="H422" s="518" t="s">
        <v>1534</v>
      </c>
      <c r="I422" s="532" t="s">
        <v>1598</v>
      </c>
      <c r="J422" s="526">
        <v>57</v>
      </c>
      <c r="K422" s="510"/>
      <c r="M422" s="528"/>
    </row>
    <row r="423" spans="1:19">
      <c r="A423" s="510" t="s">
        <v>1838</v>
      </c>
      <c r="B423" s="510" t="s">
        <v>1839</v>
      </c>
      <c r="C423" s="521" t="s">
        <v>915</v>
      </c>
      <c r="D423" s="522" t="s">
        <v>1520</v>
      </c>
      <c r="E423" s="523">
        <v>2</v>
      </c>
      <c r="F423" s="523" t="s">
        <v>7</v>
      </c>
      <c r="G423" s="442" t="s">
        <v>917</v>
      </c>
      <c r="H423" s="518" t="s">
        <v>1640</v>
      </c>
      <c r="I423" s="532" t="s">
        <v>1598</v>
      </c>
      <c r="J423" s="526">
        <v>57</v>
      </c>
      <c r="K423" s="510"/>
      <c r="M423" s="528"/>
    </row>
    <row r="424" spans="1:19" ht="15">
      <c r="A424" s="510" t="s">
        <v>1840</v>
      </c>
      <c r="B424" s="510" t="s">
        <v>1841</v>
      </c>
      <c r="C424" s="521" t="s">
        <v>922</v>
      </c>
      <c r="D424" s="522" t="s">
        <v>1520</v>
      </c>
      <c r="E424" s="523">
        <v>1</v>
      </c>
      <c r="F424" s="523" t="s">
        <v>6</v>
      </c>
      <c r="G424" s="441" t="s">
        <v>923</v>
      </c>
      <c r="H424" s="518" t="s">
        <v>1578</v>
      </c>
      <c r="I424" s="532" t="s">
        <v>1608</v>
      </c>
      <c r="J424" s="56">
        <v>50</v>
      </c>
      <c r="K424" s="527"/>
      <c r="L424" s="527" t="s">
        <v>3987</v>
      </c>
      <c r="M424" s="540" t="s">
        <v>3988</v>
      </c>
      <c r="N424" s="534" t="s">
        <v>2539</v>
      </c>
      <c r="O424" s="535"/>
    </row>
    <row r="425" spans="1:19">
      <c r="A425" s="510" t="s">
        <v>1840</v>
      </c>
      <c r="B425" s="510" t="s">
        <v>1841</v>
      </c>
      <c r="C425" s="521" t="s">
        <v>922</v>
      </c>
      <c r="D425" s="522" t="s">
        <v>1520</v>
      </c>
      <c r="E425" s="523">
        <v>1</v>
      </c>
      <c r="F425" s="523" t="s">
        <v>7</v>
      </c>
      <c r="G425" s="442" t="s">
        <v>924</v>
      </c>
      <c r="H425" s="518" t="s">
        <v>1637</v>
      </c>
      <c r="I425" s="532" t="s">
        <v>1608</v>
      </c>
      <c r="J425" s="56">
        <v>50</v>
      </c>
      <c r="K425" s="510"/>
      <c r="M425" s="528"/>
    </row>
    <row r="426" spans="1:19">
      <c r="A426" s="510" t="s">
        <v>1840</v>
      </c>
      <c r="B426" s="510" t="s">
        <v>1841</v>
      </c>
      <c r="C426" s="521" t="s">
        <v>922</v>
      </c>
      <c r="D426" s="522" t="s">
        <v>1520</v>
      </c>
      <c r="E426" s="523">
        <v>2</v>
      </c>
      <c r="F426" s="523" t="s">
        <v>6</v>
      </c>
      <c r="G426" s="442" t="s">
        <v>912</v>
      </c>
      <c r="H426" s="518" t="s">
        <v>1578</v>
      </c>
      <c r="I426" s="532" t="s">
        <v>1775</v>
      </c>
      <c r="J426" s="56">
        <v>26</v>
      </c>
      <c r="K426" s="510"/>
      <c r="M426" s="528"/>
    </row>
    <row r="427" spans="1:19">
      <c r="A427" s="510" t="s">
        <v>1840</v>
      </c>
      <c r="B427" s="510" t="s">
        <v>1841</v>
      </c>
      <c r="C427" s="521" t="s">
        <v>922</v>
      </c>
      <c r="D427" s="522" t="s">
        <v>1520</v>
      </c>
      <c r="E427" s="523">
        <v>2</v>
      </c>
      <c r="F427" s="523" t="s">
        <v>7</v>
      </c>
      <c r="G427" s="442" t="s">
        <v>912</v>
      </c>
      <c r="H427" s="518" t="s">
        <v>1637</v>
      </c>
      <c r="I427" s="532" t="s">
        <v>1775</v>
      </c>
      <c r="J427" s="56">
        <v>26</v>
      </c>
      <c r="K427" s="510"/>
      <c r="M427" s="528"/>
    </row>
    <row r="428" spans="1:19">
      <c r="A428" s="510" t="s">
        <v>1840</v>
      </c>
      <c r="B428" s="510" t="s">
        <v>1841</v>
      </c>
      <c r="C428" s="521" t="s">
        <v>922</v>
      </c>
      <c r="D428" s="522" t="s">
        <v>1520</v>
      </c>
      <c r="E428" s="523">
        <v>3</v>
      </c>
      <c r="F428" s="523" t="s">
        <v>6</v>
      </c>
      <c r="G428" s="442" t="s">
        <v>725</v>
      </c>
      <c r="H428" s="518" t="s">
        <v>1588</v>
      </c>
      <c r="I428" s="532" t="s">
        <v>1604</v>
      </c>
      <c r="J428" s="56">
        <v>38</v>
      </c>
      <c r="K428" s="527"/>
      <c r="M428" s="101"/>
    </row>
    <row r="429" spans="1:19">
      <c r="A429" s="510" t="s">
        <v>1840</v>
      </c>
      <c r="B429" s="510" t="s">
        <v>1841</v>
      </c>
      <c r="C429" s="521" t="s">
        <v>922</v>
      </c>
      <c r="D429" s="522" t="s">
        <v>1520</v>
      </c>
      <c r="E429" s="523">
        <v>3</v>
      </c>
      <c r="F429" s="523" t="s">
        <v>7</v>
      </c>
      <c r="G429" s="442" t="s">
        <v>725</v>
      </c>
      <c r="H429" s="518" t="s">
        <v>1637</v>
      </c>
      <c r="I429" s="532" t="s">
        <v>1604</v>
      </c>
      <c r="J429" s="56">
        <v>38</v>
      </c>
      <c r="K429" s="527"/>
      <c r="M429" s="101"/>
    </row>
    <row r="430" spans="1:19" ht="15">
      <c r="A430" s="510" t="s">
        <v>1842</v>
      </c>
      <c r="B430" s="510" t="s">
        <v>1843</v>
      </c>
      <c r="C430" s="521" t="s">
        <v>927</v>
      </c>
      <c r="D430" s="522" t="s">
        <v>1520</v>
      </c>
      <c r="E430" s="523">
        <v>1</v>
      </c>
      <c r="F430" s="523" t="s">
        <v>6</v>
      </c>
      <c r="G430" s="442" t="s">
        <v>931</v>
      </c>
      <c r="H430" s="518" t="s">
        <v>1578</v>
      </c>
      <c r="I430" s="532" t="s">
        <v>1603</v>
      </c>
      <c r="J430" s="56">
        <v>38</v>
      </c>
      <c r="K430" s="510"/>
      <c r="L430" s="56" t="s">
        <v>4018</v>
      </c>
      <c r="M430" s="534" t="s">
        <v>4002</v>
      </c>
      <c r="N430" s="534" t="s">
        <v>2539</v>
      </c>
      <c r="O430" s="535"/>
    </row>
    <row r="431" spans="1:19">
      <c r="A431" s="510" t="s">
        <v>1842</v>
      </c>
      <c r="B431" s="510" t="s">
        <v>1843</v>
      </c>
      <c r="C431" s="521" t="s">
        <v>927</v>
      </c>
      <c r="D431" s="522" t="s">
        <v>1520</v>
      </c>
      <c r="E431" s="523">
        <v>1</v>
      </c>
      <c r="F431" s="523" t="s">
        <v>7</v>
      </c>
      <c r="G431" s="442" t="s">
        <v>931</v>
      </c>
      <c r="H431" s="518" t="s">
        <v>1536</v>
      </c>
      <c r="I431" s="532" t="s">
        <v>1603</v>
      </c>
      <c r="J431" s="56">
        <v>38</v>
      </c>
      <c r="K431" s="510"/>
      <c r="M431" s="528"/>
    </row>
    <row r="432" spans="1:19">
      <c r="A432" s="510" t="s">
        <v>1842</v>
      </c>
      <c r="B432" s="510" t="s">
        <v>1843</v>
      </c>
      <c r="C432" s="521" t="s">
        <v>927</v>
      </c>
      <c r="D432" s="522" t="s">
        <v>1520</v>
      </c>
      <c r="E432" s="523">
        <v>2</v>
      </c>
      <c r="F432" s="523" t="s">
        <v>6</v>
      </c>
      <c r="G432" s="442" t="s">
        <v>935</v>
      </c>
      <c r="H432" s="518" t="s">
        <v>1538</v>
      </c>
      <c r="I432" s="532" t="s">
        <v>1604</v>
      </c>
      <c r="J432" s="56">
        <v>38</v>
      </c>
      <c r="K432" s="510"/>
      <c r="M432" s="547"/>
    </row>
    <row r="433" spans="1:22">
      <c r="A433" s="510" t="s">
        <v>1842</v>
      </c>
      <c r="B433" s="510" t="s">
        <v>1843</v>
      </c>
      <c r="C433" s="521" t="s">
        <v>927</v>
      </c>
      <c r="D433" s="522" t="s">
        <v>1520</v>
      </c>
      <c r="E433" s="523">
        <v>2</v>
      </c>
      <c r="F433" s="523" t="s">
        <v>7</v>
      </c>
      <c r="G433" s="442" t="s">
        <v>935</v>
      </c>
      <c r="H433" s="518" t="s">
        <v>1536</v>
      </c>
      <c r="I433" s="532" t="s">
        <v>1604</v>
      </c>
      <c r="J433" s="56">
        <v>38</v>
      </c>
      <c r="K433" s="510"/>
      <c r="M433" s="547"/>
    </row>
    <row r="434" spans="1:22">
      <c r="A434" s="510" t="s">
        <v>1842</v>
      </c>
      <c r="B434" s="510" t="s">
        <v>1843</v>
      </c>
      <c r="C434" s="521" t="s">
        <v>927</v>
      </c>
      <c r="D434" s="522" t="s">
        <v>1520</v>
      </c>
      <c r="E434" s="523">
        <v>3</v>
      </c>
      <c r="F434" s="523" t="s">
        <v>6</v>
      </c>
      <c r="G434" s="524" t="s">
        <v>1778</v>
      </c>
      <c r="H434" s="518" t="s">
        <v>1534</v>
      </c>
      <c r="I434" s="532" t="s">
        <v>1603</v>
      </c>
      <c r="J434" s="56">
        <v>38</v>
      </c>
      <c r="K434" s="510"/>
      <c r="M434" s="547"/>
    </row>
    <row r="435" spans="1:22">
      <c r="A435" s="510" t="s">
        <v>1842</v>
      </c>
      <c r="B435" s="510" t="s">
        <v>1843</v>
      </c>
      <c r="C435" s="521" t="s">
        <v>927</v>
      </c>
      <c r="D435" s="522" t="s">
        <v>1520</v>
      </c>
      <c r="E435" s="523">
        <v>3</v>
      </c>
      <c r="F435" s="523" t="s">
        <v>7</v>
      </c>
      <c r="G435" s="442" t="s">
        <v>933</v>
      </c>
      <c r="H435" s="518" t="s">
        <v>1536</v>
      </c>
      <c r="I435" s="532" t="s">
        <v>1779</v>
      </c>
      <c r="J435" s="56">
        <v>38</v>
      </c>
      <c r="K435" s="510"/>
      <c r="M435" s="547"/>
    </row>
    <row r="436" spans="1:22">
      <c r="A436" s="510" t="s">
        <v>1844</v>
      </c>
      <c r="B436" s="510" t="s">
        <v>1845</v>
      </c>
      <c r="C436" s="521" t="s">
        <v>184</v>
      </c>
      <c r="D436" s="522" t="s">
        <v>1546</v>
      </c>
      <c r="E436" s="523">
        <v>1</v>
      </c>
      <c r="F436" s="523" t="s">
        <v>19</v>
      </c>
      <c r="G436" s="441" t="s">
        <v>934</v>
      </c>
      <c r="K436" s="510"/>
      <c r="M436" s="528"/>
    </row>
    <row r="437" spans="1:22" ht="15">
      <c r="A437" s="510" t="s">
        <v>1846</v>
      </c>
      <c r="B437" s="510" t="s">
        <v>1847</v>
      </c>
      <c r="C437" s="521" t="s">
        <v>945</v>
      </c>
      <c r="D437" s="522" t="s">
        <v>1572</v>
      </c>
      <c r="E437" s="523">
        <v>1</v>
      </c>
      <c r="F437" s="523" t="s">
        <v>6</v>
      </c>
      <c r="G437" s="441" t="s">
        <v>909</v>
      </c>
      <c r="H437" s="518" t="s">
        <v>1578</v>
      </c>
      <c r="I437" s="532" t="s">
        <v>1779</v>
      </c>
      <c r="J437" s="526">
        <v>60</v>
      </c>
      <c r="K437" s="510"/>
      <c r="L437" s="56" t="s">
        <v>3997</v>
      </c>
      <c r="M437" s="533" t="s">
        <v>3990</v>
      </c>
      <c r="N437" s="534" t="s">
        <v>2539</v>
      </c>
      <c r="O437" s="535"/>
    </row>
    <row r="438" spans="1:22">
      <c r="A438" s="510" t="s">
        <v>1846</v>
      </c>
      <c r="B438" s="510" t="s">
        <v>1847</v>
      </c>
      <c r="C438" s="521" t="s">
        <v>945</v>
      </c>
      <c r="D438" s="522" t="s">
        <v>1572</v>
      </c>
      <c r="E438" s="523">
        <v>1</v>
      </c>
      <c r="F438" s="523" t="s">
        <v>7</v>
      </c>
      <c r="G438" s="442" t="s">
        <v>910</v>
      </c>
      <c r="H438" s="518" t="s">
        <v>1554</v>
      </c>
      <c r="I438" s="532" t="s">
        <v>1779</v>
      </c>
      <c r="J438" s="526">
        <v>60</v>
      </c>
      <c r="K438" s="510"/>
      <c r="M438" s="528"/>
    </row>
    <row r="439" spans="1:22">
      <c r="A439" s="510" t="s">
        <v>1846</v>
      </c>
      <c r="B439" s="510" t="s">
        <v>1847</v>
      </c>
      <c r="C439" s="521" t="s">
        <v>945</v>
      </c>
      <c r="D439" s="522" t="s">
        <v>1572</v>
      </c>
      <c r="E439" s="523">
        <v>2</v>
      </c>
      <c r="F439" s="523" t="s">
        <v>6</v>
      </c>
      <c r="G439" s="442" t="s">
        <v>1797</v>
      </c>
      <c r="H439" s="518" t="s">
        <v>1534</v>
      </c>
      <c r="I439" s="532" t="s">
        <v>1779</v>
      </c>
      <c r="J439" s="526">
        <v>60</v>
      </c>
      <c r="K439" s="510"/>
      <c r="M439" s="528"/>
    </row>
    <row r="440" spans="1:22">
      <c r="A440" s="510" t="s">
        <v>1846</v>
      </c>
      <c r="B440" s="510" t="s">
        <v>1847</v>
      </c>
      <c r="C440" s="521" t="s">
        <v>945</v>
      </c>
      <c r="D440" s="522" t="s">
        <v>1572</v>
      </c>
      <c r="E440" s="523">
        <v>2</v>
      </c>
      <c r="F440" s="523" t="s">
        <v>7</v>
      </c>
      <c r="G440" s="442" t="s">
        <v>1797</v>
      </c>
      <c r="H440" s="518" t="s">
        <v>1554</v>
      </c>
      <c r="I440" s="532" t="s">
        <v>1782</v>
      </c>
      <c r="J440" s="526">
        <v>60</v>
      </c>
      <c r="K440" s="510"/>
      <c r="M440" s="528"/>
    </row>
    <row r="441" spans="1:22" ht="24">
      <c r="A441" s="510" t="s">
        <v>1846</v>
      </c>
      <c r="B441" s="510" t="s">
        <v>1847</v>
      </c>
      <c r="C441" s="521" t="s">
        <v>945</v>
      </c>
      <c r="D441" s="522" t="s">
        <v>1572</v>
      </c>
      <c r="E441" s="523">
        <v>1</v>
      </c>
      <c r="F441" s="523" t="s">
        <v>8</v>
      </c>
      <c r="G441" s="524" t="s">
        <v>3423</v>
      </c>
      <c r="H441" s="518" t="s">
        <v>1970</v>
      </c>
      <c r="K441" s="510"/>
      <c r="M441" s="528"/>
      <c r="S441" s="518"/>
    </row>
    <row r="442" spans="1:22" ht="24">
      <c r="A442" s="510" t="s">
        <v>1846</v>
      </c>
      <c r="B442" s="510" t="s">
        <v>1847</v>
      </c>
      <c r="C442" s="521" t="s">
        <v>945</v>
      </c>
      <c r="D442" s="522" t="s">
        <v>1572</v>
      </c>
      <c r="E442" s="523">
        <v>2</v>
      </c>
      <c r="F442" s="523" t="s">
        <v>8</v>
      </c>
      <c r="G442" s="524" t="s">
        <v>3424</v>
      </c>
      <c r="H442" s="518" t="s">
        <v>3368</v>
      </c>
      <c r="K442" s="510"/>
      <c r="M442" s="528"/>
    </row>
    <row r="443" spans="1:22" ht="36">
      <c r="A443" s="510" t="s">
        <v>1846</v>
      </c>
      <c r="B443" s="510" t="s">
        <v>1847</v>
      </c>
      <c r="C443" s="521" t="s">
        <v>945</v>
      </c>
      <c r="D443" s="522" t="s">
        <v>1572</v>
      </c>
      <c r="E443" s="523">
        <v>3</v>
      </c>
      <c r="F443" s="523" t="s">
        <v>8</v>
      </c>
      <c r="G443" s="524" t="s">
        <v>3425</v>
      </c>
      <c r="H443" s="518" t="s">
        <v>3426</v>
      </c>
      <c r="J443" s="510"/>
      <c r="K443" s="527"/>
      <c r="M443" s="528"/>
      <c r="S443" s="518"/>
      <c r="U443" s="518"/>
      <c r="V443" s="518"/>
    </row>
    <row r="444" spans="1:22" ht="24">
      <c r="A444" s="510" t="s">
        <v>1846</v>
      </c>
      <c r="B444" s="510" t="s">
        <v>1847</v>
      </c>
      <c r="C444" s="521" t="s">
        <v>945</v>
      </c>
      <c r="D444" s="522" t="s">
        <v>1572</v>
      </c>
      <c r="E444" s="523">
        <v>4</v>
      </c>
      <c r="F444" s="523" t="s">
        <v>8</v>
      </c>
      <c r="G444" s="524" t="s">
        <v>3427</v>
      </c>
      <c r="H444" s="518" t="s">
        <v>1972</v>
      </c>
      <c r="J444" s="510"/>
      <c r="K444" s="527"/>
      <c r="M444" s="519"/>
    </row>
    <row r="445" spans="1:22" ht="15">
      <c r="A445" s="510" t="s">
        <v>1848</v>
      </c>
      <c r="B445" s="510" t="s">
        <v>1849</v>
      </c>
      <c r="C445" s="521" t="s">
        <v>959</v>
      </c>
      <c r="D445" s="522" t="s">
        <v>1572</v>
      </c>
      <c r="E445" s="523">
        <v>1</v>
      </c>
      <c r="F445" s="523" t="s">
        <v>6</v>
      </c>
      <c r="G445" s="442" t="s">
        <v>1797</v>
      </c>
      <c r="H445" s="518" t="s">
        <v>1578</v>
      </c>
      <c r="I445" s="532" t="s">
        <v>1782</v>
      </c>
      <c r="J445" s="526">
        <v>60</v>
      </c>
      <c r="K445" s="510"/>
      <c r="L445" s="527" t="s">
        <v>4005</v>
      </c>
      <c r="M445" s="540" t="s">
        <v>3988</v>
      </c>
      <c r="N445" s="534" t="s">
        <v>2570</v>
      </c>
      <c r="O445" s="535"/>
    </row>
    <row r="446" spans="1:22">
      <c r="A446" s="510" t="s">
        <v>1848</v>
      </c>
      <c r="B446" s="510" t="s">
        <v>1849</v>
      </c>
      <c r="C446" s="521" t="s">
        <v>959</v>
      </c>
      <c r="D446" s="522" t="s">
        <v>1572</v>
      </c>
      <c r="E446" s="523">
        <v>2</v>
      </c>
      <c r="F446" s="523" t="s">
        <v>6</v>
      </c>
      <c r="G446" s="441" t="s">
        <v>941</v>
      </c>
      <c r="H446" s="518" t="s">
        <v>1534</v>
      </c>
      <c r="I446" s="532" t="s">
        <v>1782</v>
      </c>
      <c r="J446" s="526">
        <v>60</v>
      </c>
      <c r="K446" s="510"/>
      <c r="M446" s="109"/>
    </row>
    <row r="447" spans="1:22" ht="24">
      <c r="A447" s="510" t="s">
        <v>1848</v>
      </c>
      <c r="B447" s="510" t="s">
        <v>1849</v>
      </c>
      <c r="C447" s="521" t="s">
        <v>959</v>
      </c>
      <c r="D447" s="522" t="s">
        <v>1572</v>
      </c>
      <c r="E447" s="523">
        <v>1</v>
      </c>
      <c r="F447" s="523" t="s">
        <v>8</v>
      </c>
      <c r="G447" s="524" t="s">
        <v>3428</v>
      </c>
      <c r="H447" s="518" t="s">
        <v>3370</v>
      </c>
      <c r="J447" s="510"/>
      <c r="K447" s="527"/>
      <c r="M447" s="519"/>
    </row>
    <row r="448" spans="1:22" ht="36">
      <c r="A448" s="510" t="s">
        <v>1848</v>
      </c>
      <c r="B448" s="510" t="s">
        <v>1849</v>
      </c>
      <c r="C448" s="521" t="s">
        <v>959</v>
      </c>
      <c r="D448" s="522" t="s">
        <v>1572</v>
      </c>
      <c r="E448" s="523">
        <v>2</v>
      </c>
      <c r="F448" s="523" t="s">
        <v>8</v>
      </c>
      <c r="G448" s="524" t="s">
        <v>3429</v>
      </c>
      <c r="H448" s="518" t="s">
        <v>3371</v>
      </c>
      <c r="K448" s="510"/>
      <c r="M448" s="519"/>
    </row>
    <row r="449" spans="1:32" ht="36">
      <c r="A449" s="510" t="s">
        <v>1848</v>
      </c>
      <c r="B449" s="510" t="s">
        <v>1849</v>
      </c>
      <c r="C449" s="521" t="s">
        <v>959</v>
      </c>
      <c r="D449" s="522" t="s">
        <v>1572</v>
      </c>
      <c r="E449" s="523">
        <v>3</v>
      </c>
      <c r="F449" s="523" t="s">
        <v>8</v>
      </c>
      <c r="G449" s="524" t="s">
        <v>3430</v>
      </c>
      <c r="H449" s="518" t="s">
        <v>1970</v>
      </c>
      <c r="J449" s="510"/>
      <c r="K449" s="527"/>
      <c r="M449" s="519"/>
    </row>
    <row r="450" spans="1:32" ht="36">
      <c r="A450" s="510" t="s">
        <v>1848</v>
      </c>
      <c r="B450" s="510" t="s">
        <v>1849</v>
      </c>
      <c r="C450" s="521" t="s">
        <v>959</v>
      </c>
      <c r="D450" s="522" t="s">
        <v>1572</v>
      </c>
      <c r="E450" s="523">
        <v>4</v>
      </c>
      <c r="F450" s="523" t="s">
        <v>8</v>
      </c>
      <c r="G450" s="524" t="s">
        <v>3431</v>
      </c>
      <c r="H450" s="518" t="s">
        <v>1972</v>
      </c>
      <c r="K450" s="510"/>
      <c r="M450" s="519"/>
    </row>
    <row r="451" spans="1:32" ht="36">
      <c r="A451" s="510" t="s">
        <v>1848</v>
      </c>
      <c r="B451" s="510" t="s">
        <v>1849</v>
      </c>
      <c r="C451" s="521" t="s">
        <v>959</v>
      </c>
      <c r="D451" s="522" t="s">
        <v>1572</v>
      </c>
      <c r="E451" s="523">
        <v>5</v>
      </c>
      <c r="F451" s="523" t="s">
        <v>8</v>
      </c>
      <c r="G451" s="524" t="s">
        <v>3429</v>
      </c>
      <c r="H451" s="518" t="s">
        <v>3432</v>
      </c>
      <c r="J451" s="510"/>
      <c r="K451" s="527"/>
      <c r="M451" s="519"/>
    </row>
    <row r="452" spans="1:32" ht="15">
      <c r="A452" s="510" t="s">
        <v>1117</v>
      </c>
      <c r="B452" s="510" t="s">
        <v>1118</v>
      </c>
      <c r="C452" s="521" t="s">
        <v>1119</v>
      </c>
      <c r="D452" s="522" t="s">
        <v>1520</v>
      </c>
      <c r="E452" s="523">
        <v>1</v>
      </c>
      <c r="F452" s="523" t="s">
        <v>6</v>
      </c>
      <c r="G452" s="441" t="s">
        <v>907</v>
      </c>
      <c r="H452" s="518" t="s">
        <v>1522</v>
      </c>
      <c r="I452" s="605" t="s">
        <v>1598</v>
      </c>
      <c r="J452" s="526">
        <v>120</v>
      </c>
      <c r="K452" s="510"/>
      <c r="L452" s="510" t="s">
        <v>3985</v>
      </c>
      <c r="M452" s="533" t="s">
        <v>3986</v>
      </c>
      <c r="N452" s="534" t="s">
        <v>2576</v>
      </c>
      <c r="O452" s="535"/>
    </row>
    <row r="453" spans="1:32">
      <c r="A453" s="510" t="s">
        <v>1117</v>
      </c>
      <c r="B453" s="510" t="s">
        <v>1118</v>
      </c>
      <c r="C453" s="521" t="s">
        <v>1119</v>
      </c>
      <c r="D453" s="522" t="s">
        <v>1520</v>
      </c>
      <c r="E453" s="523">
        <v>1</v>
      </c>
      <c r="F453" s="523" t="s">
        <v>7</v>
      </c>
      <c r="G453" s="442" t="s">
        <v>908</v>
      </c>
      <c r="H453" s="518" t="s">
        <v>1536</v>
      </c>
      <c r="I453" s="605" t="s">
        <v>1598</v>
      </c>
      <c r="K453" s="510"/>
      <c r="M453" s="528"/>
    </row>
    <row r="454" spans="1:32">
      <c r="A454" s="510" t="s">
        <v>1850</v>
      </c>
      <c r="B454" s="510" t="s">
        <v>1851</v>
      </c>
      <c r="C454" s="521" t="s">
        <v>197</v>
      </c>
      <c r="D454" s="522" t="s">
        <v>1546</v>
      </c>
      <c r="E454" s="523">
        <v>1</v>
      </c>
      <c r="F454" s="523" t="s">
        <v>19</v>
      </c>
      <c r="G454" s="441" t="s">
        <v>934</v>
      </c>
      <c r="K454" s="510"/>
      <c r="M454" s="528"/>
    </row>
    <row r="455" spans="1:32">
      <c r="A455" s="510">
        <v>1745</v>
      </c>
      <c r="B455" s="510" t="s">
        <v>1852</v>
      </c>
      <c r="C455" s="521" t="s">
        <v>197</v>
      </c>
      <c r="D455" s="522" t="s">
        <v>1546</v>
      </c>
      <c r="E455" s="523">
        <v>1</v>
      </c>
      <c r="F455" s="523" t="s">
        <v>19</v>
      </c>
      <c r="G455" s="441" t="s">
        <v>934</v>
      </c>
      <c r="K455" s="510"/>
      <c r="M455" s="528"/>
    </row>
    <row r="456" spans="1:32">
      <c r="A456" s="510" t="s">
        <v>1853</v>
      </c>
      <c r="B456" s="510" t="s">
        <v>1854</v>
      </c>
      <c r="C456" s="521" t="s">
        <v>200</v>
      </c>
      <c r="D456" s="522" t="s">
        <v>1546</v>
      </c>
      <c r="E456" s="523">
        <v>1</v>
      </c>
      <c r="F456" s="523" t="s">
        <v>19</v>
      </c>
      <c r="G456" s="441" t="s">
        <v>934</v>
      </c>
      <c r="K456" s="510"/>
      <c r="M456" s="528"/>
    </row>
    <row r="457" spans="1:32">
      <c r="A457" s="510">
        <v>1761</v>
      </c>
      <c r="B457" s="510" t="s">
        <v>1855</v>
      </c>
      <c r="C457" s="521" t="s">
        <v>200</v>
      </c>
      <c r="D457" s="522" t="s">
        <v>1546</v>
      </c>
      <c r="E457" s="523">
        <v>1</v>
      </c>
      <c r="F457" s="523" t="s">
        <v>19</v>
      </c>
      <c r="G457" s="441" t="s">
        <v>934</v>
      </c>
      <c r="K457" s="510"/>
      <c r="M457" s="528"/>
    </row>
    <row r="458" spans="1:32" ht="15">
      <c r="A458" s="510">
        <v>1856</v>
      </c>
      <c r="B458" s="557" t="s">
        <v>1856</v>
      </c>
      <c r="C458" s="521" t="s">
        <v>994</v>
      </c>
      <c r="D458" s="558" t="s">
        <v>1520</v>
      </c>
      <c r="E458" s="559">
        <v>1</v>
      </c>
      <c r="F458" s="559" t="s">
        <v>6</v>
      </c>
      <c r="G458" s="441" t="s">
        <v>377</v>
      </c>
      <c r="H458" s="518" t="s">
        <v>1588</v>
      </c>
      <c r="I458" s="532" t="s">
        <v>1775</v>
      </c>
      <c r="J458" s="526">
        <v>40</v>
      </c>
      <c r="K458" s="510"/>
      <c r="L458" s="527" t="s">
        <v>4007</v>
      </c>
      <c r="M458" s="534" t="s">
        <v>4002</v>
      </c>
      <c r="N458" s="534" t="s">
        <v>2548</v>
      </c>
      <c r="O458" s="535"/>
    </row>
    <row r="459" spans="1:32" s="552" customFormat="1">
      <c r="A459" s="510">
        <v>1719</v>
      </c>
      <c r="B459" s="557" t="s">
        <v>1857</v>
      </c>
      <c r="C459" s="521" t="s">
        <v>212</v>
      </c>
      <c r="D459" s="558">
        <v>3</v>
      </c>
      <c r="E459" s="523">
        <v>1</v>
      </c>
      <c r="F459" s="559" t="s">
        <v>19</v>
      </c>
      <c r="G459" s="441" t="s">
        <v>934</v>
      </c>
      <c r="H459" s="527"/>
      <c r="I459" s="532"/>
      <c r="J459" s="527"/>
      <c r="K459" s="56"/>
      <c r="M459" s="528"/>
      <c r="N459" s="527"/>
      <c r="O459" s="529"/>
      <c r="P459" s="50"/>
      <c r="Q459" s="50"/>
      <c r="R459" s="527"/>
      <c r="S459" s="527"/>
      <c r="T459" s="527"/>
      <c r="U459" s="527"/>
      <c r="V459" s="527"/>
      <c r="W459" s="527"/>
      <c r="X459" s="527"/>
      <c r="Y459" s="527"/>
      <c r="Z459" s="527"/>
      <c r="AA459" s="527"/>
      <c r="AB459" s="527"/>
      <c r="AC459" s="527"/>
      <c r="AD459" s="527"/>
      <c r="AE459" s="527"/>
      <c r="AF459" s="527"/>
    </row>
    <row r="460" spans="1:32" s="554" customFormat="1" ht="15">
      <c r="A460" s="548" t="s">
        <v>1120</v>
      </c>
      <c r="B460" s="553" t="s">
        <v>1121</v>
      </c>
      <c r="C460" s="553" t="s">
        <v>1122</v>
      </c>
      <c r="D460" s="550" t="s">
        <v>1572</v>
      </c>
      <c r="E460" s="532">
        <v>1</v>
      </c>
      <c r="F460" s="532" t="s">
        <v>6</v>
      </c>
      <c r="G460" s="441" t="s">
        <v>1123</v>
      </c>
      <c r="H460" s="527" t="s">
        <v>1552</v>
      </c>
      <c r="I460" s="532" t="s">
        <v>1730</v>
      </c>
      <c r="J460" s="527">
        <v>40</v>
      </c>
      <c r="K460" s="527"/>
      <c r="L460" s="510" t="s">
        <v>3999</v>
      </c>
      <c r="M460" s="534" t="s">
        <v>3992</v>
      </c>
      <c r="N460" s="534" t="s">
        <v>2548</v>
      </c>
      <c r="O460" s="535"/>
      <c r="P460" s="527"/>
      <c r="Q460" s="527"/>
      <c r="R460" s="527"/>
    </row>
    <row r="461" spans="1:32" ht="24">
      <c r="A461" s="510" t="s">
        <v>1131</v>
      </c>
      <c r="B461" s="510" t="s">
        <v>1132</v>
      </c>
      <c r="C461" s="521" t="s">
        <v>1133</v>
      </c>
      <c r="D461" s="522" t="s">
        <v>1520</v>
      </c>
      <c r="E461" s="523">
        <v>1</v>
      </c>
      <c r="F461" s="523" t="s">
        <v>6</v>
      </c>
      <c r="G461" s="117" t="s">
        <v>1860</v>
      </c>
      <c r="H461" s="527" t="s">
        <v>1621</v>
      </c>
      <c r="I461" s="532" t="s">
        <v>1780</v>
      </c>
      <c r="J461" s="526">
        <v>50</v>
      </c>
      <c r="K461" s="510">
        <v>225</v>
      </c>
      <c r="L461" s="527" t="s">
        <v>4025</v>
      </c>
      <c r="M461" s="534" t="s">
        <v>3992</v>
      </c>
      <c r="N461" s="534" t="s">
        <v>2576</v>
      </c>
      <c r="O461" s="535"/>
    </row>
    <row r="462" spans="1:32">
      <c r="A462" s="510" t="s">
        <v>1131</v>
      </c>
      <c r="B462" s="510" t="s">
        <v>1132</v>
      </c>
      <c r="C462" s="521" t="s">
        <v>1133</v>
      </c>
      <c r="D462" s="522" t="s">
        <v>1520</v>
      </c>
      <c r="E462" s="523">
        <v>1</v>
      </c>
      <c r="F462" s="523" t="s">
        <v>7</v>
      </c>
      <c r="G462" s="117" t="s">
        <v>1861</v>
      </c>
      <c r="H462" s="518" t="s">
        <v>1637</v>
      </c>
      <c r="I462" s="532" t="s">
        <v>1627</v>
      </c>
      <c r="J462" s="526">
        <v>50</v>
      </c>
      <c r="K462" s="510"/>
      <c r="M462" s="528"/>
    </row>
    <row r="463" spans="1:32" ht="24">
      <c r="A463" s="510" t="s">
        <v>1131</v>
      </c>
      <c r="B463" s="510" t="s">
        <v>1132</v>
      </c>
      <c r="C463" s="521" t="s">
        <v>1133</v>
      </c>
      <c r="D463" s="522" t="s">
        <v>1520</v>
      </c>
      <c r="E463" s="523">
        <v>2</v>
      </c>
      <c r="F463" s="523" t="s">
        <v>6</v>
      </c>
      <c r="G463" s="117" t="s">
        <v>1862</v>
      </c>
      <c r="H463" s="527" t="s">
        <v>1621</v>
      </c>
      <c r="I463" s="532" t="s">
        <v>1780</v>
      </c>
      <c r="J463" s="526">
        <v>50</v>
      </c>
      <c r="K463" s="527"/>
      <c r="M463" s="528"/>
    </row>
    <row r="464" spans="1:32">
      <c r="A464" s="510" t="s">
        <v>1131</v>
      </c>
      <c r="B464" s="510" t="s">
        <v>1132</v>
      </c>
      <c r="C464" s="521" t="s">
        <v>1133</v>
      </c>
      <c r="D464" s="522" t="s">
        <v>1520</v>
      </c>
      <c r="E464" s="523">
        <v>2</v>
      </c>
      <c r="F464" s="523" t="s">
        <v>7</v>
      </c>
      <c r="G464" s="96" t="s">
        <v>1863</v>
      </c>
      <c r="H464" s="518" t="s">
        <v>1637</v>
      </c>
      <c r="I464" s="532" t="s">
        <v>1523</v>
      </c>
      <c r="J464" s="526">
        <v>50</v>
      </c>
      <c r="K464" s="510"/>
      <c r="M464" s="528"/>
    </row>
    <row r="465" spans="1:13" ht="24">
      <c r="A465" s="510" t="s">
        <v>1131</v>
      </c>
      <c r="B465" s="510" t="s">
        <v>1132</v>
      </c>
      <c r="C465" s="521" t="s">
        <v>1133</v>
      </c>
      <c r="D465" s="522" t="s">
        <v>1520</v>
      </c>
      <c r="E465" s="523">
        <v>3</v>
      </c>
      <c r="F465" s="523" t="s">
        <v>6</v>
      </c>
      <c r="G465" s="117" t="s">
        <v>1862</v>
      </c>
      <c r="H465" s="527" t="s">
        <v>1621</v>
      </c>
      <c r="I465" s="532" t="s">
        <v>1780</v>
      </c>
      <c r="J465" s="526">
        <v>125</v>
      </c>
      <c r="K465" s="527"/>
      <c r="M465" s="528"/>
    </row>
    <row r="466" spans="1:13">
      <c r="A466" s="510" t="s">
        <v>1131</v>
      </c>
      <c r="B466" s="510" t="s">
        <v>1132</v>
      </c>
      <c r="C466" s="521" t="s">
        <v>1133</v>
      </c>
      <c r="D466" s="522" t="s">
        <v>1520</v>
      </c>
      <c r="E466" s="523">
        <v>3</v>
      </c>
      <c r="F466" s="523" t="s">
        <v>7</v>
      </c>
      <c r="G466" s="117" t="s">
        <v>1142</v>
      </c>
      <c r="H466" s="518" t="s">
        <v>1637</v>
      </c>
      <c r="I466" s="532" t="s">
        <v>1782</v>
      </c>
      <c r="J466" s="526">
        <v>125</v>
      </c>
      <c r="K466" s="510"/>
      <c r="M466" s="528"/>
    </row>
    <row r="467" spans="1:13">
      <c r="A467" s="510" t="s">
        <v>1131</v>
      </c>
      <c r="B467" s="510" t="s">
        <v>1132</v>
      </c>
      <c r="C467" s="521" t="s">
        <v>1133</v>
      </c>
      <c r="D467" s="522" t="s">
        <v>1520</v>
      </c>
      <c r="E467" s="523">
        <v>4</v>
      </c>
      <c r="F467" s="523" t="s">
        <v>6</v>
      </c>
      <c r="G467" s="117" t="s">
        <v>1864</v>
      </c>
      <c r="H467" s="527" t="s">
        <v>1588</v>
      </c>
      <c r="I467" s="85" t="s">
        <v>1780</v>
      </c>
      <c r="J467" s="526">
        <v>75</v>
      </c>
      <c r="K467" s="510">
        <v>225</v>
      </c>
      <c r="M467" s="528"/>
    </row>
    <row r="468" spans="1:13" ht="24">
      <c r="A468" s="510" t="s">
        <v>1131</v>
      </c>
      <c r="B468" s="510" t="s">
        <v>1132</v>
      </c>
      <c r="C468" s="521" t="s">
        <v>1133</v>
      </c>
      <c r="D468" s="522" t="s">
        <v>1520</v>
      </c>
      <c r="E468" s="523">
        <v>4</v>
      </c>
      <c r="F468" s="523" t="s">
        <v>7</v>
      </c>
      <c r="G468" s="117" t="s">
        <v>1865</v>
      </c>
      <c r="H468" s="518" t="s">
        <v>1639</v>
      </c>
      <c r="I468" s="605" t="s">
        <v>1672</v>
      </c>
      <c r="J468" s="526">
        <v>75</v>
      </c>
      <c r="K468" s="510"/>
      <c r="M468" s="528"/>
    </row>
    <row r="469" spans="1:13">
      <c r="A469" s="510" t="s">
        <v>1131</v>
      </c>
      <c r="B469" s="510" t="s">
        <v>1132</v>
      </c>
      <c r="C469" s="521" t="s">
        <v>1133</v>
      </c>
      <c r="D469" s="522" t="s">
        <v>1520</v>
      </c>
      <c r="E469" s="523">
        <v>5</v>
      </c>
      <c r="F469" s="523" t="s">
        <v>6</v>
      </c>
      <c r="G469" s="117" t="s">
        <v>1864</v>
      </c>
      <c r="H469" s="527" t="s">
        <v>1588</v>
      </c>
      <c r="I469" s="85" t="s">
        <v>1780</v>
      </c>
      <c r="J469" s="526">
        <v>75</v>
      </c>
      <c r="K469" s="510"/>
      <c r="M469" s="528"/>
    </row>
    <row r="470" spans="1:13">
      <c r="A470" s="510" t="s">
        <v>1131</v>
      </c>
      <c r="B470" s="510" t="s">
        <v>1132</v>
      </c>
      <c r="C470" s="521" t="s">
        <v>1133</v>
      </c>
      <c r="D470" s="522" t="s">
        <v>1520</v>
      </c>
      <c r="E470" s="523">
        <v>5</v>
      </c>
      <c r="F470" s="523" t="s">
        <v>7</v>
      </c>
      <c r="G470" s="117" t="s">
        <v>3434</v>
      </c>
      <c r="H470" s="518" t="s">
        <v>1637</v>
      </c>
      <c r="I470" s="605" t="s">
        <v>1884</v>
      </c>
      <c r="J470" s="526">
        <v>75</v>
      </c>
      <c r="K470" s="510"/>
      <c r="M470" s="528"/>
    </row>
    <row r="471" spans="1:13">
      <c r="A471" s="510" t="s">
        <v>1131</v>
      </c>
      <c r="B471" s="510" t="s">
        <v>1132</v>
      </c>
      <c r="C471" s="521" t="s">
        <v>1133</v>
      </c>
      <c r="D471" s="522" t="s">
        <v>1520</v>
      </c>
      <c r="E471" s="523">
        <v>6</v>
      </c>
      <c r="F471" s="523" t="s">
        <v>6</v>
      </c>
      <c r="G471" s="117" t="s">
        <v>1864</v>
      </c>
      <c r="H471" s="527" t="s">
        <v>1588</v>
      </c>
      <c r="I471" s="85" t="s">
        <v>1780</v>
      </c>
      <c r="J471" s="526">
        <v>75</v>
      </c>
      <c r="K471" s="510"/>
      <c r="M471" s="528"/>
    </row>
    <row r="472" spans="1:13">
      <c r="A472" s="510" t="s">
        <v>1131</v>
      </c>
      <c r="B472" s="510" t="s">
        <v>1132</v>
      </c>
      <c r="C472" s="521" t="s">
        <v>1133</v>
      </c>
      <c r="D472" s="522" t="s">
        <v>1520</v>
      </c>
      <c r="E472" s="523">
        <v>6</v>
      </c>
      <c r="F472" s="523" t="s">
        <v>7</v>
      </c>
      <c r="G472" s="117" t="s">
        <v>1867</v>
      </c>
      <c r="H472" s="518" t="s">
        <v>1674</v>
      </c>
      <c r="I472" s="532" t="s">
        <v>1966</v>
      </c>
      <c r="J472" s="526">
        <v>75</v>
      </c>
      <c r="K472" s="510"/>
      <c r="M472" s="528"/>
    </row>
    <row r="473" spans="1:13" ht="24">
      <c r="A473" s="510" t="s">
        <v>1131</v>
      </c>
      <c r="B473" s="510" t="s">
        <v>1132</v>
      </c>
      <c r="C473" s="521" t="s">
        <v>1133</v>
      </c>
      <c r="D473" s="522" t="s">
        <v>1520</v>
      </c>
      <c r="E473" s="523">
        <v>7</v>
      </c>
      <c r="F473" s="523" t="s">
        <v>6</v>
      </c>
      <c r="G473" s="117" t="s">
        <v>1868</v>
      </c>
      <c r="H473" s="518" t="s">
        <v>1538</v>
      </c>
      <c r="I473" s="532" t="s">
        <v>1780</v>
      </c>
      <c r="J473" s="526">
        <v>75</v>
      </c>
      <c r="K473" s="510">
        <v>225</v>
      </c>
      <c r="M473" s="528"/>
    </row>
    <row r="474" spans="1:13" ht="24">
      <c r="A474" s="510" t="s">
        <v>1131</v>
      </c>
      <c r="B474" s="510" t="s">
        <v>1132</v>
      </c>
      <c r="C474" s="521" t="s">
        <v>1133</v>
      </c>
      <c r="D474" s="522" t="s">
        <v>1520</v>
      </c>
      <c r="E474" s="523">
        <v>7</v>
      </c>
      <c r="F474" s="523" t="s">
        <v>7</v>
      </c>
      <c r="G474" s="117" t="s">
        <v>1869</v>
      </c>
      <c r="H474" s="518" t="s">
        <v>1637</v>
      </c>
      <c r="I474" s="532" t="s">
        <v>1966</v>
      </c>
      <c r="J474" s="526">
        <v>75</v>
      </c>
      <c r="K474" s="510"/>
      <c r="M474" s="528"/>
    </row>
    <row r="475" spans="1:13" ht="24">
      <c r="A475" s="510" t="s">
        <v>1131</v>
      </c>
      <c r="B475" s="510" t="s">
        <v>1132</v>
      </c>
      <c r="C475" s="521" t="s">
        <v>1133</v>
      </c>
      <c r="D475" s="522" t="s">
        <v>1520</v>
      </c>
      <c r="E475" s="523">
        <v>8</v>
      </c>
      <c r="F475" s="523" t="s">
        <v>6</v>
      </c>
      <c r="G475" s="117" t="s">
        <v>1868</v>
      </c>
      <c r="H475" s="518" t="s">
        <v>1538</v>
      </c>
      <c r="I475" s="532" t="s">
        <v>1780</v>
      </c>
      <c r="J475" s="526">
        <v>75</v>
      </c>
      <c r="K475" s="510"/>
      <c r="M475" s="528"/>
    </row>
    <row r="476" spans="1:13">
      <c r="A476" s="510" t="s">
        <v>1131</v>
      </c>
      <c r="B476" s="510" t="s">
        <v>1132</v>
      </c>
      <c r="C476" s="521" t="s">
        <v>1133</v>
      </c>
      <c r="D476" s="522" t="s">
        <v>1520</v>
      </c>
      <c r="E476" s="523">
        <v>8</v>
      </c>
      <c r="F476" s="523" t="s">
        <v>7</v>
      </c>
      <c r="G476" s="117" t="s">
        <v>1870</v>
      </c>
      <c r="H476" s="518" t="s">
        <v>1637</v>
      </c>
      <c r="I476" s="532" t="s">
        <v>1603</v>
      </c>
      <c r="J476" s="526">
        <v>75</v>
      </c>
      <c r="K476" s="510"/>
      <c r="M476" s="528"/>
    </row>
    <row r="477" spans="1:13" ht="24">
      <c r="A477" s="510" t="s">
        <v>1131</v>
      </c>
      <c r="B477" s="510" t="s">
        <v>1132</v>
      </c>
      <c r="C477" s="521" t="s">
        <v>1133</v>
      </c>
      <c r="D477" s="522" t="s">
        <v>1520</v>
      </c>
      <c r="E477" s="523">
        <v>9</v>
      </c>
      <c r="F477" s="523" t="s">
        <v>6</v>
      </c>
      <c r="G477" s="117" t="s">
        <v>1868</v>
      </c>
      <c r="H477" s="518" t="s">
        <v>1538</v>
      </c>
      <c r="I477" s="532" t="s">
        <v>1780</v>
      </c>
      <c r="J477" s="526">
        <v>75</v>
      </c>
      <c r="K477" s="510"/>
      <c r="M477" s="528"/>
    </row>
    <row r="478" spans="1:13" ht="24">
      <c r="A478" s="510" t="s">
        <v>1131</v>
      </c>
      <c r="B478" s="510" t="s">
        <v>1132</v>
      </c>
      <c r="C478" s="521" t="s">
        <v>1133</v>
      </c>
      <c r="D478" s="522" t="s">
        <v>1520</v>
      </c>
      <c r="E478" s="523">
        <v>9</v>
      </c>
      <c r="F478" s="523" t="s">
        <v>7</v>
      </c>
      <c r="G478" s="117" t="s">
        <v>3435</v>
      </c>
      <c r="H478" s="518" t="s">
        <v>1639</v>
      </c>
      <c r="I478" s="532" t="s">
        <v>1966</v>
      </c>
      <c r="J478" s="526">
        <v>75</v>
      </c>
      <c r="K478" s="510"/>
      <c r="M478" s="528"/>
    </row>
    <row r="479" spans="1:13">
      <c r="A479" s="510" t="s">
        <v>1131</v>
      </c>
      <c r="B479" s="510" t="s">
        <v>1132</v>
      </c>
      <c r="C479" s="521" t="s">
        <v>1133</v>
      </c>
      <c r="D479" s="522" t="s">
        <v>1520</v>
      </c>
      <c r="E479" s="523">
        <v>10</v>
      </c>
      <c r="F479" s="523" t="s">
        <v>6</v>
      </c>
      <c r="G479" s="117" t="s">
        <v>1871</v>
      </c>
      <c r="H479" s="518" t="s">
        <v>1569</v>
      </c>
      <c r="I479" s="532" t="s">
        <v>1780</v>
      </c>
      <c r="J479" s="526">
        <v>60</v>
      </c>
      <c r="K479" s="510">
        <v>225</v>
      </c>
      <c r="M479" s="528"/>
    </row>
    <row r="480" spans="1:13">
      <c r="A480" s="510" t="s">
        <v>1131</v>
      </c>
      <c r="B480" s="510" t="s">
        <v>1132</v>
      </c>
      <c r="C480" s="521" t="s">
        <v>1133</v>
      </c>
      <c r="D480" s="522" t="s">
        <v>1520</v>
      </c>
      <c r="E480" s="523">
        <v>10</v>
      </c>
      <c r="F480" s="523" t="s">
        <v>7</v>
      </c>
      <c r="G480" s="117" t="s">
        <v>1872</v>
      </c>
      <c r="H480" s="518" t="s">
        <v>1637</v>
      </c>
      <c r="I480" s="532" t="s">
        <v>2599</v>
      </c>
      <c r="J480" s="526">
        <v>60</v>
      </c>
      <c r="K480" s="510"/>
      <c r="M480" s="528"/>
    </row>
    <row r="481" spans="1:15">
      <c r="A481" s="510" t="s">
        <v>1131</v>
      </c>
      <c r="B481" s="510" t="s">
        <v>1132</v>
      </c>
      <c r="C481" s="521" t="s">
        <v>1133</v>
      </c>
      <c r="D481" s="522" t="s">
        <v>1520</v>
      </c>
      <c r="E481" s="523">
        <v>11</v>
      </c>
      <c r="F481" s="523" t="s">
        <v>6</v>
      </c>
      <c r="G481" s="117" t="s">
        <v>1871</v>
      </c>
      <c r="H481" s="518" t="s">
        <v>1569</v>
      </c>
      <c r="I481" s="532" t="s">
        <v>1780</v>
      </c>
      <c r="J481" s="526">
        <v>60</v>
      </c>
      <c r="K481" s="510"/>
      <c r="M481" s="528"/>
    </row>
    <row r="482" spans="1:15" ht="24">
      <c r="A482" s="510" t="s">
        <v>1131</v>
      </c>
      <c r="B482" s="510" t="s">
        <v>1132</v>
      </c>
      <c r="C482" s="521" t="s">
        <v>1133</v>
      </c>
      <c r="D482" s="522" t="s">
        <v>1520</v>
      </c>
      <c r="E482" s="523">
        <v>11</v>
      </c>
      <c r="F482" s="523" t="s">
        <v>7</v>
      </c>
      <c r="G482" s="117" t="s">
        <v>1873</v>
      </c>
      <c r="H482" s="518" t="s">
        <v>1639</v>
      </c>
      <c r="I482" s="532" t="s">
        <v>1627</v>
      </c>
      <c r="J482" s="526">
        <v>60</v>
      </c>
      <c r="K482" s="510"/>
      <c r="M482" s="528"/>
    </row>
    <row r="483" spans="1:15">
      <c r="A483" s="510" t="s">
        <v>1131</v>
      </c>
      <c r="B483" s="510" t="s">
        <v>1132</v>
      </c>
      <c r="C483" s="521" t="s">
        <v>1133</v>
      </c>
      <c r="D483" s="522" t="s">
        <v>1520</v>
      </c>
      <c r="E483" s="523">
        <v>12</v>
      </c>
      <c r="F483" s="523" t="s">
        <v>6</v>
      </c>
      <c r="G483" s="117" t="s">
        <v>1871</v>
      </c>
      <c r="H483" s="518" t="s">
        <v>1569</v>
      </c>
      <c r="I483" s="532" t="s">
        <v>1780</v>
      </c>
      <c r="J483" s="526">
        <v>60</v>
      </c>
      <c r="K483" s="510"/>
      <c r="M483" s="528"/>
    </row>
    <row r="484" spans="1:15" ht="24">
      <c r="A484" s="510" t="s">
        <v>1131</v>
      </c>
      <c r="B484" s="510" t="s">
        <v>1132</v>
      </c>
      <c r="C484" s="521" t="s">
        <v>1133</v>
      </c>
      <c r="D484" s="522" t="s">
        <v>1520</v>
      </c>
      <c r="E484" s="523">
        <v>12</v>
      </c>
      <c r="F484" s="523" t="s">
        <v>7</v>
      </c>
      <c r="G484" s="117" t="s">
        <v>1874</v>
      </c>
      <c r="H484" s="518" t="s">
        <v>1639</v>
      </c>
      <c r="I484" s="532" t="s">
        <v>1523</v>
      </c>
      <c r="J484" s="526">
        <v>60</v>
      </c>
      <c r="K484" s="510"/>
      <c r="M484" s="528"/>
    </row>
    <row r="485" spans="1:15">
      <c r="A485" s="510" t="s">
        <v>1131</v>
      </c>
      <c r="B485" s="510" t="s">
        <v>1132</v>
      </c>
      <c r="C485" s="521" t="s">
        <v>1133</v>
      </c>
      <c r="D485" s="522" t="s">
        <v>1520</v>
      </c>
      <c r="E485" s="523">
        <v>13</v>
      </c>
      <c r="F485" s="523" t="s">
        <v>6</v>
      </c>
      <c r="G485" s="117" t="s">
        <v>1871</v>
      </c>
      <c r="H485" s="518" t="s">
        <v>1569</v>
      </c>
      <c r="I485" s="532" t="s">
        <v>1780</v>
      </c>
      <c r="J485" s="526">
        <v>75</v>
      </c>
      <c r="K485" s="510"/>
      <c r="M485" s="528"/>
    </row>
    <row r="486" spans="1:15">
      <c r="A486" s="510" t="s">
        <v>1131</v>
      </c>
      <c r="B486" s="510" t="s">
        <v>1132</v>
      </c>
      <c r="C486" s="521" t="s">
        <v>1133</v>
      </c>
      <c r="D486" s="522" t="s">
        <v>1520</v>
      </c>
      <c r="E486" s="523">
        <v>13</v>
      </c>
      <c r="F486" s="523" t="s">
        <v>7</v>
      </c>
      <c r="G486" s="117" t="s">
        <v>1142</v>
      </c>
      <c r="H486" s="518" t="s">
        <v>1639</v>
      </c>
      <c r="I486" s="532" t="s">
        <v>1604</v>
      </c>
      <c r="J486" s="526">
        <v>75</v>
      </c>
      <c r="K486" s="510"/>
      <c r="M486" s="528"/>
    </row>
    <row r="487" spans="1:15" ht="15">
      <c r="A487" s="510" t="s">
        <v>1180</v>
      </c>
      <c r="B487" s="510" t="s">
        <v>1181</v>
      </c>
      <c r="C487" s="521" t="s">
        <v>1182</v>
      </c>
      <c r="D487" s="522" t="s">
        <v>1520</v>
      </c>
      <c r="E487" s="523">
        <v>1</v>
      </c>
      <c r="F487" s="523" t="s">
        <v>6</v>
      </c>
      <c r="G487" s="96" t="s">
        <v>1875</v>
      </c>
      <c r="H487" s="518" t="s">
        <v>1876</v>
      </c>
      <c r="I487" s="532" t="s">
        <v>1780</v>
      </c>
      <c r="J487" s="526">
        <v>85</v>
      </c>
      <c r="K487" s="510">
        <v>250</v>
      </c>
      <c r="L487" s="527" t="s">
        <v>4026</v>
      </c>
      <c r="M487" s="534" t="s">
        <v>4002</v>
      </c>
      <c r="N487" s="534" t="s">
        <v>2576</v>
      </c>
      <c r="O487" s="535"/>
    </row>
    <row r="488" spans="1:15">
      <c r="A488" s="510" t="s">
        <v>1180</v>
      </c>
      <c r="B488" s="510" t="s">
        <v>1181</v>
      </c>
      <c r="C488" s="521" t="s">
        <v>1182</v>
      </c>
      <c r="D488" s="522" t="s">
        <v>1520</v>
      </c>
      <c r="E488" s="523">
        <v>1</v>
      </c>
      <c r="F488" s="523" t="s">
        <v>7</v>
      </c>
      <c r="G488" s="117" t="s">
        <v>1183</v>
      </c>
      <c r="H488" s="518" t="s">
        <v>1554</v>
      </c>
      <c r="I488" s="532" t="s">
        <v>1603</v>
      </c>
      <c r="J488" s="526">
        <v>85</v>
      </c>
      <c r="K488" s="510"/>
      <c r="M488" s="519"/>
    </row>
    <row r="489" spans="1:15">
      <c r="A489" s="510" t="s">
        <v>1180</v>
      </c>
      <c r="B489" s="510" t="s">
        <v>1181</v>
      </c>
      <c r="C489" s="521" t="s">
        <v>1182</v>
      </c>
      <c r="D489" s="522" t="s">
        <v>1520</v>
      </c>
      <c r="E489" s="523">
        <v>2</v>
      </c>
      <c r="F489" s="523" t="s">
        <v>6</v>
      </c>
      <c r="G489" s="96" t="s">
        <v>1875</v>
      </c>
      <c r="H489" s="518" t="s">
        <v>1876</v>
      </c>
      <c r="I489" s="532" t="s">
        <v>1780</v>
      </c>
      <c r="J489" s="526">
        <v>55</v>
      </c>
      <c r="K489" s="510"/>
      <c r="M489" s="101"/>
    </row>
    <row r="490" spans="1:15">
      <c r="A490" s="510" t="s">
        <v>1180</v>
      </c>
      <c r="B490" s="510" t="s">
        <v>1181</v>
      </c>
      <c r="C490" s="521" t="s">
        <v>1182</v>
      </c>
      <c r="D490" s="522" t="s">
        <v>1520</v>
      </c>
      <c r="E490" s="523">
        <v>2</v>
      </c>
      <c r="F490" s="523" t="s">
        <v>7</v>
      </c>
      <c r="G490" s="117" t="s">
        <v>1877</v>
      </c>
      <c r="H490" s="518" t="s">
        <v>1640</v>
      </c>
      <c r="I490" s="532" t="s">
        <v>1884</v>
      </c>
      <c r="J490" s="526">
        <v>55</v>
      </c>
      <c r="K490" s="510"/>
      <c r="M490" s="528"/>
    </row>
    <row r="491" spans="1:15">
      <c r="A491" s="510" t="s">
        <v>1180</v>
      </c>
      <c r="B491" s="510" t="s">
        <v>1181</v>
      </c>
      <c r="C491" s="521" t="s">
        <v>1182</v>
      </c>
      <c r="D491" s="522" t="s">
        <v>1520</v>
      </c>
      <c r="E491" s="523">
        <v>3</v>
      </c>
      <c r="F491" s="523" t="s">
        <v>6</v>
      </c>
      <c r="G491" s="96" t="s">
        <v>1875</v>
      </c>
      <c r="H491" s="518" t="s">
        <v>1876</v>
      </c>
      <c r="I491" s="532" t="s">
        <v>1780</v>
      </c>
      <c r="J491" s="526">
        <v>55</v>
      </c>
      <c r="K491" s="510"/>
      <c r="M491" s="101"/>
    </row>
    <row r="492" spans="1:15" ht="24">
      <c r="A492" s="510" t="s">
        <v>1180</v>
      </c>
      <c r="B492" s="510" t="s">
        <v>1181</v>
      </c>
      <c r="C492" s="521" t="s">
        <v>1182</v>
      </c>
      <c r="D492" s="522" t="s">
        <v>1520</v>
      </c>
      <c r="E492" s="523">
        <v>3</v>
      </c>
      <c r="F492" s="523" t="s">
        <v>7</v>
      </c>
      <c r="G492" s="117" t="s">
        <v>1878</v>
      </c>
      <c r="H492" s="518" t="s">
        <v>1554</v>
      </c>
      <c r="I492" s="532" t="s">
        <v>1731</v>
      </c>
      <c r="J492" s="526">
        <v>55</v>
      </c>
      <c r="K492" s="510"/>
      <c r="M492" s="528"/>
    </row>
    <row r="493" spans="1:15">
      <c r="A493" s="510" t="s">
        <v>1180</v>
      </c>
      <c r="B493" s="510" t="s">
        <v>1181</v>
      </c>
      <c r="C493" s="521" t="s">
        <v>1182</v>
      </c>
      <c r="D493" s="522" t="s">
        <v>1520</v>
      </c>
      <c r="E493" s="523">
        <v>4</v>
      </c>
      <c r="F493" s="523" t="s">
        <v>6</v>
      </c>
      <c r="G493" s="96" t="s">
        <v>1875</v>
      </c>
      <c r="H493" s="518" t="s">
        <v>1876</v>
      </c>
      <c r="I493" s="532" t="s">
        <v>1780</v>
      </c>
      <c r="J493" s="526">
        <v>55</v>
      </c>
      <c r="K493" s="510"/>
      <c r="M493" s="101"/>
    </row>
    <row r="494" spans="1:15" ht="24">
      <c r="A494" s="510" t="s">
        <v>1180</v>
      </c>
      <c r="B494" s="510" t="s">
        <v>1181</v>
      </c>
      <c r="C494" s="521" t="s">
        <v>1182</v>
      </c>
      <c r="D494" s="522" t="s">
        <v>1520</v>
      </c>
      <c r="E494" s="523">
        <v>4</v>
      </c>
      <c r="F494" s="523" t="s">
        <v>7</v>
      </c>
      <c r="G494" s="524" t="s">
        <v>1879</v>
      </c>
      <c r="H494" s="518" t="s">
        <v>1640</v>
      </c>
      <c r="I494" s="532" t="s">
        <v>1523</v>
      </c>
      <c r="J494" s="526">
        <v>60</v>
      </c>
      <c r="K494" s="510"/>
      <c r="M494" s="528"/>
    </row>
    <row r="495" spans="1:15">
      <c r="A495" s="510" t="s">
        <v>1180</v>
      </c>
      <c r="B495" s="510" t="s">
        <v>1181</v>
      </c>
      <c r="C495" s="521" t="s">
        <v>1182</v>
      </c>
      <c r="D495" s="522" t="s">
        <v>1520</v>
      </c>
      <c r="E495" s="523">
        <v>5</v>
      </c>
      <c r="F495" s="523" t="s">
        <v>6</v>
      </c>
      <c r="G495" s="96" t="s">
        <v>1880</v>
      </c>
      <c r="H495" s="518" t="s">
        <v>1876</v>
      </c>
      <c r="I495" s="532" t="s">
        <v>1608</v>
      </c>
      <c r="J495" s="526">
        <v>60</v>
      </c>
      <c r="K495" s="510">
        <v>200</v>
      </c>
      <c r="M495" s="101"/>
    </row>
    <row r="496" spans="1:15">
      <c r="A496" s="510" t="s">
        <v>1180</v>
      </c>
      <c r="B496" s="510" t="s">
        <v>1181</v>
      </c>
      <c r="C496" s="521" t="s">
        <v>1182</v>
      </c>
      <c r="D496" s="522" t="s">
        <v>1520</v>
      </c>
      <c r="E496" s="523">
        <v>5</v>
      </c>
      <c r="F496" s="523" t="s">
        <v>7</v>
      </c>
      <c r="G496" s="524" t="s">
        <v>1881</v>
      </c>
      <c r="H496" s="518" t="s">
        <v>1554</v>
      </c>
      <c r="I496" s="532" t="s">
        <v>1775</v>
      </c>
      <c r="J496" s="526">
        <v>60</v>
      </c>
      <c r="L496" s="510"/>
      <c r="M496" s="109"/>
    </row>
    <row r="497" spans="1:18">
      <c r="A497" s="510" t="s">
        <v>1180</v>
      </c>
      <c r="B497" s="510" t="s">
        <v>1181</v>
      </c>
      <c r="C497" s="521" t="s">
        <v>1182</v>
      </c>
      <c r="D497" s="522" t="s">
        <v>1520</v>
      </c>
      <c r="E497" s="523">
        <v>6</v>
      </c>
      <c r="F497" s="523" t="s">
        <v>6</v>
      </c>
      <c r="G497" s="96" t="s">
        <v>1880</v>
      </c>
      <c r="H497" s="518" t="s">
        <v>1876</v>
      </c>
      <c r="I497" s="532" t="s">
        <v>1608</v>
      </c>
      <c r="J497" s="526">
        <v>60</v>
      </c>
      <c r="L497" s="510"/>
      <c r="M497" s="101"/>
    </row>
    <row r="498" spans="1:18">
      <c r="A498" s="510" t="s">
        <v>1180</v>
      </c>
      <c r="B498" s="510" t="s">
        <v>1181</v>
      </c>
      <c r="C498" s="521" t="s">
        <v>1182</v>
      </c>
      <c r="D498" s="522" t="s">
        <v>1520</v>
      </c>
      <c r="E498" s="523">
        <v>6</v>
      </c>
      <c r="F498" s="523" t="s">
        <v>7</v>
      </c>
      <c r="G498" s="117" t="s">
        <v>1882</v>
      </c>
      <c r="H498" s="518" t="s">
        <v>1640</v>
      </c>
      <c r="I498" s="532" t="s">
        <v>1672</v>
      </c>
      <c r="J498" s="526">
        <v>80</v>
      </c>
      <c r="L498" s="510"/>
      <c r="M498" s="528"/>
    </row>
    <row r="499" spans="1:18">
      <c r="A499" s="510" t="s">
        <v>1180</v>
      </c>
      <c r="B499" s="510" t="s">
        <v>1181</v>
      </c>
      <c r="C499" s="521" t="s">
        <v>1182</v>
      </c>
      <c r="D499" s="522" t="s">
        <v>1520</v>
      </c>
      <c r="E499" s="523">
        <v>7</v>
      </c>
      <c r="F499" s="523" t="s">
        <v>6</v>
      </c>
      <c r="G499" s="96" t="s">
        <v>1880</v>
      </c>
      <c r="H499" s="518" t="s">
        <v>1876</v>
      </c>
      <c r="I499" s="532" t="s">
        <v>1608</v>
      </c>
      <c r="J499" s="526">
        <v>80</v>
      </c>
      <c r="L499" s="510"/>
      <c r="M499" s="101"/>
    </row>
    <row r="500" spans="1:18" s="503" customFormat="1" ht="24">
      <c r="A500" s="510" t="s">
        <v>1180</v>
      </c>
      <c r="B500" s="510" t="s">
        <v>1181</v>
      </c>
      <c r="C500" s="521" t="s">
        <v>1182</v>
      </c>
      <c r="D500" s="522" t="s">
        <v>1520</v>
      </c>
      <c r="E500" s="523">
        <v>7</v>
      </c>
      <c r="F500" s="523" t="s">
        <v>7</v>
      </c>
      <c r="G500" s="117" t="s">
        <v>1883</v>
      </c>
      <c r="H500" s="518" t="s">
        <v>1554</v>
      </c>
      <c r="I500" s="503" t="s">
        <v>1730</v>
      </c>
      <c r="J500" s="526"/>
      <c r="L500" s="510"/>
      <c r="O500" s="504"/>
      <c r="P500" s="527"/>
      <c r="Q500" s="527"/>
      <c r="R500" s="527"/>
    </row>
    <row r="501" spans="1:18" s="554" customFormat="1" ht="15">
      <c r="A501" s="548" t="s">
        <v>1208</v>
      </c>
      <c r="B501" s="553" t="s">
        <v>1209</v>
      </c>
      <c r="C501" s="553" t="s">
        <v>1210</v>
      </c>
      <c r="D501" s="550" t="s">
        <v>1520</v>
      </c>
      <c r="E501" s="532">
        <v>1</v>
      </c>
      <c r="F501" s="532" t="s">
        <v>6</v>
      </c>
      <c r="G501" s="524" t="s">
        <v>1187</v>
      </c>
      <c r="H501" s="527" t="s">
        <v>1552</v>
      </c>
      <c r="I501" s="606" t="s">
        <v>1984</v>
      </c>
      <c r="J501" s="527"/>
      <c r="L501" s="510" t="s">
        <v>3999</v>
      </c>
      <c r="M501" s="534" t="s">
        <v>3992</v>
      </c>
      <c r="N501" s="534" t="s">
        <v>2548</v>
      </c>
      <c r="O501" s="531">
        <v>0.1675810185185185</v>
      </c>
      <c r="P501" s="583" t="s">
        <v>1568</v>
      </c>
      <c r="Q501" s="527"/>
      <c r="R501" s="527"/>
    </row>
    <row r="502" spans="1:18" s="554" customFormat="1">
      <c r="A502" s="548" t="s">
        <v>1208</v>
      </c>
      <c r="B502" s="553" t="s">
        <v>1209</v>
      </c>
      <c r="C502" s="553" t="s">
        <v>1210</v>
      </c>
      <c r="D502" s="550" t="s">
        <v>1520</v>
      </c>
      <c r="E502" s="532">
        <v>1</v>
      </c>
      <c r="F502" s="532" t="s">
        <v>7</v>
      </c>
      <c r="G502" s="524" t="s">
        <v>1188</v>
      </c>
      <c r="H502" s="527" t="s">
        <v>1674</v>
      </c>
      <c r="I502" s="606" t="s">
        <v>1984</v>
      </c>
      <c r="J502" s="527"/>
      <c r="L502" s="527"/>
      <c r="O502" s="531">
        <v>0.1675810185185185</v>
      </c>
      <c r="P502" s="583" t="s">
        <v>1568</v>
      </c>
      <c r="Q502" s="527"/>
      <c r="R502" s="527"/>
    </row>
    <row r="503" spans="1:18" s="554" customFormat="1" ht="15">
      <c r="A503" s="548" t="s">
        <v>1211</v>
      </c>
      <c r="B503" s="553" t="s">
        <v>1212</v>
      </c>
      <c r="C503" s="553" t="s">
        <v>1213</v>
      </c>
      <c r="D503" s="550" t="s">
        <v>1520</v>
      </c>
      <c r="E503" s="532">
        <v>1</v>
      </c>
      <c r="F503" s="532" t="s">
        <v>6</v>
      </c>
      <c r="G503" s="524" t="s">
        <v>1145</v>
      </c>
      <c r="H503" s="527" t="s">
        <v>1621</v>
      </c>
      <c r="I503" s="605" t="s">
        <v>1884</v>
      </c>
      <c r="J503" s="527">
        <v>80</v>
      </c>
      <c r="L503" s="527" t="s">
        <v>4011</v>
      </c>
      <c r="M503" s="540" t="s">
        <v>3988</v>
      </c>
      <c r="N503" s="534" t="s">
        <v>2548</v>
      </c>
      <c r="O503" s="535"/>
      <c r="P503" s="527"/>
      <c r="Q503" s="527"/>
      <c r="R503" s="527"/>
    </row>
    <row r="504" spans="1:18" ht="15">
      <c r="A504" s="510" t="s">
        <v>1214</v>
      </c>
      <c r="B504" s="510" t="s">
        <v>1215</v>
      </c>
      <c r="C504" s="521" t="s">
        <v>1216</v>
      </c>
      <c r="D504" s="522" t="s">
        <v>1520</v>
      </c>
      <c r="E504" s="523">
        <v>1</v>
      </c>
      <c r="F504" s="523" t="s">
        <v>6</v>
      </c>
      <c r="G504" s="441" t="s">
        <v>1137</v>
      </c>
      <c r="H504" s="518" t="s">
        <v>1588</v>
      </c>
      <c r="I504" s="605" t="s">
        <v>1672</v>
      </c>
      <c r="J504" s="526">
        <v>72</v>
      </c>
      <c r="L504" s="527" t="s">
        <v>4007</v>
      </c>
      <c r="M504" s="534" t="s">
        <v>4002</v>
      </c>
      <c r="N504" s="534" t="s">
        <v>2548</v>
      </c>
      <c r="O504" s="535"/>
    </row>
    <row r="505" spans="1:18">
      <c r="A505" s="510" t="s">
        <v>1214</v>
      </c>
      <c r="B505" s="510" t="s">
        <v>1215</v>
      </c>
      <c r="C505" s="521" t="s">
        <v>1216</v>
      </c>
      <c r="D505" s="522" t="s">
        <v>1520</v>
      </c>
      <c r="E505" s="523">
        <v>1</v>
      </c>
      <c r="F505" s="523" t="s">
        <v>7</v>
      </c>
      <c r="G505" s="442" t="s">
        <v>1138</v>
      </c>
      <c r="H505" s="518" t="s">
        <v>1550</v>
      </c>
      <c r="I505" s="605" t="s">
        <v>1884</v>
      </c>
      <c r="J505" s="526">
        <v>72</v>
      </c>
      <c r="L505" s="510"/>
      <c r="M505" s="528"/>
    </row>
    <row r="506" spans="1:18" ht="15">
      <c r="A506" s="510" t="s">
        <v>1217</v>
      </c>
      <c r="B506" s="510" t="s">
        <v>1218</v>
      </c>
      <c r="C506" s="521" t="s">
        <v>1219</v>
      </c>
      <c r="D506" s="522" t="s">
        <v>1520</v>
      </c>
      <c r="E506" s="523">
        <v>1</v>
      </c>
      <c r="F506" s="523" t="s">
        <v>6</v>
      </c>
      <c r="G506" s="441" t="s">
        <v>1185</v>
      </c>
      <c r="H506" s="518" t="s">
        <v>1538</v>
      </c>
      <c r="I506" s="605" t="s">
        <v>1782</v>
      </c>
      <c r="J506" s="526">
        <v>72</v>
      </c>
      <c r="L506" s="510" t="s">
        <v>3991</v>
      </c>
      <c r="M506" s="534" t="s">
        <v>3992</v>
      </c>
      <c r="N506" s="534" t="s">
        <v>2570</v>
      </c>
      <c r="O506" s="535"/>
    </row>
    <row r="507" spans="1:18">
      <c r="A507" s="510" t="s">
        <v>1217</v>
      </c>
      <c r="B507" s="510" t="s">
        <v>1218</v>
      </c>
      <c r="C507" s="521" t="s">
        <v>1219</v>
      </c>
      <c r="D507" s="522" t="s">
        <v>1520</v>
      </c>
      <c r="E507" s="523">
        <v>1</v>
      </c>
      <c r="F507" s="523" t="s">
        <v>7</v>
      </c>
      <c r="G507" s="442" t="s">
        <v>1186</v>
      </c>
      <c r="H507" s="518" t="s">
        <v>1674</v>
      </c>
      <c r="I507" s="605" t="s">
        <v>1782</v>
      </c>
      <c r="J507" s="526">
        <v>72</v>
      </c>
      <c r="L507" s="510"/>
      <c r="M507" s="607"/>
    </row>
    <row r="508" spans="1:18" ht="15">
      <c r="A508" s="510" t="s">
        <v>1220</v>
      </c>
      <c r="B508" s="510" t="s">
        <v>1221</v>
      </c>
      <c r="C508" s="521" t="s">
        <v>1222</v>
      </c>
      <c r="D508" s="522" t="s">
        <v>1520</v>
      </c>
      <c r="E508" s="523">
        <v>1</v>
      </c>
      <c r="F508" s="523" t="s">
        <v>6</v>
      </c>
      <c r="G508" s="441" t="s">
        <v>1151</v>
      </c>
      <c r="H508" s="518" t="s">
        <v>1548</v>
      </c>
      <c r="I508" s="532" t="s">
        <v>1779</v>
      </c>
      <c r="J508" s="526">
        <v>72</v>
      </c>
      <c r="L508" s="56" t="s">
        <v>3995</v>
      </c>
      <c r="M508" s="534" t="s">
        <v>3996</v>
      </c>
      <c r="N508" s="534" t="s">
        <v>2548</v>
      </c>
      <c r="O508" s="535"/>
    </row>
    <row r="509" spans="1:18">
      <c r="A509" s="510" t="s">
        <v>1220</v>
      </c>
      <c r="B509" s="510" t="s">
        <v>1221</v>
      </c>
      <c r="C509" s="521" t="s">
        <v>1222</v>
      </c>
      <c r="D509" s="522" t="s">
        <v>1520</v>
      </c>
      <c r="E509" s="523">
        <v>1</v>
      </c>
      <c r="F509" s="523" t="s">
        <v>7</v>
      </c>
      <c r="G509" s="442" t="s">
        <v>1152</v>
      </c>
      <c r="H509" s="518" t="s">
        <v>1637</v>
      </c>
      <c r="I509" s="532" t="s">
        <v>1779</v>
      </c>
      <c r="J509" s="526">
        <v>72</v>
      </c>
      <c r="L509" s="510"/>
      <c r="M509" s="607"/>
    </row>
    <row r="510" spans="1:18" ht="15">
      <c r="A510" s="510" t="s">
        <v>1223</v>
      </c>
      <c r="B510" s="510" t="s">
        <v>1224</v>
      </c>
      <c r="C510" s="521" t="s">
        <v>1225</v>
      </c>
      <c r="D510" s="522" t="s">
        <v>1520</v>
      </c>
      <c r="E510" s="523">
        <v>1</v>
      </c>
      <c r="F510" s="523" t="s">
        <v>6</v>
      </c>
      <c r="G510" s="117" t="s">
        <v>1885</v>
      </c>
      <c r="H510" s="518" t="s">
        <v>1534</v>
      </c>
      <c r="I510" s="605" t="s">
        <v>1884</v>
      </c>
      <c r="J510" s="526">
        <v>72</v>
      </c>
      <c r="L510" s="527" t="s">
        <v>3989</v>
      </c>
      <c r="M510" s="533" t="s">
        <v>3990</v>
      </c>
      <c r="N510" s="534" t="s">
        <v>2576</v>
      </c>
      <c r="O510" s="535"/>
    </row>
    <row r="511" spans="1:18">
      <c r="A511" s="510" t="s">
        <v>1223</v>
      </c>
      <c r="B511" s="510" t="s">
        <v>1224</v>
      </c>
      <c r="C511" s="521" t="s">
        <v>1225</v>
      </c>
      <c r="D511" s="522" t="s">
        <v>1520</v>
      </c>
      <c r="E511" s="523">
        <v>1</v>
      </c>
      <c r="F511" s="523" t="s">
        <v>7</v>
      </c>
      <c r="G511" s="442" t="s">
        <v>1886</v>
      </c>
      <c r="H511" s="518" t="s">
        <v>1639</v>
      </c>
      <c r="I511" s="605" t="s">
        <v>1884</v>
      </c>
      <c r="J511" s="526">
        <v>72</v>
      </c>
      <c r="L511" s="510"/>
      <c r="M511" s="528"/>
    </row>
    <row r="512" spans="1:18">
      <c r="A512" s="510" t="s">
        <v>1226</v>
      </c>
      <c r="B512" s="510" t="s">
        <v>1227</v>
      </c>
      <c r="C512" s="521" t="s">
        <v>184</v>
      </c>
      <c r="D512" s="522" t="s">
        <v>1546</v>
      </c>
      <c r="E512" s="523">
        <v>1</v>
      </c>
      <c r="F512" s="523" t="s">
        <v>19</v>
      </c>
      <c r="G512" s="117" t="s">
        <v>1228</v>
      </c>
      <c r="L512" s="510"/>
      <c r="M512" s="528"/>
    </row>
    <row r="513" spans="1:32" ht="15">
      <c r="A513" s="510">
        <v>1471</v>
      </c>
      <c r="B513" s="49" t="s">
        <v>1231</v>
      </c>
      <c r="C513" s="524" t="s">
        <v>1232</v>
      </c>
      <c r="D513" s="522" t="s">
        <v>1546</v>
      </c>
      <c r="E513" s="523">
        <v>1</v>
      </c>
      <c r="F513" s="523" t="s">
        <v>6</v>
      </c>
      <c r="G513" s="441" t="s">
        <v>1143</v>
      </c>
      <c r="H513" s="527" t="s">
        <v>1567</v>
      </c>
      <c r="I513" s="605" t="s">
        <v>1884</v>
      </c>
      <c r="J513" s="527">
        <v>80</v>
      </c>
      <c r="L513" s="527" t="s">
        <v>4001</v>
      </c>
      <c r="M513" s="534" t="s">
        <v>4002</v>
      </c>
      <c r="N513" s="534" t="s">
        <v>2570</v>
      </c>
      <c r="O513" s="535"/>
      <c r="S513" s="56"/>
      <c r="U513" s="50"/>
    </row>
    <row r="514" spans="1:32" s="532" customFormat="1" ht="15">
      <c r="A514" s="510" t="s">
        <v>1233</v>
      </c>
      <c r="B514" s="60" t="s">
        <v>1234</v>
      </c>
      <c r="C514" s="61" t="s">
        <v>1235</v>
      </c>
      <c r="D514" s="522" t="s">
        <v>1520</v>
      </c>
      <c r="E514" s="523">
        <v>1</v>
      </c>
      <c r="F514" s="523" t="s">
        <v>6</v>
      </c>
      <c r="G514" s="441" t="s">
        <v>1228</v>
      </c>
      <c r="H514" s="527" t="s">
        <v>1564</v>
      </c>
      <c r="I514" s="532" t="s">
        <v>1887</v>
      </c>
      <c r="J514" s="527">
        <v>80</v>
      </c>
      <c r="L514" s="527" t="s">
        <v>4000</v>
      </c>
      <c r="M514" s="534" t="s">
        <v>3996</v>
      </c>
      <c r="N514" s="534" t="s">
        <v>2539</v>
      </c>
      <c r="O514" s="535"/>
      <c r="P514" s="50"/>
      <c r="Q514" s="50"/>
    </row>
    <row r="515" spans="1:32" ht="15">
      <c r="A515" s="510" t="s">
        <v>1236</v>
      </c>
      <c r="B515" s="510" t="s">
        <v>1237</v>
      </c>
      <c r="C515" s="521" t="s">
        <v>1238</v>
      </c>
      <c r="D515" s="522" t="s">
        <v>1520</v>
      </c>
      <c r="E515" s="523">
        <v>1</v>
      </c>
      <c r="F515" s="523" t="s">
        <v>6</v>
      </c>
      <c r="G515" s="441" t="s">
        <v>1139</v>
      </c>
      <c r="H515" s="518" t="s">
        <v>1548</v>
      </c>
      <c r="I515" s="605" t="s">
        <v>1884</v>
      </c>
      <c r="J515" s="526">
        <v>45</v>
      </c>
      <c r="L515" s="56" t="s">
        <v>3995</v>
      </c>
      <c r="M515" s="534" t="s">
        <v>3996</v>
      </c>
      <c r="N515" s="534" t="s">
        <v>2548</v>
      </c>
      <c r="O515" s="535"/>
    </row>
    <row r="516" spans="1:32">
      <c r="A516" s="510" t="s">
        <v>1236</v>
      </c>
      <c r="B516" s="510" t="s">
        <v>1237</v>
      </c>
      <c r="C516" s="521" t="s">
        <v>1238</v>
      </c>
      <c r="D516" s="522" t="s">
        <v>1520</v>
      </c>
      <c r="E516" s="523">
        <v>1</v>
      </c>
      <c r="F516" s="523" t="s">
        <v>7</v>
      </c>
      <c r="G516" s="442" t="s">
        <v>1140</v>
      </c>
      <c r="H516" s="518" t="s">
        <v>1749</v>
      </c>
      <c r="I516" s="605" t="s">
        <v>1884</v>
      </c>
      <c r="J516" s="526">
        <v>45</v>
      </c>
      <c r="L516" s="510"/>
      <c r="M516" s="528"/>
    </row>
    <row r="517" spans="1:32" ht="15">
      <c r="A517" s="510" t="s">
        <v>1239</v>
      </c>
      <c r="B517" s="510" t="s">
        <v>1240</v>
      </c>
      <c r="C517" s="521" t="s">
        <v>1241</v>
      </c>
      <c r="D517" s="522" t="s">
        <v>1520</v>
      </c>
      <c r="E517" s="523">
        <v>1</v>
      </c>
      <c r="F517" s="523" t="s">
        <v>6</v>
      </c>
      <c r="G517" s="441" t="s">
        <v>1191</v>
      </c>
      <c r="H517" s="518" t="s">
        <v>1522</v>
      </c>
      <c r="I517" s="605" t="s">
        <v>1884</v>
      </c>
      <c r="J517" s="526">
        <v>45</v>
      </c>
      <c r="L517" s="510" t="s">
        <v>4015</v>
      </c>
      <c r="M517" s="533" t="s">
        <v>3986</v>
      </c>
      <c r="N517" s="534" t="s">
        <v>2548</v>
      </c>
      <c r="O517" s="535"/>
      <c r="P517" s="50"/>
      <c r="Q517" s="50"/>
    </row>
    <row r="518" spans="1:32">
      <c r="A518" s="510" t="s">
        <v>1239</v>
      </c>
      <c r="B518" s="510" t="s">
        <v>1240</v>
      </c>
      <c r="C518" s="521" t="s">
        <v>1241</v>
      </c>
      <c r="D518" s="522" t="s">
        <v>1520</v>
      </c>
      <c r="E518" s="523">
        <v>1</v>
      </c>
      <c r="F518" s="523" t="s">
        <v>7</v>
      </c>
      <c r="G518" s="442" t="s">
        <v>1192</v>
      </c>
      <c r="H518" s="518" t="s">
        <v>1525</v>
      </c>
      <c r="I518" s="605" t="s">
        <v>1884</v>
      </c>
      <c r="J518" s="526">
        <v>45</v>
      </c>
      <c r="L518" s="510"/>
      <c r="M518" s="101"/>
    </row>
    <row r="519" spans="1:32" ht="15">
      <c r="A519" s="510" t="s">
        <v>1242</v>
      </c>
      <c r="B519" s="510" t="s">
        <v>1243</v>
      </c>
      <c r="C519" s="521" t="s">
        <v>1244</v>
      </c>
      <c r="D519" s="522" t="s">
        <v>1520</v>
      </c>
      <c r="E519" s="523">
        <v>1</v>
      </c>
      <c r="F519" s="523" t="s">
        <v>6</v>
      </c>
      <c r="G519" s="441" t="s">
        <v>1149</v>
      </c>
      <c r="H519" s="518" t="s">
        <v>1552</v>
      </c>
      <c r="I519" s="605" t="s">
        <v>1884</v>
      </c>
      <c r="J519" s="526">
        <v>45</v>
      </c>
      <c r="L519" s="600" t="s">
        <v>3997</v>
      </c>
      <c r="M519" s="608" t="s">
        <v>3998</v>
      </c>
      <c r="N519" s="608" t="s">
        <v>2576</v>
      </c>
      <c r="O519" s="609"/>
      <c r="R519" s="544"/>
      <c r="T519" s="610" t="s">
        <v>3999</v>
      </c>
      <c r="U519" s="611" t="s">
        <v>3992</v>
      </c>
      <c r="V519" s="611" t="s">
        <v>2548</v>
      </c>
    </row>
    <row r="520" spans="1:32">
      <c r="A520" s="510" t="s">
        <v>1242</v>
      </c>
      <c r="B520" s="601" t="s">
        <v>1243</v>
      </c>
      <c r="C520" s="521" t="s">
        <v>1244</v>
      </c>
      <c r="D520" s="522" t="s">
        <v>1520</v>
      </c>
      <c r="E520" s="523">
        <v>1</v>
      </c>
      <c r="F520" s="523" t="s">
        <v>7</v>
      </c>
      <c r="G520" s="442" t="s">
        <v>1150</v>
      </c>
      <c r="H520" s="518" t="s">
        <v>1540</v>
      </c>
      <c r="I520" s="605" t="s">
        <v>1884</v>
      </c>
      <c r="J520" s="526">
        <v>45</v>
      </c>
      <c r="L520" s="510"/>
      <c r="M520" s="528"/>
    </row>
    <row r="521" spans="1:32" s="552" customFormat="1" ht="15">
      <c r="A521" s="510">
        <v>1479</v>
      </c>
      <c r="B521" s="557" t="s">
        <v>1246</v>
      </c>
      <c r="C521" s="521" t="s">
        <v>1888</v>
      </c>
      <c r="D521" s="558" t="s">
        <v>1520</v>
      </c>
      <c r="E521" s="523">
        <v>1</v>
      </c>
      <c r="F521" s="559" t="s">
        <v>6</v>
      </c>
      <c r="G521" s="441" t="s">
        <v>1147</v>
      </c>
      <c r="H521" s="527" t="s">
        <v>1530</v>
      </c>
      <c r="I521" s="605" t="s">
        <v>1884</v>
      </c>
      <c r="J521" s="527">
        <v>60</v>
      </c>
      <c r="L521" s="56" t="s">
        <v>4013</v>
      </c>
      <c r="M521" s="534" t="s">
        <v>3996</v>
      </c>
      <c r="N521" s="534" t="s">
        <v>2570</v>
      </c>
      <c r="O521" s="535"/>
      <c r="P521" s="527"/>
      <c r="Q521" s="527"/>
      <c r="R521" s="527"/>
      <c r="S521" s="527"/>
      <c r="T521" s="527"/>
      <c r="U521" s="527"/>
      <c r="V521" s="527"/>
      <c r="W521" s="527"/>
      <c r="X521" s="527"/>
      <c r="Y521" s="527"/>
      <c r="Z521" s="527"/>
      <c r="AA521" s="527"/>
      <c r="AB521" s="527"/>
      <c r="AC521" s="527"/>
      <c r="AD521" s="527"/>
      <c r="AE521" s="527"/>
      <c r="AF521" s="527"/>
    </row>
    <row r="522" spans="1:32">
      <c r="A522" s="510" t="s">
        <v>1889</v>
      </c>
      <c r="B522" s="510" t="s">
        <v>1890</v>
      </c>
      <c r="C522" s="521" t="s">
        <v>197</v>
      </c>
      <c r="D522" s="522" t="s">
        <v>1546</v>
      </c>
      <c r="E522" s="523">
        <v>1</v>
      </c>
      <c r="F522" s="523" t="s">
        <v>19</v>
      </c>
      <c r="G522" s="117" t="s">
        <v>1228</v>
      </c>
      <c r="L522" s="510"/>
      <c r="M522" s="528"/>
    </row>
    <row r="523" spans="1:32" s="552" customFormat="1">
      <c r="A523" s="510">
        <v>1747</v>
      </c>
      <c r="B523" s="557" t="s">
        <v>1891</v>
      </c>
      <c r="C523" s="521" t="s">
        <v>197</v>
      </c>
      <c r="D523" s="558">
        <v>3</v>
      </c>
      <c r="E523" s="523">
        <v>1</v>
      </c>
      <c r="F523" s="559" t="s">
        <v>19</v>
      </c>
      <c r="G523" s="117" t="s">
        <v>1228</v>
      </c>
      <c r="H523" s="527"/>
      <c r="I523" s="532"/>
      <c r="J523" s="527"/>
      <c r="L523" s="56"/>
      <c r="M523" s="528"/>
      <c r="N523" s="527"/>
      <c r="O523" s="529"/>
      <c r="P523" s="50"/>
      <c r="Q523" s="50"/>
      <c r="R523" s="527"/>
      <c r="S523" s="527"/>
      <c r="T523" s="527"/>
      <c r="U523" s="527"/>
      <c r="V523" s="527"/>
      <c r="W523" s="527"/>
      <c r="X523" s="527"/>
      <c r="Y523" s="527"/>
      <c r="Z523" s="527"/>
      <c r="AA523" s="527"/>
      <c r="AB523" s="527"/>
      <c r="AC523" s="527"/>
      <c r="AD523" s="527"/>
      <c r="AE523" s="527"/>
      <c r="AF523" s="527"/>
    </row>
    <row r="524" spans="1:32">
      <c r="A524" s="510" t="s">
        <v>1892</v>
      </c>
      <c r="B524" s="510" t="s">
        <v>1893</v>
      </c>
      <c r="C524" s="521" t="s">
        <v>200</v>
      </c>
      <c r="D524" s="522" t="s">
        <v>1546</v>
      </c>
      <c r="E524" s="523">
        <v>1</v>
      </c>
      <c r="F524" s="523" t="s">
        <v>19</v>
      </c>
      <c r="G524" s="117" t="s">
        <v>1228</v>
      </c>
      <c r="L524" s="510"/>
      <c r="M524" s="528"/>
    </row>
    <row r="525" spans="1:32">
      <c r="A525" s="510" t="s">
        <v>1894</v>
      </c>
      <c r="B525" s="510" t="s">
        <v>1895</v>
      </c>
      <c r="C525" s="521" t="s">
        <v>200</v>
      </c>
      <c r="D525" s="522" t="s">
        <v>1546</v>
      </c>
      <c r="E525" s="523">
        <v>1</v>
      </c>
      <c r="F525" s="523" t="s">
        <v>19</v>
      </c>
      <c r="G525" s="117" t="s">
        <v>1228</v>
      </c>
      <c r="L525" s="510"/>
      <c r="M525" s="528"/>
    </row>
    <row r="526" spans="1:32" s="552" customFormat="1" ht="15">
      <c r="A526" s="548">
        <v>1882</v>
      </c>
      <c r="B526" s="527" t="s">
        <v>1253</v>
      </c>
      <c r="C526" s="524" t="s">
        <v>1896</v>
      </c>
      <c r="D526" s="550" t="s">
        <v>1626</v>
      </c>
      <c r="E526" s="532">
        <v>1</v>
      </c>
      <c r="F526" s="551" t="s">
        <v>6</v>
      </c>
      <c r="G526" s="441" t="s">
        <v>1141</v>
      </c>
      <c r="H526" s="518" t="s">
        <v>1569</v>
      </c>
      <c r="I526" s="605" t="s">
        <v>1884</v>
      </c>
      <c r="J526" s="527">
        <v>60</v>
      </c>
      <c r="L526" s="56" t="s">
        <v>4003</v>
      </c>
      <c r="M526" s="533" t="s">
        <v>3986</v>
      </c>
      <c r="N526" s="534" t="s">
        <v>2539</v>
      </c>
      <c r="O526" s="535"/>
      <c r="P526" s="527"/>
      <c r="Q526" s="527"/>
      <c r="R526" s="527"/>
    </row>
    <row r="527" spans="1:32" s="532" customFormat="1">
      <c r="A527" s="510" t="s">
        <v>1255</v>
      </c>
      <c r="B527" s="60" t="s">
        <v>1256</v>
      </c>
      <c r="C527" s="61" t="s">
        <v>212</v>
      </c>
      <c r="D527" s="522" t="s">
        <v>1546</v>
      </c>
      <c r="E527" s="523">
        <v>1</v>
      </c>
      <c r="F527" s="523" t="s">
        <v>19</v>
      </c>
      <c r="G527" s="117" t="s">
        <v>1228</v>
      </c>
      <c r="H527" s="518"/>
      <c r="J527" s="526"/>
      <c r="L527" s="510"/>
      <c r="M527" s="556"/>
      <c r="O527" s="529"/>
    </row>
    <row r="528" spans="1:32">
      <c r="A528" s="510" t="s">
        <v>1257</v>
      </c>
      <c r="B528" s="510" t="s">
        <v>1258</v>
      </c>
      <c r="C528" s="521" t="s">
        <v>1259</v>
      </c>
      <c r="D528" s="522" t="s">
        <v>1897</v>
      </c>
      <c r="E528" s="523">
        <v>1</v>
      </c>
      <c r="F528" s="523" t="s">
        <v>8</v>
      </c>
      <c r="G528" s="524"/>
      <c r="H528" s="518" t="s">
        <v>1898</v>
      </c>
      <c r="J528" s="526">
        <v>75</v>
      </c>
      <c r="L528" s="510" t="s">
        <v>4027</v>
      </c>
      <c r="M528" s="528" t="s">
        <v>2521</v>
      </c>
    </row>
    <row r="529" spans="1:18">
      <c r="A529" s="510" t="s">
        <v>1257</v>
      </c>
      <c r="B529" s="510" t="s">
        <v>1258</v>
      </c>
      <c r="C529" s="521" t="s">
        <v>1259</v>
      </c>
      <c r="D529" s="522" t="s">
        <v>1897</v>
      </c>
      <c r="E529" s="523">
        <v>2</v>
      </c>
      <c r="F529" s="523" t="s">
        <v>8</v>
      </c>
      <c r="G529" s="442" t="s">
        <v>294</v>
      </c>
      <c r="H529" s="518" t="s">
        <v>1899</v>
      </c>
      <c r="J529" s="526">
        <v>75</v>
      </c>
      <c r="L529" s="510"/>
      <c r="M529" s="528"/>
    </row>
    <row r="530" spans="1:18">
      <c r="A530" s="510" t="s">
        <v>1257</v>
      </c>
      <c r="B530" s="510" t="s">
        <v>1258</v>
      </c>
      <c r="C530" s="521" t="s">
        <v>1259</v>
      </c>
      <c r="D530" s="522" t="s">
        <v>1897</v>
      </c>
      <c r="E530" s="523">
        <v>3</v>
      </c>
      <c r="F530" s="523" t="s">
        <v>8</v>
      </c>
      <c r="G530" s="442" t="s">
        <v>1262</v>
      </c>
      <c r="H530" s="518" t="s">
        <v>1900</v>
      </c>
      <c r="J530" s="526">
        <v>75</v>
      </c>
      <c r="L530" s="510"/>
      <c r="M530" s="528"/>
    </row>
    <row r="531" spans="1:18">
      <c r="A531" s="510" t="s">
        <v>1257</v>
      </c>
      <c r="B531" s="510" t="s">
        <v>1258</v>
      </c>
      <c r="C531" s="521" t="s">
        <v>1259</v>
      </c>
      <c r="D531" s="522" t="s">
        <v>1897</v>
      </c>
      <c r="E531" s="523">
        <v>4</v>
      </c>
      <c r="F531" s="523" t="s">
        <v>8</v>
      </c>
      <c r="G531" s="442" t="s">
        <v>1268</v>
      </c>
      <c r="H531" s="518" t="s">
        <v>1901</v>
      </c>
      <c r="J531" s="526">
        <v>75</v>
      </c>
      <c r="L531" s="510"/>
      <c r="M531" s="109"/>
    </row>
    <row r="532" spans="1:18">
      <c r="A532" s="510" t="s">
        <v>1257</v>
      </c>
      <c r="B532" s="510" t="s">
        <v>1258</v>
      </c>
      <c r="C532" s="521" t="s">
        <v>1259</v>
      </c>
      <c r="D532" s="522" t="s">
        <v>1897</v>
      </c>
      <c r="E532" s="523">
        <v>5</v>
      </c>
      <c r="F532" s="523" t="s">
        <v>8</v>
      </c>
      <c r="G532" s="441" t="s">
        <v>812</v>
      </c>
      <c r="H532" s="518" t="s">
        <v>1902</v>
      </c>
      <c r="J532" s="526">
        <v>75</v>
      </c>
      <c r="L532" s="510"/>
      <c r="M532" s="528"/>
    </row>
    <row r="533" spans="1:18">
      <c r="A533" s="510" t="s">
        <v>1257</v>
      </c>
      <c r="B533" s="510" t="s">
        <v>1258</v>
      </c>
      <c r="C533" s="521" t="s">
        <v>1259</v>
      </c>
      <c r="D533" s="522" t="s">
        <v>1897</v>
      </c>
      <c r="E533" s="523">
        <v>6</v>
      </c>
      <c r="F533" s="523" t="s">
        <v>8</v>
      </c>
      <c r="G533" s="442" t="s">
        <v>1265</v>
      </c>
      <c r="H533" s="518" t="s">
        <v>1903</v>
      </c>
      <c r="J533" s="526">
        <v>75</v>
      </c>
      <c r="L533" s="510"/>
      <c r="M533" s="528"/>
    </row>
    <row r="534" spans="1:18" ht="48">
      <c r="A534" s="510" t="s">
        <v>1269</v>
      </c>
      <c r="B534" s="510" t="s">
        <v>1270</v>
      </c>
      <c r="C534" s="521" t="s">
        <v>1904</v>
      </c>
      <c r="D534" s="522" t="s">
        <v>1905</v>
      </c>
      <c r="E534" s="523">
        <v>1</v>
      </c>
      <c r="F534" s="523" t="s">
        <v>8</v>
      </c>
      <c r="G534" s="612" t="s">
        <v>3436</v>
      </c>
      <c r="H534" s="518" t="s">
        <v>1907</v>
      </c>
      <c r="J534" s="526">
        <v>64</v>
      </c>
      <c r="L534" s="510" t="s">
        <v>2543</v>
      </c>
      <c r="M534" s="528" t="s">
        <v>2521</v>
      </c>
      <c r="P534" s="560"/>
      <c r="Q534" s="560"/>
    </row>
    <row r="535" spans="1:18" ht="36">
      <c r="A535" s="510" t="s">
        <v>1269</v>
      </c>
      <c r="B535" s="510" t="s">
        <v>1270</v>
      </c>
      <c r="C535" s="521" t="s">
        <v>1904</v>
      </c>
      <c r="D535" s="522" t="s">
        <v>1905</v>
      </c>
      <c r="E535" s="523">
        <v>2</v>
      </c>
      <c r="F535" s="523" t="s">
        <v>8</v>
      </c>
      <c r="G535" s="612" t="s">
        <v>3437</v>
      </c>
      <c r="H535" s="518" t="s">
        <v>1909</v>
      </c>
      <c r="J535" s="526">
        <v>64</v>
      </c>
      <c r="L535" s="510"/>
      <c r="M535" s="528"/>
      <c r="P535" s="560"/>
      <c r="Q535" s="560"/>
    </row>
    <row r="536" spans="1:18" ht="15">
      <c r="A536" s="510" t="s">
        <v>1282</v>
      </c>
      <c r="B536" s="510" t="s">
        <v>1283</v>
      </c>
      <c r="C536" s="521" t="s">
        <v>1284</v>
      </c>
      <c r="D536" s="522" t="s">
        <v>1572</v>
      </c>
      <c r="E536" s="523">
        <v>1</v>
      </c>
      <c r="F536" s="523" t="s">
        <v>6</v>
      </c>
      <c r="G536" s="117" t="s">
        <v>1285</v>
      </c>
      <c r="H536" s="518" t="s">
        <v>1578</v>
      </c>
      <c r="I536" s="532" t="s">
        <v>1602</v>
      </c>
      <c r="J536" s="526">
        <v>125</v>
      </c>
      <c r="L536" s="527" t="s">
        <v>3987</v>
      </c>
      <c r="M536" s="540" t="s">
        <v>3988</v>
      </c>
      <c r="N536" s="534" t="s">
        <v>2539</v>
      </c>
      <c r="O536" s="535"/>
      <c r="P536" s="562"/>
      <c r="Q536" s="562"/>
      <c r="R536" s="613"/>
    </row>
    <row r="537" spans="1:18">
      <c r="A537" s="510" t="s">
        <v>1282</v>
      </c>
      <c r="B537" s="510" t="s">
        <v>1283</v>
      </c>
      <c r="C537" s="521" t="s">
        <v>1284</v>
      </c>
      <c r="D537" s="522" t="s">
        <v>1572</v>
      </c>
      <c r="E537" s="523">
        <v>1</v>
      </c>
      <c r="F537" s="523" t="s">
        <v>7</v>
      </c>
      <c r="G537" s="96" t="s">
        <v>1286</v>
      </c>
      <c r="H537" s="518" t="s">
        <v>1640</v>
      </c>
      <c r="I537" s="532" t="s">
        <v>1602</v>
      </c>
      <c r="J537" s="526">
        <v>125</v>
      </c>
      <c r="L537" s="561"/>
      <c r="M537" s="528"/>
      <c r="P537" s="560"/>
      <c r="Q537" s="560"/>
      <c r="R537" s="613"/>
    </row>
    <row r="538" spans="1:18" ht="24">
      <c r="A538" s="510" t="s">
        <v>1282</v>
      </c>
      <c r="B538" s="510" t="s">
        <v>1283</v>
      </c>
      <c r="C538" s="521" t="s">
        <v>1284</v>
      </c>
      <c r="D538" s="522" t="s">
        <v>1572</v>
      </c>
      <c r="E538" s="523">
        <v>1</v>
      </c>
      <c r="F538" s="523" t="s">
        <v>8</v>
      </c>
      <c r="G538" s="524" t="s">
        <v>3438</v>
      </c>
      <c r="H538" s="518" t="s">
        <v>1493</v>
      </c>
      <c r="I538" s="532" t="s">
        <v>2603</v>
      </c>
      <c r="J538" s="526">
        <v>64</v>
      </c>
      <c r="L538" s="561"/>
      <c r="M538" s="528"/>
      <c r="P538" s="560"/>
      <c r="Q538" s="560"/>
      <c r="R538" s="613"/>
    </row>
    <row r="539" spans="1:18" ht="24">
      <c r="A539" s="510" t="s">
        <v>1282</v>
      </c>
      <c r="B539" s="510" t="s">
        <v>1283</v>
      </c>
      <c r="C539" s="521" t="s">
        <v>1284</v>
      </c>
      <c r="D539" s="522" t="s">
        <v>1572</v>
      </c>
      <c r="E539" s="523">
        <v>2</v>
      </c>
      <c r="F539" s="523" t="s">
        <v>8</v>
      </c>
      <c r="G539" s="524" t="s">
        <v>3438</v>
      </c>
      <c r="H539" s="518" t="s">
        <v>1667</v>
      </c>
      <c r="I539" s="532" t="s">
        <v>2603</v>
      </c>
      <c r="J539" s="526">
        <v>64</v>
      </c>
      <c r="L539" s="561"/>
      <c r="M539" s="528"/>
      <c r="P539" s="560"/>
      <c r="Q539" s="560"/>
      <c r="R539" s="613"/>
    </row>
    <row r="540" spans="1:18" ht="15">
      <c r="A540" s="510">
        <v>1264</v>
      </c>
      <c r="B540" s="510" t="s">
        <v>1288</v>
      </c>
      <c r="C540" s="521" t="s">
        <v>1911</v>
      </c>
      <c r="D540" s="522" t="s">
        <v>1616</v>
      </c>
      <c r="E540" s="523">
        <v>1</v>
      </c>
      <c r="F540" s="523" t="s">
        <v>6</v>
      </c>
      <c r="G540" s="441" t="s">
        <v>1290</v>
      </c>
      <c r="H540" s="518" t="s">
        <v>1912</v>
      </c>
      <c r="I540" s="532" t="s">
        <v>1604</v>
      </c>
      <c r="J540" s="526">
        <v>125</v>
      </c>
      <c r="L540" s="527" t="s">
        <v>4017</v>
      </c>
      <c r="M540" s="533" t="s">
        <v>3990</v>
      </c>
      <c r="N540" s="534" t="s">
        <v>2548</v>
      </c>
      <c r="O540" s="535"/>
    </row>
    <row r="541" spans="1:18">
      <c r="A541" s="510">
        <v>1264</v>
      </c>
      <c r="B541" s="510" t="s">
        <v>1288</v>
      </c>
      <c r="C541" s="521" t="s">
        <v>1911</v>
      </c>
      <c r="D541" s="522" t="s">
        <v>1616</v>
      </c>
      <c r="E541" s="523">
        <v>1</v>
      </c>
      <c r="F541" s="523" t="s">
        <v>7</v>
      </c>
      <c r="G541" s="442" t="s">
        <v>1291</v>
      </c>
      <c r="H541" s="518" t="s">
        <v>1913</v>
      </c>
      <c r="I541" s="532" t="s">
        <v>1604</v>
      </c>
      <c r="J541" s="526">
        <v>125</v>
      </c>
      <c r="L541" s="510"/>
      <c r="M541" s="528"/>
    </row>
    <row r="542" spans="1:18" ht="15">
      <c r="A542" s="510" t="s">
        <v>1292</v>
      </c>
      <c r="B542" s="510" t="s">
        <v>1293</v>
      </c>
      <c r="C542" s="521" t="s">
        <v>1914</v>
      </c>
      <c r="D542" s="522" t="s">
        <v>1520</v>
      </c>
      <c r="E542" s="523">
        <v>1</v>
      </c>
      <c r="F542" s="523" t="s">
        <v>6</v>
      </c>
      <c r="G542" s="441" t="s">
        <v>1274</v>
      </c>
      <c r="H542" s="518" t="s">
        <v>1538</v>
      </c>
      <c r="I542" s="532" t="s">
        <v>1602</v>
      </c>
      <c r="J542" s="526">
        <v>125</v>
      </c>
      <c r="L542" s="510" t="s">
        <v>4014</v>
      </c>
      <c r="M542" s="534" t="s">
        <v>3992</v>
      </c>
      <c r="N542" s="534" t="s">
        <v>2539</v>
      </c>
      <c r="O542" s="535"/>
    </row>
    <row r="543" spans="1:18">
      <c r="A543" s="510" t="s">
        <v>1292</v>
      </c>
      <c r="B543" s="510" t="s">
        <v>1293</v>
      </c>
      <c r="C543" s="521" t="s">
        <v>1914</v>
      </c>
      <c r="D543" s="522" t="s">
        <v>1520</v>
      </c>
      <c r="E543" s="523">
        <v>1</v>
      </c>
      <c r="F543" s="523" t="s">
        <v>7</v>
      </c>
      <c r="G543" s="442" t="s">
        <v>1275</v>
      </c>
      <c r="H543" s="518" t="s">
        <v>1536</v>
      </c>
      <c r="I543" s="532" t="s">
        <v>1602</v>
      </c>
      <c r="J543" s="526">
        <v>125</v>
      </c>
      <c r="L543" s="510"/>
      <c r="M543" s="528"/>
    </row>
    <row r="544" spans="1:18">
      <c r="A544" s="510" t="s">
        <v>1295</v>
      </c>
      <c r="B544" s="510" t="s">
        <v>1296</v>
      </c>
      <c r="C544" s="521" t="s">
        <v>184</v>
      </c>
      <c r="D544" s="522">
        <v>3</v>
      </c>
      <c r="E544" s="523">
        <v>1</v>
      </c>
      <c r="F544" s="523" t="s">
        <v>19</v>
      </c>
      <c r="G544" s="441" t="s">
        <v>1274</v>
      </c>
      <c r="L544" s="510"/>
      <c r="M544" s="614"/>
      <c r="P544" s="561"/>
      <c r="Q544" s="561"/>
      <c r="R544" s="562"/>
    </row>
    <row r="545" spans="1:18" ht="24">
      <c r="A545" s="510" t="s">
        <v>1297</v>
      </c>
      <c r="B545" s="510" t="s">
        <v>1298</v>
      </c>
      <c r="C545" s="521" t="s">
        <v>1299</v>
      </c>
      <c r="D545" s="522" t="s">
        <v>1572</v>
      </c>
      <c r="E545" s="523">
        <v>1</v>
      </c>
      <c r="F545" s="523" t="s">
        <v>6</v>
      </c>
      <c r="G545" s="117" t="s">
        <v>1300</v>
      </c>
      <c r="H545" s="518" t="s">
        <v>1522</v>
      </c>
      <c r="I545" s="532" t="s">
        <v>1602</v>
      </c>
      <c r="J545" s="526">
        <v>105</v>
      </c>
      <c r="L545" s="510" t="s">
        <v>3985</v>
      </c>
      <c r="M545" s="533" t="s">
        <v>3986</v>
      </c>
      <c r="N545" s="534" t="s">
        <v>2576</v>
      </c>
      <c r="O545" s="535"/>
      <c r="P545" s="561"/>
      <c r="Q545" s="561"/>
      <c r="R545" s="560"/>
    </row>
    <row r="546" spans="1:18" ht="24">
      <c r="A546" s="510" t="s">
        <v>1297</v>
      </c>
      <c r="B546" s="510" t="s">
        <v>1298</v>
      </c>
      <c r="C546" s="521" t="s">
        <v>1299</v>
      </c>
      <c r="D546" s="522" t="s">
        <v>1572</v>
      </c>
      <c r="E546" s="523">
        <v>1</v>
      </c>
      <c r="F546" s="523" t="s">
        <v>8</v>
      </c>
      <c r="G546" s="524" t="s">
        <v>1915</v>
      </c>
      <c r="H546" s="518" t="s">
        <v>1916</v>
      </c>
      <c r="J546" s="526">
        <v>52</v>
      </c>
      <c r="L546" s="510"/>
      <c r="M546" s="615"/>
      <c r="P546" s="561"/>
      <c r="Q546" s="561"/>
      <c r="R546" s="560"/>
    </row>
    <row r="547" spans="1:18" ht="24">
      <c r="A547" s="510" t="s">
        <v>1297</v>
      </c>
      <c r="B547" s="510" t="s">
        <v>1298</v>
      </c>
      <c r="C547" s="521" t="s">
        <v>1299</v>
      </c>
      <c r="D547" s="522" t="s">
        <v>1572</v>
      </c>
      <c r="E547" s="523">
        <v>2</v>
      </c>
      <c r="F547" s="523" t="s">
        <v>8</v>
      </c>
      <c r="G547" s="524" t="s">
        <v>1915</v>
      </c>
      <c r="H547" s="518" t="s">
        <v>1917</v>
      </c>
      <c r="J547" s="526">
        <v>52</v>
      </c>
      <c r="L547" s="510"/>
      <c r="M547" s="528"/>
    </row>
    <row r="548" spans="1:18" ht="24">
      <c r="A548" s="510" t="s">
        <v>1302</v>
      </c>
      <c r="B548" s="510" t="s">
        <v>1303</v>
      </c>
      <c r="C548" s="521" t="s">
        <v>1304</v>
      </c>
      <c r="D548" s="522" t="s">
        <v>1714</v>
      </c>
      <c r="E548" s="523">
        <v>1</v>
      </c>
      <c r="F548" s="523" t="s">
        <v>6</v>
      </c>
      <c r="G548" s="117" t="s">
        <v>1918</v>
      </c>
      <c r="H548" s="518" t="s">
        <v>1534</v>
      </c>
      <c r="I548" s="532" t="s">
        <v>1602</v>
      </c>
      <c r="J548" s="526">
        <v>105</v>
      </c>
      <c r="L548" s="527" t="s">
        <v>3997</v>
      </c>
      <c r="M548" s="533" t="s">
        <v>3990</v>
      </c>
      <c r="N548" s="534" t="s">
        <v>2539</v>
      </c>
      <c r="O548" s="535"/>
    </row>
    <row r="549" spans="1:18" ht="24">
      <c r="A549" s="510" t="s">
        <v>1302</v>
      </c>
      <c r="B549" s="510" t="s">
        <v>1303</v>
      </c>
      <c r="C549" s="521" t="s">
        <v>1304</v>
      </c>
      <c r="D549" s="522" t="s">
        <v>1714</v>
      </c>
      <c r="E549" s="523">
        <v>1</v>
      </c>
      <c r="F549" s="523" t="s">
        <v>8</v>
      </c>
      <c r="G549" s="524" t="s">
        <v>1919</v>
      </c>
      <c r="H549" s="518" t="s">
        <v>1920</v>
      </c>
      <c r="J549" s="526">
        <v>52</v>
      </c>
      <c r="L549" s="510"/>
      <c r="M549" s="519"/>
    </row>
    <row r="550" spans="1:18" ht="24">
      <c r="A550" s="510" t="s">
        <v>1302</v>
      </c>
      <c r="B550" s="510" t="s">
        <v>1303</v>
      </c>
      <c r="C550" s="521" t="s">
        <v>1304</v>
      </c>
      <c r="D550" s="522" t="s">
        <v>1714</v>
      </c>
      <c r="E550" s="523">
        <v>2</v>
      </c>
      <c r="F550" s="523" t="s">
        <v>8</v>
      </c>
      <c r="G550" s="524" t="s">
        <v>1919</v>
      </c>
      <c r="H550" s="518" t="s">
        <v>1921</v>
      </c>
      <c r="J550" s="526">
        <v>52</v>
      </c>
      <c r="L550" s="510"/>
      <c r="M550" s="519"/>
    </row>
    <row r="551" spans="1:18" ht="15">
      <c r="A551" s="510" t="s">
        <v>1307</v>
      </c>
      <c r="B551" s="510" t="s">
        <v>1308</v>
      </c>
      <c r="C551" s="521" t="s">
        <v>1309</v>
      </c>
      <c r="D551" s="522" t="s">
        <v>1520</v>
      </c>
      <c r="E551" s="523">
        <v>1</v>
      </c>
      <c r="F551" s="523" t="s">
        <v>6</v>
      </c>
      <c r="G551" s="441" t="s">
        <v>279</v>
      </c>
      <c r="H551" s="518" t="s">
        <v>1922</v>
      </c>
      <c r="I551" s="532" t="s">
        <v>1602</v>
      </c>
      <c r="J551" s="526">
        <v>105</v>
      </c>
      <c r="L551" s="527" t="s">
        <v>4007</v>
      </c>
      <c r="M551" s="534" t="s">
        <v>4002</v>
      </c>
      <c r="N551" s="534" t="s">
        <v>2548</v>
      </c>
      <c r="O551" s="535"/>
    </row>
    <row r="552" spans="1:18">
      <c r="A552" s="510" t="s">
        <v>1307</v>
      </c>
      <c r="B552" s="510" t="s">
        <v>1308</v>
      </c>
      <c r="C552" s="521" t="s">
        <v>1309</v>
      </c>
      <c r="D552" s="522" t="s">
        <v>1520</v>
      </c>
      <c r="E552" s="523">
        <v>1</v>
      </c>
      <c r="F552" s="523" t="s">
        <v>7</v>
      </c>
      <c r="G552" s="442" t="s">
        <v>280</v>
      </c>
      <c r="H552" s="518" t="s">
        <v>1639</v>
      </c>
      <c r="I552" s="532" t="s">
        <v>1602</v>
      </c>
      <c r="J552" s="526">
        <v>105</v>
      </c>
      <c r="L552" s="510"/>
      <c r="M552" s="528"/>
    </row>
    <row r="553" spans="1:18" ht="15">
      <c r="A553" s="510" t="s">
        <v>1310</v>
      </c>
      <c r="B553" s="510" t="s">
        <v>1311</v>
      </c>
      <c r="C553" s="521" t="s">
        <v>1312</v>
      </c>
      <c r="D553" s="522" t="s">
        <v>1616</v>
      </c>
      <c r="E553" s="523">
        <v>1</v>
      </c>
      <c r="F553" s="523" t="s">
        <v>6</v>
      </c>
      <c r="G553" s="441" t="s">
        <v>287</v>
      </c>
      <c r="H553" s="518" t="s">
        <v>1923</v>
      </c>
      <c r="I553" s="532" t="s">
        <v>1604</v>
      </c>
      <c r="J553" s="526">
        <v>105</v>
      </c>
      <c r="L553" s="527" t="s">
        <v>4005</v>
      </c>
      <c r="M553" s="540" t="s">
        <v>3988</v>
      </c>
      <c r="N553" s="534" t="s">
        <v>2570</v>
      </c>
      <c r="O553" s="535"/>
    </row>
    <row r="554" spans="1:18">
      <c r="A554" s="510" t="s">
        <v>1310</v>
      </c>
      <c r="B554" s="510" t="s">
        <v>1311</v>
      </c>
      <c r="C554" s="521" t="s">
        <v>1312</v>
      </c>
      <c r="D554" s="522" t="s">
        <v>1616</v>
      </c>
      <c r="E554" s="523">
        <v>1</v>
      </c>
      <c r="F554" s="523" t="s">
        <v>7</v>
      </c>
      <c r="G554" s="442" t="s">
        <v>288</v>
      </c>
      <c r="H554" s="518" t="s">
        <v>1532</v>
      </c>
      <c r="I554" s="532" t="s">
        <v>1604</v>
      </c>
      <c r="J554" s="526">
        <v>105</v>
      </c>
      <c r="L554" s="510"/>
      <c r="M554" s="547"/>
    </row>
    <row r="555" spans="1:18">
      <c r="A555" s="510" t="s">
        <v>1924</v>
      </c>
      <c r="B555" s="510" t="s">
        <v>1925</v>
      </c>
      <c r="C555" s="521" t="s">
        <v>197</v>
      </c>
      <c r="D555" s="522" t="s">
        <v>1546</v>
      </c>
      <c r="E555" s="523">
        <v>1</v>
      </c>
      <c r="F555" s="523" t="s">
        <v>19</v>
      </c>
      <c r="G555" s="441" t="s">
        <v>279</v>
      </c>
      <c r="L555" s="510"/>
      <c r="M555" s="528"/>
    </row>
    <row r="556" spans="1:18">
      <c r="A556" s="510" t="s">
        <v>1926</v>
      </c>
      <c r="B556" s="510" t="s">
        <v>1927</v>
      </c>
      <c r="C556" s="521" t="s">
        <v>197</v>
      </c>
      <c r="D556" s="522" t="s">
        <v>1546</v>
      </c>
      <c r="E556" s="523">
        <v>1</v>
      </c>
      <c r="F556" s="523" t="s">
        <v>19</v>
      </c>
      <c r="G556" s="441" t="s">
        <v>279</v>
      </c>
      <c r="L556" s="510"/>
      <c r="M556" s="528"/>
    </row>
    <row r="557" spans="1:18">
      <c r="A557" s="510" t="s">
        <v>1928</v>
      </c>
      <c r="B557" s="510" t="s">
        <v>1929</v>
      </c>
      <c r="C557" s="521" t="s">
        <v>200</v>
      </c>
      <c r="D557" s="522" t="s">
        <v>1546</v>
      </c>
      <c r="E557" s="523">
        <v>1</v>
      </c>
      <c r="F557" s="523" t="s">
        <v>19</v>
      </c>
      <c r="G557" s="441" t="s">
        <v>281</v>
      </c>
      <c r="L557" s="510"/>
      <c r="M557" s="528"/>
    </row>
    <row r="558" spans="1:18">
      <c r="A558" s="510" t="s">
        <v>1930</v>
      </c>
      <c r="B558" s="510" t="s">
        <v>1931</v>
      </c>
      <c r="C558" s="521" t="s">
        <v>200</v>
      </c>
      <c r="D558" s="522" t="s">
        <v>1546</v>
      </c>
      <c r="E558" s="523">
        <v>1</v>
      </c>
      <c r="F558" s="523" t="s">
        <v>19</v>
      </c>
      <c r="G558" s="441" t="s">
        <v>281</v>
      </c>
      <c r="L558" s="510"/>
      <c r="M558" s="528"/>
    </row>
    <row r="559" spans="1:18" s="532" customFormat="1" ht="15">
      <c r="A559" s="510">
        <v>1620</v>
      </c>
      <c r="B559" s="60" t="s">
        <v>1318</v>
      </c>
      <c r="C559" s="61" t="s">
        <v>1319</v>
      </c>
      <c r="D559" s="522" t="s">
        <v>1520</v>
      </c>
      <c r="E559" s="523">
        <v>1</v>
      </c>
      <c r="F559" s="523" t="s">
        <v>6</v>
      </c>
      <c r="G559" s="441" t="s">
        <v>275</v>
      </c>
      <c r="H559" s="518" t="s">
        <v>1621</v>
      </c>
      <c r="I559" s="581" t="s">
        <v>1663</v>
      </c>
      <c r="J559" s="526">
        <v>80</v>
      </c>
      <c r="L559" s="527" t="s">
        <v>4011</v>
      </c>
      <c r="M559" s="540" t="s">
        <v>3988</v>
      </c>
      <c r="N559" s="534" t="s">
        <v>2548</v>
      </c>
      <c r="O559" s="531">
        <v>0.1675810185185185</v>
      </c>
      <c r="P559" s="583" t="s">
        <v>1602</v>
      </c>
      <c r="Q559" s="527"/>
    </row>
    <row r="560" spans="1:18" s="554" customFormat="1" ht="15">
      <c r="A560" s="548" t="s">
        <v>1320</v>
      </c>
      <c r="B560" s="553" t="s">
        <v>1321</v>
      </c>
      <c r="C560" s="553" t="s">
        <v>1932</v>
      </c>
      <c r="D560" s="550" t="s">
        <v>1520</v>
      </c>
      <c r="E560" s="532">
        <v>1</v>
      </c>
      <c r="F560" s="532" t="s">
        <v>6</v>
      </c>
      <c r="G560" s="441" t="s">
        <v>283</v>
      </c>
      <c r="H560" s="527" t="s">
        <v>3373</v>
      </c>
      <c r="I560" s="532" t="s">
        <v>1739</v>
      </c>
      <c r="J560" s="526">
        <v>80</v>
      </c>
      <c r="K560" s="527"/>
      <c r="L560" s="527" t="s">
        <v>3999</v>
      </c>
      <c r="M560" s="534" t="s">
        <v>3992</v>
      </c>
      <c r="N560" s="534" t="s">
        <v>2548</v>
      </c>
      <c r="O560" s="535"/>
      <c r="P560" s="527"/>
      <c r="Q560" s="527"/>
      <c r="R560" s="527"/>
    </row>
    <row r="561" spans="1:32" s="552" customFormat="1" ht="24">
      <c r="A561" s="510" t="s">
        <v>1323</v>
      </c>
      <c r="B561" s="117" t="s">
        <v>1324</v>
      </c>
      <c r="C561" s="117" t="s">
        <v>1325</v>
      </c>
      <c r="D561" s="522" t="s">
        <v>1520</v>
      </c>
      <c r="E561" s="523">
        <v>1</v>
      </c>
      <c r="F561" s="523" t="s">
        <v>6</v>
      </c>
      <c r="G561" s="441" t="s">
        <v>1272</v>
      </c>
      <c r="H561" s="527" t="s">
        <v>1548</v>
      </c>
      <c r="I561" s="532" t="s">
        <v>1602</v>
      </c>
      <c r="J561" s="526">
        <v>80</v>
      </c>
      <c r="K561" s="510"/>
      <c r="L561" s="527" t="s">
        <v>3995</v>
      </c>
      <c r="M561" s="534" t="s">
        <v>3996</v>
      </c>
      <c r="N561" s="534" t="s">
        <v>2548</v>
      </c>
      <c r="O561" s="535"/>
      <c r="P561" s="527"/>
      <c r="Q561" s="527"/>
      <c r="R561" s="527"/>
      <c r="S561" s="527"/>
      <c r="T561" s="527"/>
      <c r="U561" s="527"/>
      <c r="V561" s="527"/>
      <c r="W561" s="527"/>
      <c r="X561" s="527"/>
      <c r="Y561" s="527"/>
      <c r="Z561" s="527"/>
      <c r="AA561" s="527"/>
      <c r="AB561" s="527"/>
      <c r="AC561" s="527"/>
      <c r="AD561" s="527"/>
      <c r="AE561" s="527"/>
      <c r="AF561" s="527"/>
    </row>
    <row r="562" spans="1:32">
      <c r="A562" s="510" t="s">
        <v>1326</v>
      </c>
      <c r="B562" s="510" t="s">
        <v>1327</v>
      </c>
      <c r="C562" s="521" t="s">
        <v>550</v>
      </c>
      <c r="D562" s="522" t="s">
        <v>1546</v>
      </c>
      <c r="E562" s="523">
        <v>1</v>
      </c>
      <c r="F562" s="523" t="s">
        <v>19</v>
      </c>
      <c r="G562" s="117" t="s">
        <v>1290</v>
      </c>
      <c r="K562" s="510"/>
      <c r="M562" s="528"/>
    </row>
    <row r="563" spans="1:32" s="552" customFormat="1" ht="15">
      <c r="A563" s="510">
        <v>266</v>
      </c>
      <c r="B563" s="557" t="s">
        <v>1329</v>
      </c>
      <c r="C563" s="521" t="s">
        <v>1934</v>
      </c>
      <c r="D563" s="558" t="s">
        <v>1935</v>
      </c>
      <c r="E563" s="523">
        <v>1</v>
      </c>
      <c r="F563" s="559" t="s">
        <v>6</v>
      </c>
      <c r="G563" s="441" t="s">
        <v>1331</v>
      </c>
      <c r="H563" s="527" t="s">
        <v>3374</v>
      </c>
      <c r="I563" s="532" t="s">
        <v>1663</v>
      </c>
      <c r="J563" s="527">
        <v>40</v>
      </c>
      <c r="K563" s="56"/>
      <c r="L563" s="527" t="s">
        <v>3987</v>
      </c>
      <c r="M563" s="540" t="s">
        <v>3988</v>
      </c>
      <c r="N563" s="534" t="s">
        <v>2539</v>
      </c>
      <c r="O563" s="535"/>
      <c r="P563" s="527"/>
      <c r="Q563" s="527"/>
      <c r="R563" s="527"/>
      <c r="S563" s="527"/>
      <c r="T563" s="527"/>
      <c r="U563" s="527"/>
      <c r="V563" s="527"/>
      <c r="W563" s="527"/>
      <c r="X563" s="527"/>
      <c r="Y563" s="527"/>
      <c r="Z563" s="527"/>
      <c r="AA563" s="527"/>
      <c r="AB563" s="527"/>
      <c r="AC563" s="527"/>
      <c r="AD563" s="527"/>
      <c r="AE563" s="527"/>
      <c r="AF563" s="527"/>
    </row>
    <row r="564" spans="1:32" s="552" customFormat="1" ht="15">
      <c r="A564" s="510">
        <v>740</v>
      </c>
      <c r="B564" s="557" t="s">
        <v>1334</v>
      </c>
      <c r="C564" s="521" t="s">
        <v>1936</v>
      </c>
      <c r="D564" s="558" t="s">
        <v>1937</v>
      </c>
      <c r="E564" s="523">
        <v>1</v>
      </c>
      <c r="F564" s="559" t="s">
        <v>6</v>
      </c>
      <c r="G564" s="441" t="s">
        <v>281</v>
      </c>
      <c r="H564" s="527" t="s">
        <v>3375</v>
      </c>
      <c r="I564" s="532" t="s">
        <v>2658</v>
      </c>
      <c r="J564" s="527">
        <v>40</v>
      </c>
      <c r="K564" s="510"/>
      <c r="L564" s="527" t="s">
        <v>3985</v>
      </c>
      <c r="M564" s="533" t="s">
        <v>3986</v>
      </c>
      <c r="N564" s="534" t="s">
        <v>2576</v>
      </c>
      <c r="O564" s="535"/>
      <c r="P564" s="527"/>
      <c r="Q564" s="527"/>
      <c r="R564" s="527"/>
      <c r="S564" s="527"/>
      <c r="T564" s="527"/>
      <c r="U564" s="527"/>
      <c r="V564" s="527"/>
      <c r="W564" s="527"/>
      <c r="X564" s="527"/>
      <c r="Y564" s="527"/>
      <c r="Z564" s="527"/>
      <c r="AA564" s="527"/>
      <c r="AB564" s="527"/>
      <c r="AC564" s="527"/>
      <c r="AD564" s="527"/>
      <c r="AE564" s="527"/>
      <c r="AF564" s="527"/>
    </row>
    <row r="565" spans="1:32" ht="24">
      <c r="A565" s="510" t="s">
        <v>1336</v>
      </c>
      <c r="B565" s="510" t="s">
        <v>1337</v>
      </c>
      <c r="C565" s="521" t="s">
        <v>1338</v>
      </c>
      <c r="D565" s="522" t="s">
        <v>1581</v>
      </c>
      <c r="E565" s="523">
        <v>1</v>
      </c>
      <c r="F565" s="523" t="s">
        <v>6</v>
      </c>
      <c r="G565" s="441" t="s">
        <v>928</v>
      </c>
      <c r="H565" s="518" t="s">
        <v>1938</v>
      </c>
      <c r="I565" s="532" t="s">
        <v>1663</v>
      </c>
      <c r="J565" s="527">
        <v>40</v>
      </c>
      <c r="K565" s="56"/>
      <c r="L565" s="527" t="s">
        <v>3989</v>
      </c>
      <c r="M565" s="533" t="s">
        <v>3990</v>
      </c>
      <c r="N565" s="534" t="s">
        <v>2576</v>
      </c>
      <c r="O565" s="535"/>
    </row>
    <row r="566" spans="1:32" ht="15">
      <c r="A566" s="510" t="s">
        <v>1339</v>
      </c>
      <c r="B566" s="510" t="s">
        <v>1340</v>
      </c>
      <c r="C566" s="521" t="s">
        <v>1341</v>
      </c>
      <c r="D566" s="522" t="s">
        <v>1581</v>
      </c>
      <c r="E566" s="523">
        <v>1</v>
      </c>
      <c r="F566" s="523" t="s">
        <v>6</v>
      </c>
      <c r="G566" s="441" t="s">
        <v>934</v>
      </c>
      <c r="H566" s="518" t="s">
        <v>1578</v>
      </c>
      <c r="I566" s="532" t="s">
        <v>2658</v>
      </c>
      <c r="J566" s="527">
        <v>40</v>
      </c>
      <c r="K566" s="56"/>
      <c r="L566" s="527" t="s">
        <v>4005</v>
      </c>
      <c r="M566" s="540" t="s">
        <v>3988</v>
      </c>
      <c r="N566" s="534" t="s">
        <v>2570</v>
      </c>
      <c r="O566" s="535"/>
      <c r="P566" s="50"/>
      <c r="Q566" s="50"/>
    </row>
    <row r="567" spans="1:32" ht="15">
      <c r="A567" s="510" t="s">
        <v>1342</v>
      </c>
      <c r="B567" s="510" t="s">
        <v>1343</v>
      </c>
      <c r="C567" s="521" t="s">
        <v>1939</v>
      </c>
      <c r="D567" s="522" t="s">
        <v>1570</v>
      </c>
      <c r="E567" s="523">
        <v>1</v>
      </c>
      <c r="F567" s="523" t="s">
        <v>6</v>
      </c>
      <c r="G567" s="96" t="s">
        <v>904</v>
      </c>
      <c r="H567" s="518" t="s">
        <v>1534</v>
      </c>
      <c r="I567" s="532" t="s">
        <v>2751</v>
      </c>
      <c r="J567" s="527">
        <v>40</v>
      </c>
      <c r="K567" s="510"/>
      <c r="L567" s="527" t="s">
        <v>4008</v>
      </c>
      <c r="M567" s="534" t="s">
        <v>3996</v>
      </c>
      <c r="N567" s="534" t="s">
        <v>2576</v>
      </c>
      <c r="O567" s="535"/>
    </row>
    <row r="568" spans="1:32">
      <c r="A568" s="510" t="s">
        <v>1342</v>
      </c>
      <c r="B568" s="510" t="s">
        <v>1343</v>
      </c>
      <c r="C568" s="521" t="s">
        <v>1939</v>
      </c>
      <c r="D568" s="522" t="s">
        <v>1570</v>
      </c>
      <c r="E568" s="523">
        <v>1</v>
      </c>
      <c r="F568" s="523" t="s">
        <v>8</v>
      </c>
      <c r="G568" s="117" t="s">
        <v>1940</v>
      </c>
      <c r="H568" s="518" t="s">
        <v>1703</v>
      </c>
      <c r="I568" s="532" t="s">
        <v>1712</v>
      </c>
      <c r="K568" s="510"/>
      <c r="M568" s="528"/>
    </row>
    <row r="569" spans="1:32" ht="15">
      <c r="A569" s="510" t="s">
        <v>1345</v>
      </c>
      <c r="B569" s="510" t="s">
        <v>1346</v>
      </c>
      <c r="C569" s="521" t="s">
        <v>1347</v>
      </c>
      <c r="D569" s="522" t="s">
        <v>1520</v>
      </c>
      <c r="E569" s="523">
        <v>1</v>
      </c>
      <c r="F569" s="523" t="s">
        <v>6</v>
      </c>
      <c r="G569" s="117" t="s">
        <v>1941</v>
      </c>
      <c r="H569" s="518" t="s">
        <v>1522</v>
      </c>
      <c r="I569" s="532" t="s">
        <v>1780</v>
      </c>
      <c r="J569" s="526">
        <v>300</v>
      </c>
      <c r="K569" s="510"/>
      <c r="L569" s="527" t="s">
        <v>3985</v>
      </c>
      <c r="M569" s="533" t="s">
        <v>3986</v>
      </c>
      <c r="N569" s="534" t="s">
        <v>2576</v>
      </c>
      <c r="O569" s="535"/>
    </row>
    <row r="570" spans="1:32">
      <c r="A570" s="510">
        <v>1024</v>
      </c>
      <c r="B570" s="510" t="s">
        <v>1346</v>
      </c>
      <c r="C570" s="521" t="s">
        <v>1347</v>
      </c>
      <c r="D570" s="522" t="s">
        <v>1520</v>
      </c>
      <c r="E570" s="523">
        <v>1</v>
      </c>
      <c r="F570" s="523" t="s">
        <v>7</v>
      </c>
      <c r="G570" s="117" t="s">
        <v>1942</v>
      </c>
      <c r="H570" s="518" t="s">
        <v>1554</v>
      </c>
      <c r="I570" s="532" t="s">
        <v>1780</v>
      </c>
      <c r="K570" s="510"/>
      <c r="M570" s="528"/>
    </row>
    <row r="571" spans="1:32" s="503" customFormat="1">
      <c r="A571" s="510">
        <v>1024</v>
      </c>
      <c r="B571" s="510" t="s">
        <v>1346</v>
      </c>
      <c r="C571" s="521" t="s">
        <v>1347</v>
      </c>
      <c r="D571" s="522" t="s">
        <v>1520</v>
      </c>
      <c r="E571" s="523">
        <v>2</v>
      </c>
      <c r="F571" s="523" t="s">
        <v>7</v>
      </c>
      <c r="G571" s="117" t="s">
        <v>855</v>
      </c>
      <c r="H571" s="518" t="s">
        <v>1743</v>
      </c>
      <c r="I571" s="532" t="s">
        <v>1598</v>
      </c>
      <c r="J571" s="526"/>
      <c r="K571" s="510"/>
      <c r="L571" s="527"/>
      <c r="M571" s="528"/>
      <c r="N571" s="527"/>
      <c r="O571" s="529"/>
      <c r="P571" s="527"/>
      <c r="Q571" s="527"/>
      <c r="R571" s="527"/>
      <c r="S571" s="527"/>
      <c r="T571" s="527"/>
      <c r="U571" s="527"/>
      <c r="V571" s="527"/>
      <c r="W571" s="527"/>
      <c r="X571" s="527"/>
      <c r="Y571" s="527"/>
      <c r="Z571" s="527"/>
      <c r="AA571" s="527"/>
      <c r="AB571" s="527"/>
      <c r="AC571" s="527"/>
      <c r="AD571" s="527"/>
      <c r="AE571" s="527"/>
      <c r="AF571" s="527"/>
    </row>
    <row r="572" spans="1:32" s="552" customFormat="1" ht="24">
      <c r="A572" s="510">
        <v>1014</v>
      </c>
      <c r="B572" s="557" t="s">
        <v>1353</v>
      </c>
      <c r="C572" s="521" t="s">
        <v>1354</v>
      </c>
      <c r="D572" s="558" t="s">
        <v>1943</v>
      </c>
      <c r="E572" s="523">
        <v>1</v>
      </c>
      <c r="F572" s="559" t="s">
        <v>8</v>
      </c>
      <c r="G572" s="450" t="s">
        <v>1944</v>
      </c>
      <c r="H572" s="518" t="s">
        <v>1491</v>
      </c>
      <c r="I572" s="616" t="s">
        <v>2923</v>
      </c>
      <c r="J572" s="527">
        <v>36</v>
      </c>
      <c r="K572" s="510"/>
      <c r="L572" s="527" t="s">
        <v>2543</v>
      </c>
      <c r="M572" s="528" t="s">
        <v>2521</v>
      </c>
      <c r="N572" s="527"/>
      <c r="O572" s="529"/>
      <c r="P572" s="50"/>
      <c r="Q572" s="50"/>
      <c r="R572" s="527"/>
      <c r="S572" s="527"/>
      <c r="T572" s="527"/>
      <c r="U572" s="527"/>
      <c r="V572" s="527"/>
      <c r="W572" s="527"/>
      <c r="X572" s="527"/>
      <c r="Y572" s="527"/>
      <c r="Z572" s="527"/>
      <c r="AA572" s="527"/>
      <c r="AB572" s="527"/>
      <c r="AC572" s="527"/>
      <c r="AD572" s="527"/>
      <c r="AE572" s="527"/>
      <c r="AF572" s="527"/>
    </row>
    <row r="573" spans="1:32" s="552" customFormat="1">
      <c r="A573" s="510">
        <v>1014</v>
      </c>
      <c r="B573" s="557" t="s">
        <v>1353</v>
      </c>
      <c r="C573" s="521" t="s">
        <v>1354</v>
      </c>
      <c r="D573" s="558" t="s">
        <v>1943</v>
      </c>
      <c r="E573" s="523">
        <v>2</v>
      </c>
      <c r="F573" s="559" t="s">
        <v>8</v>
      </c>
      <c r="G573" s="617" t="s">
        <v>1945</v>
      </c>
      <c r="H573" s="518" t="s">
        <v>1664</v>
      </c>
      <c r="I573" s="616" t="s">
        <v>2923</v>
      </c>
      <c r="J573" s="527">
        <v>36</v>
      </c>
      <c r="K573" s="56"/>
      <c r="L573" s="50"/>
      <c r="M573" s="109"/>
      <c r="N573" s="527"/>
      <c r="O573" s="529"/>
      <c r="P573" s="50"/>
      <c r="Q573" s="50"/>
      <c r="R573" s="527"/>
      <c r="S573" s="527"/>
      <c r="T573" s="527"/>
      <c r="U573" s="527"/>
      <c r="V573" s="527"/>
      <c r="W573" s="527"/>
      <c r="X573" s="527"/>
      <c r="Y573" s="527"/>
      <c r="Z573" s="527"/>
      <c r="AA573" s="527"/>
      <c r="AB573" s="527"/>
      <c r="AC573" s="527"/>
      <c r="AD573" s="527"/>
      <c r="AE573" s="527"/>
      <c r="AF573" s="527"/>
    </row>
    <row r="574" spans="1:32" s="552" customFormat="1">
      <c r="A574" s="510">
        <v>1014</v>
      </c>
      <c r="B574" s="557" t="s">
        <v>1353</v>
      </c>
      <c r="C574" s="521" t="s">
        <v>1354</v>
      </c>
      <c r="D574" s="558" t="s">
        <v>1943</v>
      </c>
      <c r="E574" s="523">
        <v>3</v>
      </c>
      <c r="F574" s="559" t="s">
        <v>8</v>
      </c>
      <c r="G574" s="453" t="s">
        <v>3439</v>
      </c>
      <c r="H574" s="518" t="s">
        <v>1495</v>
      </c>
      <c r="I574" s="616" t="s">
        <v>2923</v>
      </c>
      <c r="J574" s="527">
        <v>36</v>
      </c>
      <c r="K574" s="56"/>
      <c r="L574" s="50"/>
      <c r="M574" s="109"/>
      <c r="N574" s="527"/>
      <c r="O574" s="531">
        <v>0.1675810185185185</v>
      </c>
      <c r="P574" s="618" t="s">
        <v>1962</v>
      </c>
      <c r="Q574" s="50"/>
      <c r="R574" s="527"/>
      <c r="S574" s="527"/>
      <c r="T574" s="527"/>
      <c r="U574" s="527"/>
      <c r="V574" s="527"/>
      <c r="W574" s="527"/>
      <c r="X574" s="527"/>
      <c r="Y574" s="527"/>
      <c r="Z574" s="527"/>
      <c r="AA574" s="527"/>
      <c r="AB574" s="527"/>
      <c r="AC574" s="527"/>
      <c r="AD574" s="527"/>
      <c r="AE574" s="527"/>
      <c r="AF574" s="527"/>
    </row>
    <row r="575" spans="1:32" s="552" customFormat="1">
      <c r="A575" s="510">
        <v>1014</v>
      </c>
      <c r="B575" s="557" t="s">
        <v>1353</v>
      </c>
      <c r="C575" s="521" t="s">
        <v>1354</v>
      </c>
      <c r="D575" s="558" t="s">
        <v>1943</v>
      </c>
      <c r="E575" s="523">
        <v>4</v>
      </c>
      <c r="F575" s="559" t="s">
        <v>8</v>
      </c>
      <c r="G575" s="450" t="s">
        <v>1947</v>
      </c>
      <c r="H575" s="518" t="s">
        <v>1497</v>
      </c>
      <c r="I575" s="616" t="s">
        <v>2923</v>
      </c>
      <c r="J575" s="527">
        <v>36</v>
      </c>
      <c r="K575" s="56"/>
      <c r="L575" s="50"/>
      <c r="M575" s="109"/>
      <c r="N575" s="527"/>
      <c r="O575" s="529"/>
      <c r="P575" s="50"/>
      <c r="Q575" s="50"/>
      <c r="R575" s="527"/>
      <c r="S575" s="527"/>
      <c r="T575" s="527"/>
      <c r="U575" s="527"/>
      <c r="V575" s="527"/>
      <c r="W575" s="527"/>
      <c r="X575" s="527"/>
      <c r="Y575" s="527"/>
      <c r="Z575" s="527"/>
      <c r="AA575" s="527"/>
      <c r="AB575" s="527"/>
      <c r="AC575" s="527"/>
      <c r="AD575" s="527"/>
      <c r="AE575" s="527"/>
      <c r="AF575" s="527"/>
    </row>
    <row r="576" spans="1:32" s="552" customFormat="1">
      <c r="A576" s="510">
        <v>1014</v>
      </c>
      <c r="B576" s="557" t="s">
        <v>1353</v>
      </c>
      <c r="C576" s="521" t="s">
        <v>1354</v>
      </c>
      <c r="D576" s="558" t="s">
        <v>1943</v>
      </c>
      <c r="E576" s="523">
        <v>5</v>
      </c>
      <c r="F576" s="559" t="s">
        <v>8</v>
      </c>
      <c r="G576" s="450" t="s">
        <v>3440</v>
      </c>
      <c r="H576" s="518" t="s">
        <v>1501</v>
      </c>
      <c r="I576" s="616" t="s">
        <v>2923</v>
      </c>
      <c r="J576" s="527">
        <v>36</v>
      </c>
      <c r="K576" s="56"/>
      <c r="L576" s="50"/>
      <c r="M576" s="109"/>
      <c r="N576" s="527"/>
      <c r="O576" s="529"/>
      <c r="P576" s="50"/>
      <c r="Q576" s="50"/>
      <c r="R576" s="527"/>
      <c r="S576" s="527"/>
      <c r="T576" s="527"/>
      <c r="U576" s="527"/>
      <c r="V576" s="527"/>
      <c r="W576" s="527"/>
      <c r="X576" s="527"/>
      <c r="Y576" s="527"/>
      <c r="Z576" s="527"/>
      <c r="AA576" s="527"/>
      <c r="AB576" s="527"/>
      <c r="AC576" s="527"/>
      <c r="AD576" s="527"/>
      <c r="AE576" s="527"/>
      <c r="AF576" s="527"/>
    </row>
    <row r="577" spans="1:32" s="552" customFormat="1">
      <c r="A577" s="510">
        <v>1014</v>
      </c>
      <c r="B577" s="557" t="s">
        <v>1353</v>
      </c>
      <c r="C577" s="521" t="s">
        <v>1354</v>
      </c>
      <c r="D577" s="558" t="s">
        <v>1943</v>
      </c>
      <c r="E577" s="523">
        <v>6</v>
      </c>
      <c r="F577" s="559" t="s">
        <v>8</v>
      </c>
      <c r="G577" s="453" t="s">
        <v>3441</v>
      </c>
      <c r="H577" s="518" t="s">
        <v>1667</v>
      </c>
      <c r="I577" s="616" t="s">
        <v>2923</v>
      </c>
      <c r="J577" s="527">
        <v>36</v>
      </c>
      <c r="K577" s="56"/>
      <c r="L577" s="50"/>
      <c r="M577" s="109"/>
      <c r="N577" s="527"/>
      <c r="O577" s="531">
        <v>0.1675810185185185</v>
      </c>
      <c r="P577" s="618" t="s">
        <v>1358</v>
      </c>
      <c r="Q577" s="50"/>
      <c r="R577" s="527"/>
      <c r="S577" s="527"/>
      <c r="T577" s="527"/>
      <c r="U577" s="527"/>
      <c r="V577" s="527"/>
      <c r="W577" s="527"/>
      <c r="X577" s="527"/>
      <c r="Y577" s="527"/>
      <c r="Z577" s="527"/>
      <c r="AA577" s="527"/>
      <c r="AB577" s="527"/>
      <c r="AC577" s="527"/>
      <c r="AD577" s="527"/>
      <c r="AE577" s="527"/>
      <c r="AF577" s="527"/>
    </row>
    <row r="578" spans="1:32" s="552" customFormat="1">
      <c r="A578" s="510">
        <v>1014</v>
      </c>
      <c r="B578" s="557" t="s">
        <v>1353</v>
      </c>
      <c r="C578" s="521" t="s">
        <v>1354</v>
      </c>
      <c r="D578" s="558" t="s">
        <v>1943</v>
      </c>
      <c r="E578" s="523">
        <v>7</v>
      </c>
      <c r="F578" s="559" t="s">
        <v>8</v>
      </c>
      <c r="G578" s="450" t="s">
        <v>1950</v>
      </c>
      <c r="H578" s="518" t="s">
        <v>1505</v>
      </c>
      <c r="I578" s="616" t="s">
        <v>2923</v>
      </c>
      <c r="J578" s="527">
        <v>32</v>
      </c>
      <c r="K578" s="56"/>
      <c r="L578" s="50"/>
      <c r="M578" s="109"/>
      <c r="N578" s="527"/>
      <c r="O578" s="529"/>
      <c r="P578" s="50"/>
      <c r="Q578" s="50"/>
      <c r="R578" s="527"/>
      <c r="S578" s="527"/>
      <c r="T578" s="527"/>
      <c r="U578" s="527"/>
      <c r="V578" s="527"/>
      <c r="W578" s="527"/>
      <c r="X578" s="527"/>
      <c r="Y578" s="527"/>
      <c r="Z578" s="527"/>
      <c r="AA578" s="527"/>
      <c r="AB578" s="527"/>
      <c r="AC578" s="527"/>
      <c r="AD578" s="527"/>
      <c r="AE578" s="527"/>
      <c r="AF578" s="527"/>
    </row>
    <row r="579" spans="1:32" s="552" customFormat="1">
      <c r="A579" s="510">
        <v>1014</v>
      </c>
      <c r="B579" s="557" t="s">
        <v>1353</v>
      </c>
      <c r="C579" s="521" t="s">
        <v>1354</v>
      </c>
      <c r="D579" s="558" t="s">
        <v>1943</v>
      </c>
      <c r="E579" s="523">
        <v>8</v>
      </c>
      <c r="F579" s="559" t="s">
        <v>8</v>
      </c>
      <c r="G579" s="450" t="s">
        <v>1951</v>
      </c>
      <c r="H579" s="518" t="s">
        <v>1507</v>
      </c>
      <c r="I579" s="616" t="s">
        <v>2923</v>
      </c>
      <c r="J579" s="527">
        <v>36</v>
      </c>
      <c r="K579" s="56"/>
      <c r="L579" s="50"/>
      <c r="M579" s="109"/>
      <c r="N579" s="527"/>
      <c r="O579" s="529"/>
      <c r="P579" s="50"/>
      <c r="Q579" s="50"/>
      <c r="R579" s="527"/>
      <c r="S579" s="527"/>
      <c r="T579" s="527"/>
      <c r="U579" s="527"/>
      <c r="V579" s="527"/>
      <c r="W579" s="527"/>
      <c r="X579" s="527"/>
      <c r="Y579" s="527"/>
      <c r="Z579" s="527"/>
      <c r="AA579" s="527"/>
      <c r="AB579" s="527"/>
      <c r="AC579" s="527"/>
      <c r="AD579" s="527"/>
      <c r="AE579" s="527"/>
      <c r="AF579" s="527"/>
    </row>
    <row r="580" spans="1:32" s="552" customFormat="1">
      <c r="A580" s="510">
        <v>1014</v>
      </c>
      <c r="B580" s="557" t="s">
        <v>1353</v>
      </c>
      <c r="C580" s="521" t="s">
        <v>1354</v>
      </c>
      <c r="D580" s="558" t="s">
        <v>1943</v>
      </c>
      <c r="E580" s="523">
        <v>9</v>
      </c>
      <c r="F580" s="559" t="s">
        <v>8</v>
      </c>
      <c r="G580" s="453" t="s">
        <v>3442</v>
      </c>
      <c r="H580" s="518" t="s">
        <v>1511</v>
      </c>
      <c r="I580" s="616" t="s">
        <v>2923</v>
      </c>
      <c r="J580" s="527">
        <v>36</v>
      </c>
      <c r="K580" s="56"/>
      <c r="M580" s="109"/>
      <c r="N580" s="527"/>
      <c r="O580" s="531">
        <v>0.1675810185185185</v>
      </c>
      <c r="P580" s="618" t="s">
        <v>1368</v>
      </c>
      <c r="Q580" s="50"/>
      <c r="R580" s="527"/>
      <c r="S580" s="527"/>
      <c r="T580" s="527"/>
      <c r="U580" s="527"/>
      <c r="V580" s="527"/>
      <c r="W580" s="527"/>
      <c r="X580" s="527"/>
      <c r="Y580" s="527"/>
      <c r="Z580" s="527"/>
      <c r="AA580" s="527"/>
      <c r="AB580" s="527"/>
      <c r="AC580" s="527"/>
      <c r="AD580" s="527"/>
      <c r="AE580" s="527"/>
      <c r="AF580" s="527"/>
    </row>
    <row r="581" spans="1:32" s="552" customFormat="1">
      <c r="A581" s="510">
        <v>1014</v>
      </c>
      <c r="B581" s="557" t="s">
        <v>1353</v>
      </c>
      <c r="C581" s="521" t="s">
        <v>1354</v>
      </c>
      <c r="D581" s="558" t="s">
        <v>1943</v>
      </c>
      <c r="E581" s="523">
        <v>10</v>
      </c>
      <c r="F581" s="559" t="s">
        <v>8</v>
      </c>
      <c r="G581" s="453" t="s">
        <v>3443</v>
      </c>
      <c r="H581" s="518" t="s">
        <v>1605</v>
      </c>
      <c r="I581" s="616" t="s">
        <v>2923</v>
      </c>
      <c r="J581" s="527">
        <v>36</v>
      </c>
      <c r="K581" s="56"/>
      <c r="L581" s="50"/>
      <c r="M581" s="109"/>
      <c r="N581" s="527"/>
      <c r="O581" s="531">
        <v>0.1675810185185185</v>
      </c>
      <c r="P581" s="618" t="s">
        <v>1962</v>
      </c>
      <c r="Q581" s="50"/>
      <c r="R581" s="527"/>
      <c r="S581" s="527"/>
      <c r="T581" s="527"/>
      <c r="U581" s="527"/>
      <c r="V581" s="527"/>
      <c r="W581" s="527"/>
      <c r="X581" s="527"/>
      <c r="Y581" s="527"/>
      <c r="Z581" s="527"/>
      <c r="AA581" s="527"/>
      <c r="AB581" s="527"/>
      <c r="AC581" s="527"/>
      <c r="AD581" s="527"/>
      <c r="AE581" s="527"/>
      <c r="AF581" s="527"/>
    </row>
    <row r="582" spans="1:32" s="552" customFormat="1">
      <c r="A582" s="510">
        <v>1014</v>
      </c>
      <c r="B582" s="557" t="s">
        <v>1353</v>
      </c>
      <c r="C582" s="521" t="s">
        <v>1354</v>
      </c>
      <c r="D582" s="558" t="s">
        <v>1943</v>
      </c>
      <c r="E582" s="523">
        <v>11</v>
      </c>
      <c r="F582" s="559" t="s">
        <v>8</v>
      </c>
      <c r="G582" s="453" t="s">
        <v>3444</v>
      </c>
      <c r="H582" s="552" t="s">
        <v>1955</v>
      </c>
      <c r="I582" s="616" t="s">
        <v>2923</v>
      </c>
      <c r="J582" s="527">
        <v>26</v>
      </c>
      <c r="K582" s="56"/>
      <c r="M582" s="109"/>
      <c r="N582" s="527"/>
      <c r="O582" s="531">
        <v>0.1675810185185185</v>
      </c>
      <c r="P582" s="618" t="s">
        <v>357</v>
      </c>
      <c r="Q582" s="50"/>
      <c r="R582" s="527"/>
      <c r="S582" s="527"/>
      <c r="T582" s="527"/>
      <c r="U582" s="527"/>
      <c r="V582" s="527"/>
      <c r="W582" s="527"/>
      <c r="X582" s="527"/>
      <c r="Y582" s="527"/>
      <c r="Z582" s="527"/>
      <c r="AA582" s="527"/>
      <c r="AB582" s="527"/>
      <c r="AC582" s="527"/>
      <c r="AD582" s="527"/>
      <c r="AE582" s="527"/>
      <c r="AF582" s="527"/>
    </row>
    <row r="583" spans="1:32" s="552" customFormat="1">
      <c r="A583" s="510">
        <v>1014</v>
      </c>
      <c r="B583" s="557" t="s">
        <v>1353</v>
      </c>
      <c r="C583" s="521" t="s">
        <v>1354</v>
      </c>
      <c r="D583" s="558" t="s">
        <v>1943</v>
      </c>
      <c r="E583" s="523">
        <v>12</v>
      </c>
      <c r="F583" s="559" t="s">
        <v>8</v>
      </c>
      <c r="G583" s="450" t="s">
        <v>1956</v>
      </c>
      <c r="H583" s="518" t="s">
        <v>1517</v>
      </c>
      <c r="I583" s="616" t="s">
        <v>2923</v>
      </c>
      <c r="J583" s="527">
        <v>36</v>
      </c>
      <c r="K583" s="56"/>
      <c r="L583" s="50"/>
      <c r="M583" s="109"/>
      <c r="N583" s="527"/>
      <c r="O583" s="529"/>
      <c r="P583" s="50"/>
      <c r="Q583" s="50"/>
      <c r="R583" s="527"/>
      <c r="S583" s="527"/>
      <c r="T583" s="527"/>
      <c r="U583" s="527"/>
      <c r="V583" s="527"/>
      <c r="W583" s="527"/>
      <c r="X583" s="527"/>
      <c r="Y583" s="527"/>
      <c r="Z583" s="527"/>
      <c r="AA583" s="527"/>
      <c r="AB583" s="527"/>
      <c r="AC583" s="527"/>
      <c r="AD583" s="527"/>
      <c r="AE583" s="527"/>
      <c r="AF583" s="527"/>
    </row>
    <row r="584" spans="1:32" s="552" customFormat="1">
      <c r="A584" s="510">
        <v>1014</v>
      </c>
      <c r="B584" s="557" t="s">
        <v>1353</v>
      </c>
      <c r="C584" s="521" t="s">
        <v>1354</v>
      </c>
      <c r="D584" s="558" t="s">
        <v>1943</v>
      </c>
      <c r="E584" s="523">
        <v>13</v>
      </c>
      <c r="F584" s="559" t="s">
        <v>8</v>
      </c>
      <c r="G584" s="453" t="s">
        <v>3444</v>
      </c>
      <c r="H584" s="518" t="s">
        <v>1519</v>
      </c>
      <c r="I584" s="616" t="s">
        <v>2923</v>
      </c>
      <c r="J584" s="527">
        <v>36</v>
      </c>
      <c r="K584" s="56"/>
      <c r="L584" s="50"/>
      <c r="M584" s="109"/>
      <c r="N584" s="527"/>
      <c r="O584" s="531">
        <v>0.1675810185185185</v>
      </c>
      <c r="P584" s="618" t="s">
        <v>1360</v>
      </c>
      <c r="Q584" s="50"/>
      <c r="R584" s="527"/>
      <c r="S584" s="527"/>
      <c r="T584" s="527"/>
      <c r="U584" s="527"/>
      <c r="V584" s="527"/>
      <c r="W584" s="527"/>
      <c r="X584" s="527"/>
      <c r="Y584" s="527"/>
      <c r="Z584" s="527"/>
      <c r="AA584" s="527"/>
      <c r="AB584" s="527"/>
      <c r="AC584" s="527"/>
      <c r="AD584" s="527"/>
      <c r="AE584" s="527"/>
      <c r="AF584" s="527"/>
    </row>
    <row r="585" spans="1:32" s="552" customFormat="1" ht="15">
      <c r="A585" s="510">
        <v>1015</v>
      </c>
      <c r="B585" s="557" t="s">
        <v>1388</v>
      </c>
      <c r="C585" s="521" t="s">
        <v>1958</v>
      </c>
      <c r="D585" s="558" t="s">
        <v>1654</v>
      </c>
      <c r="E585" s="523">
        <v>1</v>
      </c>
      <c r="F585" s="559" t="s">
        <v>6</v>
      </c>
      <c r="G585" s="117" t="s">
        <v>1959</v>
      </c>
      <c r="H585" s="527" t="s">
        <v>1923</v>
      </c>
      <c r="I585" s="532" t="s">
        <v>1780</v>
      </c>
      <c r="J585" s="527">
        <v>58</v>
      </c>
      <c r="K585" s="56"/>
      <c r="L585" s="527" t="s">
        <v>4001</v>
      </c>
      <c r="M585" s="534" t="s">
        <v>4002</v>
      </c>
      <c r="N585" s="534" t="s">
        <v>2570</v>
      </c>
      <c r="O585" s="531">
        <v>0.1675810185185185</v>
      </c>
      <c r="P585" s="595" t="s">
        <v>1959</v>
      </c>
      <c r="Q585" s="135"/>
      <c r="R585" s="603"/>
      <c r="S585" s="527"/>
      <c r="T585" s="527"/>
      <c r="U585" s="527"/>
      <c r="V585" s="527"/>
      <c r="W585" s="527"/>
      <c r="X585" s="527"/>
      <c r="Y585" s="527"/>
      <c r="Z585" s="527"/>
      <c r="AA585" s="527"/>
      <c r="AB585" s="527"/>
      <c r="AC585" s="527"/>
      <c r="AD585" s="527"/>
      <c r="AE585" s="527"/>
      <c r="AF585" s="527"/>
    </row>
    <row r="586" spans="1:32" s="552" customFormat="1">
      <c r="A586" s="510">
        <v>1015</v>
      </c>
      <c r="B586" s="557" t="s">
        <v>1388</v>
      </c>
      <c r="C586" s="521" t="s">
        <v>1958</v>
      </c>
      <c r="D586" s="558" t="s">
        <v>1654</v>
      </c>
      <c r="E586" s="523">
        <v>1</v>
      </c>
      <c r="F586" s="559" t="s">
        <v>7</v>
      </c>
      <c r="G586" s="453" t="s">
        <v>1390</v>
      </c>
      <c r="H586" s="527" t="s">
        <v>1961</v>
      </c>
      <c r="I586" s="532" t="s">
        <v>1627</v>
      </c>
      <c r="J586" s="527">
        <v>58</v>
      </c>
      <c r="K586" s="56"/>
      <c r="L586" s="135"/>
      <c r="M586" s="619"/>
      <c r="N586" s="527"/>
      <c r="O586" s="531">
        <v>0.1675810185185185</v>
      </c>
      <c r="P586" s="595" t="s">
        <v>1960</v>
      </c>
      <c r="Q586" s="135"/>
      <c r="R586" s="603"/>
      <c r="S586" s="527"/>
      <c r="T586" s="527"/>
      <c r="U586" s="527"/>
      <c r="V586" s="527"/>
      <c r="W586" s="527"/>
      <c r="X586" s="527"/>
      <c r="Y586" s="527"/>
      <c r="Z586" s="527"/>
      <c r="AA586" s="527"/>
      <c r="AB586" s="527"/>
      <c r="AC586" s="527"/>
      <c r="AD586" s="527"/>
      <c r="AE586" s="527"/>
      <c r="AF586" s="527"/>
    </row>
    <row r="587" spans="1:32" s="552" customFormat="1" ht="24">
      <c r="A587" s="510">
        <v>1015</v>
      </c>
      <c r="B587" s="557" t="s">
        <v>1388</v>
      </c>
      <c r="C587" s="521" t="s">
        <v>1958</v>
      </c>
      <c r="D587" s="558" t="s">
        <v>1654</v>
      </c>
      <c r="E587" s="523">
        <v>2</v>
      </c>
      <c r="F587" s="559" t="s">
        <v>6</v>
      </c>
      <c r="G587" s="453" t="s">
        <v>3445</v>
      </c>
      <c r="H587" s="527" t="s">
        <v>1923</v>
      </c>
      <c r="I587" s="532" t="s">
        <v>1780</v>
      </c>
      <c r="J587" s="527">
        <v>58</v>
      </c>
      <c r="K587" s="56"/>
      <c r="L587" s="135"/>
      <c r="M587" s="619"/>
      <c r="N587" s="527"/>
      <c r="O587" s="531">
        <v>0.1675810185185185</v>
      </c>
      <c r="P587" s="595" t="s">
        <v>1960</v>
      </c>
      <c r="Q587" s="135"/>
      <c r="R587" s="603"/>
      <c r="S587" s="527"/>
      <c r="T587" s="527"/>
      <c r="U587" s="527"/>
      <c r="V587" s="527"/>
      <c r="W587" s="527"/>
      <c r="X587" s="527"/>
      <c r="Y587" s="527"/>
      <c r="Z587" s="527"/>
      <c r="AA587" s="527"/>
      <c r="AB587" s="527"/>
      <c r="AC587" s="527"/>
      <c r="AD587" s="527"/>
      <c r="AE587" s="527"/>
      <c r="AF587" s="527"/>
    </row>
    <row r="588" spans="1:32" s="552" customFormat="1">
      <c r="A588" s="510">
        <v>1015</v>
      </c>
      <c r="B588" s="557" t="s">
        <v>1388</v>
      </c>
      <c r="C588" s="521" t="s">
        <v>1958</v>
      </c>
      <c r="D588" s="558" t="s">
        <v>1654</v>
      </c>
      <c r="E588" s="523">
        <v>2</v>
      </c>
      <c r="F588" s="559" t="s">
        <v>7</v>
      </c>
      <c r="G588" s="442" t="s">
        <v>1360</v>
      </c>
      <c r="H588" s="527" t="s">
        <v>1961</v>
      </c>
      <c r="I588" s="532" t="s">
        <v>1887</v>
      </c>
      <c r="J588" s="527">
        <v>58</v>
      </c>
      <c r="K588" s="56"/>
      <c r="L588" s="135"/>
      <c r="M588" s="619"/>
      <c r="N588" s="527"/>
      <c r="O588" s="529"/>
      <c r="P588" s="135"/>
      <c r="Q588" s="135"/>
      <c r="R588" s="603"/>
      <c r="S588" s="527"/>
      <c r="T588" s="527"/>
      <c r="U588" s="527"/>
      <c r="V588" s="527"/>
      <c r="W588" s="527"/>
      <c r="X588" s="527"/>
      <c r="Y588" s="527"/>
      <c r="Z588" s="527"/>
      <c r="AA588" s="527"/>
      <c r="AB588" s="527"/>
      <c r="AC588" s="527"/>
      <c r="AD588" s="527"/>
      <c r="AE588" s="527"/>
      <c r="AF588" s="527"/>
    </row>
    <row r="589" spans="1:32" s="552" customFormat="1" ht="24">
      <c r="A589" s="510">
        <v>1015</v>
      </c>
      <c r="B589" s="557" t="s">
        <v>1388</v>
      </c>
      <c r="C589" s="521" t="s">
        <v>1958</v>
      </c>
      <c r="D589" s="558" t="s">
        <v>1654</v>
      </c>
      <c r="E589" s="523">
        <v>3</v>
      </c>
      <c r="F589" s="559" t="s">
        <v>6</v>
      </c>
      <c r="G589" s="453" t="s">
        <v>3445</v>
      </c>
      <c r="H589" s="527" t="s">
        <v>1923</v>
      </c>
      <c r="I589" s="532" t="s">
        <v>1780</v>
      </c>
      <c r="J589" s="527">
        <v>58</v>
      </c>
      <c r="K589" s="56"/>
      <c r="L589" s="135"/>
      <c r="M589" s="619"/>
      <c r="N589" s="527"/>
      <c r="O589" s="531">
        <v>0.1675810185185185</v>
      </c>
      <c r="P589" s="595" t="s">
        <v>1960</v>
      </c>
      <c r="Q589" s="135"/>
      <c r="R589" s="603"/>
      <c r="S589" s="527"/>
      <c r="T589" s="527"/>
      <c r="U589" s="527"/>
      <c r="V589" s="527"/>
      <c r="W589" s="527"/>
      <c r="X589" s="527"/>
      <c r="Y589" s="527"/>
      <c r="Z589" s="527"/>
      <c r="AA589" s="527"/>
      <c r="AB589" s="527"/>
      <c r="AC589" s="527"/>
      <c r="AD589" s="527"/>
      <c r="AE589" s="527"/>
      <c r="AF589" s="527"/>
    </row>
    <row r="590" spans="1:32" s="552" customFormat="1" ht="24">
      <c r="A590" s="510">
        <v>1015</v>
      </c>
      <c r="B590" s="557" t="s">
        <v>1388</v>
      </c>
      <c r="C590" s="521" t="s">
        <v>1958</v>
      </c>
      <c r="D590" s="558" t="s">
        <v>1654</v>
      </c>
      <c r="E590" s="523">
        <v>3</v>
      </c>
      <c r="F590" s="559" t="s">
        <v>7</v>
      </c>
      <c r="G590" s="453" t="s">
        <v>3445</v>
      </c>
      <c r="H590" s="527" t="s">
        <v>1961</v>
      </c>
      <c r="I590" s="532" t="s">
        <v>2599</v>
      </c>
      <c r="J590" s="527">
        <v>58</v>
      </c>
      <c r="K590" s="56"/>
      <c r="L590" s="135"/>
      <c r="M590" s="619"/>
      <c r="N590" s="527"/>
      <c r="O590" s="531">
        <v>0.1675810185185185</v>
      </c>
      <c r="P590" s="620" t="s">
        <v>1962</v>
      </c>
      <c r="Q590" s="135"/>
      <c r="R590" s="603"/>
      <c r="S590" s="527"/>
      <c r="T590" s="527"/>
      <c r="U590" s="527"/>
      <c r="V590" s="527"/>
      <c r="W590" s="527"/>
      <c r="X590" s="527"/>
      <c r="Y590" s="527"/>
      <c r="Z590" s="527"/>
      <c r="AA590" s="527"/>
      <c r="AB590" s="527"/>
      <c r="AC590" s="527"/>
      <c r="AD590" s="527"/>
      <c r="AE590" s="527"/>
      <c r="AF590" s="527"/>
    </row>
    <row r="591" spans="1:32" s="552" customFormat="1" ht="24">
      <c r="A591" s="510">
        <v>1015</v>
      </c>
      <c r="B591" s="557" t="s">
        <v>1388</v>
      </c>
      <c r="C591" s="521" t="s">
        <v>1958</v>
      </c>
      <c r="D591" s="558" t="s">
        <v>1654</v>
      </c>
      <c r="E591" s="523">
        <v>4</v>
      </c>
      <c r="F591" s="559" t="s">
        <v>6</v>
      </c>
      <c r="G591" s="453" t="s">
        <v>3445</v>
      </c>
      <c r="H591" s="527" t="s">
        <v>1923</v>
      </c>
      <c r="I591" s="532" t="s">
        <v>1780</v>
      </c>
      <c r="J591" s="527">
        <v>58</v>
      </c>
      <c r="K591" s="56"/>
      <c r="L591" s="135"/>
      <c r="M591" s="619"/>
      <c r="N591" s="527"/>
      <c r="O591" s="531">
        <v>0.1675810185185185</v>
      </c>
      <c r="P591" s="595" t="s">
        <v>1960</v>
      </c>
      <c r="Q591" s="135"/>
      <c r="R591" s="447"/>
      <c r="S591" s="527"/>
      <c r="T591" s="527"/>
      <c r="U591" s="527"/>
      <c r="V591" s="527"/>
      <c r="W591" s="527"/>
      <c r="X591" s="527"/>
      <c r="Y591" s="527"/>
      <c r="Z591" s="527"/>
      <c r="AA591" s="527"/>
      <c r="AB591" s="527"/>
      <c r="AC591" s="527"/>
      <c r="AD591" s="527"/>
      <c r="AE591" s="527"/>
      <c r="AF591" s="527"/>
    </row>
    <row r="592" spans="1:32" s="552" customFormat="1" ht="24">
      <c r="A592" s="510">
        <v>1015</v>
      </c>
      <c r="B592" s="557" t="s">
        <v>1388</v>
      </c>
      <c r="C592" s="521" t="s">
        <v>1958</v>
      </c>
      <c r="D592" s="558" t="s">
        <v>1654</v>
      </c>
      <c r="E592" s="523">
        <v>4</v>
      </c>
      <c r="F592" s="559" t="s">
        <v>7</v>
      </c>
      <c r="G592" s="453" t="s">
        <v>3445</v>
      </c>
      <c r="H592" s="527" t="s">
        <v>1961</v>
      </c>
      <c r="I592" s="532" t="s">
        <v>1884</v>
      </c>
      <c r="J592" s="527">
        <v>58</v>
      </c>
      <c r="K592" s="56"/>
      <c r="L592" s="135"/>
      <c r="M592" s="621"/>
      <c r="N592" s="527"/>
      <c r="O592" s="531">
        <v>0.1675810185185185</v>
      </c>
      <c r="P592" s="620" t="s">
        <v>1393</v>
      </c>
      <c r="Q592" s="135"/>
      <c r="R592" s="447"/>
      <c r="S592" s="527"/>
      <c r="T592" s="527"/>
      <c r="U592" s="527"/>
      <c r="V592" s="527"/>
      <c r="W592" s="527"/>
      <c r="X592" s="527"/>
      <c r="Y592" s="527"/>
      <c r="Z592" s="527"/>
      <c r="AA592" s="527"/>
      <c r="AB592" s="527"/>
      <c r="AC592" s="527"/>
      <c r="AD592" s="527"/>
      <c r="AE592" s="527"/>
      <c r="AF592" s="527"/>
    </row>
    <row r="593" spans="1:32" s="552" customFormat="1" ht="24">
      <c r="A593" s="510">
        <v>1015</v>
      </c>
      <c r="B593" s="557" t="s">
        <v>1388</v>
      </c>
      <c r="C593" s="521" t="s">
        <v>1958</v>
      </c>
      <c r="D593" s="558" t="s">
        <v>1654</v>
      </c>
      <c r="E593" s="523">
        <v>5</v>
      </c>
      <c r="F593" s="559" t="s">
        <v>6</v>
      </c>
      <c r="G593" s="453" t="s">
        <v>3445</v>
      </c>
      <c r="H593" s="527" t="s">
        <v>1963</v>
      </c>
      <c r="I593" s="532" t="s">
        <v>1780</v>
      </c>
      <c r="J593" s="527">
        <v>58</v>
      </c>
      <c r="K593" s="56"/>
      <c r="L593" s="135"/>
      <c r="M593" s="619"/>
      <c r="N593" s="527"/>
      <c r="O593" s="531">
        <v>0.1675810185185185</v>
      </c>
      <c r="P593" s="595" t="s">
        <v>1960</v>
      </c>
      <c r="Q593" s="135"/>
      <c r="R593" s="603"/>
      <c r="S593" s="527"/>
      <c r="T593" s="527"/>
      <c r="U593" s="527"/>
      <c r="V593" s="527"/>
      <c r="W593" s="527"/>
      <c r="X593" s="527"/>
      <c r="Y593" s="527"/>
      <c r="Z593" s="527"/>
      <c r="AA593" s="527"/>
      <c r="AB593" s="527"/>
      <c r="AC593" s="527"/>
      <c r="AD593" s="527"/>
      <c r="AE593" s="527"/>
      <c r="AF593" s="527"/>
    </row>
    <row r="594" spans="1:32" s="552" customFormat="1">
      <c r="A594" s="510">
        <v>1015</v>
      </c>
      <c r="B594" s="557" t="s">
        <v>1388</v>
      </c>
      <c r="C594" s="521" t="s">
        <v>1958</v>
      </c>
      <c r="D594" s="558" t="s">
        <v>1654</v>
      </c>
      <c r="E594" s="523">
        <v>5</v>
      </c>
      <c r="F594" s="559" t="s">
        <v>7</v>
      </c>
      <c r="G594" s="442" t="s">
        <v>1360</v>
      </c>
      <c r="H594" s="527" t="s">
        <v>3446</v>
      </c>
      <c r="I594" s="532" t="s">
        <v>1603</v>
      </c>
      <c r="J594" s="527">
        <v>58</v>
      </c>
      <c r="K594" s="56"/>
      <c r="L594" s="135"/>
      <c r="M594" s="619"/>
      <c r="N594" s="527"/>
      <c r="O594" s="529"/>
      <c r="P594" s="135"/>
      <c r="Q594" s="135"/>
      <c r="R594" s="603"/>
      <c r="S594" s="527"/>
      <c r="T594" s="527"/>
      <c r="U594" s="527"/>
      <c r="V594" s="527"/>
      <c r="W594" s="527"/>
      <c r="X594" s="527"/>
      <c r="Y594" s="527"/>
      <c r="Z594" s="527"/>
      <c r="AA594" s="527"/>
      <c r="AB594" s="527"/>
      <c r="AC594" s="527"/>
      <c r="AD594" s="527"/>
      <c r="AE594" s="527"/>
      <c r="AF594" s="527"/>
    </row>
    <row r="595" spans="1:32" s="552" customFormat="1" ht="24">
      <c r="A595" s="510">
        <v>1015</v>
      </c>
      <c r="B595" s="557" t="s">
        <v>1388</v>
      </c>
      <c r="C595" s="521" t="s">
        <v>1958</v>
      </c>
      <c r="D595" s="558" t="s">
        <v>1654</v>
      </c>
      <c r="E595" s="523">
        <v>6</v>
      </c>
      <c r="F595" s="559" t="s">
        <v>6</v>
      </c>
      <c r="G595" s="453" t="s">
        <v>3445</v>
      </c>
      <c r="H595" s="527" t="s">
        <v>1963</v>
      </c>
      <c r="I595" s="532" t="s">
        <v>1780</v>
      </c>
      <c r="J595" s="527">
        <v>58</v>
      </c>
      <c r="K595" s="56"/>
      <c r="L595" s="135"/>
      <c r="M595" s="619"/>
      <c r="N595" s="527"/>
      <c r="O595" s="531">
        <v>0.1675810185185185</v>
      </c>
      <c r="P595" s="595" t="s">
        <v>1960</v>
      </c>
      <c r="Q595" s="135"/>
      <c r="R595" s="603"/>
      <c r="S595" s="527"/>
      <c r="T595" s="527"/>
      <c r="U595" s="527"/>
      <c r="V595" s="527"/>
      <c r="W595" s="527"/>
      <c r="X595" s="527"/>
      <c r="Y595" s="527"/>
      <c r="Z595" s="527"/>
      <c r="AA595" s="527"/>
      <c r="AB595" s="527"/>
      <c r="AC595" s="527"/>
      <c r="AD595" s="527"/>
      <c r="AE595" s="527"/>
      <c r="AF595" s="527"/>
    </row>
    <row r="596" spans="1:32" s="552" customFormat="1" ht="24">
      <c r="A596" s="510">
        <v>1015</v>
      </c>
      <c r="B596" s="557" t="s">
        <v>1388</v>
      </c>
      <c r="C596" s="521" t="s">
        <v>1958</v>
      </c>
      <c r="D596" s="558" t="s">
        <v>1654</v>
      </c>
      <c r="E596" s="523">
        <v>6</v>
      </c>
      <c r="F596" s="559" t="s">
        <v>7</v>
      </c>
      <c r="G596" s="453" t="s">
        <v>3445</v>
      </c>
      <c r="H596" s="527" t="s">
        <v>1964</v>
      </c>
      <c r="I596" s="532" t="s">
        <v>1887</v>
      </c>
      <c r="J596" s="527">
        <v>58</v>
      </c>
      <c r="K596" s="56"/>
      <c r="L596" s="135"/>
      <c r="M596" s="619"/>
      <c r="N596" s="527"/>
      <c r="O596" s="531">
        <v>0.1675810185185185</v>
      </c>
      <c r="P596" s="620" t="s">
        <v>1962</v>
      </c>
      <c r="Q596" s="135"/>
      <c r="R596" s="603"/>
      <c r="S596" s="527"/>
      <c r="T596" s="527"/>
      <c r="U596" s="527"/>
      <c r="V596" s="527"/>
      <c r="W596" s="527"/>
      <c r="X596" s="527"/>
      <c r="Y596" s="527"/>
      <c r="Z596" s="527"/>
      <c r="AA596" s="527"/>
      <c r="AB596" s="527"/>
      <c r="AC596" s="527"/>
      <c r="AD596" s="527"/>
      <c r="AE596" s="527"/>
      <c r="AF596" s="527"/>
    </row>
    <row r="597" spans="1:32" s="552" customFormat="1" ht="24">
      <c r="A597" s="510">
        <v>1015</v>
      </c>
      <c r="B597" s="557" t="s">
        <v>1388</v>
      </c>
      <c r="C597" s="521" t="s">
        <v>1958</v>
      </c>
      <c r="D597" s="558" t="s">
        <v>1654</v>
      </c>
      <c r="E597" s="523">
        <v>7</v>
      </c>
      <c r="F597" s="559" t="s">
        <v>6</v>
      </c>
      <c r="G597" s="453" t="s">
        <v>3445</v>
      </c>
      <c r="H597" s="527" t="s">
        <v>1963</v>
      </c>
      <c r="I597" s="532" t="s">
        <v>1780</v>
      </c>
      <c r="J597" s="527">
        <v>58</v>
      </c>
      <c r="K597" s="56"/>
      <c r="L597" s="135"/>
      <c r="M597" s="619"/>
      <c r="N597" s="527"/>
      <c r="O597" s="531">
        <v>0.1675810185185185</v>
      </c>
      <c r="P597" s="595" t="s">
        <v>1960</v>
      </c>
      <c r="Q597" s="135"/>
      <c r="R597" s="603"/>
      <c r="S597" s="527"/>
      <c r="T597" s="527"/>
      <c r="U597" s="527"/>
      <c r="V597" s="527"/>
      <c r="W597" s="527"/>
      <c r="X597" s="527"/>
      <c r="Y597" s="527"/>
      <c r="Z597" s="527"/>
      <c r="AA597" s="527"/>
      <c r="AB597" s="527"/>
      <c r="AC597" s="527"/>
      <c r="AD597" s="527"/>
      <c r="AE597" s="527"/>
      <c r="AF597" s="527"/>
    </row>
    <row r="598" spans="1:32" s="552" customFormat="1" ht="24">
      <c r="A598" s="510">
        <v>1015</v>
      </c>
      <c r="B598" s="557" t="s">
        <v>1388</v>
      </c>
      <c r="C598" s="521" t="s">
        <v>1958</v>
      </c>
      <c r="D598" s="558" t="s">
        <v>1654</v>
      </c>
      <c r="E598" s="523">
        <v>7</v>
      </c>
      <c r="F598" s="559" t="s">
        <v>7</v>
      </c>
      <c r="G598" s="453" t="s">
        <v>3445</v>
      </c>
      <c r="H598" s="527" t="s">
        <v>1964</v>
      </c>
      <c r="I598" s="532" t="s">
        <v>2599</v>
      </c>
      <c r="J598" s="527">
        <v>58</v>
      </c>
      <c r="K598" s="56"/>
      <c r="L598" s="135"/>
      <c r="M598" s="619"/>
      <c r="N598" s="527"/>
      <c r="O598" s="531">
        <v>0.1675810185185185</v>
      </c>
      <c r="P598" s="620" t="s">
        <v>1393</v>
      </c>
      <c r="Q598" s="135"/>
      <c r="R598" s="603"/>
      <c r="S598" s="527"/>
      <c r="T598" s="527"/>
      <c r="U598" s="527"/>
      <c r="V598" s="527"/>
      <c r="W598" s="527"/>
      <c r="X598" s="527"/>
      <c r="Y598" s="527"/>
      <c r="Z598" s="527"/>
      <c r="AA598" s="527"/>
      <c r="AB598" s="527"/>
      <c r="AC598" s="527"/>
      <c r="AD598" s="527"/>
      <c r="AE598" s="527"/>
      <c r="AF598" s="527"/>
    </row>
    <row r="599" spans="1:32" s="552" customFormat="1" ht="24">
      <c r="A599" s="510">
        <v>1015</v>
      </c>
      <c r="B599" s="557" t="s">
        <v>1388</v>
      </c>
      <c r="C599" s="521" t="s">
        <v>1958</v>
      </c>
      <c r="D599" s="558" t="s">
        <v>1654</v>
      </c>
      <c r="E599" s="523">
        <v>8</v>
      </c>
      <c r="F599" s="559" t="s">
        <v>6</v>
      </c>
      <c r="G599" s="453" t="s">
        <v>3445</v>
      </c>
      <c r="H599" s="527" t="s">
        <v>1963</v>
      </c>
      <c r="I599" s="532" t="s">
        <v>1780</v>
      </c>
      <c r="J599" s="527">
        <v>58</v>
      </c>
      <c r="K599" s="56"/>
      <c r="L599" s="135"/>
      <c r="M599" s="619"/>
      <c r="N599" s="527"/>
      <c r="O599" s="531">
        <v>0.1675810185185185</v>
      </c>
      <c r="P599" s="595" t="s">
        <v>1960</v>
      </c>
      <c r="Q599" s="135"/>
      <c r="R599" s="138"/>
      <c r="S599" s="527"/>
      <c r="T599" s="527"/>
      <c r="U599" s="527"/>
      <c r="V599" s="527"/>
      <c r="W599" s="527"/>
      <c r="X599" s="527"/>
      <c r="Y599" s="527"/>
      <c r="Z599" s="527"/>
      <c r="AA599" s="527"/>
      <c r="AB599" s="527"/>
      <c r="AC599" s="527"/>
      <c r="AD599" s="527"/>
      <c r="AE599" s="527"/>
      <c r="AF599" s="527"/>
    </row>
    <row r="600" spans="1:32" s="552" customFormat="1">
      <c r="A600" s="510">
        <v>1015</v>
      </c>
      <c r="B600" s="557" t="s">
        <v>1388</v>
      </c>
      <c r="C600" s="521" t="s">
        <v>1958</v>
      </c>
      <c r="D600" s="558" t="s">
        <v>1654</v>
      </c>
      <c r="E600" s="523">
        <v>8</v>
      </c>
      <c r="F600" s="559" t="s">
        <v>7</v>
      </c>
      <c r="G600" s="598" t="s">
        <v>1391</v>
      </c>
      <c r="H600" s="527" t="s">
        <v>1964</v>
      </c>
      <c r="I600" s="532" t="s">
        <v>1604</v>
      </c>
      <c r="J600" s="527">
        <v>58</v>
      </c>
      <c r="K600" s="56"/>
      <c r="L600" s="622"/>
      <c r="M600" s="619"/>
      <c r="N600" s="527"/>
      <c r="O600" s="531">
        <v>0.1675810185185185</v>
      </c>
      <c r="P600" s="595" t="s">
        <v>1960</v>
      </c>
      <c r="Q600" s="135"/>
      <c r="R600" s="623"/>
      <c r="S600" s="527"/>
      <c r="T600" s="527"/>
      <c r="U600" s="527"/>
      <c r="V600" s="527"/>
      <c r="W600" s="527"/>
      <c r="X600" s="527"/>
      <c r="Y600" s="527"/>
      <c r="Z600" s="527"/>
      <c r="AA600" s="527"/>
      <c r="AB600" s="527"/>
      <c r="AC600" s="527"/>
      <c r="AD600" s="527"/>
      <c r="AE600" s="527"/>
      <c r="AF600" s="527"/>
    </row>
    <row r="601" spans="1:32" s="554" customFormat="1" ht="15">
      <c r="A601" s="548" t="s">
        <v>1394</v>
      </c>
      <c r="B601" s="553" t="s">
        <v>1395</v>
      </c>
      <c r="C601" s="553" t="s">
        <v>1965</v>
      </c>
      <c r="D601" s="550" t="s">
        <v>1654</v>
      </c>
      <c r="E601" s="532">
        <v>1</v>
      </c>
      <c r="F601" s="532" t="s">
        <v>6</v>
      </c>
      <c r="G601" s="442" t="s">
        <v>1397</v>
      </c>
      <c r="H601" s="518" t="s">
        <v>1569</v>
      </c>
      <c r="I601" s="532" t="s">
        <v>1523</v>
      </c>
      <c r="J601" s="527">
        <v>80</v>
      </c>
      <c r="K601" s="527"/>
      <c r="L601" s="527" t="s">
        <v>4003</v>
      </c>
      <c r="M601" s="533" t="s">
        <v>3986</v>
      </c>
      <c r="N601" s="534" t="s">
        <v>2539</v>
      </c>
      <c r="O601" s="535"/>
      <c r="P601" s="527"/>
      <c r="Q601" s="527"/>
      <c r="R601" s="527"/>
    </row>
    <row r="602" spans="1:32" ht="15">
      <c r="A602" s="510" t="s">
        <v>1399</v>
      </c>
      <c r="B602" s="510" t="s">
        <v>1400</v>
      </c>
      <c r="C602" s="521" t="s">
        <v>1401</v>
      </c>
      <c r="D602" s="522" t="s">
        <v>1572</v>
      </c>
      <c r="E602" s="523">
        <v>1</v>
      </c>
      <c r="F602" s="523" t="s">
        <v>6</v>
      </c>
      <c r="G602" s="442" t="s">
        <v>1357</v>
      </c>
      <c r="H602" s="518" t="s">
        <v>1538</v>
      </c>
      <c r="I602" s="532" t="s">
        <v>1966</v>
      </c>
      <c r="J602" s="567">
        <v>51</v>
      </c>
      <c r="K602" s="561"/>
      <c r="L602" s="527" t="s">
        <v>3989</v>
      </c>
      <c r="M602" s="533" t="s">
        <v>3990</v>
      </c>
      <c r="N602" s="534" t="s">
        <v>2576</v>
      </c>
      <c r="O602" s="535"/>
    </row>
    <row r="603" spans="1:32">
      <c r="A603" s="510" t="s">
        <v>1399</v>
      </c>
      <c r="B603" s="510" t="s">
        <v>1400</v>
      </c>
      <c r="C603" s="521" t="s">
        <v>1401</v>
      </c>
      <c r="D603" s="522" t="s">
        <v>1572</v>
      </c>
      <c r="E603" s="523">
        <v>1</v>
      </c>
      <c r="F603" s="523" t="s">
        <v>7</v>
      </c>
      <c r="G603" s="524" t="s">
        <v>1358</v>
      </c>
      <c r="H603" s="518" t="s">
        <v>1640</v>
      </c>
      <c r="I603" s="532" t="s">
        <v>1966</v>
      </c>
      <c r="J603" s="567">
        <v>51</v>
      </c>
      <c r="K603" s="561"/>
      <c r="M603" s="519"/>
    </row>
    <row r="604" spans="1:32" ht="15">
      <c r="A604" s="510" t="s">
        <v>1402</v>
      </c>
      <c r="B604" s="510" t="s">
        <v>1403</v>
      </c>
      <c r="C604" s="521" t="s">
        <v>1404</v>
      </c>
      <c r="D604" s="522" t="s">
        <v>1520</v>
      </c>
      <c r="E604" s="523">
        <v>1</v>
      </c>
      <c r="F604" s="523" t="s">
        <v>6</v>
      </c>
      <c r="G604" s="442" t="s">
        <v>1405</v>
      </c>
      <c r="H604" s="518" t="s">
        <v>1552</v>
      </c>
      <c r="I604" s="532" t="s">
        <v>1966</v>
      </c>
      <c r="J604" s="567">
        <v>51</v>
      </c>
      <c r="K604" s="56"/>
      <c r="L604" s="527" t="s">
        <v>3999</v>
      </c>
      <c r="M604" s="534" t="s">
        <v>3992</v>
      </c>
      <c r="N604" s="534" t="s">
        <v>2548</v>
      </c>
      <c r="O604" s="535"/>
      <c r="P604" s="50"/>
      <c r="Q604" s="50"/>
    </row>
    <row r="605" spans="1:32">
      <c r="A605" s="510" t="s">
        <v>1402</v>
      </c>
      <c r="B605" s="510" t="s">
        <v>1403</v>
      </c>
      <c r="C605" s="521" t="s">
        <v>1404</v>
      </c>
      <c r="D605" s="522" t="s">
        <v>1520</v>
      </c>
      <c r="E605" s="523">
        <v>1</v>
      </c>
      <c r="F605" s="523" t="s">
        <v>7</v>
      </c>
      <c r="G605" s="524" t="s">
        <v>1406</v>
      </c>
      <c r="H605" s="518" t="s">
        <v>1752</v>
      </c>
      <c r="I605" s="532" t="s">
        <v>1887</v>
      </c>
      <c r="J605" s="567">
        <v>51</v>
      </c>
      <c r="K605" s="510"/>
      <c r="M605" s="519"/>
      <c r="N605" s="526"/>
      <c r="O605" s="604"/>
      <c r="P605" s="50"/>
      <c r="Q605" s="50"/>
    </row>
    <row r="606" spans="1:32" ht="15">
      <c r="A606" s="510" t="s">
        <v>1407</v>
      </c>
      <c r="B606" s="510" t="s">
        <v>1408</v>
      </c>
      <c r="C606" s="521" t="s">
        <v>1967</v>
      </c>
      <c r="D606" s="522" t="s">
        <v>1520</v>
      </c>
      <c r="E606" s="523">
        <v>1</v>
      </c>
      <c r="F606" s="523" t="s">
        <v>6</v>
      </c>
      <c r="G606" s="442" t="s">
        <v>1410</v>
      </c>
      <c r="H606" s="518" t="s">
        <v>1578</v>
      </c>
      <c r="I606" s="532" t="s">
        <v>1966</v>
      </c>
      <c r="J606" s="567">
        <v>51</v>
      </c>
      <c r="K606" s="510"/>
      <c r="L606" s="527" t="s">
        <v>3987</v>
      </c>
      <c r="M606" s="540" t="s">
        <v>3988</v>
      </c>
      <c r="N606" s="534" t="s">
        <v>2539</v>
      </c>
      <c r="O606" s="535"/>
    </row>
    <row r="607" spans="1:32">
      <c r="A607" s="510" t="s">
        <v>1407</v>
      </c>
      <c r="B607" s="510" t="s">
        <v>1408</v>
      </c>
      <c r="C607" s="521" t="s">
        <v>1967</v>
      </c>
      <c r="D607" s="522" t="s">
        <v>1520</v>
      </c>
      <c r="E607" s="523">
        <v>1</v>
      </c>
      <c r="F607" s="523" t="s">
        <v>7</v>
      </c>
      <c r="G607" s="524" t="s">
        <v>1411</v>
      </c>
      <c r="H607" s="518" t="s">
        <v>1682</v>
      </c>
      <c r="I607" s="532" t="s">
        <v>1603</v>
      </c>
      <c r="J607" s="567">
        <v>51</v>
      </c>
      <c r="K607" s="510"/>
      <c r="M607" s="528"/>
    </row>
    <row r="608" spans="1:32">
      <c r="A608" s="510" t="s">
        <v>1412</v>
      </c>
      <c r="B608" s="510" t="s">
        <v>1413</v>
      </c>
      <c r="C608" s="521" t="s">
        <v>1968</v>
      </c>
      <c r="D608" s="522" t="s">
        <v>1905</v>
      </c>
      <c r="E608" s="523">
        <v>1</v>
      </c>
      <c r="F608" s="523" t="s">
        <v>8</v>
      </c>
      <c r="G608" s="524" t="s">
        <v>3447</v>
      </c>
      <c r="H608" s="518" t="s">
        <v>1970</v>
      </c>
      <c r="J608" s="526">
        <v>25</v>
      </c>
      <c r="K608" s="557"/>
      <c r="L608" s="527" t="s">
        <v>2543</v>
      </c>
      <c r="M608" s="528" t="s">
        <v>2521</v>
      </c>
    </row>
    <row r="609" spans="1:32" ht="24">
      <c r="A609" s="510" t="s">
        <v>1412</v>
      </c>
      <c r="B609" s="510" t="s">
        <v>1413</v>
      </c>
      <c r="C609" s="521" t="s">
        <v>1968</v>
      </c>
      <c r="D609" s="522" t="s">
        <v>1905</v>
      </c>
      <c r="E609" s="523">
        <v>2</v>
      </c>
      <c r="F609" s="523" t="s">
        <v>8</v>
      </c>
      <c r="G609" s="117" t="s">
        <v>3448</v>
      </c>
      <c r="H609" s="518" t="s">
        <v>1972</v>
      </c>
      <c r="J609" s="526">
        <v>25</v>
      </c>
      <c r="K609" s="510"/>
      <c r="M609" s="519"/>
    </row>
    <row r="610" spans="1:32">
      <c r="A610" s="510" t="s">
        <v>1424</v>
      </c>
      <c r="B610" s="510" t="s">
        <v>1425</v>
      </c>
      <c r="C610" s="521" t="s">
        <v>184</v>
      </c>
      <c r="D610" s="522" t="s">
        <v>1546</v>
      </c>
      <c r="E610" s="523">
        <v>1</v>
      </c>
      <c r="F610" s="523" t="s">
        <v>19</v>
      </c>
      <c r="G610" s="117" t="s">
        <v>1973</v>
      </c>
      <c r="K610" s="510"/>
      <c r="M610" s="528"/>
    </row>
    <row r="611" spans="1:32" ht="15">
      <c r="A611" s="510" t="s">
        <v>1426</v>
      </c>
      <c r="B611" s="510" t="s">
        <v>1427</v>
      </c>
      <c r="C611" s="521" t="s">
        <v>1428</v>
      </c>
      <c r="D611" s="522" t="s">
        <v>1520</v>
      </c>
      <c r="E611" s="523">
        <v>1</v>
      </c>
      <c r="F611" s="523" t="s">
        <v>6</v>
      </c>
      <c r="G611" s="442" t="s">
        <v>1429</v>
      </c>
      <c r="H611" s="518" t="s">
        <v>1522</v>
      </c>
      <c r="I611" s="532" t="s">
        <v>1966</v>
      </c>
      <c r="J611" s="526">
        <v>40</v>
      </c>
      <c r="K611" s="56"/>
      <c r="L611" s="527" t="s">
        <v>4015</v>
      </c>
      <c r="M611" s="533" t="s">
        <v>3986</v>
      </c>
      <c r="N611" s="534" t="s">
        <v>2548</v>
      </c>
      <c r="O611" s="535"/>
      <c r="P611" s="50"/>
      <c r="Q611" s="50"/>
    </row>
    <row r="612" spans="1:32">
      <c r="A612" s="510" t="s">
        <v>1426</v>
      </c>
      <c r="B612" s="510" t="s">
        <v>1427</v>
      </c>
      <c r="C612" s="521" t="s">
        <v>1428</v>
      </c>
      <c r="D612" s="522" t="s">
        <v>1520</v>
      </c>
      <c r="E612" s="523">
        <v>1</v>
      </c>
      <c r="F612" s="523" t="s">
        <v>7</v>
      </c>
      <c r="G612" s="524" t="s">
        <v>1430</v>
      </c>
      <c r="H612" s="518" t="s">
        <v>1554</v>
      </c>
      <c r="I612" s="532" t="s">
        <v>1966</v>
      </c>
      <c r="J612" s="526">
        <v>40</v>
      </c>
      <c r="K612" s="510"/>
      <c r="M612" s="528"/>
    </row>
    <row r="613" spans="1:32" ht="15">
      <c r="A613" s="510" t="s">
        <v>1431</v>
      </c>
      <c r="B613" s="510" t="s">
        <v>1432</v>
      </c>
      <c r="C613" s="521" t="s">
        <v>1433</v>
      </c>
      <c r="D613" s="522" t="s">
        <v>1520</v>
      </c>
      <c r="E613" s="523">
        <v>1</v>
      </c>
      <c r="F613" s="523" t="s">
        <v>6</v>
      </c>
      <c r="G613" s="442" t="s">
        <v>1434</v>
      </c>
      <c r="H613" s="518" t="s">
        <v>1548</v>
      </c>
      <c r="I613" s="532" t="s">
        <v>1966</v>
      </c>
      <c r="J613" s="526">
        <v>40</v>
      </c>
      <c r="K613" s="510"/>
      <c r="L613" s="527" t="s">
        <v>3995</v>
      </c>
      <c r="M613" s="534" t="s">
        <v>3996</v>
      </c>
      <c r="N613" s="534" t="s">
        <v>2548</v>
      </c>
      <c r="O613" s="535"/>
    </row>
    <row r="614" spans="1:32">
      <c r="A614" s="510" t="s">
        <v>1431</v>
      </c>
      <c r="B614" s="510" t="s">
        <v>1432</v>
      </c>
      <c r="C614" s="521" t="s">
        <v>1433</v>
      </c>
      <c r="D614" s="522" t="s">
        <v>1520</v>
      </c>
      <c r="E614" s="523">
        <v>1</v>
      </c>
      <c r="F614" s="523" t="s">
        <v>7</v>
      </c>
      <c r="G614" s="524" t="s">
        <v>1435</v>
      </c>
      <c r="H614" s="518" t="s">
        <v>1550</v>
      </c>
      <c r="I614" s="532" t="s">
        <v>1966</v>
      </c>
      <c r="J614" s="526">
        <v>40</v>
      </c>
      <c r="K614" s="510"/>
      <c r="M614" s="528"/>
    </row>
    <row r="615" spans="1:32" ht="15">
      <c r="A615" s="510" t="s">
        <v>1436</v>
      </c>
      <c r="B615" s="510" t="s">
        <v>1437</v>
      </c>
      <c r="C615" s="521" t="s">
        <v>1438</v>
      </c>
      <c r="D615" s="522" t="s">
        <v>1520</v>
      </c>
      <c r="E615" s="523">
        <v>1</v>
      </c>
      <c r="F615" s="523" t="s">
        <v>6</v>
      </c>
      <c r="G615" s="442" t="s">
        <v>321</v>
      </c>
      <c r="H615" s="518" t="s">
        <v>1974</v>
      </c>
      <c r="I615" s="532" t="s">
        <v>1966</v>
      </c>
      <c r="J615" s="526">
        <v>40</v>
      </c>
      <c r="K615" s="510"/>
      <c r="L615" s="527" t="s">
        <v>4013</v>
      </c>
      <c r="M615" s="534" t="s">
        <v>3998</v>
      </c>
      <c r="N615" s="534" t="s">
        <v>2576</v>
      </c>
      <c r="O615" s="535"/>
    </row>
    <row r="616" spans="1:32">
      <c r="A616" s="510" t="s">
        <v>1436</v>
      </c>
      <c r="B616" s="510" t="s">
        <v>1437</v>
      </c>
      <c r="C616" s="521" t="s">
        <v>1438</v>
      </c>
      <c r="D616" s="522" t="s">
        <v>1520</v>
      </c>
      <c r="E616" s="523">
        <v>1</v>
      </c>
      <c r="F616" s="523" t="s">
        <v>7</v>
      </c>
      <c r="G616" s="524" t="s">
        <v>322</v>
      </c>
      <c r="H616" s="518" t="s">
        <v>1525</v>
      </c>
      <c r="I616" s="532" t="s">
        <v>1966</v>
      </c>
      <c r="J616" s="526">
        <v>40</v>
      </c>
      <c r="K616" s="510"/>
      <c r="M616" s="528"/>
    </row>
    <row r="617" spans="1:32" ht="72">
      <c r="A617" s="510" t="s">
        <v>1439</v>
      </c>
      <c r="B617" s="510" t="s">
        <v>1440</v>
      </c>
      <c r="C617" s="521" t="s">
        <v>1441</v>
      </c>
      <c r="D617" s="522" t="s">
        <v>1683</v>
      </c>
      <c r="E617" s="523">
        <v>1</v>
      </c>
      <c r="F617" s="523" t="s">
        <v>8</v>
      </c>
      <c r="G617" s="524" t="s">
        <v>1975</v>
      </c>
      <c r="H617" s="518" t="s">
        <v>1580</v>
      </c>
      <c r="J617" s="526">
        <v>40</v>
      </c>
      <c r="K617" s="510"/>
      <c r="L617" s="624" t="s">
        <v>2543</v>
      </c>
      <c r="M617" s="528" t="s">
        <v>2521</v>
      </c>
    </row>
    <row r="618" spans="1:32">
      <c r="A618" s="510" t="s">
        <v>1976</v>
      </c>
      <c r="B618" s="510" t="s">
        <v>1977</v>
      </c>
      <c r="C618" s="521" t="s">
        <v>197</v>
      </c>
      <c r="D618" s="522" t="s">
        <v>1546</v>
      </c>
      <c r="E618" s="523">
        <v>1</v>
      </c>
      <c r="F618" s="523" t="s">
        <v>19</v>
      </c>
      <c r="G618" s="117" t="s">
        <v>1973</v>
      </c>
      <c r="K618" s="510"/>
      <c r="L618" s="624"/>
      <c r="M618" s="528"/>
    </row>
    <row r="619" spans="1:32">
      <c r="A619" s="510" t="s">
        <v>1978</v>
      </c>
      <c r="B619" s="510" t="s">
        <v>1979</v>
      </c>
      <c r="C619" s="521" t="s">
        <v>197</v>
      </c>
      <c r="D619" s="522" t="s">
        <v>1546</v>
      </c>
      <c r="E619" s="523">
        <v>1</v>
      </c>
      <c r="F619" s="523" t="s">
        <v>19</v>
      </c>
      <c r="G619" s="117" t="s">
        <v>1973</v>
      </c>
      <c r="K619" s="510"/>
      <c r="L619" s="624"/>
      <c r="M619" s="528"/>
    </row>
    <row r="620" spans="1:32">
      <c r="A620" s="510" t="s">
        <v>1980</v>
      </c>
      <c r="B620" s="510" t="s">
        <v>1981</v>
      </c>
      <c r="C620" s="521" t="s">
        <v>200</v>
      </c>
      <c r="D620" s="522" t="s">
        <v>1546</v>
      </c>
      <c r="E620" s="523">
        <v>1</v>
      </c>
      <c r="F620" s="523" t="s">
        <v>19</v>
      </c>
      <c r="G620" s="117" t="s">
        <v>1973</v>
      </c>
      <c r="K620" s="510"/>
      <c r="M620" s="528"/>
    </row>
    <row r="621" spans="1:32" s="552" customFormat="1">
      <c r="A621" s="510">
        <v>1767</v>
      </c>
      <c r="B621" s="557" t="s">
        <v>1982</v>
      </c>
      <c r="C621" s="521" t="s">
        <v>200</v>
      </c>
      <c r="D621" s="558">
        <v>3</v>
      </c>
      <c r="E621" s="523">
        <v>1</v>
      </c>
      <c r="F621" s="559" t="s">
        <v>19</v>
      </c>
      <c r="G621" s="117" t="s">
        <v>1973</v>
      </c>
      <c r="H621" s="527"/>
      <c r="I621" s="532"/>
      <c r="J621" s="527"/>
      <c r="K621" s="56"/>
      <c r="L621" s="50"/>
      <c r="M621" s="528"/>
      <c r="N621" s="527"/>
      <c r="O621" s="529"/>
      <c r="P621" s="50"/>
      <c r="Q621" s="50"/>
      <c r="R621" s="527"/>
      <c r="S621" s="527"/>
      <c r="T621" s="527"/>
      <c r="U621" s="527"/>
      <c r="V621" s="527"/>
      <c r="W621" s="527"/>
      <c r="X621" s="527"/>
      <c r="Y621" s="527"/>
      <c r="Z621" s="527"/>
      <c r="AA621" s="527"/>
      <c r="AB621" s="527"/>
      <c r="AC621" s="527"/>
      <c r="AD621" s="527"/>
      <c r="AE621" s="527"/>
      <c r="AF621" s="527"/>
    </row>
    <row r="622" spans="1:32" s="554" customFormat="1" ht="15">
      <c r="A622" s="548" t="s">
        <v>1464</v>
      </c>
      <c r="B622" s="553" t="s">
        <v>1465</v>
      </c>
      <c r="C622" s="553" t="s">
        <v>1983</v>
      </c>
      <c r="D622" s="550" t="s">
        <v>1572</v>
      </c>
      <c r="E622" s="532">
        <v>1</v>
      </c>
      <c r="F622" s="532" t="s">
        <v>6</v>
      </c>
      <c r="G622" s="442" t="s">
        <v>1410</v>
      </c>
      <c r="H622" s="518" t="s">
        <v>1564</v>
      </c>
      <c r="I622" s="532" t="s">
        <v>1984</v>
      </c>
      <c r="J622" s="527">
        <v>40</v>
      </c>
      <c r="K622" s="527"/>
      <c r="L622" s="527" t="s">
        <v>4000</v>
      </c>
      <c r="M622" s="534" t="s">
        <v>3996</v>
      </c>
      <c r="N622" s="534" t="s">
        <v>2539</v>
      </c>
      <c r="O622" s="535"/>
      <c r="P622" s="527"/>
      <c r="Q622" s="527"/>
      <c r="R622" s="527"/>
    </row>
    <row r="623" spans="1:32" s="554" customFormat="1" ht="15">
      <c r="A623" s="548" t="s">
        <v>1467</v>
      </c>
      <c r="B623" s="553" t="s">
        <v>1468</v>
      </c>
      <c r="C623" s="553" t="s">
        <v>1985</v>
      </c>
      <c r="D623" s="550" t="s">
        <v>1661</v>
      </c>
      <c r="E623" s="532">
        <v>1</v>
      </c>
      <c r="F623" s="532" t="s">
        <v>6</v>
      </c>
      <c r="G623" s="442" t="s">
        <v>1390</v>
      </c>
      <c r="H623" s="518" t="s">
        <v>1552</v>
      </c>
      <c r="I623" s="606" t="s">
        <v>1672</v>
      </c>
      <c r="J623" s="527">
        <v>20</v>
      </c>
      <c r="K623" s="527"/>
      <c r="L623" s="527" t="s">
        <v>3999</v>
      </c>
      <c r="M623" s="534" t="s">
        <v>3992</v>
      </c>
      <c r="N623" s="534" t="s">
        <v>2548</v>
      </c>
      <c r="O623" s="531">
        <v>0.1675810185185185</v>
      </c>
      <c r="P623" s="583" t="s">
        <v>1984</v>
      </c>
      <c r="Q623" s="527"/>
      <c r="R623" s="527"/>
    </row>
    <row r="624" spans="1:32" s="532" customFormat="1">
      <c r="A624" s="510" t="s">
        <v>1470</v>
      </c>
      <c r="B624" s="60" t="s">
        <v>1471</v>
      </c>
      <c r="C624" s="61" t="s">
        <v>212</v>
      </c>
      <c r="D624" s="522" t="s">
        <v>1546</v>
      </c>
      <c r="E624" s="523">
        <v>1</v>
      </c>
      <c r="F624" s="523" t="s">
        <v>19</v>
      </c>
      <c r="G624" s="117" t="s">
        <v>1973</v>
      </c>
      <c r="H624" s="518"/>
      <c r="J624" s="526"/>
      <c r="K624" s="510"/>
      <c r="L624" s="553"/>
      <c r="M624" s="556"/>
      <c r="O624" s="529"/>
    </row>
    <row r="626" spans="1:18">
      <c r="C626" s="512"/>
      <c r="G626" s="96"/>
      <c r="K626" s="526"/>
    </row>
    <row r="627" spans="1:18">
      <c r="B627" s="557"/>
      <c r="G627" s="524"/>
    </row>
    <row r="628" spans="1:18">
      <c r="G628" s="524"/>
      <c r="J628" s="567"/>
    </row>
    <row r="629" spans="1:18">
      <c r="B629" s="557"/>
    </row>
    <row r="630" spans="1:18" s="548" customFormat="1">
      <c r="A630" s="625"/>
      <c r="B630" s="557"/>
      <c r="C630" s="521"/>
      <c r="D630" s="522"/>
      <c r="E630" s="523"/>
      <c r="F630" s="523"/>
      <c r="G630" s="594"/>
      <c r="H630" s="518"/>
      <c r="I630" s="532"/>
      <c r="J630" s="567"/>
      <c r="L630" s="527"/>
      <c r="O630" s="529"/>
      <c r="P630" s="527"/>
      <c r="Q630" s="527"/>
    </row>
    <row r="631" spans="1:18">
      <c r="B631" s="527"/>
      <c r="J631" s="567"/>
    </row>
    <row r="632" spans="1:18">
      <c r="B632" s="527"/>
      <c r="J632" s="567"/>
    </row>
    <row r="633" spans="1:18">
      <c r="B633" s="527"/>
    </row>
    <row r="634" spans="1:18">
      <c r="B634" s="527"/>
    </row>
    <row r="635" spans="1:18">
      <c r="B635" s="143"/>
    </row>
    <row r="636" spans="1:18">
      <c r="B636" s="143"/>
    </row>
    <row r="637" spans="1:18">
      <c r="B637" s="143"/>
    </row>
    <row r="638" spans="1:18" s="557" customFormat="1">
      <c r="A638" s="510"/>
      <c r="B638" s="49"/>
      <c r="C638" s="521"/>
      <c r="D638" s="522"/>
      <c r="E638" s="523"/>
      <c r="F638" s="523"/>
      <c r="G638" s="594"/>
      <c r="H638" s="518"/>
      <c r="I638" s="532"/>
      <c r="J638" s="526"/>
      <c r="K638" s="548"/>
      <c r="L638" s="527"/>
      <c r="O638" s="520"/>
      <c r="P638" s="527"/>
      <c r="Q638" s="527"/>
      <c r="R638" s="527"/>
    </row>
    <row r="639" spans="1:18" s="557" customFormat="1">
      <c r="A639" s="510"/>
      <c r="B639" s="49"/>
      <c r="C639" s="521"/>
      <c r="D639" s="522"/>
      <c r="E639" s="523"/>
      <c r="F639" s="523"/>
      <c r="G639" s="594"/>
      <c r="H639" s="518"/>
      <c r="I639" s="532"/>
      <c r="J639" s="526"/>
      <c r="K639" s="548"/>
      <c r="L639" s="527"/>
      <c r="O639" s="520"/>
      <c r="P639" s="527"/>
      <c r="Q639" s="527"/>
      <c r="R639" s="527"/>
    </row>
    <row r="640" spans="1:18" s="557" customFormat="1">
      <c r="A640" s="510"/>
      <c r="B640" s="60"/>
      <c r="C640" s="521"/>
      <c r="D640" s="522"/>
      <c r="E640" s="523"/>
      <c r="F640" s="523"/>
      <c r="G640" s="594"/>
      <c r="H640" s="518"/>
      <c r="I640" s="532"/>
      <c r="J640" s="526"/>
      <c r="K640" s="548"/>
      <c r="L640" s="527"/>
      <c r="O640" s="520"/>
      <c r="P640" s="527"/>
      <c r="Q640" s="527"/>
      <c r="R640" s="527"/>
    </row>
    <row r="641" spans="1:18" s="557" customFormat="1">
      <c r="A641" s="510"/>
      <c r="B641" s="49"/>
      <c r="C641" s="521"/>
      <c r="D641" s="522"/>
      <c r="E641" s="523"/>
      <c r="F641" s="523"/>
      <c r="G641" s="594"/>
      <c r="H641" s="518"/>
      <c r="I641" s="532"/>
      <c r="J641" s="526"/>
      <c r="K641" s="548"/>
      <c r="L641" s="527"/>
      <c r="O641" s="520"/>
      <c r="P641" s="527"/>
      <c r="Q641" s="527"/>
      <c r="R641" s="527"/>
    </row>
    <row r="643" spans="1:18" s="557" customFormat="1">
      <c r="A643" s="510"/>
      <c r="B643" s="49"/>
      <c r="C643" s="521"/>
      <c r="D643" s="522"/>
      <c r="E643" s="523"/>
      <c r="F643" s="523"/>
      <c r="G643" s="594"/>
      <c r="H643" s="518"/>
      <c r="I643" s="532"/>
      <c r="J643" s="526"/>
      <c r="K643" s="548"/>
      <c r="L643" s="527"/>
      <c r="O643" s="520"/>
      <c r="P643" s="527"/>
      <c r="Q643" s="527"/>
      <c r="R643" s="527"/>
    </row>
    <row r="647" spans="1:18" s="557" customFormat="1">
      <c r="A647" s="510"/>
      <c r="B647" s="49"/>
      <c r="C647" s="521"/>
      <c r="D647" s="522"/>
      <c r="E647" s="523"/>
      <c r="F647" s="523"/>
      <c r="G647" s="594"/>
      <c r="H647" s="518"/>
      <c r="I647" s="532"/>
      <c r="J647" s="526"/>
      <c r="K647" s="548"/>
      <c r="L647" s="527"/>
      <c r="O647" s="520"/>
      <c r="P647" s="527"/>
      <c r="Q647" s="527"/>
      <c r="R647" s="527"/>
    </row>
    <row r="649" spans="1:18" s="557" customFormat="1">
      <c r="A649" s="510"/>
      <c r="B649" s="60"/>
      <c r="C649" s="521"/>
      <c r="D649" s="522"/>
      <c r="E649" s="523"/>
      <c r="F649" s="523"/>
      <c r="G649" s="594"/>
      <c r="H649" s="518"/>
      <c r="I649" s="532"/>
      <c r="J649" s="526"/>
      <c r="K649" s="548"/>
      <c r="L649" s="527"/>
      <c r="O649" s="520"/>
      <c r="P649" s="527"/>
      <c r="Q649" s="527"/>
      <c r="R649" s="527"/>
    </row>
    <row r="652" spans="1:18" s="557" customFormat="1">
      <c r="A652" s="510"/>
      <c r="B652" s="49"/>
      <c r="C652" s="521"/>
      <c r="D652" s="522"/>
      <c r="E652" s="523"/>
      <c r="F652" s="523"/>
      <c r="G652" s="594"/>
      <c r="H652" s="518"/>
      <c r="I652" s="532"/>
      <c r="J652" s="526"/>
      <c r="K652" s="548"/>
      <c r="L652" s="527"/>
      <c r="O652" s="520"/>
      <c r="P652" s="527"/>
      <c r="Q652" s="527"/>
      <c r="R652" s="527"/>
    </row>
    <row r="653" spans="1:18" s="557" customFormat="1">
      <c r="A653" s="510"/>
      <c r="B653" s="49"/>
      <c r="C653" s="521"/>
      <c r="D653" s="522"/>
      <c r="E653" s="523"/>
      <c r="F653" s="523"/>
      <c r="G653" s="594"/>
      <c r="H653" s="518"/>
      <c r="I653" s="532"/>
      <c r="J653" s="526"/>
      <c r="K653" s="548"/>
      <c r="L653" s="527"/>
      <c r="O653" s="520"/>
      <c r="P653" s="527"/>
      <c r="Q653" s="527"/>
      <c r="R653" s="527"/>
    </row>
    <row r="654" spans="1:18" s="557" customFormat="1">
      <c r="A654" s="510"/>
      <c r="B654" s="49"/>
      <c r="C654" s="521"/>
      <c r="D654" s="522"/>
      <c r="E654" s="523"/>
      <c r="F654" s="523"/>
      <c r="G654" s="594"/>
      <c r="H654" s="518"/>
      <c r="I654" s="532"/>
      <c r="J654" s="526"/>
      <c r="K654" s="548"/>
      <c r="L654" s="527"/>
      <c r="O654" s="520"/>
      <c r="P654" s="527"/>
      <c r="Q654" s="527"/>
      <c r="R654" s="527"/>
    </row>
    <row r="655" spans="1:18" s="557" customFormat="1">
      <c r="A655" s="510"/>
      <c r="B655" s="548"/>
      <c r="C655" s="521"/>
      <c r="D655" s="522"/>
      <c r="E655" s="523"/>
      <c r="F655" s="523"/>
      <c r="G655" s="594"/>
      <c r="H655" s="518"/>
      <c r="I655" s="532"/>
      <c r="J655" s="526"/>
      <c r="K655" s="548"/>
      <c r="L655" s="527"/>
      <c r="O655" s="520"/>
      <c r="P655" s="527"/>
      <c r="Q655" s="527"/>
      <c r="R655" s="527"/>
    </row>
    <row r="656" spans="1:18" s="557" customFormat="1">
      <c r="A656" s="510"/>
      <c r="B656" s="60"/>
      <c r="C656" s="521"/>
      <c r="D656" s="522"/>
      <c r="E656" s="523"/>
      <c r="F656" s="523"/>
      <c r="G656" s="594"/>
      <c r="H656" s="518"/>
      <c r="I656" s="532"/>
      <c r="J656" s="526"/>
      <c r="K656" s="548"/>
      <c r="L656" s="527"/>
      <c r="O656" s="520"/>
      <c r="P656" s="527"/>
      <c r="Q656" s="527"/>
      <c r="R656" s="527"/>
    </row>
    <row r="657" spans="1:18" s="557" customFormat="1">
      <c r="A657" s="510"/>
      <c r="B657" s="60"/>
      <c r="C657" s="521"/>
      <c r="D657" s="522"/>
      <c r="E657" s="523"/>
      <c r="F657" s="523"/>
      <c r="G657" s="594"/>
      <c r="H657" s="518"/>
      <c r="I657" s="532"/>
      <c r="J657" s="526"/>
      <c r="K657" s="548"/>
      <c r="L657" s="527"/>
      <c r="O657" s="520"/>
      <c r="P657" s="527"/>
      <c r="Q657" s="527"/>
      <c r="R657" s="527"/>
    </row>
    <row r="661" spans="1:18" s="557" customFormat="1">
      <c r="A661" s="510"/>
      <c r="B661" s="49"/>
      <c r="C661" s="521"/>
      <c r="D661" s="522"/>
      <c r="E661" s="523"/>
      <c r="F661" s="523"/>
      <c r="G661" s="594"/>
      <c r="H661" s="518"/>
      <c r="I661" s="532"/>
      <c r="J661" s="526"/>
      <c r="K661" s="548"/>
      <c r="L661" s="527"/>
      <c r="O661" s="520"/>
      <c r="P661" s="527"/>
      <c r="Q661" s="527"/>
      <c r="R661" s="527"/>
    </row>
    <row r="662" spans="1:18" s="557" customFormat="1">
      <c r="A662" s="510"/>
      <c r="B662" s="49"/>
      <c r="C662" s="521"/>
      <c r="D662" s="522"/>
      <c r="E662" s="523"/>
      <c r="F662" s="523"/>
      <c r="G662" s="594"/>
      <c r="H662" s="518"/>
      <c r="I662" s="532"/>
      <c r="J662" s="526"/>
      <c r="K662" s="548"/>
      <c r="L662" s="527"/>
      <c r="O662" s="520"/>
      <c r="P662" s="527"/>
      <c r="Q662" s="527"/>
      <c r="R662" s="527"/>
    </row>
    <row r="663" spans="1:18" s="557" customFormat="1">
      <c r="A663" s="510"/>
      <c r="C663" s="521"/>
      <c r="D663" s="522"/>
      <c r="E663" s="523"/>
      <c r="F663" s="523"/>
      <c r="G663" s="594"/>
      <c r="H663" s="518"/>
      <c r="I663" s="532"/>
      <c r="J663" s="526"/>
      <c r="K663" s="548"/>
      <c r="L663" s="527"/>
      <c r="O663" s="520"/>
      <c r="P663" s="527"/>
      <c r="Q663" s="527"/>
      <c r="R663" s="527"/>
    </row>
    <row r="664" spans="1:18" s="557" customFormat="1">
      <c r="A664" s="510"/>
      <c r="B664" s="527"/>
      <c r="C664" s="521"/>
      <c r="D664" s="522"/>
      <c r="E664" s="523"/>
      <c r="F664" s="523"/>
      <c r="G664" s="594"/>
      <c r="H664" s="518"/>
      <c r="I664" s="532"/>
      <c r="J664" s="526"/>
      <c r="K664" s="548"/>
      <c r="L664" s="527"/>
      <c r="O664" s="520"/>
      <c r="P664" s="527"/>
      <c r="Q664" s="527"/>
      <c r="R664" s="527"/>
    </row>
    <row r="665" spans="1:18" s="557" customFormat="1">
      <c r="A665" s="510"/>
      <c r="B665" s="49"/>
      <c r="C665" s="521"/>
      <c r="D665" s="522"/>
      <c r="E665" s="523"/>
      <c r="F665" s="523"/>
      <c r="G665" s="594"/>
      <c r="H665" s="518"/>
      <c r="I665" s="532"/>
      <c r="J665" s="526"/>
      <c r="K665" s="548"/>
      <c r="L665" s="527"/>
      <c r="O665" s="520"/>
      <c r="P665" s="527"/>
      <c r="Q665" s="527"/>
      <c r="R665" s="527"/>
    </row>
    <row r="666" spans="1:18" s="557" customFormat="1">
      <c r="A666" s="510"/>
      <c r="B666" s="49"/>
      <c r="C666" s="521"/>
      <c r="D666" s="522"/>
      <c r="E666" s="523"/>
      <c r="F666" s="523"/>
      <c r="G666" s="594"/>
      <c r="H666" s="518"/>
      <c r="I666" s="532"/>
      <c r="J666" s="526"/>
      <c r="K666" s="548"/>
      <c r="L666" s="527"/>
      <c r="O666" s="520"/>
      <c r="P666" s="527"/>
      <c r="Q666" s="527"/>
      <c r="R666" s="527"/>
    </row>
    <row r="667" spans="1:18" s="557" customFormat="1">
      <c r="A667" s="510"/>
      <c r="B667" s="60"/>
      <c r="C667" s="521"/>
      <c r="D667" s="522"/>
      <c r="E667" s="523"/>
      <c r="F667" s="523"/>
      <c r="G667" s="594"/>
      <c r="H667" s="518"/>
      <c r="I667" s="532"/>
      <c r="J667" s="526"/>
      <c r="K667" s="548"/>
      <c r="L667" s="527"/>
      <c r="O667" s="520"/>
      <c r="P667" s="527"/>
      <c r="Q667" s="527"/>
      <c r="R667" s="527"/>
    </row>
    <row r="669" spans="1:18" s="557" customFormat="1">
      <c r="A669" s="510"/>
      <c r="B669" s="49"/>
      <c r="C669" s="521"/>
      <c r="D669" s="522"/>
      <c r="E669" s="523"/>
      <c r="F669" s="523"/>
      <c r="G669" s="594"/>
      <c r="H669" s="518"/>
      <c r="I669" s="532"/>
      <c r="J669" s="526"/>
      <c r="K669" s="548"/>
      <c r="L669" s="527"/>
      <c r="O669" s="520"/>
      <c r="P669" s="527"/>
      <c r="Q669" s="527"/>
      <c r="R669" s="527"/>
    </row>
    <row r="670" spans="1:18" s="557" customFormat="1">
      <c r="A670" s="510"/>
      <c r="B670" s="527"/>
      <c r="C670" s="521"/>
      <c r="D670" s="522"/>
      <c r="E670" s="523"/>
      <c r="F670" s="523"/>
      <c r="G670" s="594"/>
      <c r="H670" s="518"/>
      <c r="I670" s="532"/>
      <c r="J670" s="526"/>
      <c r="K670" s="548"/>
      <c r="L670" s="527"/>
      <c r="O670" s="520"/>
      <c r="P670" s="527"/>
      <c r="Q670" s="527"/>
      <c r="R670" s="527"/>
    </row>
    <row r="671" spans="1:18" s="557" customFormat="1">
      <c r="A671" s="510"/>
      <c r="B671" s="552"/>
      <c r="C671" s="521"/>
      <c r="D671" s="522"/>
      <c r="E671" s="523"/>
      <c r="F671" s="523"/>
      <c r="G671" s="594"/>
      <c r="H671" s="518"/>
      <c r="I671" s="532"/>
      <c r="J671" s="526"/>
      <c r="K671" s="548"/>
      <c r="L671" s="527"/>
      <c r="O671" s="520"/>
      <c r="P671" s="527"/>
      <c r="Q671" s="527"/>
      <c r="R671" s="527"/>
    </row>
    <row r="672" spans="1:18" s="557" customFormat="1">
      <c r="A672" s="510"/>
      <c r="B672" s="552"/>
      <c r="C672" s="521"/>
      <c r="D672" s="522"/>
      <c r="E672" s="523"/>
      <c r="F672" s="523"/>
      <c r="G672" s="594"/>
      <c r="H672" s="518"/>
      <c r="I672" s="532"/>
      <c r="J672" s="526"/>
      <c r="K672" s="548"/>
      <c r="L672" s="527"/>
      <c r="O672" s="520"/>
      <c r="P672" s="527"/>
      <c r="Q672" s="527"/>
      <c r="R672" s="527"/>
    </row>
    <row r="673" spans="1:18" s="557" customFormat="1">
      <c r="A673" s="510"/>
      <c r="B673" s="552"/>
      <c r="C673" s="521"/>
      <c r="D673" s="522"/>
      <c r="E673" s="523"/>
      <c r="F673" s="523"/>
      <c r="G673" s="594"/>
      <c r="H673" s="518"/>
      <c r="I673" s="532"/>
      <c r="J673" s="526"/>
      <c r="K673" s="548"/>
      <c r="L673" s="527"/>
      <c r="O673" s="520"/>
      <c r="P673" s="527"/>
      <c r="Q673" s="527"/>
      <c r="R673" s="527"/>
    </row>
    <row r="674" spans="1:18" s="557" customFormat="1">
      <c r="A674" s="510"/>
      <c r="B674" s="552"/>
      <c r="C674" s="521"/>
      <c r="D674" s="522"/>
      <c r="E674" s="523"/>
      <c r="F674" s="523"/>
      <c r="G674" s="594"/>
      <c r="H674" s="518"/>
      <c r="I674" s="532"/>
      <c r="J674" s="526"/>
      <c r="K674" s="548"/>
      <c r="L674" s="527"/>
      <c r="O674" s="520"/>
      <c r="P674" s="527"/>
      <c r="Q674" s="527"/>
      <c r="R674" s="527"/>
    </row>
    <row r="675" spans="1:18" s="557" customFormat="1">
      <c r="A675" s="510"/>
      <c r="B675" s="552"/>
      <c r="C675" s="521"/>
      <c r="D675" s="522"/>
      <c r="E675" s="523"/>
      <c r="F675" s="523"/>
      <c r="G675" s="594"/>
      <c r="H675" s="518"/>
      <c r="I675" s="532"/>
      <c r="J675" s="526"/>
      <c r="K675" s="548"/>
      <c r="L675" s="527"/>
      <c r="O675" s="520"/>
      <c r="P675" s="527"/>
      <c r="Q675" s="527"/>
      <c r="R675" s="527"/>
    </row>
    <row r="676" spans="1:18" s="557" customFormat="1">
      <c r="A676" s="510"/>
      <c r="B676" s="552"/>
      <c r="C676" s="521"/>
      <c r="D676" s="522"/>
      <c r="E676" s="523"/>
      <c r="F676" s="523"/>
      <c r="G676" s="594"/>
      <c r="H676" s="518"/>
      <c r="I676" s="532"/>
      <c r="J676" s="526"/>
      <c r="K676" s="548"/>
      <c r="L676" s="527"/>
      <c r="O676" s="520"/>
      <c r="P676" s="527"/>
      <c r="Q676" s="527"/>
      <c r="R676" s="527"/>
    </row>
    <row r="677" spans="1:18" s="557" customFormat="1">
      <c r="A677" s="510"/>
      <c r="B677" s="552"/>
      <c r="C677" s="521"/>
      <c r="D677" s="522"/>
      <c r="E677" s="523"/>
      <c r="F677" s="523"/>
      <c r="G677" s="594"/>
      <c r="H677" s="518"/>
      <c r="I677" s="532"/>
      <c r="J677" s="526"/>
      <c r="K677" s="548"/>
      <c r="L677" s="527"/>
      <c r="O677" s="520"/>
      <c r="P677" s="527"/>
      <c r="Q677" s="527"/>
      <c r="R677" s="527"/>
    </row>
    <row r="678" spans="1:18" s="557" customFormat="1">
      <c r="A678" s="510"/>
      <c r="B678" s="552"/>
      <c r="C678" s="521"/>
      <c r="D678" s="522"/>
      <c r="E678" s="523"/>
      <c r="F678" s="523"/>
      <c r="G678" s="594"/>
      <c r="H678" s="518"/>
      <c r="I678" s="532"/>
      <c r="J678" s="526"/>
      <c r="K678" s="548"/>
      <c r="L678" s="527"/>
      <c r="O678" s="520"/>
      <c r="P678" s="527"/>
      <c r="Q678" s="527"/>
      <c r="R678" s="527"/>
    </row>
    <row r="679" spans="1:18" s="557" customFormat="1">
      <c r="A679" s="510"/>
      <c r="B679" s="552"/>
      <c r="C679" s="521"/>
      <c r="D679" s="522"/>
      <c r="E679" s="523"/>
      <c r="F679" s="523"/>
      <c r="G679" s="594"/>
      <c r="H679" s="518"/>
      <c r="I679" s="532"/>
      <c r="J679" s="526"/>
      <c r="K679" s="548"/>
      <c r="L679" s="527"/>
      <c r="O679" s="520"/>
      <c r="P679" s="527"/>
      <c r="Q679" s="527"/>
      <c r="R679" s="527"/>
    </row>
    <row r="680" spans="1:18" s="557" customFormat="1">
      <c r="A680" s="510"/>
      <c r="B680" s="552"/>
      <c r="C680" s="521"/>
      <c r="D680" s="522"/>
      <c r="E680" s="523"/>
      <c r="F680" s="523"/>
      <c r="G680" s="594"/>
      <c r="H680" s="518"/>
      <c r="I680" s="532"/>
      <c r="J680" s="526"/>
      <c r="K680" s="548"/>
      <c r="L680" s="527"/>
      <c r="O680" s="520"/>
      <c r="P680" s="527"/>
      <c r="Q680" s="527"/>
      <c r="R680" s="527"/>
    </row>
    <row r="681" spans="1:18" s="557" customFormat="1">
      <c r="A681" s="510"/>
      <c r="B681" s="552"/>
      <c r="C681" s="521"/>
      <c r="D681" s="522"/>
      <c r="E681" s="523"/>
      <c r="F681" s="523"/>
      <c r="G681" s="594"/>
      <c r="H681" s="518"/>
      <c r="I681" s="532"/>
      <c r="J681" s="526"/>
      <c r="K681" s="548"/>
      <c r="L681" s="527"/>
      <c r="O681" s="520"/>
      <c r="P681" s="527"/>
      <c r="Q681" s="527"/>
      <c r="R681" s="527"/>
    </row>
    <row r="682" spans="1:18" s="557" customFormat="1">
      <c r="A682" s="510"/>
      <c r="B682" s="552"/>
      <c r="C682" s="521"/>
      <c r="D682" s="522"/>
      <c r="E682" s="523"/>
      <c r="F682" s="523"/>
      <c r="G682" s="594"/>
      <c r="H682" s="518"/>
      <c r="I682" s="532"/>
      <c r="J682" s="526"/>
      <c r="K682" s="548"/>
      <c r="L682" s="527"/>
      <c r="O682" s="520"/>
      <c r="P682" s="527"/>
      <c r="Q682" s="527"/>
      <c r="R682" s="527"/>
    </row>
    <row r="683" spans="1:18" s="557" customFormat="1">
      <c r="A683" s="510"/>
      <c r="B683" s="552"/>
      <c r="C683" s="521"/>
      <c r="D683" s="522"/>
      <c r="E683" s="523"/>
      <c r="F683" s="523"/>
      <c r="G683" s="594"/>
      <c r="H683" s="518"/>
      <c r="I683" s="532"/>
      <c r="J683" s="526"/>
      <c r="K683" s="548"/>
      <c r="L683" s="527"/>
      <c r="O683" s="520"/>
      <c r="P683" s="527"/>
      <c r="Q683" s="527"/>
      <c r="R683" s="527"/>
    </row>
    <row r="684" spans="1:18" s="557" customFormat="1">
      <c r="A684" s="510"/>
      <c r="B684" s="552"/>
      <c r="C684" s="521"/>
      <c r="D684" s="522"/>
      <c r="E684" s="523"/>
      <c r="F684" s="523"/>
      <c r="G684" s="594"/>
      <c r="H684" s="518"/>
      <c r="I684" s="532"/>
      <c r="J684" s="526"/>
      <c r="K684" s="548"/>
      <c r="L684" s="527"/>
      <c r="O684" s="520"/>
      <c r="P684" s="527"/>
      <c r="Q684" s="527"/>
      <c r="R684" s="527"/>
    </row>
  </sheetData>
  <autoFilter ref="A3:AF624"/>
  <mergeCells count="2">
    <mergeCell ref="C1:I1"/>
    <mergeCell ref="C2:I2"/>
  </mergeCells>
  <conditionalFormatting sqref="I46">
    <cfRule type="duplicateValues" dxfId="149" priority="6"/>
  </conditionalFormatting>
  <conditionalFormatting sqref="I128">
    <cfRule type="duplicateValues" dxfId="148" priority="5"/>
  </conditionalFormatting>
  <conditionalFormatting sqref="I130">
    <cfRule type="duplicateValues" dxfId="147" priority="4"/>
  </conditionalFormatting>
  <conditionalFormatting sqref="A526 C526:D526">
    <cfRule type="duplicateValues" dxfId="146" priority="3"/>
  </conditionalFormatting>
  <conditionalFormatting sqref="C125">
    <cfRule type="duplicateValues" dxfId="145" priority="2"/>
  </conditionalFormatting>
  <conditionalFormatting sqref="C514:C515">
    <cfRule type="duplicateValues" dxfId="144" priority="1"/>
  </conditionalFormatting>
  <pageMargins left="0.70866141732283472" right="0.70866141732283472" top="0.74803149606299213"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3"/>
  <sheetViews>
    <sheetView workbookViewId="0">
      <selection activeCell="J23" sqref="J23"/>
    </sheetView>
  </sheetViews>
  <sheetFormatPr defaultRowHeight="12.75"/>
  <cols>
    <col min="1" max="1" width="12.140625" style="434" customWidth="1"/>
    <col min="2" max="2" width="10.85546875" style="434" customWidth="1"/>
    <col min="3" max="3" width="13.42578125" style="434" customWidth="1"/>
    <col min="4" max="4" width="40.42578125" style="434" customWidth="1"/>
    <col min="5" max="5" width="14.5703125" bestFit="1" customWidth="1"/>
    <col min="6" max="6" width="12.140625" style="434" customWidth="1"/>
    <col min="7" max="7" width="9.42578125" style="434" customWidth="1"/>
  </cols>
  <sheetData>
    <row r="1" spans="1:7" ht="14.25" thickTop="1" thickBot="1">
      <c r="A1" s="469" t="s">
        <v>3658</v>
      </c>
      <c r="B1" s="468" t="s">
        <v>3449</v>
      </c>
    </row>
    <row r="2" spans="1:7" ht="14.25" thickTop="1" thickBot="1">
      <c r="A2" s="469" t="s">
        <v>3659</v>
      </c>
      <c r="B2" s="469" t="s">
        <v>3450</v>
      </c>
      <c r="C2" s="469" t="s">
        <v>3451</v>
      </c>
      <c r="D2" s="469" t="s">
        <v>3452</v>
      </c>
      <c r="F2" s="469" t="s">
        <v>3453</v>
      </c>
      <c r="G2" s="469" t="s">
        <v>3454</v>
      </c>
    </row>
    <row r="3" spans="1:7" ht="13.5" thickTop="1">
      <c r="A3" s="395" t="s">
        <v>3660</v>
      </c>
      <c r="B3" s="395" t="s">
        <v>13</v>
      </c>
      <c r="C3" s="395" t="s">
        <v>3455</v>
      </c>
      <c r="D3" s="395" t="s">
        <v>1488</v>
      </c>
      <c r="E3" t="str">
        <f t="shared" ref="E3:E66" si="0">TRIM(B3)&amp;" "&amp;TRIM(C3)&amp;G3</f>
        <v>BIO F110G1</v>
      </c>
      <c r="F3" s="434">
        <v>1002</v>
      </c>
      <c r="G3" s="395" t="s">
        <v>3456</v>
      </c>
    </row>
    <row r="4" spans="1:7">
      <c r="A4" s="395" t="s">
        <v>3660</v>
      </c>
      <c r="B4" s="395" t="s">
        <v>13</v>
      </c>
      <c r="C4" s="395" t="s">
        <v>3455</v>
      </c>
      <c r="D4" s="395" t="s">
        <v>1488</v>
      </c>
      <c r="E4" s="434" t="str">
        <f t="shared" si="0"/>
        <v>BIO F110P1</v>
      </c>
      <c r="F4" s="434">
        <v>1003</v>
      </c>
      <c r="G4" s="395" t="s">
        <v>3457</v>
      </c>
    </row>
    <row r="5" spans="1:7">
      <c r="A5" s="395" t="s">
        <v>3660</v>
      </c>
      <c r="B5" s="395" t="s">
        <v>13</v>
      </c>
      <c r="C5" s="395" t="s">
        <v>3455</v>
      </c>
      <c r="D5" s="395" t="s">
        <v>1488</v>
      </c>
      <c r="E5" s="434" t="str">
        <f t="shared" si="0"/>
        <v>BIO F110P1</v>
      </c>
      <c r="F5" s="434">
        <v>1003</v>
      </c>
      <c r="G5" s="395" t="s">
        <v>3457</v>
      </c>
    </row>
    <row r="6" spans="1:7">
      <c r="A6" s="395" t="s">
        <v>3660</v>
      </c>
      <c r="B6" s="395" t="s">
        <v>13</v>
      </c>
      <c r="C6" s="395" t="s">
        <v>3455</v>
      </c>
      <c r="D6" s="395" t="s">
        <v>1488</v>
      </c>
      <c r="E6" s="434" t="str">
        <f t="shared" si="0"/>
        <v>BIO F110P1</v>
      </c>
      <c r="F6" s="434">
        <v>1003</v>
      </c>
      <c r="G6" s="395" t="s">
        <v>3457</v>
      </c>
    </row>
    <row r="7" spans="1:7">
      <c r="A7" s="395" t="s">
        <v>3660</v>
      </c>
      <c r="B7" s="395" t="s">
        <v>13</v>
      </c>
      <c r="C7" s="395" t="s">
        <v>3455</v>
      </c>
      <c r="D7" s="395" t="s">
        <v>1488</v>
      </c>
      <c r="E7" s="434" t="str">
        <f t="shared" si="0"/>
        <v>BIO F110P1</v>
      </c>
      <c r="F7" s="434">
        <v>1003</v>
      </c>
      <c r="G7" s="395" t="s">
        <v>3457</v>
      </c>
    </row>
    <row r="8" spans="1:7">
      <c r="A8" s="395" t="s">
        <v>3660</v>
      </c>
      <c r="B8" s="395" t="s">
        <v>13</v>
      </c>
      <c r="C8" s="395" t="s">
        <v>3455</v>
      </c>
      <c r="D8" s="395" t="s">
        <v>1488</v>
      </c>
      <c r="E8" s="434" t="str">
        <f t="shared" si="0"/>
        <v>BIO F110P10</v>
      </c>
      <c r="F8" s="434">
        <v>1012</v>
      </c>
      <c r="G8" s="395" t="s">
        <v>3458</v>
      </c>
    </row>
    <row r="9" spans="1:7">
      <c r="A9" s="395" t="s">
        <v>3660</v>
      </c>
      <c r="B9" s="395" t="s">
        <v>13</v>
      </c>
      <c r="C9" s="395" t="s">
        <v>3455</v>
      </c>
      <c r="D9" s="395" t="s">
        <v>1488</v>
      </c>
      <c r="E9" s="434" t="str">
        <f t="shared" si="0"/>
        <v>BIO F110P10</v>
      </c>
      <c r="F9" s="434">
        <v>1012</v>
      </c>
      <c r="G9" s="395" t="s">
        <v>3458</v>
      </c>
    </row>
    <row r="10" spans="1:7">
      <c r="A10" s="395" t="s">
        <v>3660</v>
      </c>
      <c r="B10" s="395" t="s">
        <v>13</v>
      </c>
      <c r="C10" s="395" t="s">
        <v>3455</v>
      </c>
      <c r="D10" s="395" t="s">
        <v>1488</v>
      </c>
      <c r="E10" s="434" t="str">
        <f t="shared" si="0"/>
        <v>BIO F110P10</v>
      </c>
      <c r="F10" s="434">
        <v>1012</v>
      </c>
      <c r="G10" s="395" t="s">
        <v>3458</v>
      </c>
    </row>
    <row r="11" spans="1:7">
      <c r="A11" s="395" t="s">
        <v>3660</v>
      </c>
      <c r="B11" s="395" t="s">
        <v>13</v>
      </c>
      <c r="C11" s="395" t="s">
        <v>3455</v>
      </c>
      <c r="D11" s="395" t="s">
        <v>1488</v>
      </c>
      <c r="E11" s="434" t="str">
        <f t="shared" si="0"/>
        <v>BIO F110P10</v>
      </c>
      <c r="F11" s="434">
        <v>1012</v>
      </c>
      <c r="G11" s="395" t="s">
        <v>3458</v>
      </c>
    </row>
    <row r="12" spans="1:7">
      <c r="A12" s="395" t="s">
        <v>3660</v>
      </c>
      <c r="B12" s="395" t="s">
        <v>13</v>
      </c>
      <c r="C12" s="395" t="s">
        <v>3455</v>
      </c>
      <c r="D12" s="395" t="s">
        <v>1488</v>
      </c>
      <c r="E12" s="434" t="str">
        <f t="shared" si="0"/>
        <v>BIO F110P10</v>
      </c>
      <c r="F12" s="434">
        <v>1012</v>
      </c>
      <c r="G12" s="395" t="s">
        <v>3458</v>
      </c>
    </row>
    <row r="13" spans="1:7">
      <c r="A13" s="395" t="s">
        <v>3660</v>
      </c>
      <c r="B13" s="395" t="s">
        <v>13</v>
      </c>
      <c r="C13" s="395" t="s">
        <v>3455</v>
      </c>
      <c r="D13" s="395" t="s">
        <v>1488</v>
      </c>
      <c r="E13" s="434" t="str">
        <f t="shared" si="0"/>
        <v>BIO F110P11</v>
      </c>
      <c r="F13" s="434">
        <v>1013</v>
      </c>
      <c r="G13" s="395" t="s">
        <v>3459</v>
      </c>
    </row>
    <row r="14" spans="1:7">
      <c r="A14" s="395" t="s">
        <v>3660</v>
      </c>
      <c r="B14" s="395" t="s">
        <v>13</v>
      </c>
      <c r="C14" s="395" t="s">
        <v>3455</v>
      </c>
      <c r="D14" s="395" t="s">
        <v>1488</v>
      </c>
      <c r="E14" s="434" t="str">
        <f t="shared" si="0"/>
        <v>BIO F110P11</v>
      </c>
      <c r="F14" s="434">
        <v>1013</v>
      </c>
      <c r="G14" s="395" t="s">
        <v>3459</v>
      </c>
    </row>
    <row r="15" spans="1:7">
      <c r="A15" s="395" t="s">
        <v>3660</v>
      </c>
      <c r="B15" s="395" t="s">
        <v>13</v>
      </c>
      <c r="C15" s="395" t="s">
        <v>3455</v>
      </c>
      <c r="D15" s="395" t="s">
        <v>1488</v>
      </c>
      <c r="E15" s="434" t="str">
        <f t="shared" si="0"/>
        <v>BIO F110P11</v>
      </c>
      <c r="F15" s="434">
        <v>1013</v>
      </c>
      <c r="G15" s="395" t="s">
        <v>3459</v>
      </c>
    </row>
    <row r="16" spans="1:7">
      <c r="A16" s="395" t="s">
        <v>3660</v>
      </c>
      <c r="B16" s="395" t="s">
        <v>13</v>
      </c>
      <c r="C16" s="395" t="s">
        <v>3455</v>
      </c>
      <c r="D16" s="395" t="s">
        <v>1488</v>
      </c>
      <c r="E16" s="434" t="str">
        <f t="shared" si="0"/>
        <v>BIO F110P11</v>
      </c>
      <c r="F16" s="434">
        <v>1013</v>
      </c>
      <c r="G16" s="395" t="s">
        <v>3459</v>
      </c>
    </row>
    <row r="17" spans="1:7">
      <c r="A17" s="395" t="s">
        <v>3660</v>
      </c>
      <c r="B17" s="395" t="s">
        <v>13</v>
      </c>
      <c r="C17" s="395" t="s">
        <v>3455</v>
      </c>
      <c r="D17" s="395" t="s">
        <v>1488</v>
      </c>
      <c r="E17" s="434" t="str">
        <f t="shared" si="0"/>
        <v>BIO F110P12</v>
      </c>
      <c r="F17" s="434">
        <v>1014</v>
      </c>
      <c r="G17" s="395" t="s">
        <v>3460</v>
      </c>
    </row>
    <row r="18" spans="1:7">
      <c r="A18" s="395" t="s">
        <v>3660</v>
      </c>
      <c r="B18" s="395" t="s">
        <v>13</v>
      </c>
      <c r="C18" s="395" t="s">
        <v>3455</v>
      </c>
      <c r="D18" s="395" t="s">
        <v>1488</v>
      </c>
      <c r="E18" s="434" t="str">
        <f t="shared" si="0"/>
        <v>BIO F110P12</v>
      </c>
      <c r="F18" s="434">
        <v>1014</v>
      </c>
      <c r="G18" s="395" t="s">
        <v>3460</v>
      </c>
    </row>
    <row r="19" spans="1:7">
      <c r="A19" s="395" t="s">
        <v>3660</v>
      </c>
      <c r="B19" s="395" t="s">
        <v>13</v>
      </c>
      <c r="C19" s="395" t="s">
        <v>3455</v>
      </c>
      <c r="D19" s="395" t="s">
        <v>1488</v>
      </c>
      <c r="E19" s="434" t="str">
        <f t="shared" si="0"/>
        <v>BIO F110P12</v>
      </c>
      <c r="F19" s="434">
        <v>1014</v>
      </c>
      <c r="G19" s="395" t="s">
        <v>3460</v>
      </c>
    </row>
    <row r="20" spans="1:7">
      <c r="A20" s="395" t="s">
        <v>3660</v>
      </c>
      <c r="B20" s="395" t="s">
        <v>13</v>
      </c>
      <c r="C20" s="395" t="s">
        <v>3455</v>
      </c>
      <c r="D20" s="395" t="s">
        <v>1488</v>
      </c>
      <c r="E20" s="434" t="str">
        <f t="shared" si="0"/>
        <v>BIO F110P12</v>
      </c>
      <c r="F20" s="434">
        <v>1014</v>
      </c>
      <c r="G20" s="395" t="s">
        <v>3460</v>
      </c>
    </row>
    <row r="21" spans="1:7">
      <c r="A21" s="395" t="s">
        <v>3660</v>
      </c>
      <c r="B21" s="395" t="s">
        <v>13</v>
      </c>
      <c r="C21" s="395" t="s">
        <v>3455</v>
      </c>
      <c r="D21" s="395" t="s">
        <v>1488</v>
      </c>
      <c r="E21" s="434" t="str">
        <f t="shared" si="0"/>
        <v>BIO F110P12</v>
      </c>
      <c r="F21" s="434">
        <v>1014</v>
      </c>
      <c r="G21" s="395" t="s">
        <v>3460</v>
      </c>
    </row>
    <row r="22" spans="1:7">
      <c r="A22" s="395" t="s">
        <v>3660</v>
      </c>
      <c r="B22" s="395" t="s">
        <v>13</v>
      </c>
      <c r="C22" s="395" t="s">
        <v>3455</v>
      </c>
      <c r="D22" s="395" t="s">
        <v>1488</v>
      </c>
      <c r="E22" s="434" t="str">
        <f t="shared" si="0"/>
        <v>BIO F110P13</v>
      </c>
      <c r="F22" s="434">
        <v>1015</v>
      </c>
      <c r="G22" s="395" t="s">
        <v>3461</v>
      </c>
    </row>
    <row r="23" spans="1:7">
      <c r="A23" s="395" t="s">
        <v>3660</v>
      </c>
      <c r="B23" s="395" t="s">
        <v>13</v>
      </c>
      <c r="C23" s="395" t="s">
        <v>3455</v>
      </c>
      <c r="D23" s="395" t="s">
        <v>1488</v>
      </c>
      <c r="E23" s="434" t="str">
        <f t="shared" si="0"/>
        <v>BIO F110P13</v>
      </c>
      <c r="F23" s="434">
        <v>1015</v>
      </c>
      <c r="G23" s="395" t="s">
        <v>3461</v>
      </c>
    </row>
    <row r="24" spans="1:7">
      <c r="A24" s="395" t="s">
        <v>3660</v>
      </c>
      <c r="B24" s="395" t="s">
        <v>13</v>
      </c>
      <c r="C24" s="395" t="s">
        <v>3455</v>
      </c>
      <c r="D24" s="395" t="s">
        <v>1488</v>
      </c>
      <c r="E24" s="434" t="str">
        <f t="shared" si="0"/>
        <v>BIO F110P13</v>
      </c>
      <c r="F24" s="434">
        <v>1015</v>
      </c>
      <c r="G24" s="395" t="s">
        <v>3461</v>
      </c>
    </row>
    <row r="25" spans="1:7">
      <c r="A25" s="395" t="s">
        <v>3660</v>
      </c>
      <c r="B25" s="395" t="s">
        <v>13</v>
      </c>
      <c r="C25" s="395" t="s">
        <v>3455</v>
      </c>
      <c r="D25" s="395" t="s">
        <v>1488</v>
      </c>
      <c r="E25" s="434" t="str">
        <f t="shared" si="0"/>
        <v>BIO F110P13</v>
      </c>
      <c r="F25" s="434">
        <v>1015</v>
      </c>
      <c r="G25" s="395" t="s">
        <v>3461</v>
      </c>
    </row>
    <row r="26" spans="1:7">
      <c r="A26" s="395" t="s">
        <v>3660</v>
      </c>
      <c r="B26" s="395" t="s">
        <v>13</v>
      </c>
      <c r="C26" s="395" t="s">
        <v>3455</v>
      </c>
      <c r="D26" s="395" t="s">
        <v>1488</v>
      </c>
      <c r="E26" s="434" t="str">
        <f t="shared" si="0"/>
        <v>BIO F110P14</v>
      </c>
      <c r="F26" s="434">
        <v>1016</v>
      </c>
      <c r="G26" s="395" t="s">
        <v>3462</v>
      </c>
    </row>
    <row r="27" spans="1:7">
      <c r="A27" s="395" t="s">
        <v>3660</v>
      </c>
      <c r="B27" s="395" t="s">
        <v>13</v>
      </c>
      <c r="C27" s="395" t="s">
        <v>3455</v>
      </c>
      <c r="D27" s="395" t="s">
        <v>1488</v>
      </c>
      <c r="E27" s="434" t="str">
        <f t="shared" si="0"/>
        <v>BIO F110P14</v>
      </c>
      <c r="F27" s="434">
        <v>1016</v>
      </c>
      <c r="G27" s="395" t="s">
        <v>3462</v>
      </c>
    </row>
    <row r="28" spans="1:7">
      <c r="A28" s="395" t="s">
        <v>3660</v>
      </c>
      <c r="B28" s="395" t="s">
        <v>13</v>
      </c>
      <c r="C28" s="395" t="s">
        <v>3455</v>
      </c>
      <c r="D28" s="395" t="s">
        <v>1488</v>
      </c>
      <c r="E28" s="434" t="str">
        <f t="shared" si="0"/>
        <v>BIO F110P14</v>
      </c>
      <c r="F28" s="434">
        <v>1016</v>
      </c>
      <c r="G28" s="395" t="s">
        <v>3462</v>
      </c>
    </row>
    <row r="29" spans="1:7">
      <c r="A29" s="395" t="s">
        <v>3660</v>
      </c>
      <c r="B29" s="395" t="s">
        <v>13</v>
      </c>
      <c r="C29" s="395" t="s">
        <v>3455</v>
      </c>
      <c r="D29" s="395" t="s">
        <v>1488</v>
      </c>
      <c r="E29" s="434" t="str">
        <f t="shared" si="0"/>
        <v>BIO F110P14</v>
      </c>
      <c r="F29" s="434">
        <v>1016</v>
      </c>
      <c r="G29" s="395" t="s">
        <v>3462</v>
      </c>
    </row>
    <row r="30" spans="1:7">
      <c r="A30" s="395" t="s">
        <v>3660</v>
      </c>
      <c r="B30" s="395" t="s">
        <v>13</v>
      </c>
      <c r="C30" s="395" t="s">
        <v>3455</v>
      </c>
      <c r="D30" s="395" t="s">
        <v>1488</v>
      </c>
      <c r="E30" s="434" t="str">
        <f t="shared" si="0"/>
        <v>BIO F110P15</v>
      </c>
      <c r="F30" s="434">
        <v>1017</v>
      </c>
      <c r="G30" s="395" t="s">
        <v>3463</v>
      </c>
    </row>
    <row r="31" spans="1:7">
      <c r="A31" s="395" t="s">
        <v>3660</v>
      </c>
      <c r="B31" s="395" t="s">
        <v>13</v>
      </c>
      <c r="C31" s="395" t="s">
        <v>3455</v>
      </c>
      <c r="D31" s="395" t="s">
        <v>1488</v>
      </c>
      <c r="E31" s="434" t="str">
        <f t="shared" si="0"/>
        <v>BIO F110P15</v>
      </c>
      <c r="F31" s="434">
        <v>1017</v>
      </c>
      <c r="G31" s="395" t="s">
        <v>3463</v>
      </c>
    </row>
    <row r="32" spans="1:7">
      <c r="A32" s="395" t="s">
        <v>3660</v>
      </c>
      <c r="B32" s="395" t="s">
        <v>13</v>
      </c>
      <c r="C32" s="395" t="s">
        <v>3455</v>
      </c>
      <c r="D32" s="395" t="s">
        <v>1488</v>
      </c>
      <c r="E32" s="434" t="str">
        <f t="shared" si="0"/>
        <v>BIO F110P15</v>
      </c>
      <c r="F32" s="434">
        <v>1017</v>
      </c>
      <c r="G32" s="395" t="s">
        <v>3463</v>
      </c>
    </row>
    <row r="33" spans="1:7">
      <c r="A33" s="395" t="s">
        <v>3660</v>
      </c>
      <c r="B33" s="395" t="s">
        <v>13</v>
      </c>
      <c r="C33" s="395" t="s">
        <v>3455</v>
      </c>
      <c r="D33" s="395" t="s">
        <v>1488</v>
      </c>
      <c r="E33" s="434" t="str">
        <f t="shared" si="0"/>
        <v>BIO F110P15</v>
      </c>
      <c r="F33" s="434">
        <v>1017</v>
      </c>
      <c r="G33" s="395" t="s">
        <v>3463</v>
      </c>
    </row>
    <row r="34" spans="1:7">
      <c r="A34" s="395" t="s">
        <v>3660</v>
      </c>
      <c r="B34" s="395" t="s">
        <v>13</v>
      </c>
      <c r="C34" s="395" t="s">
        <v>3455</v>
      </c>
      <c r="D34" s="395" t="s">
        <v>1488</v>
      </c>
      <c r="E34" s="434" t="str">
        <f t="shared" si="0"/>
        <v>BIO F110P2</v>
      </c>
      <c r="F34" s="434">
        <v>1004</v>
      </c>
      <c r="G34" s="395" t="s">
        <v>3464</v>
      </c>
    </row>
    <row r="35" spans="1:7">
      <c r="A35" s="395" t="s">
        <v>3660</v>
      </c>
      <c r="B35" s="395" t="s">
        <v>13</v>
      </c>
      <c r="C35" s="395" t="s">
        <v>3455</v>
      </c>
      <c r="D35" s="395" t="s">
        <v>1488</v>
      </c>
      <c r="E35" s="434" t="str">
        <f t="shared" si="0"/>
        <v>BIO F110P2</v>
      </c>
      <c r="F35" s="434">
        <v>1004</v>
      </c>
      <c r="G35" s="395" t="s">
        <v>3464</v>
      </c>
    </row>
    <row r="36" spans="1:7">
      <c r="A36" s="395" t="s">
        <v>3660</v>
      </c>
      <c r="B36" s="395" t="s">
        <v>13</v>
      </c>
      <c r="C36" s="395" t="s">
        <v>3455</v>
      </c>
      <c r="D36" s="395" t="s">
        <v>1488</v>
      </c>
      <c r="E36" s="434" t="str">
        <f t="shared" si="0"/>
        <v>BIO F110P2</v>
      </c>
      <c r="F36" s="434">
        <v>1004</v>
      </c>
      <c r="G36" s="395" t="s">
        <v>3464</v>
      </c>
    </row>
    <row r="37" spans="1:7">
      <c r="A37" s="395" t="s">
        <v>3660</v>
      </c>
      <c r="B37" s="395" t="s">
        <v>13</v>
      </c>
      <c r="C37" s="395" t="s">
        <v>3455</v>
      </c>
      <c r="D37" s="395" t="s">
        <v>1488</v>
      </c>
      <c r="E37" s="434" t="str">
        <f t="shared" si="0"/>
        <v>BIO F110P2</v>
      </c>
      <c r="F37" s="434">
        <v>1004</v>
      </c>
      <c r="G37" s="395" t="s">
        <v>3464</v>
      </c>
    </row>
    <row r="38" spans="1:7">
      <c r="A38" s="395" t="s">
        <v>3660</v>
      </c>
      <c r="B38" s="395" t="s">
        <v>13</v>
      </c>
      <c r="C38" s="395" t="s">
        <v>3455</v>
      </c>
      <c r="D38" s="395" t="s">
        <v>1488</v>
      </c>
      <c r="E38" s="434" t="str">
        <f t="shared" si="0"/>
        <v>BIO F110P2</v>
      </c>
      <c r="F38" s="434">
        <v>1004</v>
      </c>
      <c r="G38" s="395" t="s">
        <v>3464</v>
      </c>
    </row>
    <row r="39" spans="1:7">
      <c r="A39" s="395" t="s">
        <v>3660</v>
      </c>
      <c r="B39" s="395" t="s">
        <v>13</v>
      </c>
      <c r="C39" s="395" t="s">
        <v>3455</v>
      </c>
      <c r="D39" s="395" t="s">
        <v>1488</v>
      </c>
      <c r="E39" s="434" t="str">
        <f t="shared" si="0"/>
        <v>BIO F110P3</v>
      </c>
      <c r="F39" s="434">
        <v>1005</v>
      </c>
      <c r="G39" s="395" t="s">
        <v>3465</v>
      </c>
    </row>
    <row r="40" spans="1:7">
      <c r="A40" s="395" t="s">
        <v>3660</v>
      </c>
      <c r="B40" s="395" t="s">
        <v>13</v>
      </c>
      <c r="C40" s="395" t="s">
        <v>3455</v>
      </c>
      <c r="D40" s="395" t="s">
        <v>1488</v>
      </c>
      <c r="E40" s="434" t="str">
        <f t="shared" si="0"/>
        <v>BIO F110P3</v>
      </c>
      <c r="F40" s="434">
        <v>1005</v>
      </c>
      <c r="G40" s="395" t="s">
        <v>3465</v>
      </c>
    </row>
    <row r="41" spans="1:7">
      <c r="A41" s="395" t="s">
        <v>3660</v>
      </c>
      <c r="B41" s="395" t="s">
        <v>13</v>
      </c>
      <c r="C41" s="395" t="s">
        <v>3455</v>
      </c>
      <c r="D41" s="395" t="s">
        <v>1488</v>
      </c>
      <c r="E41" s="434" t="str">
        <f t="shared" si="0"/>
        <v>BIO F110P3</v>
      </c>
      <c r="F41" s="434">
        <v>1005</v>
      </c>
      <c r="G41" s="395" t="s">
        <v>3465</v>
      </c>
    </row>
    <row r="42" spans="1:7">
      <c r="A42" s="395" t="s">
        <v>3660</v>
      </c>
      <c r="B42" s="395" t="s">
        <v>13</v>
      </c>
      <c r="C42" s="395" t="s">
        <v>3455</v>
      </c>
      <c r="D42" s="395" t="s">
        <v>1488</v>
      </c>
      <c r="E42" s="434" t="str">
        <f t="shared" si="0"/>
        <v>BIO F110P3</v>
      </c>
      <c r="F42" s="434">
        <v>1005</v>
      </c>
      <c r="G42" s="395" t="s">
        <v>3465</v>
      </c>
    </row>
    <row r="43" spans="1:7">
      <c r="A43" s="395" t="s">
        <v>3660</v>
      </c>
      <c r="B43" s="395" t="s">
        <v>13</v>
      </c>
      <c r="C43" s="395" t="s">
        <v>3455</v>
      </c>
      <c r="D43" s="395" t="s">
        <v>1488</v>
      </c>
      <c r="E43" s="434" t="str">
        <f t="shared" si="0"/>
        <v>BIO F110P4</v>
      </c>
      <c r="F43" s="434">
        <v>1006</v>
      </c>
      <c r="G43" s="395" t="s">
        <v>3466</v>
      </c>
    </row>
    <row r="44" spans="1:7">
      <c r="A44" s="395" t="s">
        <v>3660</v>
      </c>
      <c r="B44" s="395" t="s">
        <v>13</v>
      </c>
      <c r="C44" s="395" t="s">
        <v>3455</v>
      </c>
      <c r="D44" s="395" t="s">
        <v>1488</v>
      </c>
      <c r="E44" s="434" t="str">
        <f t="shared" si="0"/>
        <v>BIO F110P4</v>
      </c>
      <c r="F44" s="434">
        <v>1006</v>
      </c>
      <c r="G44" s="395" t="s">
        <v>3466</v>
      </c>
    </row>
    <row r="45" spans="1:7">
      <c r="A45" s="395" t="s">
        <v>3660</v>
      </c>
      <c r="B45" s="395" t="s">
        <v>13</v>
      </c>
      <c r="C45" s="395" t="s">
        <v>3455</v>
      </c>
      <c r="D45" s="395" t="s">
        <v>1488</v>
      </c>
      <c r="E45" s="434" t="str">
        <f t="shared" si="0"/>
        <v>BIO F110P4</v>
      </c>
      <c r="F45" s="434">
        <v>1006</v>
      </c>
      <c r="G45" s="395" t="s">
        <v>3466</v>
      </c>
    </row>
    <row r="46" spans="1:7">
      <c r="A46" s="395" t="s">
        <v>3660</v>
      </c>
      <c r="B46" s="395" t="s">
        <v>13</v>
      </c>
      <c r="C46" s="395" t="s">
        <v>3455</v>
      </c>
      <c r="D46" s="395" t="s">
        <v>1488</v>
      </c>
      <c r="E46" s="434" t="str">
        <f t="shared" si="0"/>
        <v>BIO F110P5</v>
      </c>
      <c r="F46" s="434">
        <v>1007</v>
      </c>
      <c r="G46" s="395" t="s">
        <v>3467</v>
      </c>
    </row>
    <row r="47" spans="1:7">
      <c r="A47" s="395" t="s">
        <v>3660</v>
      </c>
      <c r="B47" s="395" t="s">
        <v>13</v>
      </c>
      <c r="C47" s="395" t="s">
        <v>3455</v>
      </c>
      <c r="D47" s="395" t="s">
        <v>1488</v>
      </c>
      <c r="E47" s="434" t="str">
        <f t="shared" si="0"/>
        <v>BIO F110P5</v>
      </c>
      <c r="F47" s="434">
        <v>1007</v>
      </c>
      <c r="G47" s="395" t="s">
        <v>3467</v>
      </c>
    </row>
    <row r="48" spans="1:7">
      <c r="A48" s="395" t="s">
        <v>3660</v>
      </c>
      <c r="B48" s="395" t="s">
        <v>13</v>
      </c>
      <c r="C48" s="395" t="s">
        <v>3455</v>
      </c>
      <c r="D48" s="395" t="s">
        <v>1488</v>
      </c>
      <c r="E48" s="434" t="str">
        <f t="shared" si="0"/>
        <v>BIO F110P5</v>
      </c>
      <c r="F48" s="434">
        <v>1007</v>
      </c>
      <c r="G48" s="395" t="s">
        <v>3467</v>
      </c>
    </row>
    <row r="49" spans="1:7">
      <c r="A49" s="395" t="s">
        <v>3660</v>
      </c>
      <c r="B49" s="395" t="s">
        <v>13</v>
      </c>
      <c r="C49" s="395" t="s">
        <v>3455</v>
      </c>
      <c r="D49" s="395" t="s">
        <v>1488</v>
      </c>
      <c r="E49" s="434" t="str">
        <f t="shared" si="0"/>
        <v>BIO F110P5</v>
      </c>
      <c r="F49" s="434">
        <v>1007</v>
      </c>
      <c r="G49" s="395" t="s">
        <v>3467</v>
      </c>
    </row>
    <row r="50" spans="1:7">
      <c r="A50" s="395" t="s">
        <v>3660</v>
      </c>
      <c r="B50" s="395" t="s">
        <v>13</v>
      </c>
      <c r="C50" s="395" t="s">
        <v>3455</v>
      </c>
      <c r="D50" s="395" t="s">
        <v>1488</v>
      </c>
      <c r="E50" s="434" t="str">
        <f t="shared" si="0"/>
        <v>BIO F110P6</v>
      </c>
      <c r="F50" s="434">
        <v>1008</v>
      </c>
      <c r="G50" s="395" t="s">
        <v>3468</v>
      </c>
    </row>
    <row r="51" spans="1:7">
      <c r="A51" s="395" t="s">
        <v>3660</v>
      </c>
      <c r="B51" s="395" t="s">
        <v>13</v>
      </c>
      <c r="C51" s="395" t="s">
        <v>3455</v>
      </c>
      <c r="D51" s="395" t="s">
        <v>1488</v>
      </c>
      <c r="E51" s="434" t="str">
        <f t="shared" si="0"/>
        <v>BIO F110P6</v>
      </c>
      <c r="F51" s="434">
        <v>1008</v>
      </c>
      <c r="G51" s="395" t="s">
        <v>3468</v>
      </c>
    </row>
    <row r="52" spans="1:7">
      <c r="A52" s="395" t="s">
        <v>3660</v>
      </c>
      <c r="B52" s="395" t="s">
        <v>13</v>
      </c>
      <c r="C52" s="395" t="s">
        <v>3455</v>
      </c>
      <c r="D52" s="395" t="s">
        <v>1488</v>
      </c>
      <c r="E52" s="434" t="str">
        <f t="shared" si="0"/>
        <v>BIO F110P6</v>
      </c>
      <c r="F52" s="434">
        <v>1008</v>
      </c>
      <c r="G52" s="395" t="s">
        <v>3468</v>
      </c>
    </row>
    <row r="53" spans="1:7">
      <c r="A53" s="395" t="s">
        <v>3660</v>
      </c>
      <c r="B53" s="395" t="s">
        <v>13</v>
      </c>
      <c r="C53" s="395" t="s">
        <v>3455</v>
      </c>
      <c r="D53" s="395" t="s">
        <v>1488</v>
      </c>
      <c r="E53" s="434" t="str">
        <f t="shared" si="0"/>
        <v>BIO F110P6</v>
      </c>
      <c r="F53" s="434">
        <v>1008</v>
      </c>
      <c r="G53" s="395" t="s">
        <v>3468</v>
      </c>
    </row>
    <row r="54" spans="1:7">
      <c r="A54" s="395" t="s">
        <v>3660</v>
      </c>
      <c r="B54" s="395" t="s">
        <v>13</v>
      </c>
      <c r="C54" s="395" t="s">
        <v>3455</v>
      </c>
      <c r="D54" s="395" t="s">
        <v>1488</v>
      </c>
      <c r="E54" s="434" t="str">
        <f t="shared" si="0"/>
        <v>BIO F110P7</v>
      </c>
      <c r="F54" s="434">
        <v>1009</v>
      </c>
      <c r="G54" s="395" t="s">
        <v>3469</v>
      </c>
    </row>
    <row r="55" spans="1:7">
      <c r="A55" s="395" t="s">
        <v>3660</v>
      </c>
      <c r="B55" s="395" t="s">
        <v>13</v>
      </c>
      <c r="C55" s="395" t="s">
        <v>3455</v>
      </c>
      <c r="D55" s="395" t="s">
        <v>1488</v>
      </c>
      <c r="E55" s="434" t="str">
        <f t="shared" si="0"/>
        <v>BIO F110P7</v>
      </c>
      <c r="F55" s="434">
        <v>1009</v>
      </c>
      <c r="G55" s="395" t="s">
        <v>3469</v>
      </c>
    </row>
    <row r="56" spans="1:7">
      <c r="A56" s="395" t="s">
        <v>3660</v>
      </c>
      <c r="B56" s="395" t="s">
        <v>13</v>
      </c>
      <c r="C56" s="395" t="s">
        <v>3455</v>
      </c>
      <c r="D56" s="395" t="s">
        <v>1488</v>
      </c>
      <c r="E56" s="434" t="str">
        <f t="shared" si="0"/>
        <v>BIO F110P7</v>
      </c>
      <c r="F56" s="434">
        <v>1009</v>
      </c>
      <c r="G56" s="395" t="s">
        <v>3469</v>
      </c>
    </row>
    <row r="57" spans="1:7">
      <c r="A57" s="395" t="s">
        <v>3660</v>
      </c>
      <c r="B57" s="395" t="s">
        <v>13</v>
      </c>
      <c r="C57" s="395" t="s">
        <v>3455</v>
      </c>
      <c r="D57" s="395" t="s">
        <v>1488</v>
      </c>
      <c r="E57" s="434" t="str">
        <f t="shared" si="0"/>
        <v>BIO F110P7</v>
      </c>
      <c r="F57" s="434">
        <v>1009</v>
      </c>
      <c r="G57" s="395" t="s">
        <v>3469</v>
      </c>
    </row>
    <row r="58" spans="1:7">
      <c r="A58" s="395" t="s">
        <v>3660</v>
      </c>
      <c r="B58" s="395" t="s">
        <v>13</v>
      </c>
      <c r="C58" s="395" t="s">
        <v>3455</v>
      </c>
      <c r="D58" s="395" t="s">
        <v>1488</v>
      </c>
      <c r="E58" s="434" t="str">
        <f t="shared" si="0"/>
        <v>BIO F110P8</v>
      </c>
      <c r="F58" s="434">
        <v>1010</v>
      </c>
      <c r="G58" s="395" t="s">
        <v>3470</v>
      </c>
    </row>
    <row r="59" spans="1:7">
      <c r="A59" s="395" t="s">
        <v>3660</v>
      </c>
      <c r="B59" s="395" t="s">
        <v>13</v>
      </c>
      <c r="C59" s="395" t="s">
        <v>3455</v>
      </c>
      <c r="D59" s="395" t="s">
        <v>1488</v>
      </c>
      <c r="E59" s="434" t="str">
        <f t="shared" si="0"/>
        <v>BIO F110P8</v>
      </c>
      <c r="F59" s="434">
        <v>1010</v>
      </c>
      <c r="G59" s="395" t="s">
        <v>3470</v>
      </c>
    </row>
    <row r="60" spans="1:7">
      <c r="A60" s="395" t="s">
        <v>3660</v>
      </c>
      <c r="B60" s="395" t="s">
        <v>13</v>
      </c>
      <c r="C60" s="395" t="s">
        <v>3455</v>
      </c>
      <c r="D60" s="395" t="s">
        <v>1488</v>
      </c>
      <c r="E60" s="434" t="str">
        <f t="shared" si="0"/>
        <v>BIO F110P9</v>
      </c>
      <c r="F60" s="434">
        <v>1011</v>
      </c>
      <c r="G60" s="395" t="s">
        <v>3471</v>
      </c>
    </row>
    <row r="61" spans="1:7">
      <c r="A61" s="395" t="s">
        <v>3660</v>
      </c>
      <c r="B61" s="395" t="s">
        <v>13</v>
      </c>
      <c r="C61" s="395" t="s">
        <v>3455</v>
      </c>
      <c r="D61" s="395" t="s">
        <v>1488</v>
      </c>
      <c r="E61" s="434" t="str">
        <f t="shared" si="0"/>
        <v>BIO F110P9</v>
      </c>
      <c r="F61" s="434">
        <v>1011</v>
      </c>
      <c r="G61" s="395" t="s">
        <v>3471</v>
      </c>
    </row>
    <row r="62" spans="1:7">
      <c r="A62" s="395" t="s">
        <v>3660</v>
      </c>
      <c r="B62" s="395" t="s">
        <v>13</v>
      </c>
      <c r="C62" s="395" t="s">
        <v>3455</v>
      </c>
      <c r="D62" s="395" t="s">
        <v>1488</v>
      </c>
      <c r="E62" s="434" t="str">
        <f t="shared" si="0"/>
        <v>BIO F110P9</v>
      </c>
      <c r="F62" s="434">
        <v>1011</v>
      </c>
      <c r="G62" s="395" t="s">
        <v>3471</v>
      </c>
    </row>
    <row r="63" spans="1:7">
      <c r="A63" s="395" t="s">
        <v>3660</v>
      </c>
      <c r="B63" s="395" t="s">
        <v>13</v>
      </c>
      <c r="C63" s="395" t="s">
        <v>3455</v>
      </c>
      <c r="D63" s="395" t="s">
        <v>1488</v>
      </c>
      <c r="E63" s="434" t="str">
        <f t="shared" si="0"/>
        <v>BIO F110P9</v>
      </c>
      <c r="F63" s="434">
        <v>1011</v>
      </c>
      <c r="G63" s="395" t="s">
        <v>3471</v>
      </c>
    </row>
    <row r="64" spans="1:7">
      <c r="A64" s="395" t="s">
        <v>3661</v>
      </c>
      <c r="B64" s="395" t="s">
        <v>13</v>
      </c>
      <c r="C64" s="395" t="s">
        <v>3472</v>
      </c>
      <c r="D64" s="395" t="s">
        <v>135</v>
      </c>
      <c r="E64" s="434" t="str">
        <f t="shared" si="0"/>
        <v>BIO F215L1</v>
      </c>
      <c r="F64" s="434">
        <v>1362</v>
      </c>
      <c r="G64" s="395" t="s">
        <v>3473</v>
      </c>
    </row>
    <row r="65" spans="1:7">
      <c r="A65" s="395" t="s">
        <v>3661</v>
      </c>
      <c r="B65" s="395" t="s">
        <v>13</v>
      </c>
      <c r="C65" s="395" t="s">
        <v>3472</v>
      </c>
      <c r="D65" s="395" t="s">
        <v>135</v>
      </c>
      <c r="E65" s="434" t="str">
        <f t="shared" si="0"/>
        <v>BIO F215L1</v>
      </c>
      <c r="F65" s="434">
        <v>1362</v>
      </c>
      <c r="G65" s="395" t="s">
        <v>3473</v>
      </c>
    </row>
    <row r="66" spans="1:7">
      <c r="A66" s="395" t="s">
        <v>3661</v>
      </c>
      <c r="B66" s="395" t="s">
        <v>13</v>
      </c>
      <c r="C66" s="395" t="s">
        <v>3472</v>
      </c>
      <c r="D66" s="395" t="s">
        <v>135</v>
      </c>
      <c r="E66" s="434" t="str">
        <f t="shared" si="0"/>
        <v>BIO F215T1</v>
      </c>
      <c r="F66" s="434">
        <v>1363</v>
      </c>
      <c r="G66" s="395" t="s">
        <v>3280</v>
      </c>
    </row>
    <row r="67" spans="1:7">
      <c r="A67" s="395" t="s">
        <v>3661</v>
      </c>
      <c r="B67" s="395" t="s">
        <v>13</v>
      </c>
      <c r="C67" s="395" t="s">
        <v>3472</v>
      </c>
      <c r="D67" s="395" t="s">
        <v>135</v>
      </c>
      <c r="E67" s="434" t="str">
        <f t="shared" ref="E67:E130" si="1">TRIM(B67)&amp;" "&amp;TRIM(C67)&amp;G67</f>
        <v>BIO F215T1</v>
      </c>
      <c r="F67" s="434">
        <v>1363</v>
      </c>
      <c r="G67" s="395" t="s">
        <v>3280</v>
      </c>
    </row>
    <row r="68" spans="1:7">
      <c r="A68" s="395" t="s">
        <v>3662</v>
      </c>
      <c r="B68" s="395" t="s">
        <v>13</v>
      </c>
      <c r="C68" s="395" t="s">
        <v>3474</v>
      </c>
      <c r="D68" s="395" t="s">
        <v>3475</v>
      </c>
      <c r="E68" s="434" t="str">
        <f t="shared" si="1"/>
        <v>BIO F216L1</v>
      </c>
      <c r="F68" s="434">
        <v>1546</v>
      </c>
      <c r="G68" s="395" t="s">
        <v>3473</v>
      </c>
    </row>
    <row r="69" spans="1:7">
      <c r="A69" s="395" t="s">
        <v>3663</v>
      </c>
      <c r="B69" s="395" t="s">
        <v>13</v>
      </c>
      <c r="C69" s="395" t="s">
        <v>3476</v>
      </c>
      <c r="D69" s="395" t="s">
        <v>3477</v>
      </c>
      <c r="E69" s="434" t="str">
        <f t="shared" si="1"/>
        <v>BIO F217L1</v>
      </c>
      <c r="F69" s="434">
        <v>3449</v>
      </c>
      <c r="G69" s="395" t="s">
        <v>3473</v>
      </c>
    </row>
    <row r="70" spans="1:7">
      <c r="A70" s="395" t="s">
        <v>3663</v>
      </c>
      <c r="B70" s="395" t="s">
        <v>13</v>
      </c>
      <c r="C70" s="395" t="s">
        <v>3476</v>
      </c>
      <c r="D70" s="395" t="s">
        <v>3477</v>
      </c>
      <c r="E70" s="434" t="str">
        <f t="shared" si="1"/>
        <v>BIO F217P1</v>
      </c>
      <c r="F70" s="434">
        <v>3450</v>
      </c>
      <c r="G70" s="395" t="s">
        <v>3457</v>
      </c>
    </row>
    <row r="71" spans="1:7">
      <c r="A71" s="395" t="s">
        <v>3664</v>
      </c>
      <c r="B71" s="395" t="s">
        <v>13</v>
      </c>
      <c r="C71" s="395" t="s">
        <v>3478</v>
      </c>
      <c r="D71" s="395" t="s">
        <v>162</v>
      </c>
      <c r="E71" s="434" t="str">
        <f t="shared" si="1"/>
        <v>BIO F241L1</v>
      </c>
      <c r="F71" s="434">
        <v>1364</v>
      </c>
      <c r="G71" s="395" t="s">
        <v>3473</v>
      </c>
    </row>
    <row r="72" spans="1:7">
      <c r="A72" s="395" t="s">
        <v>3664</v>
      </c>
      <c r="B72" s="395" t="s">
        <v>13</v>
      </c>
      <c r="C72" s="395" t="s">
        <v>3478</v>
      </c>
      <c r="D72" s="395" t="s">
        <v>162</v>
      </c>
      <c r="E72" s="434" t="str">
        <f t="shared" si="1"/>
        <v>BIO F241L1</v>
      </c>
      <c r="F72" s="434">
        <v>1364</v>
      </c>
      <c r="G72" s="395" t="s">
        <v>3473</v>
      </c>
    </row>
    <row r="73" spans="1:7">
      <c r="A73" s="395" t="s">
        <v>3664</v>
      </c>
      <c r="B73" s="395" t="s">
        <v>13</v>
      </c>
      <c r="C73" s="395" t="s">
        <v>3478</v>
      </c>
      <c r="D73" s="395" t="s">
        <v>162</v>
      </c>
      <c r="E73" s="434" t="str">
        <f t="shared" si="1"/>
        <v>BIO F241T1</v>
      </c>
      <c r="F73" s="434">
        <v>1365</v>
      </c>
      <c r="G73" s="395" t="s">
        <v>3280</v>
      </c>
    </row>
    <row r="74" spans="1:7">
      <c r="A74" s="395" t="s">
        <v>3664</v>
      </c>
      <c r="B74" s="395" t="s">
        <v>13</v>
      </c>
      <c r="C74" s="395" t="s">
        <v>3478</v>
      </c>
      <c r="D74" s="395" t="s">
        <v>162</v>
      </c>
      <c r="E74" s="434" t="str">
        <f t="shared" si="1"/>
        <v>BIO F241T1</v>
      </c>
      <c r="F74" s="434">
        <v>1365</v>
      </c>
      <c r="G74" s="395" t="s">
        <v>3280</v>
      </c>
    </row>
    <row r="75" spans="1:7">
      <c r="A75" s="395" t="s">
        <v>3665</v>
      </c>
      <c r="B75" s="395" t="s">
        <v>13</v>
      </c>
      <c r="C75" s="395" t="s">
        <v>3479</v>
      </c>
      <c r="D75" s="395" t="s">
        <v>169</v>
      </c>
      <c r="E75" s="434" t="str">
        <f t="shared" si="1"/>
        <v>BIO F242L1</v>
      </c>
      <c r="F75" s="434">
        <v>1370</v>
      </c>
      <c r="G75" s="395" t="s">
        <v>3473</v>
      </c>
    </row>
    <row r="76" spans="1:7">
      <c r="A76" s="395" t="s">
        <v>3665</v>
      </c>
      <c r="B76" s="395" t="s">
        <v>13</v>
      </c>
      <c r="C76" s="395" t="s">
        <v>3479</v>
      </c>
      <c r="D76" s="395" t="s">
        <v>169</v>
      </c>
      <c r="E76" s="434" t="str">
        <f t="shared" si="1"/>
        <v>BIO F242L1</v>
      </c>
      <c r="F76" s="434">
        <v>1370</v>
      </c>
      <c r="G76" s="395" t="s">
        <v>3473</v>
      </c>
    </row>
    <row r="77" spans="1:7">
      <c r="A77" s="395" t="s">
        <v>3665</v>
      </c>
      <c r="B77" s="395" t="s">
        <v>13</v>
      </c>
      <c r="C77" s="395" t="s">
        <v>3479</v>
      </c>
      <c r="D77" s="395" t="s">
        <v>169</v>
      </c>
      <c r="E77" s="434" t="str">
        <f t="shared" si="1"/>
        <v>BIO F242T1</v>
      </c>
      <c r="F77" s="434">
        <v>1371</v>
      </c>
      <c r="G77" s="395" t="s">
        <v>3280</v>
      </c>
    </row>
    <row r="78" spans="1:7">
      <c r="A78" s="395" t="s">
        <v>3665</v>
      </c>
      <c r="B78" s="395" t="s">
        <v>13</v>
      </c>
      <c r="C78" s="395" t="s">
        <v>3479</v>
      </c>
      <c r="D78" s="395" t="s">
        <v>169</v>
      </c>
      <c r="E78" s="434" t="str">
        <f t="shared" si="1"/>
        <v>BIO F242T1</v>
      </c>
      <c r="F78" s="434">
        <v>1371</v>
      </c>
      <c r="G78" s="395" t="s">
        <v>3280</v>
      </c>
    </row>
    <row r="79" spans="1:7">
      <c r="A79" s="395" t="s">
        <v>3666</v>
      </c>
      <c r="B79" s="395" t="s">
        <v>13</v>
      </c>
      <c r="C79" s="395" t="s">
        <v>3480</v>
      </c>
      <c r="D79" s="395" t="s">
        <v>176</v>
      </c>
      <c r="E79" s="434" t="str">
        <f t="shared" si="1"/>
        <v>BIO F243L1</v>
      </c>
      <c r="F79" s="434">
        <v>1366</v>
      </c>
      <c r="G79" s="395" t="s">
        <v>3473</v>
      </c>
    </row>
    <row r="80" spans="1:7">
      <c r="A80" s="395" t="s">
        <v>3666</v>
      </c>
      <c r="B80" s="395" t="s">
        <v>13</v>
      </c>
      <c r="C80" s="395" t="s">
        <v>3480</v>
      </c>
      <c r="D80" s="395" t="s">
        <v>176</v>
      </c>
      <c r="E80" s="434" t="str">
        <f t="shared" si="1"/>
        <v>BIO F243L1</v>
      </c>
      <c r="F80" s="434">
        <v>1366</v>
      </c>
      <c r="G80" s="395" t="s">
        <v>3473</v>
      </c>
    </row>
    <row r="81" spans="1:7">
      <c r="A81" s="395" t="s">
        <v>3666</v>
      </c>
      <c r="B81" s="395" t="s">
        <v>13</v>
      </c>
      <c r="C81" s="395" t="s">
        <v>3480</v>
      </c>
      <c r="D81" s="395" t="s">
        <v>176</v>
      </c>
      <c r="E81" s="434" t="str">
        <f t="shared" si="1"/>
        <v>BIO F243T1</v>
      </c>
      <c r="F81" s="434">
        <v>1367</v>
      </c>
      <c r="G81" s="395" t="s">
        <v>3280</v>
      </c>
    </row>
    <row r="82" spans="1:7">
      <c r="A82" s="395" t="s">
        <v>3666</v>
      </c>
      <c r="B82" s="395" t="s">
        <v>13</v>
      </c>
      <c r="C82" s="395" t="s">
        <v>3480</v>
      </c>
      <c r="D82" s="395" t="s">
        <v>176</v>
      </c>
      <c r="E82" s="434" t="str">
        <f t="shared" si="1"/>
        <v>BIO F243T1</v>
      </c>
      <c r="F82" s="434">
        <v>1367</v>
      </c>
      <c r="G82" s="395" t="s">
        <v>3280</v>
      </c>
    </row>
    <row r="83" spans="1:7">
      <c r="A83" s="395" t="s">
        <v>3667</v>
      </c>
      <c r="B83" s="395" t="s">
        <v>13</v>
      </c>
      <c r="C83" s="395" t="s">
        <v>3481</v>
      </c>
      <c r="D83" s="395" t="s">
        <v>179</v>
      </c>
      <c r="E83" s="434" t="str">
        <f t="shared" si="1"/>
        <v>BIO F244L1</v>
      </c>
      <c r="F83" s="434">
        <v>1368</v>
      </c>
      <c r="G83" s="395" t="s">
        <v>3473</v>
      </c>
    </row>
    <row r="84" spans="1:7">
      <c r="A84" s="395" t="s">
        <v>3667</v>
      </c>
      <c r="B84" s="395" t="s">
        <v>13</v>
      </c>
      <c r="C84" s="395" t="s">
        <v>3481</v>
      </c>
      <c r="D84" s="395" t="s">
        <v>179</v>
      </c>
      <c r="E84" s="434" t="str">
        <f t="shared" si="1"/>
        <v>BIO F244L1</v>
      </c>
      <c r="F84" s="434">
        <v>1368</v>
      </c>
      <c r="G84" s="395" t="s">
        <v>3473</v>
      </c>
    </row>
    <row r="85" spans="1:7">
      <c r="A85" s="395" t="s">
        <v>3667</v>
      </c>
      <c r="B85" s="395" t="s">
        <v>13</v>
      </c>
      <c r="C85" s="395" t="s">
        <v>3481</v>
      </c>
      <c r="D85" s="395" t="s">
        <v>179</v>
      </c>
      <c r="E85" s="434" t="str">
        <f t="shared" si="1"/>
        <v>BIO F244L1</v>
      </c>
      <c r="F85" s="434">
        <v>1368</v>
      </c>
      <c r="G85" s="395" t="s">
        <v>3473</v>
      </c>
    </row>
    <row r="86" spans="1:7">
      <c r="A86" s="395" t="s">
        <v>3667</v>
      </c>
      <c r="B86" s="395" t="s">
        <v>13</v>
      </c>
      <c r="C86" s="395" t="s">
        <v>3481</v>
      </c>
      <c r="D86" s="395" t="s">
        <v>179</v>
      </c>
      <c r="E86" s="434" t="str">
        <f t="shared" si="1"/>
        <v>BIO F244L1</v>
      </c>
      <c r="F86" s="434">
        <v>1368</v>
      </c>
      <c r="G86" s="395" t="s">
        <v>3473</v>
      </c>
    </row>
    <row r="87" spans="1:7">
      <c r="A87" s="395" t="s">
        <v>3667</v>
      </c>
      <c r="B87" s="395" t="s">
        <v>13</v>
      </c>
      <c r="C87" s="395" t="s">
        <v>3481</v>
      </c>
      <c r="D87" s="395" t="s">
        <v>179</v>
      </c>
      <c r="E87" s="434" t="str">
        <f t="shared" si="1"/>
        <v>BIO F244L1</v>
      </c>
      <c r="F87" s="434">
        <v>1368</v>
      </c>
      <c r="G87" s="395" t="s">
        <v>3473</v>
      </c>
    </row>
    <row r="88" spans="1:7">
      <c r="A88" s="395" t="s">
        <v>3667</v>
      </c>
      <c r="B88" s="395" t="s">
        <v>13</v>
      </c>
      <c r="C88" s="395" t="s">
        <v>3481</v>
      </c>
      <c r="D88" s="395" t="s">
        <v>179</v>
      </c>
      <c r="E88" s="434" t="str">
        <f t="shared" si="1"/>
        <v>BIO F244P1</v>
      </c>
      <c r="F88" s="434">
        <v>1369</v>
      </c>
      <c r="G88" s="395" t="s">
        <v>3457</v>
      </c>
    </row>
    <row r="89" spans="1:7">
      <c r="A89" s="395" t="s">
        <v>3667</v>
      </c>
      <c r="B89" s="395" t="s">
        <v>13</v>
      </c>
      <c r="C89" s="395" t="s">
        <v>3481</v>
      </c>
      <c r="D89" s="395" t="s">
        <v>179</v>
      </c>
      <c r="E89" s="434" t="str">
        <f t="shared" si="1"/>
        <v>BIO F244P1</v>
      </c>
      <c r="F89" s="434">
        <v>1369</v>
      </c>
      <c r="G89" s="395" t="s">
        <v>3457</v>
      </c>
    </row>
    <row r="90" spans="1:7">
      <c r="A90" s="395" t="s">
        <v>3667</v>
      </c>
      <c r="B90" s="395" t="s">
        <v>13</v>
      </c>
      <c r="C90" s="395" t="s">
        <v>3481</v>
      </c>
      <c r="D90" s="395" t="s">
        <v>179</v>
      </c>
      <c r="E90" s="434" t="str">
        <f t="shared" si="1"/>
        <v>BIO F244P1</v>
      </c>
      <c r="F90" s="434">
        <v>1369</v>
      </c>
      <c r="G90" s="395" t="s">
        <v>3457</v>
      </c>
    </row>
    <row r="91" spans="1:7">
      <c r="A91" s="395" t="s">
        <v>3667</v>
      </c>
      <c r="B91" s="395" t="s">
        <v>13</v>
      </c>
      <c r="C91" s="395" t="s">
        <v>3481</v>
      </c>
      <c r="D91" s="395" t="s">
        <v>179</v>
      </c>
      <c r="E91" s="434" t="str">
        <f t="shared" si="1"/>
        <v>BIO F244P1</v>
      </c>
      <c r="F91" s="434">
        <v>1369</v>
      </c>
      <c r="G91" s="395" t="s">
        <v>3457</v>
      </c>
    </row>
    <row r="92" spans="1:7">
      <c r="A92" s="395" t="s">
        <v>3667</v>
      </c>
      <c r="B92" s="395" t="s">
        <v>13</v>
      </c>
      <c r="C92" s="395" t="s">
        <v>3481</v>
      </c>
      <c r="D92" s="395" t="s">
        <v>179</v>
      </c>
      <c r="E92" s="434" t="str">
        <f t="shared" si="1"/>
        <v>BIO F244P1</v>
      </c>
      <c r="F92" s="434">
        <v>1369</v>
      </c>
      <c r="G92" s="395" t="s">
        <v>3457</v>
      </c>
    </row>
    <row r="93" spans="1:7">
      <c r="A93" s="395" t="s">
        <v>3668</v>
      </c>
      <c r="B93" s="395" t="s">
        <v>13</v>
      </c>
      <c r="C93" s="395" t="s">
        <v>3482</v>
      </c>
      <c r="D93" s="395" t="s">
        <v>184</v>
      </c>
      <c r="E93" s="434" t="str">
        <f t="shared" si="1"/>
        <v>BIO F266R1</v>
      </c>
      <c r="F93" s="434">
        <v>1470</v>
      </c>
      <c r="G93" s="395" t="s">
        <v>3483</v>
      </c>
    </row>
    <row r="94" spans="1:7">
      <c r="A94" s="395" t="s">
        <v>3669</v>
      </c>
      <c r="B94" s="395" t="s">
        <v>13</v>
      </c>
      <c r="C94" s="395" t="s">
        <v>3484</v>
      </c>
      <c r="D94" s="395" t="s">
        <v>187</v>
      </c>
      <c r="E94" s="434" t="str">
        <f t="shared" si="1"/>
        <v>BIO F341L1</v>
      </c>
      <c r="F94" s="434">
        <v>1372</v>
      </c>
      <c r="G94" s="395" t="s">
        <v>3473</v>
      </c>
    </row>
    <row r="95" spans="1:7">
      <c r="A95" s="395" t="s">
        <v>3669</v>
      </c>
      <c r="B95" s="395" t="s">
        <v>13</v>
      </c>
      <c r="C95" s="395" t="s">
        <v>3484</v>
      </c>
      <c r="D95" s="395" t="s">
        <v>187</v>
      </c>
      <c r="E95" s="434" t="str">
        <f t="shared" si="1"/>
        <v>BIO F341L1</v>
      </c>
      <c r="F95" s="434">
        <v>1372</v>
      </c>
      <c r="G95" s="395" t="s">
        <v>3473</v>
      </c>
    </row>
    <row r="96" spans="1:7">
      <c r="A96" s="395" t="s">
        <v>3669</v>
      </c>
      <c r="B96" s="395" t="s">
        <v>13</v>
      </c>
      <c r="C96" s="395" t="s">
        <v>3484</v>
      </c>
      <c r="D96" s="395" t="s">
        <v>187</v>
      </c>
      <c r="E96" s="434" t="str">
        <f t="shared" si="1"/>
        <v>BIO F341T1</v>
      </c>
      <c r="F96" s="434">
        <v>1373</v>
      </c>
      <c r="G96" s="395" t="s">
        <v>3280</v>
      </c>
    </row>
    <row r="97" spans="1:7">
      <c r="A97" s="395" t="s">
        <v>3669</v>
      </c>
      <c r="B97" s="395" t="s">
        <v>13</v>
      </c>
      <c r="C97" s="395" t="s">
        <v>3484</v>
      </c>
      <c r="D97" s="395" t="s">
        <v>187</v>
      </c>
      <c r="E97" s="434" t="str">
        <f t="shared" si="1"/>
        <v>BIO F341T1</v>
      </c>
      <c r="F97" s="434">
        <v>1373</v>
      </c>
      <c r="G97" s="395" t="s">
        <v>3280</v>
      </c>
    </row>
    <row r="98" spans="1:7">
      <c r="A98" s="395" t="s">
        <v>3670</v>
      </c>
      <c r="B98" s="395" t="s">
        <v>13</v>
      </c>
      <c r="C98" s="395" t="s">
        <v>3485</v>
      </c>
      <c r="D98" s="395" t="s">
        <v>192</v>
      </c>
      <c r="E98" s="434" t="str">
        <f t="shared" si="1"/>
        <v>BIO F342L1</v>
      </c>
      <c r="F98" s="434">
        <v>1374</v>
      </c>
      <c r="G98" s="395" t="s">
        <v>3473</v>
      </c>
    </row>
    <row r="99" spans="1:7">
      <c r="A99" s="395" t="s">
        <v>3670</v>
      </c>
      <c r="B99" s="395" t="s">
        <v>13</v>
      </c>
      <c r="C99" s="395" t="s">
        <v>3485</v>
      </c>
      <c r="D99" s="395" t="s">
        <v>192</v>
      </c>
      <c r="E99" s="434" t="str">
        <f t="shared" si="1"/>
        <v>BIO F342L1</v>
      </c>
      <c r="F99" s="434">
        <v>1374</v>
      </c>
      <c r="G99" s="395" t="s">
        <v>3473</v>
      </c>
    </row>
    <row r="100" spans="1:7">
      <c r="A100" s="395" t="s">
        <v>3670</v>
      </c>
      <c r="B100" s="395" t="s">
        <v>13</v>
      </c>
      <c r="C100" s="395" t="s">
        <v>3485</v>
      </c>
      <c r="D100" s="395" t="s">
        <v>192</v>
      </c>
      <c r="E100" s="434" t="str">
        <f t="shared" si="1"/>
        <v>BIO F342T1</v>
      </c>
      <c r="F100" s="434">
        <v>1375</v>
      </c>
      <c r="G100" s="395" t="s">
        <v>3280</v>
      </c>
    </row>
    <row r="101" spans="1:7">
      <c r="A101" s="395" t="s">
        <v>3670</v>
      </c>
      <c r="B101" s="395" t="s">
        <v>13</v>
      </c>
      <c r="C101" s="395" t="s">
        <v>3485</v>
      </c>
      <c r="D101" s="395" t="s">
        <v>192</v>
      </c>
      <c r="E101" s="434" t="str">
        <f t="shared" si="1"/>
        <v>BIO F342T1</v>
      </c>
      <c r="F101" s="434">
        <v>1375</v>
      </c>
      <c r="G101" s="395" t="s">
        <v>3280</v>
      </c>
    </row>
    <row r="102" spans="1:7">
      <c r="A102" s="395" t="s">
        <v>3671</v>
      </c>
      <c r="B102" s="395" t="s">
        <v>13</v>
      </c>
      <c r="C102" s="395" t="s">
        <v>3486</v>
      </c>
      <c r="D102" s="395" t="s">
        <v>197</v>
      </c>
      <c r="E102" s="434" t="str">
        <f t="shared" si="1"/>
        <v>BIO F366R1</v>
      </c>
      <c r="F102" s="434">
        <v>1469</v>
      </c>
      <c r="G102" s="395" t="s">
        <v>3483</v>
      </c>
    </row>
    <row r="103" spans="1:7">
      <c r="A103" s="395" t="s">
        <v>3672</v>
      </c>
      <c r="B103" s="395" t="s">
        <v>13</v>
      </c>
      <c r="C103" s="395" t="s">
        <v>3487</v>
      </c>
      <c r="D103" s="395" t="s">
        <v>197</v>
      </c>
      <c r="E103" s="434" t="str">
        <f t="shared" si="1"/>
        <v>BIO F367R1</v>
      </c>
      <c r="F103" s="434">
        <v>1507</v>
      </c>
      <c r="G103" s="395" t="s">
        <v>3483</v>
      </c>
    </row>
    <row r="104" spans="1:7">
      <c r="A104" s="395" t="s">
        <v>3673</v>
      </c>
      <c r="B104" s="395" t="s">
        <v>13</v>
      </c>
      <c r="C104" s="395" t="s">
        <v>3488</v>
      </c>
      <c r="D104" s="395" t="s">
        <v>200</v>
      </c>
      <c r="E104" s="434" t="str">
        <f t="shared" si="1"/>
        <v>BIO F376R1</v>
      </c>
      <c r="F104" s="434">
        <v>1487</v>
      </c>
      <c r="G104" s="395" t="s">
        <v>3483</v>
      </c>
    </row>
    <row r="105" spans="1:7">
      <c r="A105" s="395" t="s">
        <v>3674</v>
      </c>
      <c r="B105" s="395" t="s">
        <v>13</v>
      </c>
      <c r="C105" s="395" t="s">
        <v>3489</v>
      </c>
      <c r="D105" s="395" t="s">
        <v>200</v>
      </c>
      <c r="E105" s="434" t="str">
        <f t="shared" si="1"/>
        <v>BIO F377R1</v>
      </c>
      <c r="F105" s="434">
        <v>1517</v>
      </c>
      <c r="G105" s="395" t="s">
        <v>3483</v>
      </c>
    </row>
    <row r="106" spans="1:7">
      <c r="A106" s="395" t="s">
        <v>3675</v>
      </c>
      <c r="B106" s="395" t="s">
        <v>13</v>
      </c>
      <c r="C106" s="395" t="s">
        <v>3490</v>
      </c>
      <c r="D106" s="395" t="s">
        <v>1563</v>
      </c>
      <c r="E106" s="434" t="str">
        <f t="shared" si="1"/>
        <v>BIO F413L1</v>
      </c>
      <c r="F106" s="434">
        <v>1378</v>
      </c>
      <c r="G106" s="395" t="s">
        <v>3473</v>
      </c>
    </row>
    <row r="107" spans="1:7">
      <c r="A107" s="395" t="s">
        <v>3676</v>
      </c>
      <c r="B107" s="395" t="s">
        <v>13</v>
      </c>
      <c r="C107" s="395" t="s">
        <v>3491</v>
      </c>
      <c r="D107" s="395" t="s">
        <v>1565</v>
      </c>
      <c r="E107" s="434" t="str">
        <f t="shared" si="1"/>
        <v>BIO F419L1</v>
      </c>
      <c r="F107" s="434">
        <v>1376</v>
      </c>
      <c r="G107" s="395" t="s">
        <v>3473</v>
      </c>
    </row>
    <row r="108" spans="1:7">
      <c r="A108" s="395" t="s">
        <v>3676</v>
      </c>
      <c r="B108" s="395" t="s">
        <v>13</v>
      </c>
      <c r="C108" s="395" t="s">
        <v>3491</v>
      </c>
      <c r="D108" s="395" t="s">
        <v>1565</v>
      </c>
      <c r="E108" s="434" t="str">
        <f t="shared" si="1"/>
        <v>BIO F419L1</v>
      </c>
      <c r="F108" s="434">
        <v>1376</v>
      </c>
      <c r="G108" s="395" t="s">
        <v>3473</v>
      </c>
    </row>
    <row r="109" spans="1:7">
      <c r="A109" s="395" t="s">
        <v>3677</v>
      </c>
      <c r="B109" s="395" t="s">
        <v>13</v>
      </c>
      <c r="C109" s="395" t="s">
        <v>3492</v>
      </c>
      <c r="D109" s="395" t="s">
        <v>209</v>
      </c>
      <c r="E109" s="434" t="str">
        <f t="shared" si="1"/>
        <v>BIO F421L1</v>
      </c>
      <c r="F109" s="434">
        <v>1377</v>
      </c>
      <c r="G109" s="395" t="s">
        <v>3473</v>
      </c>
    </row>
    <row r="110" spans="1:7">
      <c r="A110" s="395" t="s">
        <v>3678</v>
      </c>
      <c r="B110" s="395" t="s">
        <v>13</v>
      </c>
      <c r="C110" s="395" t="s">
        <v>3493</v>
      </c>
      <c r="D110" s="395" t="s">
        <v>212</v>
      </c>
      <c r="E110" s="434" t="str">
        <f t="shared" si="1"/>
        <v>BIO F491R1</v>
      </c>
      <c r="F110" s="434">
        <v>1497</v>
      </c>
      <c r="G110" s="395" t="s">
        <v>3483</v>
      </c>
    </row>
    <row r="111" spans="1:7">
      <c r="A111" s="395" t="s">
        <v>3679</v>
      </c>
      <c r="B111" s="395" t="s">
        <v>13</v>
      </c>
      <c r="C111" s="395" t="s">
        <v>3494</v>
      </c>
      <c r="D111" s="395" t="s">
        <v>3495</v>
      </c>
      <c r="E111" s="434" t="str">
        <f t="shared" si="1"/>
        <v>BIO G510L1</v>
      </c>
      <c r="F111" s="434">
        <v>1558</v>
      </c>
      <c r="G111" s="395" t="s">
        <v>3473</v>
      </c>
    </row>
    <row r="112" spans="1:7">
      <c r="A112" s="395" t="s">
        <v>3680</v>
      </c>
      <c r="B112" s="395" t="s">
        <v>13</v>
      </c>
      <c r="C112" s="395" t="s">
        <v>3496</v>
      </c>
      <c r="D112" s="395" t="s">
        <v>1571</v>
      </c>
      <c r="E112" s="434" t="str">
        <f t="shared" si="1"/>
        <v>BIO G515L1</v>
      </c>
      <c r="F112" s="434">
        <v>1019</v>
      </c>
      <c r="G112" s="395" t="s">
        <v>3473</v>
      </c>
    </row>
    <row r="113" spans="1:7">
      <c r="A113" s="395" t="s">
        <v>3680</v>
      </c>
      <c r="B113" s="395" t="s">
        <v>13</v>
      </c>
      <c r="C113" s="395" t="s">
        <v>3496</v>
      </c>
      <c r="D113" s="395" t="s">
        <v>1571</v>
      </c>
      <c r="E113" s="434" t="str">
        <f t="shared" si="1"/>
        <v>BIO G515L1</v>
      </c>
      <c r="F113" s="434">
        <v>1019</v>
      </c>
      <c r="G113" s="395" t="s">
        <v>3473</v>
      </c>
    </row>
    <row r="114" spans="1:7">
      <c r="A114" s="395" t="s">
        <v>3681</v>
      </c>
      <c r="B114" s="395" t="s">
        <v>13</v>
      </c>
      <c r="C114" s="395" t="s">
        <v>3497</v>
      </c>
      <c r="D114" s="395" t="s">
        <v>221</v>
      </c>
      <c r="E114" s="434" t="str">
        <f t="shared" si="1"/>
        <v>BIO G524L1</v>
      </c>
      <c r="F114" s="434">
        <v>1549</v>
      </c>
      <c r="G114" s="395" t="s">
        <v>3473</v>
      </c>
    </row>
    <row r="115" spans="1:7">
      <c r="A115" s="395" t="s">
        <v>3681</v>
      </c>
      <c r="B115" s="395" t="s">
        <v>13</v>
      </c>
      <c r="C115" s="395" t="s">
        <v>3497</v>
      </c>
      <c r="D115" s="395" t="s">
        <v>221</v>
      </c>
      <c r="E115" s="434" t="str">
        <f t="shared" si="1"/>
        <v>BIO G524P1</v>
      </c>
      <c r="F115" s="434">
        <v>1566</v>
      </c>
      <c r="G115" s="395" t="s">
        <v>3457</v>
      </c>
    </row>
    <row r="116" spans="1:7">
      <c r="A116" s="395" t="s">
        <v>3682</v>
      </c>
      <c r="B116" s="395" t="s">
        <v>13</v>
      </c>
      <c r="C116" s="395" t="s">
        <v>3498</v>
      </c>
      <c r="D116" s="395" t="s">
        <v>1575</v>
      </c>
      <c r="E116" s="434" t="str">
        <f t="shared" si="1"/>
        <v>BIO G532L1</v>
      </c>
      <c r="F116" s="434">
        <v>1551</v>
      </c>
      <c r="G116" s="395" t="s">
        <v>3473</v>
      </c>
    </row>
    <row r="117" spans="1:7">
      <c r="A117" s="395" t="s">
        <v>3682</v>
      </c>
      <c r="B117" s="395" t="s">
        <v>13</v>
      </c>
      <c r="C117" s="395" t="s">
        <v>3498</v>
      </c>
      <c r="D117" s="395" t="s">
        <v>1575</v>
      </c>
      <c r="E117" s="434" t="str">
        <f t="shared" si="1"/>
        <v>BIO G532L1</v>
      </c>
      <c r="F117" s="434">
        <v>1551</v>
      </c>
      <c r="G117" s="395" t="s">
        <v>3473</v>
      </c>
    </row>
    <row r="118" spans="1:7">
      <c r="A118" s="395" t="s">
        <v>3683</v>
      </c>
      <c r="B118" s="395" t="s">
        <v>13</v>
      </c>
      <c r="C118" s="395" t="s">
        <v>3499</v>
      </c>
      <c r="D118" s="395" t="s">
        <v>229</v>
      </c>
      <c r="E118" s="434" t="str">
        <f t="shared" si="1"/>
        <v>BIO G642P1</v>
      </c>
      <c r="F118" s="434">
        <v>1020</v>
      </c>
      <c r="G118" s="395" t="s">
        <v>3457</v>
      </c>
    </row>
    <row r="119" spans="1:7">
      <c r="A119" s="395" t="s">
        <v>3683</v>
      </c>
      <c r="B119" s="395" t="s">
        <v>13</v>
      </c>
      <c r="C119" s="395" t="s">
        <v>3499</v>
      </c>
      <c r="D119" s="395" t="s">
        <v>229</v>
      </c>
      <c r="E119" s="434" t="str">
        <f t="shared" si="1"/>
        <v>BIO G642P1</v>
      </c>
      <c r="F119" s="434">
        <v>1020</v>
      </c>
      <c r="G119" s="395" t="s">
        <v>3457</v>
      </c>
    </row>
    <row r="120" spans="1:7">
      <c r="A120" s="395" t="s">
        <v>3683</v>
      </c>
      <c r="B120" s="395" t="s">
        <v>13</v>
      </c>
      <c r="C120" s="395" t="s">
        <v>3499</v>
      </c>
      <c r="D120" s="395" t="s">
        <v>229</v>
      </c>
      <c r="E120" s="434" t="str">
        <f t="shared" si="1"/>
        <v>BIO G642P1</v>
      </c>
      <c r="F120" s="434">
        <v>1020</v>
      </c>
      <c r="G120" s="395" t="s">
        <v>3457</v>
      </c>
    </row>
    <row r="121" spans="1:7">
      <c r="A121" s="395" t="s">
        <v>3683</v>
      </c>
      <c r="B121" s="395" t="s">
        <v>13</v>
      </c>
      <c r="C121" s="395" t="s">
        <v>3499</v>
      </c>
      <c r="D121" s="395" t="s">
        <v>229</v>
      </c>
      <c r="E121" s="434" t="str">
        <f t="shared" si="1"/>
        <v>BIO G642P1</v>
      </c>
      <c r="F121" s="434">
        <v>1020</v>
      </c>
      <c r="G121" s="395" t="s">
        <v>3457</v>
      </c>
    </row>
    <row r="122" spans="1:7">
      <c r="A122" s="395" t="s">
        <v>3683</v>
      </c>
      <c r="B122" s="395" t="s">
        <v>13</v>
      </c>
      <c r="C122" s="395" t="s">
        <v>3499</v>
      </c>
      <c r="D122" s="395" t="s">
        <v>229</v>
      </c>
      <c r="E122" s="434" t="str">
        <f t="shared" si="1"/>
        <v>BIO G642P1</v>
      </c>
      <c r="F122" s="434">
        <v>1020</v>
      </c>
      <c r="G122" s="395" t="s">
        <v>3457</v>
      </c>
    </row>
    <row r="123" spans="1:7">
      <c r="A123" s="395" t="s">
        <v>3683</v>
      </c>
      <c r="B123" s="395" t="s">
        <v>13</v>
      </c>
      <c r="C123" s="395" t="s">
        <v>3499</v>
      </c>
      <c r="D123" s="395" t="s">
        <v>229</v>
      </c>
      <c r="E123" s="434" t="str">
        <f t="shared" si="1"/>
        <v>BIO G642P1</v>
      </c>
      <c r="F123" s="434">
        <v>1020</v>
      </c>
      <c r="G123" s="395" t="s">
        <v>3457</v>
      </c>
    </row>
    <row r="124" spans="1:7">
      <c r="A124" s="395" t="s">
        <v>3683</v>
      </c>
      <c r="B124" s="395" t="s">
        <v>13</v>
      </c>
      <c r="C124" s="395" t="s">
        <v>3499</v>
      </c>
      <c r="D124" s="395" t="s">
        <v>229</v>
      </c>
      <c r="E124" s="434" t="str">
        <f t="shared" si="1"/>
        <v>BIO G642P1</v>
      </c>
      <c r="F124" s="434">
        <v>1020</v>
      </c>
      <c r="G124" s="395" t="s">
        <v>3457</v>
      </c>
    </row>
    <row r="125" spans="1:7">
      <c r="A125" s="395" t="s">
        <v>3684</v>
      </c>
      <c r="B125" s="395" t="s">
        <v>13</v>
      </c>
      <c r="C125" s="395" t="s">
        <v>3500</v>
      </c>
      <c r="D125" s="395" t="s">
        <v>232</v>
      </c>
      <c r="E125" s="434" t="str">
        <f t="shared" si="1"/>
        <v>BIO G643L1</v>
      </c>
      <c r="F125" s="434">
        <v>1048</v>
      </c>
      <c r="G125" s="395" t="s">
        <v>3473</v>
      </c>
    </row>
    <row r="126" spans="1:7">
      <c r="A126" s="395" t="s">
        <v>3684</v>
      </c>
      <c r="B126" s="395" t="s">
        <v>13</v>
      </c>
      <c r="C126" s="395" t="s">
        <v>3500</v>
      </c>
      <c r="D126" s="395" t="s">
        <v>232</v>
      </c>
      <c r="E126" s="434" t="str">
        <f t="shared" si="1"/>
        <v>BIO G643L1</v>
      </c>
      <c r="F126" s="434">
        <v>1048</v>
      </c>
      <c r="G126" s="395" t="s">
        <v>3473</v>
      </c>
    </row>
    <row r="127" spans="1:7">
      <c r="A127" s="395" t="s">
        <v>3684</v>
      </c>
      <c r="B127" s="395" t="s">
        <v>13</v>
      </c>
      <c r="C127" s="395" t="s">
        <v>3500</v>
      </c>
      <c r="D127" s="395" t="s">
        <v>232</v>
      </c>
      <c r="E127" s="434" t="str">
        <f t="shared" si="1"/>
        <v>BIO G643P1</v>
      </c>
      <c r="F127" s="434">
        <v>1049</v>
      </c>
      <c r="G127" s="395" t="s">
        <v>3457</v>
      </c>
    </row>
    <row r="128" spans="1:7">
      <c r="A128" s="395" t="s">
        <v>3684</v>
      </c>
      <c r="B128" s="395" t="s">
        <v>13</v>
      </c>
      <c r="C128" s="395" t="s">
        <v>3500</v>
      </c>
      <c r="D128" s="395" t="s">
        <v>232</v>
      </c>
      <c r="E128" s="434" t="str">
        <f t="shared" si="1"/>
        <v>BIO G643P1</v>
      </c>
      <c r="F128" s="434">
        <v>1049</v>
      </c>
      <c r="G128" s="395" t="s">
        <v>3457</v>
      </c>
    </row>
    <row r="129" spans="1:7">
      <c r="A129" s="395" t="s">
        <v>3684</v>
      </c>
      <c r="B129" s="395" t="s">
        <v>13</v>
      </c>
      <c r="C129" s="395" t="s">
        <v>3500</v>
      </c>
      <c r="D129" s="395" t="s">
        <v>232</v>
      </c>
      <c r="E129" s="434" t="str">
        <f t="shared" si="1"/>
        <v>BIO G643P1</v>
      </c>
      <c r="F129" s="434">
        <v>1049</v>
      </c>
      <c r="G129" s="395" t="s">
        <v>3457</v>
      </c>
    </row>
    <row r="130" spans="1:7">
      <c r="A130" s="395" t="s">
        <v>3685</v>
      </c>
      <c r="B130" s="395" t="s">
        <v>13</v>
      </c>
      <c r="C130" s="395" t="s">
        <v>3501</v>
      </c>
      <c r="D130" s="395" t="s">
        <v>3502</v>
      </c>
      <c r="E130" s="434" t="str">
        <f t="shared" si="1"/>
        <v>BIO G651L1</v>
      </c>
      <c r="F130" s="434">
        <v>1552</v>
      </c>
      <c r="G130" s="395" t="s">
        <v>3473</v>
      </c>
    </row>
    <row r="131" spans="1:7">
      <c r="A131" s="395" t="s">
        <v>3685</v>
      </c>
      <c r="B131" s="395" t="s">
        <v>13</v>
      </c>
      <c r="C131" s="395" t="s">
        <v>3501</v>
      </c>
      <c r="D131" s="395" t="s">
        <v>3502</v>
      </c>
      <c r="E131" s="434" t="str">
        <f t="shared" ref="E131:E194" si="2">TRIM(B131)&amp;" "&amp;TRIM(C131)&amp;G131</f>
        <v>BIO G651L1</v>
      </c>
      <c r="F131" s="434">
        <v>1552</v>
      </c>
      <c r="G131" s="395" t="s">
        <v>3473</v>
      </c>
    </row>
    <row r="132" spans="1:7">
      <c r="A132" s="395" t="s">
        <v>3685</v>
      </c>
      <c r="B132" s="395" t="s">
        <v>13</v>
      </c>
      <c r="C132" s="395" t="s">
        <v>3501</v>
      </c>
      <c r="D132" s="395" t="s">
        <v>3502</v>
      </c>
      <c r="E132" s="434" t="str">
        <f t="shared" si="2"/>
        <v>BIO G651P1</v>
      </c>
      <c r="F132" s="434">
        <v>1553</v>
      </c>
      <c r="G132" s="395" t="s">
        <v>3457</v>
      </c>
    </row>
    <row r="133" spans="1:7">
      <c r="A133" s="395" t="s">
        <v>3685</v>
      </c>
      <c r="B133" s="395" t="s">
        <v>13</v>
      </c>
      <c r="C133" s="395" t="s">
        <v>3501</v>
      </c>
      <c r="D133" s="395" t="s">
        <v>3502</v>
      </c>
      <c r="E133" s="434" t="str">
        <f t="shared" si="2"/>
        <v>BIO G651P1</v>
      </c>
      <c r="F133" s="434">
        <v>1553</v>
      </c>
      <c r="G133" s="395" t="s">
        <v>3457</v>
      </c>
    </row>
    <row r="134" spans="1:7">
      <c r="A134" s="395" t="s">
        <v>3686</v>
      </c>
      <c r="B134" s="395" t="s">
        <v>3503</v>
      </c>
      <c r="C134" s="395" t="s">
        <v>3504</v>
      </c>
      <c r="D134" s="395" t="s">
        <v>238</v>
      </c>
      <c r="E134" s="434" t="str">
        <f t="shared" si="2"/>
        <v>BIOT F345L1</v>
      </c>
      <c r="F134" s="434">
        <v>1343</v>
      </c>
      <c r="G134" s="395" t="s">
        <v>3473</v>
      </c>
    </row>
    <row r="135" spans="1:7">
      <c r="A135" s="395" t="s">
        <v>3687</v>
      </c>
      <c r="B135" s="395" t="s">
        <v>3503</v>
      </c>
      <c r="C135" s="395" t="s">
        <v>3505</v>
      </c>
      <c r="D135" s="395" t="s">
        <v>241</v>
      </c>
      <c r="E135" s="434" t="str">
        <f t="shared" si="2"/>
        <v>BIOT F422L1</v>
      </c>
      <c r="F135" s="434">
        <v>1345</v>
      </c>
      <c r="G135" s="395" t="s">
        <v>3473</v>
      </c>
    </row>
    <row r="136" spans="1:7">
      <c r="A136" s="395" t="s">
        <v>3688</v>
      </c>
      <c r="B136" s="395" t="s">
        <v>3503</v>
      </c>
      <c r="C136" s="395" t="s">
        <v>3506</v>
      </c>
      <c r="D136" s="395" t="s">
        <v>244</v>
      </c>
      <c r="E136" s="434" t="str">
        <f t="shared" si="2"/>
        <v>BIOT F424L1</v>
      </c>
      <c r="F136" s="434">
        <v>1344</v>
      </c>
      <c r="G136" s="395" t="s">
        <v>3473</v>
      </c>
    </row>
    <row r="137" spans="1:7">
      <c r="A137" s="395" t="s">
        <v>3689</v>
      </c>
      <c r="B137" s="395" t="s">
        <v>2281</v>
      </c>
      <c r="C137" s="395" t="s">
        <v>3507</v>
      </c>
      <c r="D137" s="395" t="s">
        <v>247</v>
      </c>
      <c r="E137" s="434" t="str">
        <f t="shared" si="2"/>
        <v>BITS C790TI1</v>
      </c>
      <c r="F137" s="434">
        <v>1032</v>
      </c>
      <c r="G137" s="395" t="s">
        <v>3508</v>
      </c>
    </row>
    <row r="138" spans="1:7">
      <c r="A138" s="395" t="s">
        <v>3690</v>
      </c>
      <c r="B138" s="395" t="s">
        <v>2281</v>
      </c>
      <c r="C138" s="395" t="s">
        <v>3509</v>
      </c>
      <c r="D138" s="395" t="s">
        <v>1591</v>
      </c>
      <c r="E138" s="434" t="str">
        <f t="shared" si="2"/>
        <v>BITS C791TI1</v>
      </c>
      <c r="F138" s="434">
        <v>1034</v>
      </c>
      <c r="G138" s="395" t="s">
        <v>3508</v>
      </c>
    </row>
    <row r="139" spans="1:7">
      <c r="A139" s="395" t="s">
        <v>3691</v>
      </c>
      <c r="B139" s="395" t="s">
        <v>2281</v>
      </c>
      <c r="C139" s="395" t="s">
        <v>3510</v>
      </c>
      <c r="D139" s="395" t="s">
        <v>1592</v>
      </c>
      <c r="E139" s="434" t="str">
        <f t="shared" si="2"/>
        <v>BITS C797TS1</v>
      </c>
      <c r="F139" s="434">
        <v>1030</v>
      </c>
      <c r="G139" s="395" t="s">
        <v>3295</v>
      </c>
    </row>
    <row r="140" spans="1:7">
      <c r="A140" s="395" t="s">
        <v>3692</v>
      </c>
      <c r="B140" s="395" t="s">
        <v>2281</v>
      </c>
      <c r="C140" s="395" t="s">
        <v>3511</v>
      </c>
      <c r="D140" s="395" t="s">
        <v>259</v>
      </c>
      <c r="E140" s="434" t="str">
        <f t="shared" si="2"/>
        <v>BITS C799TR1</v>
      </c>
      <c r="F140" s="434">
        <v>1033</v>
      </c>
      <c r="G140" s="395" t="s">
        <v>3483</v>
      </c>
    </row>
    <row r="141" spans="1:7">
      <c r="A141" s="395" t="s">
        <v>3693</v>
      </c>
      <c r="B141" s="395" t="s">
        <v>2281</v>
      </c>
      <c r="C141" s="395" t="s">
        <v>3512</v>
      </c>
      <c r="D141" s="395" t="s">
        <v>262</v>
      </c>
      <c r="E141" s="434" t="str">
        <f t="shared" si="2"/>
        <v>BITS E661L1</v>
      </c>
      <c r="F141" s="434">
        <v>1556</v>
      </c>
      <c r="G141" s="395" t="s">
        <v>3473</v>
      </c>
    </row>
    <row r="142" spans="1:7">
      <c r="A142" s="395" t="s">
        <v>3694</v>
      </c>
      <c r="B142" s="395" t="s">
        <v>2281</v>
      </c>
      <c r="C142" s="395" t="s">
        <v>3513</v>
      </c>
      <c r="D142" s="395" t="s">
        <v>265</v>
      </c>
      <c r="E142" s="434" t="str">
        <f t="shared" si="2"/>
        <v>BITS E793TR1</v>
      </c>
      <c r="F142" s="434">
        <v>1046</v>
      </c>
      <c r="G142" s="395" t="s">
        <v>3483</v>
      </c>
    </row>
    <row r="143" spans="1:7">
      <c r="A143" s="395" t="s">
        <v>3695</v>
      </c>
      <c r="B143" s="395" t="s">
        <v>2281</v>
      </c>
      <c r="C143" s="395" t="s">
        <v>3514</v>
      </c>
      <c r="D143" s="395" t="s">
        <v>268</v>
      </c>
      <c r="E143" s="434" t="str">
        <f t="shared" si="2"/>
        <v>BITS E794TI1</v>
      </c>
      <c r="F143" s="434">
        <v>1047</v>
      </c>
      <c r="G143" s="395" t="s">
        <v>3508</v>
      </c>
    </row>
    <row r="144" spans="1:7">
      <c r="A144" s="395" t="s">
        <v>3696</v>
      </c>
      <c r="B144" s="395" t="s">
        <v>2281</v>
      </c>
      <c r="C144" s="395" t="s">
        <v>3455</v>
      </c>
      <c r="D144" s="395" t="s">
        <v>271</v>
      </c>
      <c r="E144" s="434" t="str">
        <f t="shared" si="2"/>
        <v>BITS F110G1</v>
      </c>
      <c r="F144" s="434">
        <v>1050</v>
      </c>
      <c r="G144" s="395" t="s">
        <v>3456</v>
      </c>
    </row>
    <row r="145" spans="1:7">
      <c r="A145" s="395" t="s">
        <v>3696</v>
      </c>
      <c r="B145" s="395" t="s">
        <v>2281</v>
      </c>
      <c r="C145" s="395" t="s">
        <v>3455</v>
      </c>
      <c r="D145" s="395" t="s">
        <v>271</v>
      </c>
      <c r="E145" s="434" t="str">
        <f t="shared" si="2"/>
        <v>BITS F110L1</v>
      </c>
      <c r="F145" s="434">
        <v>1051</v>
      </c>
      <c r="G145" s="395" t="s">
        <v>3473</v>
      </c>
    </row>
    <row r="146" spans="1:7">
      <c r="A146" s="395" t="s">
        <v>3696</v>
      </c>
      <c r="B146" s="395" t="s">
        <v>2281</v>
      </c>
      <c r="C146" s="395" t="s">
        <v>3455</v>
      </c>
      <c r="D146" s="395" t="s">
        <v>271</v>
      </c>
      <c r="E146" s="434" t="str">
        <f t="shared" si="2"/>
        <v>BITS F110L1</v>
      </c>
      <c r="F146" s="434">
        <v>1051</v>
      </c>
      <c r="G146" s="395" t="s">
        <v>3473</v>
      </c>
    </row>
    <row r="147" spans="1:7">
      <c r="A147" s="395" t="s">
        <v>3696</v>
      </c>
      <c r="B147" s="395" t="s">
        <v>2281</v>
      </c>
      <c r="C147" s="395" t="s">
        <v>3455</v>
      </c>
      <c r="D147" s="395" t="s">
        <v>271</v>
      </c>
      <c r="E147" s="434" t="str">
        <f t="shared" si="2"/>
        <v>BITS F110L2</v>
      </c>
      <c r="F147" s="434">
        <v>1052</v>
      </c>
      <c r="G147" s="395" t="s">
        <v>3515</v>
      </c>
    </row>
    <row r="148" spans="1:7">
      <c r="A148" s="395" t="s">
        <v>3696</v>
      </c>
      <c r="B148" s="395" t="s">
        <v>2281</v>
      </c>
      <c r="C148" s="395" t="s">
        <v>3455</v>
      </c>
      <c r="D148" s="395" t="s">
        <v>271</v>
      </c>
      <c r="E148" s="434" t="str">
        <f t="shared" si="2"/>
        <v>BITS F110L2</v>
      </c>
      <c r="F148" s="434">
        <v>1052</v>
      </c>
      <c r="G148" s="395" t="s">
        <v>3515</v>
      </c>
    </row>
    <row r="149" spans="1:7">
      <c r="A149" s="395" t="s">
        <v>3696</v>
      </c>
      <c r="B149" s="395" t="s">
        <v>2281</v>
      </c>
      <c r="C149" s="395" t="s">
        <v>3455</v>
      </c>
      <c r="D149" s="395" t="s">
        <v>271</v>
      </c>
      <c r="E149" s="434" t="str">
        <f t="shared" si="2"/>
        <v>BITS F110P1</v>
      </c>
      <c r="F149" s="434">
        <v>1053</v>
      </c>
      <c r="G149" s="395" t="s">
        <v>3457</v>
      </c>
    </row>
    <row r="150" spans="1:7">
      <c r="A150" s="395" t="s">
        <v>3696</v>
      </c>
      <c r="B150" s="395" t="s">
        <v>2281</v>
      </c>
      <c r="C150" s="395" t="s">
        <v>3455</v>
      </c>
      <c r="D150" s="395" t="s">
        <v>271</v>
      </c>
      <c r="E150" s="434" t="str">
        <f t="shared" si="2"/>
        <v>BITS F110P1</v>
      </c>
      <c r="F150" s="434">
        <v>1053</v>
      </c>
      <c r="G150" s="395" t="s">
        <v>3457</v>
      </c>
    </row>
    <row r="151" spans="1:7">
      <c r="A151" s="395" t="s">
        <v>3696</v>
      </c>
      <c r="B151" s="395" t="s">
        <v>2281</v>
      </c>
      <c r="C151" s="395" t="s">
        <v>3455</v>
      </c>
      <c r="D151" s="395" t="s">
        <v>271</v>
      </c>
      <c r="E151" s="434" t="str">
        <f t="shared" si="2"/>
        <v>BITS F110P1</v>
      </c>
      <c r="F151" s="434">
        <v>1053</v>
      </c>
      <c r="G151" s="395" t="s">
        <v>3457</v>
      </c>
    </row>
    <row r="152" spans="1:7">
      <c r="A152" s="395" t="s">
        <v>3696</v>
      </c>
      <c r="B152" s="395" t="s">
        <v>2281</v>
      </c>
      <c r="C152" s="395" t="s">
        <v>3455</v>
      </c>
      <c r="D152" s="395" t="s">
        <v>271</v>
      </c>
      <c r="E152" s="434" t="str">
        <f t="shared" si="2"/>
        <v>BITS F110P1</v>
      </c>
      <c r="F152" s="434">
        <v>1053</v>
      </c>
      <c r="G152" s="395" t="s">
        <v>3457</v>
      </c>
    </row>
    <row r="153" spans="1:7">
      <c r="A153" s="395" t="s">
        <v>3696</v>
      </c>
      <c r="B153" s="395" t="s">
        <v>2281</v>
      </c>
      <c r="C153" s="395" t="s">
        <v>3455</v>
      </c>
      <c r="D153" s="395" t="s">
        <v>271</v>
      </c>
      <c r="E153" s="434" t="str">
        <f t="shared" si="2"/>
        <v>BITS F110P1</v>
      </c>
      <c r="F153" s="434">
        <v>1053</v>
      </c>
      <c r="G153" s="395" t="s">
        <v>3457</v>
      </c>
    </row>
    <row r="154" spans="1:7">
      <c r="A154" s="395" t="s">
        <v>3696</v>
      </c>
      <c r="B154" s="395" t="s">
        <v>2281</v>
      </c>
      <c r="C154" s="395" t="s">
        <v>3455</v>
      </c>
      <c r="D154" s="395" t="s">
        <v>271</v>
      </c>
      <c r="E154" s="434" t="str">
        <f t="shared" si="2"/>
        <v>BITS F110P2</v>
      </c>
      <c r="F154" s="434">
        <v>1054</v>
      </c>
      <c r="G154" s="395" t="s">
        <v>3464</v>
      </c>
    </row>
    <row r="155" spans="1:7">
      <c r="A155" s="395" t="s">
        <v>3696</v>
      </c>
      <c r="B155" s="395" t="s">
        <v>2281</v>
      </c>
      <c r="C155" s="395" t="s">
        <v>3455</v>
      </c>
      <c r="D155" s="395" t="s">
        <v>271</v>
      </c>
      <c r="E155" s="434" t="str">
        <f t="shared" si="2"/>
        <v>BITS F110P2</v>
      </c>
      <c r="F155" s="434">
        <v>1054</v>
      </c>
      <c r="G155" s="395" t="s">
        <v>3464</v>
      </c>
    </row>
    <row r="156" spans="1:7">
      <c r="A156" s="395" t="s">
        <v>3696</v>
      </c>
      <c r="B156" s="395" t="s">
        <v>2281</v>
      </c>
      <c r="C156" s="395" t="s">
        <v>3455</v>
      </c>
      <c r="D156" s="395" t="s">
        <v>271</v>
      </c>
      <c r="E156" s="434" t="str">
        <f t="shared" si="2"/>
        <v>BITS F110P2</v>
      </c>
      <c r="F156" s="434">
        <v>1054</v>
      </c>
      <c r="G156" s="395" t="s">
        <v>3464</v>
      </c>
    </row>
    <row r="157" spans="1:7">
      <c r="A157" s="395" t="s">
        <v>3696</v>
      </c>
      <c r="B157" s="395" t="s">
        <v>2281</v>
      </c>
      <c r="C157" s="395" t="s">
        <v>3455</v>
      </c>
      <c r="D157" s="395" t="s">
        <v>271</v>
      </c>
      <c r="E157" s="434" t="str">
        <f t="shared" si="2"/>
        <v>BITS F110P2</v>
      </c>
      <c r="F157" s="434">
        <v>1054</v>
      </c>
      <c r="G157" s="395" t="s">
        <v>3464</v>
      </c>
    </row>
    <row r="158" spans="1:7">
      <c r="A158" s="395" t="s">
        <v>3696</v>
      </c>
      <c r="B158" s="395" t="s">
        <v>2281</v>
      </c>
      <c r="C158" s="395" t="s">
        <v>3455</v>
      </c>
      <c r="D158" s="395" t="s">
        <v>271</v>
      </c>
      <c r="E158" s="434" t="str">
        <f t="shared" si="2"/>
        <v>BITS F110P3</v>
      </c>
      <c r="F158" s="434">
        <v>1055</v>
      </c>
      <c r="G158" s="395" t="s">
        <v>3465</v>
      </c>
    </row>
    <row r="159" spans="1:7">
      <c r="A159" s="395" t="s">
        <v>3696</v>
      </c>
      <c r="B159" s="395" t="s">
        <v>2281</v>
      </c>
      <c r="C159" s="395" t="s">
        <v>3455</v>
      </c>
      <c r="D159" s="395" t="s">
        <v>271</v>
      </c>
      <c r="E159" s="434" t="str">
        <f t="shared" si="2"/>
        <v>BITS F110P3</v>
      </c>
      <c r="F159" s="434">
        <v>1055</v>
      </c>
      <c r="G159" s="395" t="s">
        <v>3465</v>
      </c>
    </row>
    <row r="160" spans="1:7">
      <c r="A160" s="395" t="s">
        <v>3696</v>
      </c>
      <c r="B160" s="395" t="s">
        <v>2281</v>
      </c>
      <c r="C160" s="395" t="s">
        <v>3455</v>
      </c>
      <c r="D160" s="395" t="s">
        <v>271</v>
      </c>
      <c r="E160" s="434" t="str">
        <f t="shared" si="2"/>
        <v>BITS F110P3</v>
      </c>
      <c r="F160" s="434">
        <v>1055</v>
      </c>
      <c r="G160" s="395" t="s">
        <v>3465</v>
      </c>
    </row>
    <row r="161" spans="1:7">
      <c r="A161" s="395" t="s">
        <v>3696</v>
      </c>
      <c r="B161" s="395" t="s">
        <v>2281</v>
      </c>
      <c r="C161" s="395" t="s">
        <v>3455</v>
      </c>
      <c r="D161" s="395" t="s">
        <v>271</v>
      </c>
      <c r="E161" s="434" t="str">
        <f t="shared" si="2"/>
        <v>BITS F110P3</v>
      </c>
      <c r="F161" s="434">
        <v>1055</v>
      </c>
      <c r="G161" s="395" t="s">
        <v>3465</v>
      </c>
    </row>
    <row r="162" spans="1:7">
      <c r="A162" s="395" t="s">
        <v>3696</v>
      </c>
      <c r="B162" s="395" t="s">
        <v>2281</v>
      </c>
      <c r="C162" s="395" t="s">
        <v>3455</v>
      </c>
      <c r="D162" s="395" t="s">
        <v>271</v>
      </c>
      <c r="E162" s="434" t="str">
        <f t="shared" si="2"/>
        <v>BITS F110P4</v>
      </c>
      <c r="F162" s="434">
        <v>1056</v>
      </c>
      <c r="G162" s="395" t="s">
        <v>3466</v>
      </c>
    </row>
    <row r="163" spans="1:7">
      <c r="A163" s="395" t="s">
        <v>3696</v>
      </c>
      <c r="B163" s="395" t="s">
        <v>2281</v>
      </c>
      <c r="C163" s="395" t="s">
        <v>3455</v>
      </c>
      <c r="D163" s="395" t="s">
        <v>271</v>
      </c>
      <c r="E163" s="434" t="str">
        <f t="shared" si="2"/>
        <v>BITS F110P4</v>
      </c>
      <c r="F163" s="434">
        <v>1056</v>
      </c>
      <c r="G163" s="395" t="s">
        <v>3466</v>
      </c>
    </row>
    <row r="164" spans="1:7">
      <c r="A164" s="395" t="s">
        <v>3696</v>
      </c>
      <c r="B164" s="395" t="s">
        <v>2281</v>
      </c>
      <c r="C164" s="395" t="s">
        <v>3455</v>
      </c>
      <c r="D164" s="395" t="s">
        <v>271</v>
      </c>
      <c r="E164" s="434" t="str">
        <f t="shared" si="2"/>
        <v>BITS F110P4</v>
      </c>
      <c r="F164" s="434">
        <v>1056</v>
      </c>
      <c r="G164" s="395" t="s">
        <v>3466</v>
      </c>
    </row>
    <row r="165" spans="1:7">
      <c r="A165" s="395" t="s">
        <v>3696</v>
      </c>
      <c r="B165" s="395" t="s">
        <v>2281</v>
      </c>
      <c r="C165" s="395" t="s">
        <v>3455</v>
      </c>
      <c r="D165" s="395" t="s">
        <v>271</v>
      </c>
      <c r="E165" s="434" t="str">
        <f t="shared" si="2"/>
        <v>BITS F110P4</v>
      </c>
      <c r="F165" s="434">
        <v>1056</v>
      </c>
      <c r="G165" s="395" t="s">
        <v>3466</v>
      </c>
    </row>
    <row r="166" spans="1:7">
      <c r="A166" s="395" t="s">
        <v>3696</v>
      </c>
      <c r="B166" s="395" t="s">
        <v>2281</v>
      </c>
      <c r="C166" s="395" t="s">
        <v>3455</v>
      </c>
      <c r="D166" s="395" t="s">
        <v>271</v>
      </c>
      <c r="E166" s="434" t="str">
        <f t="shared" si="2"/>
        <v>BITS F110P4</v>
      </c>
      <c r="F166" s="434">
        <v>1056</v>
      </c>
      <c r="G166" s="395" t="s">
        <v>3466</v>
      </c>
    </row>
    <row r="167" spans="1:7">
      <c r="A167" s="395" t="s">
        <v>3696</v>
      </c>
      <c r="B167" s="395" t="s">
        <v>2281</v>
      </c>
      <c r="C167" s="395" t="s">
        <v>3455</v>
      </c>
      <c r="D167" s="395" t="s">
        <v>271</v>
      </c>
      <c r="E167" s="434" t="str">
        <f t="shared" si="2"/>
        <v>BITS F110P5</v>
      </c>
      <c r="F167" s="434">
        <v>1057</v>
      </c>
      <c r="G167" s="395" t="s">
        <v>3467</v>
      </c>
    </row>
    <row r="168" spans="1:7">
      <c r="A168" s="395" t="s">
        <v>3696</v>
      </c>
      <c r="B168" s="395" t="s">
        <v>2281</v>
      </c>
      <c r="C168" s="395" t="s">
        <v>3455</v>
      </c>
      <c r="D168" s="395" t="s">
        <v>271</v>
      </c>
      <c r="E168" s="434" t="str">
        <f t="shared" si="2"/>
        <v>BITS F110P5</v>
      </c>
      <c r="F168" s="434">
        <v>1057</v>
      </c>
      <c r="G168" s="395" t="s">
        <v>3467</v>
      </c>
    </row>
    <row r="169" spans="1:7">
      <c r="A169" s="395" t="s">
        <v>3696</v>
      </c>
      <c r="B169" s="395" t="s">
        <v>2281</v>
      </c>
      <c r="C169" s="395" t="s">
        <v>3455</v>
      </c>
      <c r="D169" s="395" t="s">
        <v>271</v>
      </c>
      <c r="E169" s="434" t="str">
        <f t="shared" si="2"/>
        <v>BITS F110P5</v>
      </c>
      <c r="F169" s="434">
        <v>1057</v>
      </c>
      <c r="G169" s="395" t="s">
        <v>3467</v>
      </c>
    </row>
    <row r="170" spans="1:7">
      <c r="A170" s="395" t="s">
        <v>3696</v>
      </c>
      <c r="B170" s="395" t="s">
        <v>2281</v>
      </c>
      <c r="C170" s="395" t="s">
        <v>3455</v>
      </c>
      <c r="D170" s="395" t="s">
        <v>271</v>
      </c>
      <c r="E170" s="434" t="str">
        <f t="shared" si="2"/>
        <v>BITS F110P5</v>
      </c>
      <c r="F170" s="434">
        <v>1057</v>
      </c>
      <c r="G170" s="395" t="s">
        <v>3467</v>
      </c>
    </row>
    <row r="171" spans="1:7">
      <c r="A171" s="395" t="s">
        <v>3696</v>
      </c>
      <c r="B171" s="395" t="s">
        <v>2281</v>
      </c>
      <c r="C171" s="395" t="s">
        <v>3455</v>
      </c>
      <c r="D171" s="395" t="s">
        <v>271</v>
      </c>
      <c r="E171" s="434" t="str">
        <f t="shared" si="2"/>
        <v>BITS F110P5</v>
      </c>
      <c r="F171" s="434">
        <v>1057</v>
      </c>
      <c r="G171" s="395" t="s">
        <v>3467</v>
      </c>
    </row>
    <row r="172" spans="1:7">
      <c r="A172" s="395" t="s">
        <v>3696</v>
      </c>
      <c r="B172" s="395" t="s">
        <v>2281</v>
      </c>
      <c r="C172" s="395" t="s">
        <v>3455</v>
      </c>
      <c r="D172" s="395" t="s">
        <v>271</v>
      </c>
      <c r="E172" s="434" t="str">
        <f t="shared" si="2"/>
        <v>BITS F110T1</v>
      </c>
      <c r="F172" s="434">
        <v>1058</v>
      </c>
      <c r="G172" s="395" t="s">
        <v>3280</v>
      </c>
    </row>
    <row r="173" spans="1:7">
      <c r="A173" s="395" t="s">
        <v>3696</v>
      </c>
      <c r="B173" s="395" t="s">
        <v>2281</v>
      </c>
      <c r="C173" s="395" t="s">
        <v>3455</v>
      </c>
      <c r="D173" s="395" t="s">
        <v>271</v>
      </c>
      <c r="E173" s="434" t="str">
        <f t="shared" si="2"/>
        <v>BITS F110T2</v>
      </c>
      <c r="F173" s="434">
        <v>1059</v>
      </c>
      <c r="G173" s="395" t="s">
        <v>3281</v>
      </c>
    </row>
    <row r="174" spans="1:7">
      <c r="A174" s="395" t="s">
        <v>3696</v>
      </c>
      <c r="B174" s="395" t="s">
        <v>2281</v>
      </c>
      <c r="C174" s="395" t="s">
        <v>3455</v>
      </c>
      <c r="D174" s="395" t="s">
        <v>271</v>
      </c>
      <c r="E174" s="434" t="str">
        <f t="shared" si="2"/>
        <v>BITS F110T3</v>
      </c>
      <c r="F174" s="434">
        <v>1060</v>
      </c>
      <c r="G174" s="395" t="s">
        <v>3282</v>
      </c>
    </row>
    <row r="175" spans="1:7">
      <c r="A175" s="395" t="s">
        <v>3696</v>
      </c>
      <c r="B175" s="395" t="s">
        <v>2281</v>
      </c>
      <c r="C175" s="395" t="s">
        <v>3455</v>
      </c>
      <c r="D175" s="395" t="s">
        <v>271</v>
      </c>
      <c r="E175" s="434" t="str">
        <f t="shared" si="2"/>
        <v>BITS F110T4</v>
      </c>
      <c r="F175" s="434">
        <v>1061</v>
      </c>
      <c r="G175" s="395" t="s">
        <v>3283</v>
      </c>
    </row>
    <row r="176" spans="1:7">
      <c r="A176" s="395" t="s">
        <v>3696</v>
      </c>
      <c r="B176" s="395" t="s">
        <v>2281</v>
      </c>
      <c r="C176" s="395" t="s">
        <v>3455</v>
      </c>
      <c r="D176" s="395" t="s">
        <v>271</v>
      </c>
      <c r="E176" s="434" t="str">
        <f t="shared" si="2"/>
        <v>BITS F110T5</v>
      </c>
      <c r="F176" s="434">
        <v>1062</v>
      </c>
      <c r="G176" s="395" t="s">
        <v>3284</v>
      </c>
    </row>
    <row r="177" spans="1:7">
      <c r="A177" s="395" t="s">
        <v>3697</v>
      </c>
      <c r="B177" s="395" t="s">
        <v>2281</v>
      </c>
      <c r="C177" s="395" t="s">
        <v>3516</v>
      </c>
      <c r="D177" s="395" t="s">
        <v>303</v>
      </c>
      <c r="E177" s="434" t="str">
        <f t="shared" si="2"/>
        <v>BITS F111G1</v>
      </c>
      <c r="F177" s="434">
        <v>1063</v>
      </c>
      <c r="G177" s="395" t="s">
        <v>3456</v>
      </c>
    </row>
    <row r="178" spans="1:7">
      <c r="A178" s="395" t="s">
        <v>3697</v>
      </c>
      <c r="B178" s="395" t="s">
        <v>2281</v>
      </c>
      <c r="C178" s="395" t="s">
        <v>3516</v>
      </c>
      <c r="D178" s="395" t="s">
        <v>303</v>
      </c>
      <c r="E178" s="434" t="str">
        <f t="shared" si="2"/>
        <v>BITS F111L1</v>
      </c>
      <c r="F178" s="434">
        <v>1064</v>
      </c>
      <c r="G178" s="395" t="s">
        <v>3473</v>
      </c>
    </row>
    <row r="179" spans="1:7">
      <c r="A179" s="395" t="s">
        <v>3697</v>
      </c>
      <c r="B179" s="395" t="s">
        <v>2281</v>
      </c>
      <c r="C179" s="395" t="s">
        <v>3516</v>
      </c>
      <c r="D179" s="395" t="s">
        <v>303</v>
      </c>
      <c r="E179" s="434" t="str">
        <f t="shared" si="2"/>
        <v>BITS F111L1</v>
      </c>
      <c r="F179" s="434">
        <v>1064</v>
      </c>
      <c r="G179" s="395" t="s">
        <v>3473</v>
      </c>
    </row>
    <row r="180" spans="1:7">
      <c r="A180" s="395" t="s">
        <v>3697</v>
      </c>
      <c r="B180" s="395" t="s">
        <v>2281</v>
      </c>
      <c r="C180" s="395" t="s">
        <v>3516</v>
      </c>
      <c r="D180" s="395" t="s">
        <v>303</v>
      </c>
      <c r="E180" s="434" t="str">
        <f t="shared" si="2"/>
        <v>BITS F111L1</v>
      </c>
      <c r="F180" s="434">
        <v>1064</v>
      </c>
      <c r="G180" s="395" t="s">
        <v>3473</v>
      </c>
    </row>
    <row r="181" spans="1:7">
      <c r="A181" s="395" t="s">
        <v>3697</v>
      </c>
      <c r="B181" s="395" t="s">
        <v>2281</v>
      </c>
      <c r="C181" s="395" t="s">
        <v>3516</v>
      </c>
      <c r="D181" s="395" t="s">
        <v>303</v>
      </c>
      <c r="E181" s="434" t="str">
        <f t="shared" si="2"/>
        <v>BITS F111L1</v>
      </c>
      <c r="F181" s="434">
        <v>1064</v>
      </c>
      <c r="G181" s="395" t="s">
        <v>3473</v>
      </c>
    </row>
    <row r="182" spans="1:7">
      <c r="A182" s="395" t="s">
        <v>3697</v>
      </c>
      <c r="B182" s="395" t="s">
        <v>2281</v>
      </c>
      <c r="C182" s="395" t="s">
        <v>3516</v>
      </c>
      <c r="D182" s="395" t="s">
        <v>303</v>
      </c>
      <c r="E182" s="434" t="str">
        <f t="shared" si="2"/>
        <v>BITS F111L10</v>
      </c>
      <c r="F182" s="434">
        <v>1065</v>
      </c>
      <c r="G182" s="395" t="s">
        <v>3517</v>
      </c>
    </row>
    <row r="183" spans="1:7">
      <c r="A183" s="395" t="s">
        <v>3697</v>
      </c>
      <c r="B183" s="395" t="s">
        <v>2281</v>
      </c>
      <c r="C183" s="395" t="s">
        <v>3516</v>
      </c>
      <c r="D183" s="395" t="s">
        <v>303</v>
      </c>
      <c r="E183" s="434" t="str">
        <f t="shared" si="2"/>
        <v>BITS F111L10</v>
      </c>
      <c r="F183" s="434">
        <v>1065</v>
      </c>
      <c r="G183" s="395" t="s">
        <v>3517</v>
      </c>
    </row>
    <row r="184" spans="1:7">
      <c r="A184" s="395" t="s">
        <v>3697</v>
      </c>
      <c r="B184" s="395" t="s">
        <v>2281</v>
      </c>
      <c r="C184" s="395" t="s">
        <v>3516</v>
      </c>
      <c r="D184" s="395" t="s">
        <v>303</v>
      </c>
      <c r="E184" s="434" t="str">
        <f t="shared" si="2"/>
        <v>BITS F111L10</v>
      </c>
      <c r="F184" s="434">
        <v>1065</v>
      </c>
      <c r="G184" s="395" t="s">
        <v>3517</v>
      </c>
    </row>
    <row r="185" spans="1:7">
      <c r="A185" s="395" t="s">
        <v>3697</v>
      </c>
      <c r="B185" s="395" t="s">
        <v>2281</v>
      </c>
      <c r="C185" s="395" t="s">
        <v>3516</v>
      </c>
      <c r="D185" s="395" t="s">
        <v>303</v>
      </c>
      <c r="E185" s="434" t="str">
        <f t="shared" si="2"/>
        <v>BITS F111L11</v>
      </c>
      <c r="F185" s="434">
        <v>1066</v>
      </c>
      <c r="G185" s="395" t="s">
        <v>3518</v>
      </c>
    </row>
    <row r="186" spans="1:7">
      <c r="A186" s="395" t="s">
        <v>3697</v>
      </c>
      <c r="B186" s="395" t="s">
        <v>2281</v>
      </c>
      <c r="C186" s="395" t="s">
        <v>3516</v>
      </c>
      <c r="D186" s="395" t="s">
        <v>303</v>
      </c>
      <c r="E186" s="434" t="str">
        <f t="shared" si="2"/>
        <v>BITS F111L11</v>
      </c>
      <c r="F186" s="434">
        <v>1066</v>
      </c>
      <c r="G186" s="395" t="s">
        <v>3518</v>
      </c>
    </row>
    <row r="187" spans="1:7">
      <c r="A187" s="395" t="s">
        <v>3697</v>
      </c>
      <c r="B187" s="395" t="s">
        <v>2281</v>
      </c>
      <c r="C187" s="395" t="s">
        <v>3516</v>
      </c>
      <c r="D187" s="395" t="s">
        <v>303</v>
      </c>
      <c r="E187" s="434" t="str">
        <f t="shared" si="2"/>
        <v>BITS F111L11</v>
      </c>
      <c r="F187" s="434">
        <v>1066</v>
      </c>
      <c r="G187" s="395" t="s">
        <v>3518</v>
      </c>
    </row>
    <row r="188" spans="1:7">
      <c r="A188" s="395" t="s">
        <v>3697</v>
      </c>
      <c r="B188" s="395" t="s">
        <v>2281</v>
      </c>
      <c r="C188" s="395" t="s">
        <v>3516</v>
      </c>
      <c r="D188" s="395" t="s">
        <v>303</v>
      </c>
      <c r="E188" s="434" t="str">
        <f t="shared" si="2"/>
        <v>BITS F111L12</v>
      </c>
      <c r="F188" s="434">
        <v>1067</v>
      </c>
      <c r="G188" s="395" t="s">
        <v>3519</v>
      </c>
    </row>
    <row r="189" spans="1:7">
      <c r="A189" s="395" t="s">
        <v>3697</v>
      </c>
      <c r="B189" s="395" t="s">
        <v>2281</v>
      </c>
      <c r="C189" s="395" t="s">
        <v>3516</v>
      </c>
      <c r="D189" s="395" t="s">
        <v>303</v>
      </c>
      <c r="E189" s="434" t="str">
        <f t="shared" si="2"/>
        <v>BITS F111L12</v>
      </c>
      <c r="F189" s="434">
        <v>1067</v>
      </c>
      <c r="G189" s="395" t="s">
        <v>3519</v>
      </c>
    </row>
    <row r="190" spans="1:7">
      <c r="A190" s="395" t="s">
        <v>3697</v>
      </c>
      <c r="B190" s="395" t="s">
        <v>2281</v>
      </c>
      <c r="C190" s="395" t="s">
        <v>3516</v>
      </c>
      <c r="D190" s="395" t="s">
        <v>303</v>
      </c>
      <c r="E190" s="434" t="str">
        <f t="shared" si="2"/>
        <v>BITS F111L12</v>
      </c>
      <c r="F190" s="434">
        <v>1067</v>
      </c>
      <c r="G190" s="395" t="s">
        <v>3519</v>
      </c>
    </row>
    <row r="191" spans="1:7">
      <c r="A191" s="395" t="s">
        <v>3697</v>
      </c>
      <c r="B191" s="395" t="s">
        <v>2281</v>
      </c>
      <c r="C191" s="395" t="s">
        <v>3516</v>
      </c>
      <c r="D191" s="395" t="s">
        <v>303</v>
      </c>
      <c r="E191" s="434" t="str">
        <f t="shared" si="2"/>
        <v>BITS F111L2</v>
      </c>
      <c r="F191" s="434">
        <v>1068</v>
      </c>
      <c r="G191" s="395" t="s">
        <v>3515</v>
      </c>
    </row>
    <row r="192" spans="1:7">
      <c r="A192" s="395" t="s">
        <v>3697</v>
      </c>
      <c r="B192" s="395" t="s">
        <v>2281</v>
      </c>
      <c r="C192" s="395" t="s">
        <v>3516</v>
      </c>
      <c r="D192" s="395" t="s">
        <v>303</v>
      </c>
      <c r="E192" s="434" t="str">
        <f t="shared" si="2"/>
        <v>BITS F111L2</v>
      </c>
      <c r="F192" s="434">
        <v>1068</v>
      </c>
      <c r="G192" s="395" t="s">
        <v>3515</v>
      </c>
    </row>
    <row r="193" spans="1:7">
      <c r="A193" s="395" t="s">
        <v>3697</v>
      </c>
      <c r="B193" s="395" t="s">
        <v>2281</v>
      </c>
      <c r="C193" s="395" t="s">
        <v>3516</v>
      </c>
      <c r="D193" s="395" t="s">
        <v>303</v>
      </c>
      <c r="E193" s="434" t="str">
        <f t="shared" si="2"/>
        <v>BITS F111L2</v>
      </c>
      <c r="F193" s="434">
        <v>1068</v>
      </c>
      <c r="G193" s="395" t="s">
        <v>3515</v>
      </c>
    </row>
    <row r="194" spans="1:7">
      <c r="A194" s="395" t="s">
        <v>3697</v>
      </c>
      <c r="B194" s="395" t="s">
        <v>2281</v>
      </c>
      <c r="C194" s="395" t="s">
        <v>3516</v>
      </c>
      <c r="D194" s="395" t="s">
        <v>303</v>
      </c>
      <c r="E194" s="434" t="str">
        <f t="shared" si="2"/>
        <v>BITS F111L2</v>
      </c>
      <c r="F194" s="434">
        <v>1068</v>
      </c>
      <c r="G194" s="395" t="s">
        <v>3515</v>
      </c>
    </row>
    <row r="195" spans="1:7">
      <c r="A195" s="395" t="s">
        <v>3697</v>
      </c>
      <c r="B195" s="395" t="s">
        <v>2281</v>
      </c>
      <c r="C195" s="395" t="s">
        <v>3516</v>
      </c>
      <c r="D195" s="395" t="s">
        <v>303</v>
      </c>
      <c r="E195" s="434" t="str">
        <f t="shared" ref="E195:E258" si="3">TRIM(B195)&amp;" "&amp;TRIM(C195)&amp;G195</f>
        <v>BITS F111L3</v>
      </c>
      <c r="F195" s="434">
        <v>1069</v>
      </c>
      <c r="G195" s="395" t="s">
        <v>3520</v>
      </c>
    </row>
    <row r="196" spans="1:7">
      <c r="A196" s="395" t="s">
        <v>3697</v>
      </c>
      <c r="B196" s="395" t="s">
        <v>2281</v>
      </c>
      <c r="C196" s="395" t="s">
        <v>3516</v>
      </c>
      <c r="D196" s="395" t="s">
        <v>303</v>
      </c>
      <c r="E196" s="434" t="str">
        <f t="shared" si="3"/>
        <v>BITS F111L3</v>
      </c>
      <c r="F196" s="434">
        <v>1069</v>
      </c>
      <c r="G196" s="395" t="s">
        <v>3520</v>
      </c>
    </row>
    <row r="197" spans="1:7">
      <c r="A197" s="395" t="s">
        <v>3697</v>
      </c>
      <c r="B197" s="395" t="s">
        <v>2281</v>
      </c>
      <c r="C197" s="395" t="s">
        <v>3516</v>
      </c>
      <c r="D197" s="395" t="s">
        <v>303</v>
      </c>
      <c r="E197" s="434" t="str">
        <f t="shared" si="3"/>
        <v>BITS F111L3</v>
      </c>
      <c r="F197" s="434">
        <v>1069</v>
      </c>
      <c r="G197" s="395" t="s">
        <v>3520</v>
      </c>
    </row>
    <row r="198" spans="1:7">
      <c r="A198" s="395" t="s">
        <v>3697</v>
      </c>
      <c r="B198" s="395" t="s">
        <v>2281</v>
      </c>
      <c r="C198" s="395" t="s">
        <v>3516</v>
      </c>
      <c r="D198" s="395" t="s">
        <v>303</v>
      </c>
      <c r="E198" s="434" t="str">
        <f t="shared" si="3"/>
        <v>BITS F111L3</v>
      </c>
      <c r="F198" s="434">
        <v>1069</v>
      </c>
      <c r="G198" s="395" t="s">
        <v>3520</v>
      </c>
    </row>
    <row r="199" spans="1:7">
      <c r="A199" s="395" t="s">
        <v>3697</v>
      </c>
      <c r="B199" s="395" t="s">
        <v>2281</v>
      </c>
      <c r="C199" s="395" t="s">
        <v>3516</v>
      </c>
      <c r="D199" s="395" t="s">
        <v>303</v>
      </c>
      <c r="E199" s="434" t="str">
        <f t="shared" si="3"/>
        <v>BITS F111L4</v>
      </c>
      <c r="F199" s="434">
        <v>1070</v>
      </c>
      <c r="G199" s="395" t="s">
        <v>3521</v>
      </c>
    </row>
    <row r="200" spans="1:7">
      <c r="A200" s="395" t="s">
        <v>3697</v>
      </c>
      <c r="B200" s="395" t="s">
        <v>2281</v>
      </c>
      <c r="C200" s="395" t="s">
        <v>3516</v>
      </c>
      <c r="D200" s="395" t="s">
        <v>303</v>
      </c>
      <c r="E200" s="434" t="str">
        <f t="shared" si="3"/>
        <v>BITS F111L4</v>
      </c>
      <c r="F200" s="434">
        <v>1070</v>
      </c>
      <c r="G200" s="395" t="s">
        <v>3521</v>
      </c>
    </row>
    <row r="201" spans="1:7">
      <c r="A201" s="395" t="s">
        <v>3697</v>
      </c>
      <c r="B201" s="395" t="s">
        <v>2281</v>
      </c>
      <c r="C201" s="395" t="s">
        <v>3516</v>
      </c>
      <c r="D201" s="395" t="s">
        <v>303</v>
      </c>
      <c r="E201" s="434" t="str">
        <f t="shared" si="3"/>
        <v>BITS F111L4</v>
      </c>
      <c r="F201" s="434">
        <v>1070</v>
      </c>
      <c r="G201" s="395" t="s">
        <v>3521</v>
      </c>
    </row>
    <row r="202" spans="1:7">
      <c r="A202" s="395" t="s">
        <v>3697</v>
      </c>
      <c r="B202" s="395" t="s">
        <v>2281</v>
      </c>
      <c r="C202" s="395" t="s">
        <v>3516</v>
      </c>
      <c r="D202" s="395" t="s">
        <v>303</v>
      </c>
      <c r="E202" s="434" t="str">
        <f t="shared" si="3"/>
        <v>BITS F111L4</v>
      </c>
      <c r="F202" s="434">
        <v>1070</v>
      </c>
      <c r="G202" s="395" t="s">
        <v>3521</v>
      </c>
    </row>
    <row r="203" spans="1:7">
      <c r="A203" s="395" t="s">
        <v>3697</v>
      </c>
      <c r="B203" s="395" t="s">
        <v>2281</v>
      </c>
      <c r="C203" s="395" t="s">
        <v>3516</v>
      </c>
      <c r="D203" s="395" t="s">
        <v>303</v>
      </c>
      <c r="E203" s="434" t="str">
        <f t="shared" si="3"/>
        <v>BITS F111L5</v>
      </c>
      <c r="F203" s="434">
        <v>1071</v>
      </c>
      <c r="G203" s="395" t="s">
        <v>3522</v>
      </c>
    </row>
    <row r="204" spans="1:7">
      <c r="A204" s="395" t="s">
        <v>3697</v>
      </c>
      <c r="B204" s="395" t="s">
        <v>2281</v>
      </c>
      <c r="C204" s="395" t="s">
        <v>3516</v>
      </c>
      <c r="D204" s="395" t="s">
        <v>303</v>
      </c>
      <c r="E204" s="434" t="str">
        <f t="shared" si="3"/>
        <v>BITS F111L5</v>
      </c>
      <c r="F204" s="434">
        <v>1071</v>
      </c>
      <c r="G204" s="395" t="s">
        <v>3522</v>
      </c>
    </row>
    <row r="205" spans="1:7">
      <c r="A205" s="395" t="s">
        <v>3697</v>
      </c>
      <c r="B205" s="395" t="s">
        <v>2281</v>
      </c>
      <c r="C205" s="395" t="s">
        <v>3516</v>
      </c>
      <c r="D205" s="395" t="s">
        <v>303</v>
      </c>
      <c r="E205" s="434" t="str">
        <f t="shared" si="3"/>
        <v>BITS F111L5</v>
      </c>
      <c r="F205" s="434">
        <v>1071</v>
      </c>
      <c r="G205" s="395" t="s">
        <v>3522</v>
      </c>
    </row>
    <row r="206" spans="1:7">
      <c r="A206" s="395" t="s">
        <v>3697</v>
      </c>
      <c r="B206" s="395" t="s">
        <v>2281</v>
      </c>
      <c r="C206" s="395" t="s">
        <v>3516</v>
      </c>
      <c r="D206" s="395" t="s">
        <v>303</v>
      </c>
      <c r="E206" s="434" t="str">
        <f t="shared" si="3"/>
        <v>BITS F111L5</v>
      </c>
      <c r="F206" s="434">
        <v>1071</v>
      </c>
      <c r="G206" s="395" t="s">
        <v>3522</v>
      </c>
    </row>
    <row r="207" spans="1:7">
      <c r="A207" s="395" t="s">
        <v>3697</v>
      </c>
      <c r="B207" s="395" t="s">
        <v>2281</v>
      </c>
      <c r="C207" s="395" t="s">
        <v>3516</v>
      </c>
      <c r="D207" s="395" t="s">
        <v>303</v>
      </c>
      <c r="E207" s="434" t="str">
        <f t="shared" si="3"/>
        <v>BITS F111L6</v>
      </c>
      <c r="F207" s="434">
        <v>1072</v>
      </c>
      <c r="G207" s="395" t="s">
        <v>3523</v>
      </c>
    </row>
    <row r="208" spans="1:7">
      <c r="A208" s="395" t="s">
        <v>3697</v>
      </c>
      <c r="B208" s="395" t="s">
        <v>2281</v>
      </c>
      <c r="C208" s="395" t="s">
        <v>3516</v>
      </c>
      <c r="D208" s="395" t="s">
        <v>303</v>
      </c>
      <c r="E208" s="434" t="str">
        <f t="shared" si="3"/>
        <v>BITS F111L6</v>
      </c>
      <c r="F208" s="434">
        <v>1072</v>
      </c>
      <c r="G208" s="395" t="s">
        <v>3523</v>
      </c>
    </row>
    <row r="209" spans="1:7">
      <c r="A209" s="395" t="s">
        <v>3697</v>
      </c>
      <c r="B209" s="395" t="s">
        <v>2281</v>
      </c>
      <c r="C209" s="395" t="s">
        <v>3516</v>
      </c>
      <c r="D209" s="395" t="s">
        <v>303</v>
      </c>
      <c r="E209" s="434" t="str">
        <f t="shared" si="3"/>
        <v>BITS F111L6</v>
      </c>
      <c r="F209" s="434">
        <v>1072</v>
      </c>
      <c r="G209" s="395" t="s">
        <v>3523</v>
      </c>
    </row>
    <row r="210" spans="1:7">
      <c r="A210" s="395" t="s">
        <v>3697</v>
      </c>
      <c r="B210" s="395" t="s">
        <v>2281</v>
      </c>
      <c r="C210" s="395" t="s">
        <v>3516</v>
      </c>
      <c r="D210" s="395" t="s">
        <v>303</v>
      </c>
      <c r="E210" s="434" t="str">
        <f t="shared" si="3"/>
        <v>BITS F111L6</v>
      </c>
      <c r="F210" s="434">
        <v>1072</v>
      </c>
      <c r="G210" s="395" t="s">
        <v>3523</v>
      </c>
    </row>
    <row r="211" spans="1:7">
      <c r="A211" s="395" t="s">
        <v>3697</v>
      </c>
      <c r="B211" s="395" t="s">
        <v>2281</v>
      </c>
      <c r="C211" s="395" t="s">
        <v>3516</v>
      </c>
      <c r="D211" s="395" t="s">
        <v>303</v>
      </c>
      <c r="E211" s="434" t="str">
        <f t="shared" si="3"/>
        <v>BITS F111L7</v>
      </c>
      <c r="F211" s="434">
        <v>1073</v>
      </c>
      <c r="G211" s="395" t="s">
        <v>3524</v>
      </c>
    </row>
    <row r="212" spans="1:7">
      <c r="A212" s="395" t="s">
        <v>3697</v>
      </c>
      <c r="B212" s="395" t="s">
        <v>2281</v>
      </c>
      <c r="C212" s="395" t="s">
        <v>3516</v>
      </c>
      <c r="D212" s="395" t="s">
        <v>303</v>
      </c>
      <c r="E212" s="434" t="str">
        <f t="shared" si="3"/>
        <v>BITS F111L7</v>
      </c>
      <c r="F212" s="434">
        <v>1073</v>
      </c>
      <c r="G212" s="395" t="s">
        <v>3524</v>
      </c>
    </row>
    <row r="213" spans="1:7">
      <c r="A213" s="395" t="s">
        <v>3697</v>
      </c>
      <c r="B213" s="395" t="s">
        <v>2281</v>
      </c>
      <c r="C213" s="395" t="s">
        <v>3516</v>
      </c>
      <c r="D213" s="395" t="s">
        <v>303</v>
      </c>
      <c r="E213" s="434" t="str">
        <f t="shared" si="3"/>
        <v>BITS F111L7</v>
      </c>
      <c r="F213" s="434">
        <v>1073</v>
      </c>
      <c r="G213" s="395" t="s">
        <v>3524</v>
      </c>
    </row>
    <row r="214" spans="1:7">
      <c r="A214" s="395" t="s">
        <v>3697</v>
      </c>
      <c r="B214" s="395" t="s">
        <v>2281</v>
      </c>
      <c r="C214" s="395" t="s">
        <v>3516</v>
      </c>
      <c r="D214" s="395" t="s">
        <v>303</v>
      </c>
      <c r="E214" s="434" t="str">
        <f t="shared" si="3"/>
        <v>BITS F111L7</v>
      </c>
      <c r="F214" s="434">
        <v>1073</v>
      </c>
      <c r="G214" s="395" t="s">
        <v>3524</v>
      </c>
    </row>
    <row r="215" spans="1:7">
      <c r="A215" s="395" t="s">
        <v>3697</v>
      </c>
      <c r="B215" s="395" t="s">
        <v>2281</v>
      </c>
      <c r="C215" s="395" t="s">
        <v>3516</v>
      </c>
      <c r="D215" s="395" t="s">
        <v>303</v>
      </c>
      <c r="E215" s="434" t="str">
        <f t="shared" si="3"/>
        <v>BITS F111L8</v>
      </c>
      <c r="F215" s="434">
        <v>1074</v>
      </c>
      <c r="G215" s="395" t="s">
        <v>3525</v>
      </c>
    </row>
    <row r="216" spans="1:7">
      <c r="A216" s="395" t="s">
        <v>3697</v>
      </c>
      <c r="B216" s="395" t="s">
        <v>2281</v>
      </c>
      <c r="C216" s="395" t="s">
        <v>3516</v>
      </c>
      <c r="D216" s="395" t="s">
        <v>303</v>
      </c>
      <c r="E216" s="434" t="str">
        <f t="shared" si="3"/>
        <v>BITS F111L8</v>
      </c>
      <c r="F216" s="434">
        <v>1074</v>
      </c>
      <c r="G216" s="395" t="s">
        <v>3525</v>
      </c>
    </row>
    <row r="217" spans="1:7">
      <c r="A217" s="395" t="s">
        <v>3697</v>
      </c>
      <c r="B217" s="395" t="s">
        <v>2281</v>
      </c>
      <c r="C217" s="395" t="s">
        <v>3516</v>
      </c>
      <c r="D217" s="395" t="s">
        <v>303</v>
      </c>
      <c r="E217" s="434" t="str">
        <f t="shared" si="3"/>
        <v>BITS F111L8</v>
      </c>
      <c r="F217" s="434">
        <v>1074</v>
      </c>
      <c r="G217" s="395" t="s">
        <v>3525</v>
      </c>
    </row>
    <row r="218" spans="1:7">
      <c r="A218" s="395" t="s">
        <v>3697</v>
      </c>
      <c r="B218" s="395" t="s">
        <v>2281</v>
      </c>
      <c r="C218" s="395" t="s">
        <v>3516</v>
      </c>
      <c r="D218" s="395" t="s">
        <v>303</v>
      </c>
      <c r="E218" s="434" t="str">
        <f t="shared" si="3"/>
        <v>BITS F111L8</v>
      </c>
      <c r="F218" s="434">
        <v>1074</v>
      </c>
      <c r="G218" s="395" t="s">
        <v>3525</v>
      </c>
    </row>
    <row r="219" spans="1:7">
      <c r="A219" s="395" t="s">
        <v>3697</v>
      </c>
      <c r="B219" s="395" t="s">
        <v>2281</v>
      </c>
      <c r="C219" s="395" t="s">
        <v>3516</v>
      </c>
      <c r="D219" s="395" t="s">
        <v>303</v>
      </c>
      <c r="E219" s="434" t="str">
        <f t="shared" si="3"/>
        <v>BITS F111L9</v>
      </c>
      <c r="F219" s="434">
        <v>1075</v>
      </c>
      <c r="G219" s="395" t="s">
        <v>3526</v>
      </c>
    </row>
    <row r="220" spans="1:7">
      <c r="A220" s="395" t="s">
        <v>3697</v>
      </c>
      <c r="B220" s="395" t="s">
        <v>2281</v>
      </c>
      <c r="C220" s="395" t="s">
        <v>3516</v>
      </c>
      <c r="D220" s="395" t="s">
        <v>303</v>
      </c>
      <c r="E220" s="434" t="str">
        <f t="shared" si="3"/>
        <v>BITS F111L9</v>
      </c>
      <c r="F220" s="434">
        <v>1075</v>
      </c>
      <c r="G220" s="395" t="s">
        <v>3526</v>
      </c>
    </row>
    <row r="221" spans="1:7">
      <c r="A221" s="395" t="s">
        <v>3697</v>
      </c>
      <c r="B221" s="395" t="s">
        <v>2281</v>
      </c>
      <c r="C221" s="395" t="s">
        <v>3516</v>
      </c>
      <c r="D221" s="395" t="s">
        <v>303</v>
      </c>
      <c r="E221" s="434" t="str">
        <f t="shared" si="3"/>
        <v>BITS F111L9</v>
      </c>
      <c r="F221" s="434">
        <v>1075</v>
      </c>
      <c r="G221" s="395" t="s">
        <v>3526</v>
      </c>
    </row>
    <row r="222" spans="1:7">
      <c r="A222" s="395" t="s">
        <v>3698</v>
      </c>
      <c r="B222" s="395" t="s">
        <v>2281</v>
      </c>
      <c r="C222" s="395" t="s">
        <v>3527</v>
      </c>
      <c r="D222" s="395" t="s">
        <v>1615</v>
      </c>
      <c r="E222" s="434" t="str">
        <f t="shared" si="3"/>
        <v>BITS F112G1</v>
      </c>
      <c r="F222" s="434">
        <v>1076</v>
      </c>
      <c r="G222" s="395" t="s">
        <v>3456</v>
      </c>
    </row>
    <row r="223" spans="1:7">
      <c r="A223" s="395" t="s">
        <v>3698</v>
      </c>
      <c r="B223" s="395" t="s">
        <v>2281</v>
      </c>
      <c r="C223" s="395" t="s">
        <v>3527</v>
      </c>
      <c r="D223" s="395" t="s">
        <v>1615</v>
      </c>
      <c r="E223" s="434" t="str">
        <f t="shared" si="3"/>
        <v>BITS F112L1</v>
      </c>
      <c r="F223" s="434">
        <v>1077</v>
      </c>
      <c r="G223" s="395" t="s">
        <v>3473</v>
      </c>
    </row>
    <row r="224" spans="1:7">
      <c r="A224" s="395" t="s">
        <v>3698</v>
      </c>
      <c r="B224" s="395" t="s">
        <v>2281</v>
      </c>
      <c r="C224" s="395" t="s">
        <v>3527</v>
      </c>
      <c r="D224" s="395" t="s">
        <v>1615</v>
      </c>
      <c r="E224" s="434" t="str">
        <f t="shared" si="3"/>
        <v>BITS F112L2</v>
      </c>
      <c r="F224" s="434">
        <v>1078</v>
      </c>
      <c r="G224" s="395" t="s">
        <v>3515</v>
      </c>
    </row>
    <row r="225" spans="1:7">
      <c r="A225" s="395" t="s">
        <v>3698</v>
      </c>
      <c r="B225" s="395" t="s">
        <v>2281</v>
      </c>
      <c r="C225" s="395" t="s">
        <v>3527</v>
      </c>
      <c r="D225" s="395" t="s">
        <v>1615</v>
      </c>
      <c r="E225" s="434" t="str">
        <f t="shared" si="3"/>
        <v>BITS F112L3</v>
      </c>
      <c r="F225" s="434">
        <v>1079</v>
      </c>
      <c r="G225" s="395" t="s">
        <v>3520</v>
      </c>
    </row>
    <row r="226" spans="1:7">
      <c r="A226" s="395" t="s">
        <v>3698</v>
      </c>
      <c r="B226" s="395" t="s">
        <v>2281</v>
      </c>
      <c r="C226" s="395" t="s">
        <v>3527</v>
      </c>
      <c r="D226" s="395" t="s">
        <v>1615</v>
      </c>
      <c r="E226" s="434" t="str">
        <f t="shared" si="3"/>
        <v>BITS F112L4</v>
      </c>
      <c r="F226" s="434">
        <v>1080</v>
      </c>
      <c r="G226" s="395" t="s">
        <v>3521</v>
      </c>
    </row>
    <row r="227" spans="1:7">
      <c r="A227" s="395" t="s">
        <v>3699</v>
      </c>
      <c r="B227" s="395" t="s">
        <v>2281</v>
      </c>
      <c r="C227" s="395" t="s">
        <v>3528</v>
      </c>
      <c r="D227" s="395" t="s">
        <v>3529</v>
      </c>
      <c r="E227" s="434" t="str">
        <f t="shared" si="3"/>
        <v>BITS F312L1</v>
      </c>
      <c r="F227" s="434">
        <v>1304</v>
      </c>
      <c r="G227" s="395" t="s">
        <v>3473</v>
      </c>
    </row>
    <row r="228" spans="1:7">
      <c r="A228" s="395" t="s">
        <v>3700</v>
      </c>
      <c r="B228" s="395" t="s">
        <v>2281</v>
      </c>
      <c r="C228" s="395" t="s">
        <v>3530</v>
      </c>
      <c r="D228" s="395" t="s">
        <v>1620</v>
      </c>
      <c r="E228" s="434" t="str">
        <f t="shared" si="3"/>
        <v>BITS F316L1</v>
      </c>
      <c r="F228" s="434">
        <v>1430</v>
      </c>
      <c r="G228" s="395" t="s">
        <v>3473</v>
      </c>
    </row>
    <row r="229" spans="1:7">
      <c r="A229" s="395" t="s">
        <v>3701</v>
      </c>
      <c r="B229" s="395" t="s">
        <v>2281</v>
      </c>
      <c r="C229" s="395" t="s">
        <v>3531</v>
      </c>
      <c r="D229" s="395" t="s">
        <v>345</v>
      </c>
      <c r="E229" s="434" t="str">
        <f t="shared" si="3"/>
        <v>BITS F317L1</v>
      </c>
      <c r="F229" s="434">
        <v>1564</v>
      </c>
      <c r="G229" s="395" t="s">
        <v>3473</v>
      </c>
    </row>
    <row r="230" spans="1:7">
      <c r="A230" s="395" t="s">
        <v>3702</v>
      </c>
      <c r="B230" s="395" t="s">
        <v>2281</v>
      </c>
      <c r="C230" s="395" t="s">
        <v>3532</v>
      </c>
      <c r="D230" s="395" t="s">
        <v>350</v>
      </c>
      <c r="E230" s="434" t="str">
        <f t="shared" si="3"/>
        <v>BITS F382I1</v>
      </c>
      <c r="F230" s="434">
        <v>1530</v>
      </c>
      <c r="G230" s="395" t="s">
        <v>3508</v>
      </c>
    </row>
    <row r="231" spans="1:7">
      <c r="A231" s="395" t="s">
        <v>3703</v>
      </c>
      <c r="B231" s="395" t="s">
        <v>2281</v>
      </c>
      <c r="C231" s="395" t="s">
        <v>3533</v>
      </c>
      <c r="D231" s="395" t="s">
        <v>1622</v>
      </c>
      <c r="E231" s="434" t="str">
        <f t="shared" si="3"/>
        <v>BITS F386L1</v>
      </c>
      <c r="F231" s="434">
        <v>1305</v>
      </c>
      <c r="G231" s="395" t="s">
        <v>3473</v>
      </c>
    </row>
    <row r="232" spans="1:7">
      <c r="A232" s="395" t="s">
        <v>3704</v>
      </c>
      <c r="B232" s="395" t="s">
        <v>2281</v>
      </c>
      <c r="C232" s="395" t="s">
        <v>3534</v>
      </c>
      <c r="D232" s="395" t="s">
        <v>359</v>
      </c>
      <c r="E232" s="434" t="str">
        <f t="shared" si="3"/>
        <v>BITS F415L1</v>
      </c>
      <c r="F232" s="434">
        <v>1260</v>
      </c>
      <c r="G232" s="395" t="s">
        <v>3473</v>
      </c>
    </row>
    <row r="233" spans="1:7">
      <c r="A233" s="395" t="s">
        <v>3704</v>
      </c>
      <c r="B233" s="395" t="s">
        <v>2281</v>
      </c>
      <c r="C233" s="395" t="s">
        <v>3534</v>
      </c>
      <c r="D233" s="395" t="s">
        <v>359</v>
      </c>
      <c r="E233" s="434" t="str">
        <f t="shared" si="3"/>
        <v>BITS F415L1</v>
      </c>
      <c r="F233" s="434">
        <v>1260</v>
      </c>
      <c r="G233" s="395" t="s">
        <v>3473</v>
      </c>
    </row>
    <row r="234" spans="1:7">
      <c r="A234" s="395" t="s">
        <v>3705</v>
      </c>
      <c r="B234" s="395" t="s">
        <v>2281</v>
      </c>
      <c r="C234" s="395" t="s">
        <v>3535</v>
      </c>
      <c r="D234" s="395" t="s">
        <v>364</v>
      </c>
      <c r="E234" s="434" t="str">
        <f t="shared" si="3"/>
        <v>BITS F416L1</v>
      </c>
      <c r="F234" s="434">
        <v>1532</v>
      </c>
      <c r="G234" s="395" t="s">
        <v>3473</v>
      </c>
    </row>
    <row r="235" spans="1:7">
      <c r="A235" s="395" t="s">
        <v>3706</v>
      </c>
      <c r="B235" s="395" t="s">
        <v>2281</v>
      </c>
      <c r="C235" s="395" t="s">
        <v>3536</v>
      </c>
      <c r="D235" s="395" t="s">
        <v>3537</v>
      </c>
      <c r="E235" s="434" t="str">
        <f t="shared" si="3"/>
        <v>BITS F418L1</v>
      </c>
      <c r="F235" s="434">
        <v>1527</v>
      </c>
      <c r="G235" s="395" t="s">
        <v>3473</v>
      </c>
    </row>
    <row r="236" spans="1:7">
      <c r="A236" s="395" t="s">
        <v>3707</v>
      </c>
      <c r="B236" s="395" t="s">
        <v>2281</v>
      </c>
      <c r="C236" s="395" t="s">
        <v>3538</v>
      </c>
      <c r="D236" s="395" t="s">
        <v>372</v>
      </c>
      <c r="E236" s="434" t="str">
        <f t="shared" si="3"/>
        <v>BITS F421TTH1</v>
      </c>
      <c r="F236" s="434">
        <v>1458</v>
      </c>
      <c r="G236" s="395" t="s">
        <v>3349</v>
      </c>
    </row>
    <row r="237" spans="1:7">
      <c r="A237" s="395" t="s">
        <v>3708</v>
      </c>
      <c r="B237" s="395" t="s">
        <v>2281</v>
      </c>
      <c r="C237" s="395" t="s">
        <v>3539</v>
      </c>
      <c r="D237" s="395" t="s">
        <v>372</v>
      </c>
      <c r="E237" s="434" t="str">
        <f t="shared" si="3"/>
        <v>BITS F422TTH1</v>
      </c>
      <c r="F237" s="434">
        <v>1462</v>
      </c>
      <c r="G237" s="395" t="s">
        <v>3349</v>
      </c>
    </row>
    <row r="238" spans="1:7">
      <c r="A238" s="395" t="s">
        <v>3709</v>
      </c>
      <c r="B238" s="395" t="s">
        <v>2281</v>
      </c>
      <c r="C238" s="395" t="s">
        <v>3540</v>
      </c>
      <c r="D238" s="395" t="s">
        <v>372</v>
      </c>
      <c r="E238" s="434" t="str">
        <f t="shared" si="3"/>
        <v>BITS F423TTH1</v>
      </c>
      <c r="F238" s="434">
        <v>1463</v>
      </c>
      <c r="G238" s="395" t="s">
        <v>3349</v>
      </c>
    </row>
    <row r="239" spans="1:7">
      <c r="A239" s="395" t="s">
        <v>3710</v>
      </c>
      <c r="B239" s="395" t="s">
        <v>2281</v>
      </c>
      <c r="C239" s="395" t="s">
        <v>3541</v>
      </c>
      <c r="D239" s="395" t="s">
        <v>372</v>
      </c>
      <c r="E239" s="434" t="str">
        <f t="shared" si="3"/>
        <v>BITS F424TTH1</v>
      </c>
      <c r="F239" s="434">
        <v>1464</v>
      </c>
      <c r="G239" s="395" t="s">
        <v>3349</v>
      </c>
    </row>
    <row r="240" spans="1:7">
      <c r="A240" s="395" t="s">
        <v>3711</v>
      </c>
      <c r="B240" s="395" t="s">
        <v>2281</v>
      </c>
      <c r="C240" s="395" t="s">
        <v>3542</v>
      </c>
      <c r="D240" s="395" t="s">
        <v>375</v>
      </c>
      <c r="E240" s="434" t="str">
        <f t="shared" si="3"/>
        <v>BITS F462L1</v>
      </c>
      <c r="F240" s="434">
        <v>1531</v>
      </c>
      <c r="G240" s="395" t="s">
        <v>3473</v>
      </c>
    </row>
    <row r="241" spans="1:7">
      <c r="A241" s="395" t="s">
        <v>3712</v>
      </c>
      <c r="B241" s="395" t="s">
        <v>2281</v>
      </c>
      <c r="C241" s="395" t="s">
        <v>3543</v>
      </c>
      <c r="D241" s="395" t="s">
        <v>3544</v>
      </c>
      <c r="E241" s="434" t="str">
        <f t="shared" si="3"/>
        <v>BITS F464L1</v>
      </c>
      <c r="F241" s="434">
        <v>1306</v>
      </c>
      <c r="G241" s="395" t="s">
        <v>3473</v>
      </c>
    </row>
    <row r="242" spans="1:7">
      <c r="A242" s="395" t="s">
        <v>3713</v>
      </c>
      <c r="B242" s="395" t="s">
        <v>2281</v>
      </c>
      <c r="C242" s="395" t="s">
        <v>3545</v>
      </c>
      <c r="D242" s="395" t="s">
        <v>3546</v>
      </c>
      <c r="E242" s="434" t="str">
        <f t="shared" si="3"/>
        <v>BITS G511L1</v>
      </c>
      <c r="F242" s="434">
        <v>1028</v>
      </c>
      <c r="G242" s="395" t="s">
        <v>3473</v>
      </c>
    </row>
    <row r="243" spans="1:7">
      <c r="A243" s="395" t="s">
        <v>3714</v>
      </c>
      <c r="B243" s="395" t="s">
        <v>2281</v>
      </c>
      <c r="C243" s="395" t="s">
        <v>3547</v>
      </c>
      <c r="D243" s="395" t="s">
        <v>389</v>
      </c>
      <c r="E243" s="434" t="str">
        <f t="shared" si="3"/>
        <v>BITS G513I1</v>
      </c>
      <c r="F243" s="434">
        <v>1031</v>
      </c>
      <c r="G243" s="395" t="s">
        <v>3508</v>
      </c>
    </row>
    <row r="244" spans="1:7">
      <c r="A244" s="395" t="s">
        <v>3715</v>
      </c>
      <c r="B244" s="395" t="s">
        <v>2281</v>
      </c>
      <c r="C244" s="395" t="s">
        <v>3548</v>
      </c>
      <c r="D244" s="395" t="s">
        <v>392</v>
      </c>
      <c r="E244" s="434" t="str">
        <f t="shared" si="3"/>
        <v>BITS G529R1</v>
      </c>
      <c r="F244" s="434">
        <v>1039</v>
      </c>
      <c r="G244" s="395" t="s">
        <v>3483</v>
      </c>
    </row>
    <row r="245" spans="1:7">
      <c r="A245" s="395" t="s">
        <v>3716</v>
      </c>
      <c r="B245" s="395" t="s">
        <v>2281</v>
      </c>
      <c r="C245" s="395" t="s">
        <v>3549</v>
      </c>
      <c r="D245" s="395" t="s">
        <v>3550</v>
      </c>
      <c r="E245" s="434" t="str">
        <f t="shared" si="3"/>
        <v>BITS G539R1</v>
      </c>
      <c r="F245" s="434">
        <v>1040</v>
      </c>
      <c r="G245" s="395" t="s">
        <v>3483</v>
      </c>
    </row>
    <row r="246" spans="1:7">
      <c r="A246" s="395" t="s">
        <v>3717</v>
      </c>
      <c r="B246" s="395" t="s">
        <v>2281</v>
      </c>
      <c r="C246" s="395" t="s">
        <v>3551</v>
      </c>
      <c r="D246" s="395" t="s">
        <v>398</v>
      </c>
      <c r="E246" s="434" t="str">
        <f t="shared" si="3"/>
        <v>BITS G540R1</v>
      </c>
      <c r="F246" s="434">
        <v>1547</v>
      </c>
      <c r="G246" s="395" t="s">
        <v>3483</v>
      </c>
    </row>
    <row r="247" spans="1:7">
      <c r="A247" s="395" t="s">
        <v>3718</v>
      </c>
      <c r="B247" s="395" t="s">
        <v>2281</v>
      </c>
      <c r="C247" s="395" t="s">
        <v>3552</v>
      </c>
      <c r="D247" s="395" t="s">
        <v>1634</v>
      </c>
      <c r="E247" s="434" t="str">
        <f t="shared" si="3"/>
        <v>BITS G553L1</v>
      </c>
      <c r="F247" s="434">
        <v>1018</v>
      </c>
      <c r="G247" s="395" t="s">
        <v>3473</v>
      </c>
    </row>
    <row r="248" spans="1:7">
      <c r="A248" s="395" t="s">
        <v>3719</v>
      </c>
      <c r="B248" s="395" t="s">
        <v>2281</v>
      </c>
      <c r="C248" s="395" t="s">
        <v>3553</v>
      </c>
      <c r="D248" s="395" t="s">
        <v>406</v>
      </c>
      <c r="E248" s="434" t="str">
        <f t="shared" si="3"/>
        <v>BITS G562TR1</v>
      </c>
      <c r="F248" s="434">
        <v>1561</v>
      </c>
      <c r="G248" s="395" t="s">
        <v>3483</v>
      </c>
    </row>
    <row r="249" spans="1:7">
      <c r="A249" s="395" t="s">
        <v>3720</v>
      </c>
      <c r="B249" s="395" t="s">
        <v>2281</v>
      </c>
      <c r="C249" s="395" t="s">
        <v>3554</v>
      </c>
      <c r="D249" s="395" t="s">
        <v>406</v>
      </c>
      <c r="E249" s="434" t="str">
        <f t="shared" si="3"/>
        <v>BITS G563TR1</v>
      </c>
      <c r="F249" s="434">
        <v>1562</v>
      </c>
      <c r="G249" s="395" t="s">
        <v>3483</v>
      </c>
    </row>
    <row r="250" spans="1:7">
      <c r="A250" s="395" t="s">
        <v>3721</v>
      </c>
      <c r="B250" s="395" t="s">
        <v>2281</v>
      </c>
      <c r="C250" s="395" t="s">
        <v>3555</v>
      </c>
      <c r="D250" s="395" t="s">
        <v>411</v>
      </c>
      <c r="E250" s="434" t="str">
        <f t="shared" si="3"/>
        <v>BITS G619L1</v>
      </c>
      <c r="F250" s="434">
        <v>1038</v>
      </c>
      <c r="G250" s="395" t="s">
        <v>3473</v>
      </c>
    </row>
    <row r="251" spans="1:7">
      <c r="A251" s="395" t="s">
        <v>3722</v>
      </c>
      <c r="B251" s="395" t="s">
        <v>2281</v>
      </c>
      <c r="C251" s="395" t="s">
        <v>3556</v>
      </c>
      <c r="D251" s="395" t="s">
        <v>406</v>
      </c>
      <c r="E251" s="434" t="str">
        <f t="shared" si="3"/>
        <v>BITS G629TR1</v>
      </c>
      <c r="F251" s="434">
        <v>1041</v>
      </c>
      <c r="G251" s="395" t="s">
        <v>3483</v>
      </c>
    </row>
    <row r="252" spans="1:7">
      <c r="A252" s="395" t="s">
        <v>3723</v>
      </c>
      <c r="B252" s="395" t="s">
        <v>2281</v>
      </c>
      <c r="C252" s="395" t="s">
        <v>3557</v>
      </c>
      <c r="D252" s="395" t="s">
        <v>350</v>
      </c>
      <c r="E252" s="434" t="str">
        <f t="shared" si="3"/>
        <v>BITS G649I1</v>
      </c>
      <c r="F252" s="434">
        <v>1042</v>
      </c>
      <c r="G252" s="395" t="s">
        <v>3508</v>
      </c>
    </row>
    <row r="253" spans="1:7">
      <c r="A253" s="395" t="s">
        <v>3724</v>
      </c>
      <c r="B253" s="395" t="s">
        <v>2281</v>
      </c>
      <c r="C253" s="395" t="s">
        <v>3558</v>
      </c>
      <c r="D253" s="395" t="s">
        <v>419</v>
      </c>
      <c r="E253" s="434" t="str">
        <f t="shared" si="3"/>
        <v>BITS G654L1</v>
      </c>
      <c r="F253" s="434">
        <v>1035</v>
      </c>
      <c r="G253" s="395" t="s">
        <v>3473</v>
      </c>
    </row>
    <row r="254" spans="1:7">
      <c r="A254" s="395" t="s">
        <v>3725</v>
      </c>
      <c r="B254" s="395" t="s">
        <v>2281</v>
      </c>
      <c r="C254" s="395" t="s">
        <v>3559</v>
      </c>
      <c r="D254" s="395" t="s">
        <v>262</v>
      </c>
      <c r="E254" s="434" t="str">
        <f t="shared" si="3"/>
        <v>BITS G661R1</v>
      </c>
      <c r="F254" s="434">
        <v>1563</v>
      </c>
      <c r="G254" s="395" t="s">
        <v>3483</v>
      </c>
    </row>
    <row r="255" spans="1:7">
      <c r="A255" s="395" t="s">
        <v>3725</v>
      </c>
      <c r="B255" s="395" t="s">
        <v>2281</v>
      </c>
      <c r="C255" s="395" t="s">
        <v>3559</v>
      </c>
      <c r="D255" s="395" t="s">
        <v>262</v>
      </c>
      <c r="E255" s="434" t="str">
        <f t="shared" si="3"/>
        <v>BITS G661R1</v>
      </c>
      <c r="F255" s="434">
        <v>1563</v>
      </c>
      <c r="G255" s="395" t="s">
        <v>3483</v>
      </c>
    </row>
    <row r="256" spans="1:7">
      <c r="A256" s="395" t="s">
        <v>3726</v>
      </c>
      <c r="B256" s="395" t="s">
        <v>304</v>
      </c>
      <c r="C256" s="395" t="s">
        <v>3478</v>
      </c>
      <c r="D256" s="395" t="s">
        <v>426</v>
      </c>
      <c r="E256" s="434" t="str">
        <f t="shared" si="3"/>
        <v>CHE F241L1</v>
      </c>
      <c r="F256" s="434">
        <v>1203</v>
      </c>
      <c r="G256" s="395" t="s">
        <v>3473</v>
      </c>
    </row>
    <row r="257" spans="1:7">
      <c r="A257" s="395" t="s">
        <v>3726</v>
      </c>
      <c r="B257" s="395" t="s">
        <v>304</v>
      </c>
      <c r="C257" s="395" t="s">
        <v>3478</v>
      </c>
      <c r="D257" s="395" t="s">
        <v>426</v>
      </c>
      <c r="E257" s="434" t="str">
        <f t="shared" si="3"/>
        <v>CHE F241T1</v>
      </c>
      <c r="F257" s="434">
        <v>1204</v>
      </c>
      <c r="G257" s="395" t="s">
        <v>3280</v>
      </c>
    </row>
    <row r="258" spans="1:7">
      <c r="A258" s="395" t="s">
        <v>3727</v>
      </c>
      <c r="B258" s="395" t="s">
        <v>304</v>
      </c>
      <c r="C258" s="395" t="s">
        <v>3479</v>
      </c>
      <c r="D258" s="395" t="s">
        <v>1636</v>
      </c>
      <c r="E258" s="434" t="str">
        <f t="shared" si="3"/>
        <v>CHE F242L1</v>
      </c>
      <c r="F258" s="434">
        <v>1205</v>
      </c>
      <c r="G258" s="395" t="s">
        <v>3473</v>
      </c>
    </row>
    <row r="259" spans="1:7">
      <c r="A259" s="395" t="s">
        <v>3727</v>
      </c>
      <c r="B259" s="395" t="s">
        <v>304</v>
      </c>
      <c r="C259" s="395" t="s">
        <v>3479</v>
      </c>
      <c r="D259" s="395" t="s">
        <v>1636</v>
      </c>
      <c r="E259" s="434" t="str">
        <f t="shared" ref="E259:E322" si="4">TRIM(B259)&amp;" "&amp;TRIM(C259)&amp;G259</f>
        <v>CHE F242T1</v>
      </c>
      <c r="F259" s="434">
        <v>1206</v>
      </c>
      <c r="G259" s="395" t="s">
        <v>3280</v>
      </c>
    </row>
    <row r="260" spans="1:7">
      <c r="A260" s="395" t="s">
        <v>3728</v>
      </c>
      <c r="B260" s="395" t="s">
        <v>304</v>
      </c>
      <c r="C260" s="395" t="s">
        <v>3480</v>
      </c>
      <c r="D260" s="395" t="s">
        <v>1638</v>
      </c>
      <c r="E260" s="434" t="str">
        <f t="shared" si="4"/>
        <v>CHE F243L1</v>
      </c>
      <c r="F260" s="434">
        <v>1207</v>
      </c>
      <c r="G260" s="395" t="s">
        <v>3473</v>
      </c>
    </row>
    <row r="261" spans="1:7">
      <c r="A261" s="395" t="s">
        <v>3728</v>
      </c>
      <c r="B261" s="395" t="s">
        <v>304</v>
      </c>
      <c r="C261" s="395" t="s">
        <v>3480</v>
      </c>
      <c r="D261" s="395" t="s">
        <v>1638</v>
      </c>
      <c r="E261" s="434" t="str">
        <f t="shared" si="4"/>
        <v>CHE F243T1</v>
      </c>
      <c r="F261" s="434">
        <v>1208</v>
      </c>
      <c r="G261" s="395" t="s">
        <v>3280</v>
      </c>
    </row>
    <row r="262" spans="1:7">
      <c r="A262" s="395" t="s">
        <v>3729</v>
      </c>
      <c r="B262" s="395" t="s">
        <v>304</v>
      </c>
      <c r="C262" s="395" t="s">
        <v>3481</v>
      </c>
      <c r="D262" s="395" t="s">
        <v>439</v>
      </c>
      <c r="E262" s="434" t="str">
        <f t="shared" si="4"/>
        <v>CHE F244L1</v>
      </c>
      <c r="F262" s="434">
        <v>1209</v>
      </c>
      <c r="G262" s="395" t="s">
        <v>3473</v>
      </c>
    </row>
    <row r="263" spans="1:7">
      <c r="A263" s="395" t="s">
        <v>3729</v>
      </c>
      <c r="B263" s="395" t="s">
        <v>304</v>
      </c>
      <c r="C263" s="395" t="s">
        <v>3481</v>
      </c>
      <c r="D263" s="395" t="s">
        <v>439</v>
      </c>
      <c r="E263" s="434" t="str">
        <f t="shared" si="4"/>
        <v>CHE F244T1</v>
      </c>
      <c r="F263" s="434">
        <v>1210</v>
      </c>
      <c r="G263" s="395" t="s">
        <v>3280</v>
      </c>
    </row>
    <row r="264" spans="1:7">
      <c r="A264" s="395" t="s">
        <v>3730</v>
      </c>
      <c r="B264" s="395" t="s">
        <v>304</v>
      </c>
      <c r="C264" s="395" t="s">
        <v>3482</v>
      </c>
      <c r="D264" s="395" t="s">
        <v>184</v>
      </c>
      <c r="E264" s="434" t="str">
        <f t="shared" si="4"/>
        <v>CHE F266I1</v>
      </c>
      <c r="F264" s="434">
        <v>1471</v>
      </c>
      <c r="G264" s="395" t="s">
        <v>3508</v>
      </c>
    </row>
    <row r="265" spans="1:7">
      <c r="A265" s="395" t="s">
        <v>3731</v>
      </c>
      <c r="B265" s="395" t="s">
        <v>304</v>
      </c>
      <c r="C265" s="395" t="s">
        <v>3484</v>
      </c>
      <c r="D265" s="395" t="s">
        <v>446</v>
      </c>
      <c r="E265" s="434" t="str">
        <f t="shared" si="4"/>
        <v>CHE F341P1</v>
      </c>
      <c r="F265" s="434">
        <v>1211</v>
      </c>
      <c r="G265" s="395" t="s">
        <v>3457</v>
      </c>
    </row>
    <row r="266" spans="1:7">
      <c r="A266" s="395" t="s">
        <v>3731</v>
      </c>
      <c r="B266" s="395" t="s">
        <v>304</v>
      </c>
      <c r="C266" s="395" t="s">
        <v>3484</v>
      </c>
      <c r="D266" s="395" t="s">
        <v>446</v>
      </c>
      <c r="E266" s="434" t="str">
        <f t="shared" si="4"/>
        <v>CHE F341P1</v>
      </c>
      <c r="F266" s="434">
        <v>1211</v>
      </c>
      <c r="G266" s="395" t="s">
        <v>3457</v>
      </c>
    </row>
    <row r="267" spans="1:7">
      <c r="A267" s="395" t="s">
        <v>3731</v>
      </c>
      <c r="B267" s="395" t="s">
        <v>304</v>
      </c>
      <c r="C267" s="395" t="s">
        <v>3484</v>
      </c>
      <c r="D267" s="395" t="s">
        <v>446</v>
      </c>
      <c r="E267" s="434" t="str">
        <f t="shared" si="4"/>
        <v>CHE F341P1</v>
      </c>
      <c r="F267" s="434">
        <v>1211</v>
      </c>
      <c r="G267" s="395" t="s">
        <v>3457</v>
      </c>
    </row>
    <row r="268" spans="1:7">
      <c r="A268" s="395" t="s">
        <v>3731</v>
      </c>
      <c r="B268" s="395" t="s">
        <v>304</v>
      </c>
      <c r="C268" s="395" t="s">
        <v>3484</v>
      </c>
      <c r="D268" s="395" t="s">
        <v>446</v>
      </c>
      <c r="E268" s="434" t="str">
        <f t="shared" si="4"/>
        <v>CHE F341P1</v>
      </c>
      <c r="F268" s="434">
        <v>1211</v>
      </c>
      <c r="G268" s="395" t="s">
        <v>3457</v>
      </c>
    </row>
    <row r="269" spans="1:7">
      <c r="A269" s="395" t="s">
        <v>3731</v>
      </c>
      <c r="B269" s="395" t="s">
        <v>304</v>
      </c>
      <c r="C269" s="395" t="s">
        <v>3484</v>
      </c>
      <c r="D269" s="395" t="s">
        <v>446</v>
      </c>
      <c r="E269" s="434" t="str">
        <f t="shared" si="4"/>
        <v>CHE F341P1</v>
      </c>
      <c r="F269" s="434">
        <v>1211</v>
      </c>
      <c r="G269" s="395" t="s">
        <v>3457</v>
      </c>
    </row>
    <row r="270" spans="1:7">
      <c r="A270" s="395" t="s">
        <v>3731</v>
      </c>
      <c r="B270" s="395" t="s">
        <v>304</v>
      </c>
      <c r="C270" s="395" t="s">
        <v>3484</v>
      </c>
      <c r="D270" s="395" t="s">
        <v>446</v>
      </c>
      <c r="E270" s="434" t="str">
        <f t="shared" si="4"/>
        <v>CHE F341P1</v>
      </c>
      <c r="F270" s="434">
        <v>1211</v>
      </c>
      <c r="G270" s="395" t="s">
        <v>3457</v>
      </c>
    </row>
    <row r="271" spans="1:7">
      <c r="A271" s="395" t="s">
        <v>3732</v>
      </c>
      <c r="B271" s="395" t="s">
        <v>304</v>
      </c>
      <c r="C271" s="395" t="s">
        <v>3485</v>
      </c>
      <c r="D271" s="395" t="s">
        <v>508</v>
      </c>
      <c r="E271" s="434" t="str">
        <f t="shared" si="4"/>
        <v>CHE F342L1</v>
      </c>
      <c r="F271" s="434">
        <v>1212</v>
      </c>
      <c r="G271" s="395" t="s">
        <v>3473</v>
      </c>
    </row>
    <row r="272" spans="1:7">
      <c r="A272" s="395" t="s">
        <v>3732</v>
      </c>
      <c r="B272" s="395" t="s">
        <v>304</v>
      </c>
      <c r="C272" s="395" t="s">
        <v>3485</v>
      </c>
      <c r="D272" s="395" t="s">
        <v>508</v>
      </c>
      <c r="E272" s="434" t="str">
        <f t="shared" si="4"/>
        <v>CHE F342T1</v>
      </c>
      <c r="F272" s="434">
        <v>1213</v>
      </c>
      <c r="G272" s="395" t="s">
        <v>3280</v>
      </c>
    </row>
    <row r="273" spans="1:7">
      <c r="A273" s="395" t="s">
        <v>3733</v>
      </c>
      <c r="B273" s="395" t="s">
        <v>304</v>
      </c>
      <c r="C273" s="395" t="s">
        <v>3560</v>
      </c>
      <c r="D273" s="395" t="s">
        <v>513</v>
      </c>
      <c r="E273" s="434" t="str">
        <f t="shared" si="4"/>
        <v>CHE F343L1</v>
      </c>
      <c r="F273" s="434">
        <v>1214</v>
      </c>
      <c r="G273" s="395" t="s">
        <v>3473</v>
      </c>
    </row>
    <row r="274" spans="1:7">
      <c r="A274" s="395" t="s">
        <v>3733</v>
      </c>
      <c r="B274" s="395" t="s">
        <v>304</v>
      </c>
      <c r="C274" s="395" t="s">
        <v>3560</v>
      </c>
      <c r="D274" s="395" t="s">
        <v>513</v>
      </c>
      <c r="E274" s="434" t="str">
        <f t="shared" si="4"/>
        <v>CHE F343T1</v>
      </c>
      <c r="F274" s="434">
        <v>1215</v>
      </c>
      <c r="G274" s="395" t="s">
        <v>3280</v>
      </c>
    </row>
    <row r="275" spans="1:7">
      <c r="A275" s="395" t="s">
        <v>3734</v>
      </c>
      <c r="B275" s="395" t="s">
        <v>304</v>
      </c>
      <c r="C275" s="395" t="s">
        <v>3486</v>
      </c>
      <c r="D275" s="395" t="s">
        <v>197</v>
      </c>
      <c r="E275" s="434" t="str">
        <f t="shared" si="4"/>
        <v>CHE F366I1</v>
      </c>
      <c r="F275" s="434">
        <v>1480</v>
      </c>
      <c r="G275" s="395" t="s">
        <v>3508</v>
      </c>
    </row>
    <row r="276" spans="1:7">
      <c r="A276" s="395" t="s">
        <v>3735</v>
      </c>
      <c r="B276" s="395" t="s">
        <v>304</v>
      </c>
      <c r="C276" s="395" t="s">
        <v>3487</v>
      </c>
      <c r="D276" s="395" t="s">
        <v>197</v>
      </c>
      <c r="E276" s="434" t="str">
        <f t="shared" si="4"/>
        <v>CHE F367R1</v>
      </c>
      <c r="F276" s="434">
        <v>1508</v>
      </c>
      <c r="G276" s="395" t="s">
        <v>3483</v>
      </c>
    </row>
    <row r="277" spans="1:7">
      <c r="A277" s="395" t="s">
        <v>3736</v>
      </c>
      <c r="B277" s="395" t="s">
        <v>304</v>
      </c>
      <c r="C277" s="395" t="s">
        <v>3488</v>
      </c>
      <c r="D277" s="395" t="s">
        <v>200</v>
      </c>
      <c r="E277" s="434" t="str">
        <f t="shared" si="4"/>
        <v>CHE F376R1</v>
      </c>
      <c r="F277" s="434">
        <v>1488</v>
      </c>
      <c r="G277" s="395" t="s">
        <v>3483</v>
      </c>
    </row>
    <row r="278" spans="1:7">
      <c r="A278" s="395" t="s">
        <v>3737</v>
      </c>
      <c r="B278" s="395" t="s">
        <v>304</v>
      </c>
      <c r="C278" s="395" t="s">
        <v>3489</v>
      </c>
      <c r="D278" s="395" t="s">
        <v>200</v>
      </c>
      <c r="E278" s="434" t="str">
        <f t="shared" si="4"/>
        <v>CHE F377I1</v>
      </c>
      <c r="F278" s="434">
        <v>1518</v>
      </c>
      <c r="G278" s="395" t="s">
        <v>3508</v>
      </c>
    </row>
    <row r="279" spans="1:7">
      <c r="A279" s="395" t="s">
        <v>3738</v>
      </c>
      <c r="B279" s="395" t="s">
        <v>304</v>
      </c>
      <c r="C279" s="395" t="s">
        <v>3561</v>
      </c>
      <c r="D279" s="395" t="s">
        <v>1653</v>
      </c>
      <c r="E279" s="434" t="str">
        <f t="shared" si="4"/>
        <v>CHE F411L1</v>
      </c>
      <c r="F279" s="434">
        <v>1220</v>
      </c>
      <c r="G279" s="395" t="s">
        <v>3473</v>
      </c>
    </row>
    <row r="280" spans="1:7">
      <c r="A280" s="395" t="s">
        <v>3739</v>
      </c>
      <c r="B280" s="395" t="s">
        <v>304</v>
      </c>
      <c r="C280" s="395" t="s">
        <v>3562</v>
      </c>
      <c r="D280" s="395" t="s">
        <v>527</v>
      </c>
      <c r="E280" s="434" t="str">
        <f t="shared" si="4"/>
        <v>CHE F412L1</v>
      </c>
      <c r="F280" s="434">
        <v>1221</v>
      </c>
      <c r="G280" s="395" t="s">
        <v>3473</v>
      </c>
    </row>
    <row r="281" spans="1:7">
      <c r="A281" s="395" t="s">
        <v>3740</v>
      </c>
      <c r="B281" s="395" t="s">
        <v>304</v>
      </c>
      <c r="C281" s="395" t="s">
        <v>3490</v>
      </c>
      <c r="D281" s="395" t="s">
        <v>530</v>
      </c>
      <c r="E281" s="434" t="str">
        <f t="shared" si="4"/>
        <v>CHE F413L1</v>
      </c>
      <c r="F281" s="434">
        <v>1218</v>
      </c>
      <c r="G281" s="395" t="s">
        <v>3473</v>
      </c>
    </row>
    <row r="282" spans="1:7">
      <c r="A282" s="395" t="s">
        <v>3741</v>
      </c>
      <c r="B282" s="395" t="s">
        <v>304</v>
      </c>
      <c r="C282" s="395" t="s">
        <v>3563</v>
      </c>
      <c r="D282" s="395" t="s">
        <v>533</v>
      </c>
      <c r="E282" s="434" t="str">
        <f t="shared" si="4"/>
        <v>CHE F414L1</v>
      </c>
      <c r="F282" s="434">
        <v>1216</v>
      </c>
      <c r="G282" s="395" t="s">
        <v>3473</v>
      </c>
    </row>
    <row r="283" spans="1:7">
      <c r="A283" s="395" t="s">
        <v>3742</v>
      </c>
      <c r="B283" s="395" t="s">
        <v>304</v>
      </c>
      <c r="C283" s="395" t="s">
        <v>3535</v>
      </c>
      <c r="D283" s="395" t="s">
        <v>3564</v>
      </c>
      <c r="E283" s="434" t="str">
        <f t="shared" si="4"/>
        <v>CHE F416L1</v>
      </c>
      <c r="F283" s="434">
        <v>1223</v>
      </c>
      <c r="G283" s="395" t="s">
        <v>3473</v>
      </c>
    </row>
    <row r="284" spans="1:7">
      <c r="A284" s="395" t="s">
        <v>3743</v>
      </c>
      <c r="B284" s="395" t="s">
        <v>304</v>
      </c>
      <c r="C284" s="395" t="s">
        <v>3565</v>
      </c>
      <c r="D284" s="395" t="s">
        <v>3566</v>
      </c>
      <c r="E284" s="434" t="str">
        <f t="shared" si="4"/>
        <v>CHE F417L1</v>
      </c>
      <c r="F284" s="434">
        <v>1224</v>
      </c>
      <c r="G284" s="395" t="s">
        <v>3473</v>
      </c>
    </row>
    <row r="285" spans="1:7">
      <c r="A285" s="395" t="s">
        <v>3744</v>
      </c>
      <c r="B285" s="395" t="s">
        <v>304</v>
      </c>
      <c r="C285" s="395" t="s">
        <v>3491</v>
      </c>
      <c r="D285" s="395" t="s">
        <v>1657</v>
      </c>
      <c r="E285" s="434" t="str">
        <f t="shared" si="4"/>
        <v>CHE F419L1</v>
      </c>
      <c r="F285" s="434">
        <v>1217</v>
      </c>
      <c r="G285" s="395" t="s">
        <v>3473</v>
      </c>
    </row>
    <row r="286" spans="1:7">
      <c r="A286" s="395" t="s">
        <v>3745</v>
      </c>
      <c r="B286" s="395" t="s">
        <v>304</v>
      </c>
      <c r="C286" s="395" t="s">
        <v>3492</v>
      </c>
      <c r="D286" s="395" t="s">
        <v>1658</v>
      </c>
      <c r="E286" s="434" t="str">
        <f t="shared" si="4"/>
        <v>CHE F421L1</v>
      </c>
      <c r="F286" s="434">
        <v>1219</v>
      </c>
      <c r="G286" s="395" t="s">
        <v>3473</v>
      </c>
    </row>
    <row r="287" spans="1:7">
      <c r="A287" s="395" t="s">
        <v>3746</v>
      </c>
      <c r="B287" s="395" t="s">
        <v>304</v>
      </c>
      <c r="C287" s="395" t="s">
        <v>3493</v>
      </c>
      <c r="D287" s="395" t="s">
        <v>550</v>
      </c>
      <c r="E287" s="434" t="str">
        <f t="shared" si="4"/>
        <v>CHE F491R1</v>
      </c>
      <c r="F287" s="434">
        <v>1222</v>
      </c>
      <c r="G287" s="395" t="s">
        <v>3483</v>
      </c>
    </row>
    <row r="288" spans="1:7">
      <c r="A288" s="395" t="s">
        <v>3747</v>
      </c>
      <c r="B288" s="395" t="s">
        <v>304</v>
      </c>
      <c r="C288" s="395" t="s">
        <v>3547</v>
      </c>
      <c r="D288" s="395" t="s">
        <v>3567</v>
      </c>
      <c r="E288" s="434" t="str">
        <f t="shared" si="4"/>
        <v>CHE G513L1</v>
      </c>
      <c r="F288" s="434">
        <v>1023</v>
      </c>
      <c r="G288" s="395" t="s">
        <v>3473</v>
      </c>
    </row>
    <row r="289" spans="1:7">
      <c r="A289" s="395" t="s">
        <v>3748</v>
      </c>
      <c r="B289" s="395" t="s">
        <v>304</v>
      </c>
      <c r="C289" s="395" t="s">
        <v>3568</v>
      </c>
      <c r="D289" s="395" t="s">
        <v>556</v>
      </c>
      <c r="E289" s="434" t="str">
        <f t="shared" si="4"/>
        <v>CHE G522L1</v>
      </c>
      <c r="F289" s="434">
        <v>1045</v>
      </c>
      <c r="G289" s="395" t="s">
        <v>3473</v>
      </c>
    </row>
    <row r="290" spans="1:7">
      <c r="A290" s="395" t="s">
        <v>3749</v>
      </c>
      <c r="B290" s="395" t="s">
        <v>304</v>
      </c>
      <c r="C290" s="395" t="s">
        <v>3497</v>
      </c>
      <c r="D290" s="395" t="s">
        <v>1660</v>
      </c>
      <c r="E290" s="434" t="str">
        <f t="shared" si="4"/>
        <v>CHE G524L1</v>
      </c>
      <c r="F290" s="434">
        <v>1555</v>
      </c>
      <c r="G290" s="395" t="s">
        <v>3473</v>
      </c>
    </row>
    <row r="291" spans="1:7">
      <c r="A291" s="395" t="s">
        <v>3750</v>
      </c>
      <c r="B291" s="395" t="s">
        <v>304</v>
      </c>
      <c r="C291" s="395" t="s">
        <v>3569</v>
      </c>
      <c r="D291" s="395" t="s">
        <v>562</v>
      </c>
      <c r="E291" s="434" t="str">
        <f t="shared" si="4"/>
        <v>CHE G552L1</v>
      </c>
      <c r="F291" s="434">
        <v>1559</v>
      </c>
      <c r="G291" s="395" t="s">
        <v>3473</v>
      </c>
    </row>
    <row r="292" spans="1:7">
      <c r="A292" s="395" t="s">
        <v>3751</v>
      </c>
      <c r="B292" s="395" t="s">
        <v>304</v>
      </c>
      <c r="C292" s="395" t="s">
        <v>3570</v>
      </c>
      <c r="D292" s="395" t="s">
        <v>3571</v>
      </c>
      <c r="E292" s="434" t="str">
        <f t="shared" si="4"/>
        <v>CHE G558L1</v>
      </c>
      <c r="F292" s="434">
        <v>1560</v>
      </c>
      <c r="G292" s="395" t="s">
        <v>3473</v>
      </c>
    </row>
    <row r="293" spans="1:7">
      <c r="A293" s="395" t="s">
        <v>3752</v>
      </c>
      <c r="B293" s="395" t="s">
        <v>304</v>
      </c>
      <c r="C293" s="395" t="s">
        <v>3572</v>
      </c>
      <c r="D293" s="395" t="s">
        <v>568</v>
      </c>
      <c r="E293" s="434" t="str">
        <f t="shared" si="4"/>
        <v>CHE G641L1</v>
      </c>
      <c r="F293" s="434">
        <v>1036</v>
      </c>
      <c r="G293" s="395" t="s">
        <v>3473</v>
      </c>
    </row>
    <row r="294" spans="1:7">
      <c r="A294" s="395" t="s">
        <v>3753</v>
      </c>
      <c r="B294" s="395" t="s">
        <v>309</v>
      </c>
      <c r="C294" s="395" t="s">
        <v>3455</v>
      </c>
      <c r="D294" s="395" t="s">
        <v>571</v>
      </c>
      <c r="E294" s="434" t="str">
        <f t="shared" si="4"/>
        <v>CHEM F110G1</v>
      </c>
      <c r="F294" s="434">
        <v>1569</v>
      </c>
      <c r="G294" s="395" t="s">
        <v>3456</v>
      </c>
    </row>
    <row r="295" spans="1:7">
      <c r="A295" s="395" t="s">
        <v>3753</v>
      </c>
      <c r="B295" s="395" t="s">
        <v>309</v>
      </c>
      <c r="C295" s="395" t="s">
        <v>3455</v>
      </c>
      <c r="D295" s="395" t="s">
        <v>571</v>
      </c>
      <c r="E295" s="434" t="str">
        <f t="shared" si="4"/>
        <v>CHEM F110P1</v>
      </c>
      <c r="F295" s="434">
        <v>1082</v>
      </c>
      <c r="G295" s="395" t="s">
        <v>3457</v>
      </c>
    </row>
    <row r="296" spans="1:7">
      <c r="A296" s="395" t="s">
        <v>3753</v>
      </c>
      <c r="B296" s="395" t="s">
        <v>309</v>
      </c>
      <c r="C296" s="395" t="s">
        <v>3455</v>
      </c>
      <c r="D296" s="395" t="s">
        <v>571</v>
      </c>
      <c r="E296" s="434" t="str">
        <f t="shared" si="4"/>
        <v>CHEM F110P10</v>
      </c>
      <c r="F296" s="434">
        <v>1083</v>
      </c>
      <c r="G296" s="395" t="s">
        <v>3458</v>
      </c>
    </row>
    <row r="297" spans="1:7">
      <c r="A297" s="395" t="s">
        <v>3753</v>
      </c>
      <c r="B297" s="395" t="s">
        <v>309</v>
      </c>
      <c r="C297" s="395" t="s">
        <v>3455</v>
      </c>
      <c r="D297" s="395" t="s">
        <v>571</v>
      </c>
      <c r="E297" s="434" t="str">
        <f t="shared" si="4"/>
        <v>CHEM F110P10</v>
      </c>
      <c r="F297" s="434">
        <v>1083</v>
      </c>
      <c r="G297" s="395" t="s">
        <v>3458</v>
      </c>
    </row>
    <row r="298" spans="1:7">
      <c r="A298" s="395" t="s">
        <v>3753</v>
      </c>
      <c r="B298" s="395" t="s">
        <v>309</v>
      </c>
      <c r="C298" s="395" t="s">
        <v>3455</v>
      </c>
      <c r="D298" s="395" t="s">
        <v>571</v>
      </c>
      <c r="E298" s="434" t="str">
        <f t="shared" si="4"/>
        <v>CHEM F110P11</v>
      </c>
      <c r="F298" s="434">
        <v>1084</v>
      </c>
      <c r="G298" s="395" t="s">
        <v>3459</v>
      </c>
    </row>
    <row r="299" spans="1:7">
      <c r="A299" s="395" t="s">
        <v>3753</v>
      </c>
      <c r="B299" s="395" t="s">
        <v>309</v>
      </c>
      <c r="C299" s="395" t="s">
        <v>3455</v>
      </c>
      <c r="D299" s="395" t="s">
        <v>571</v>
      </c>
      <c r="E299" s="434" t="str">
        <f t="shared" si="4"/>
        <v>CHEM F110P11</v>
      </c>
      <c r="F299" s="434">
        <v>1084</v>
      </c>
      <c r="G299" s="395" t="s">
        <v>3459</v>
      </c>
    </row>
    <row r="300" spans="1:7">
      <c r="A300" s="395" t="s">
        <v>3753</v>
      </c>
      <c r="B300" s="395" t="s">
        <v>309</v>
      </c>
      <c r="C300" s="395" t="s">
        <v>3455</v>
      </c>
      <c r="D300" s="395" t="s">
        <v>571</v>
      </c>
      <c r="E300" s="434" t="str">
        <f t="shared" si="4"/>
        <v>CHEM F110P12</v>
      </c>
      <c r="F300" s="434">
        <v>1085</v>
      </c>
      <c r="G300" s="395" t="s">
        <v>3460</v>
      </c>
    </row>
    <row r="301" spans="1:7">
      <c r="A301" s="395" t="s">
        <v>3753</v>
      </c>
      <c r="B301" s="395" t="s">
        <v>309</v>
      </c>
      <c r="C301" s="395" t="s">
        <v>3455</v>
      </c>
      <c r="D301" s="395" t="s">
        <v>571</v>
      </c>
      <c r="E301" s="434" t="str">
        <f t="shared" si="4"/>
        <v>CHEM F110P2</v>
      </c>
      <c r="F301" s="434">
        <v>1086</v>
      </c>
      <c r="G301" s="395" t="s">
        <v>3464</v>
      </c>
    </row>
    <row r="302" spans="1:7">
      <c r="A302" s="395" t="s">
        <v>3753</v>
      </c>
      <c r="B302" s="395" t="s">
        <v>309</v>
      </c>
      <c r="C302" s="395" t="s">
        <v>3455</v>
      </c>
      <c r="D302" s="395" t="s">
        <v>571</v>
      </c>
      <c r="E302" s="434" t="str">
        <f t="shared" si="4"/>
        <v>CHEM F110P3</v>
      </c>
      <c r="F302" s="434">
        <v>1087</v>
      </c>
      <c r="G302" s="395" t="s">
        <v>3465</v>
      </c>
    </row>
    <row r="303" spans="1:7">
      <c r="A303" s="395" t="s">
        <v>3753</v>
      </c>
      <c r="B303" s="395" t="s">
        <v>309</v>
      </c>
      <c r="C303" s="395" t="s">
        <v>3455</v>
      </c>
      <c r="D303" s="395" t="s">
        <v>571</v>
      </c>
      <c r="E303" s="434" t="str">
        <f t="shared" si="4"/>
        <v>CHEM F110P4</v>
      </c>
      <c r="F303" s="434">
        <v>1088</v>
      </c>
      <c r="G303" s="395" t="s">
        <v>3466</v>
      </c>
    </row>
    <row r="304" spans="1:7">
      <c r="A304" s="395" t="s">
        <v>3753</v>
      </c>
      <c r="B304" s="395" t="s">
        <v>309</v>
      </c>
      <c r="C304" s="395" t="s">
        <v>3455</v>
      </c>
      <c r="D304" s="395" t="s">
        <v>571</v>
      </c>
      <c r="E304" s="434" t="str">
        <f t="shared" si="4"/>
        <v>CHEM F110P4</v>
      </c>
      <c r="F304" s="434">
        <v>1088</v>
      </c>
      <c r="G304" s="395" t="s">
        <v>3466</v>
      </c>
    </row>
    <row r="305" spans="1:7">
      <c r="A305" s="395" t="s">
        <v>3753</v>
      </c>
      <c r="B305" s="395" t="s">
        <v>309</v>
      </c>
      <c r="C305" s="395" t="s">
        <v>3455</v>
      </c>
      <c r="D305" s="395" t="s">
        <v>571</v>
      </c>
      <c r="E305" s="434" t="str">
        <f t="shared" si="4"/>
        <v>CHEM F110P5</v>
      </c>
      <c r="F305" s="434">
        <v>1089</v>
      </c>
      <c r="G305" s="395" t="s">
        <v>3467</v>
      </c>
    </row>
    <row r="306" spans="1:7">
      <c r="A306" s="395" t="s">
        <v>3753</v>
      </c>
      <c r="B306" s="395" t="s">
        <v>309</v>
      </c>
      <c r="C306" s="395" t="s">
        <v>3455</v>
      </c>
      <c r="D306" s="395" t="s">
        <v>571</v>
      </c>
      <c r="E306" s="434" t="str">
        <f t="shared" si="4"/>
        <v>CHEM F110P6</v>
      </c>
      <c r="F306" s="434">
        <v>1090</v>
      </c>
      <c r="G306" s="395" t="s">
        <v>3468</v>
      </c>
    </row>
    <row r="307" spans="1:7">
      <c r="A307" s="395" t="s">
        <v>3753</v>
      </c>
      <c r="B307" s="395" t="s">
        <v>309</v>
      </c>
      <c r="C307" s="395" t="s">
        <v>3455</v>
      </c>
      <c r="D307" s="395" t="s">
        <v>571</v>
      </c>
      <c r="E307" s="434" t="str">
        <f t="shared" si="4"/>
        <v>CHEM F110P6</v>
      </c>
      <c r="F307" s="434">
        <v>1090</v>
      </c>
      <c r="G307" s="395" t="s">
        <v>3468</v>
      </c>
    </row>
    <row r="308" spans="1:7">
      <c r="A308" s="395" t="s">
        <v>3753</v>
      </c>
      <c r="B308" s="395" t="s">
        <v>309</v>
      </c>
      <c r="C308" s="395" t="s">
        <v>3455</v>
      </c>
      <c r="D308" s="395" t="s">
        <v>571</v>
      </c>
      <c r="E308" s="434" t="str">
        <f t="shared" si="4"/>
        <v>CHEM F110P7</v>
      </c>
      <c r="F308" s="434">
        <v>1091</v>
      </c>
      <c r="G308" s="395" t="s">
        <v>3469</v>
      </c>
    </row>
    <row r="309" spans="1:7">
      <c r="A309" s="395" t="s">
        <v>3753</v>
      </c>
      <c r="B309" s="395" t="s">
        <v>309</v>
      </c>
      <c r="C309" s="395" t="s">
        <v>3455</v>
      </c>
      <c r="D309" s="395" t="s">
        <v>571</v>
      </c>
      <c r="E309" s="434" t="str">
        <f t="shared" si="4"/>
        <v>CHEM F110P8</v>
      </c>
      <c r="F309" s="434">
        <v>1092</v>
      </c>
      <c r="G309" s="395" t="s">
        <v>3470</v>
      </c>
    </row>
    <row r="310" spans="1:7">
      <c r="A310" s="395" t="s">
        <v>3753</v>
      </c>
      <c r="B310" s="395" t="s">
        <v>309</v>
      </c>
      <c r="C310" s="395" t="s">
        <v>3455</v>
      </c>
      <c r="D310" s="395" t="s">
        <v>571</v>
      </c>
      <c r="E310" s="434" t="str">
        <f t="shared" si="4"/>
        <v>CHEM F110P9</v>
      </c>
      <c r="F310" s="434">
        <v>1093</v>
      </c>
      <c r="G310" s="395" t="s">
        <v>3471</v>
      </c>
    </row>
    <row r="311" spans="1:7">
      <c r="A311" s="395" t="s">
        <v>3753</v>
      </c>
      <c r="B311" s="395" t="s">
        <v>309</v>
      </c>
      <c r="C311" s="395" t="s">
        <v>3455</v>
      </c>
      <c r="D311" s="395" t="s">
        <v>571</v>
      </c>
      <c r="E311" s="434" t="str">
        <f t="shared" si="4"/>
        <v>CHEM F110P9</v>
      </c>
      <c r="F311" s="434">
        <v>1093</v>
      </c>
      <c r="G311" s="395" t="s">
        <v>3471</v>
      </c>
    </row>
    <row r="312" spans="1:7">
      <c r="A312" s="395" t="s">
        <v>3754</v>
      </c>
      <c r="B312" s="395" t="s">
        <v>309</v>
      </c>
      <c r="C312" s="395" t="s">
        <v>3478</v>
      </c>
      <c r="D312" s="395" t="s">
        <v>613</v>
      </c>
      <c r="E312" s="434" t="str">
        <f t="shared" si="4"/>
        <v>CHEM F241L1</v>
      </c>
      <c r="F312" s="434">
        <v>1437</v>
      </c>
      <c r="G312" s="395" t="s">
        <v>3473</v>
      </c>
    </row>
    <row r="313" spans="1:7">
      <c r="A313" s="395" t="s">
        <v>3754</v>
      </c>
      <c r="B313" s="395" t="s">
        <v>309</v>
      </c>
      <c r="C313" s="395" t="s">
        <v>3478</v>
      </c>
      <c r="D313" s="395" t="s">
        <v>613</v>
      </c>
      <c r="E313" s="434" t="str">
        <f t="shared" si="4"/>
        <v>CHEM F241L1</v>
      </c>
      <c r="F313" s="434">
        <v>1437</v>
      </c>
      <c r="G313" s="395" t="s">
        <v>3473</v>
      </c>
    </row>
    <row r="314" spans="1:7">
      <c r="A314" s="395" t="s">
        <v>3754</v>
      </c>
      <c r="B314" s="395" t="s">
        <v>309</v>
      </c>
      <c r="C314" s="395" t="s">
        <v>3478</v>
      </c>
      <c r="D314" s="395" t="s">
        <v>613</v>
      </c>
      <c r="E314" s="434" t="str">
        <f t="shared" si="4"/>
        <v>CHEM F241L1</v>
      </c>
      <c r="F314" s="434">
        <v>1437</v>
      </c>
      <c r="G314" s="395" t="s">
        <v>3473</v>
      </c>
    </row>
    <row r="315" spans="1:7">
      <c r="A315" s="395" t="s">
        <v>3754</v>
      </c>
      <c r="B315" s="395" t="s">
        <v>309</v>
      </c>
      <c r="C315" s="395" t="s">
        <v>3478</v>
      </c>
      <c r="D315" s="395" t="s">
        <v>613</v>
      </c>
      <c r="E315" s="434" t="str">
        <f t="shared" si="4"/>
        <v>CHEM F241T1</v>
      </c>
      <c r="F315" s="434">
        <v>1438</v>
      </c>
      <c r="G315" s="395" t="s">
        <v>3280</v>
      </c>
    </row>
    <row r="316" spans="1:7">
      <c r="A316" s="395" t="s">
        <v>3754</v>
      </c>
      <c r="B316" s="395" t="s">
        <v>309</v>
      </c>
      <c r="C316" s="395" t="s">
        <v>3478</v>
      </c>
      <c r="D316" s="395" t="s">
        <v>613</v>
      </c>
      <c r="E316" s="434" t="str">
        <f t="shared" si="4"/>
        <v>CHEM F241T1</v>
      </c>
      <c r="F316" s="434">
        <v>1438</v>
      </c>
      <c r="G316" s="395" t="s">
        <v>3280</v>
      </c>
    </row>
    <row r="317" spans="1:7">
      <c r="A317" s="395" t="s">
        <v>3754</v>
      </c>
      <c r="B317" s="395" t="s">
        <v>309</v>
      </c>
      <c r="C317" s="395" t="s">
        <v>3478</v>
      </c>
      <c r="D317" s="395" t="s">
        <v>613</v>
      </c>
      <c r="E317" s="434" t="str">
        <f t="shared" si="4"/>
        <v>CHEM F241T1</v>
      </c>
      <c r="F317" s="434">
        <v>1438</v>
      </c>
      <c r="G317" s="395" t="s">
        <v>3280</v>
      </c>
    </row>
    <row r="318" spans="1:7">
      <c r="A318" s="395" t="s">
        <v>3755</v>
      </c>
      <c r="B318" s="395" t="s">
        <v>309</v>
      </c>
      <c r="C318" s="395" t="s">
        <v>3479</v>
      </c>
      <c r="D318" s="395" t="s">
        <v>1675</v>
      </c>
      <c r="E318" s="434" t="str">
        <f t="shared" si="4"/>
        <v>CHEM F242P1</v>
      </c>
      <c r="F318" s="434">
        <v>1439</v>
      </c>
      <c r="G318" s="395" t="s">
        <v>3457</v>
      </c>
    </row>
    <row r="319" spans="1:7">
      <c r="A319" s="395" t="s">
        <v>3755</v>
      </c>
      <c r="B319" s="395" t="s">
        <v>309</v>
      </c>
      <c r="C319" s="395" t="s">
        <v>3479</v>
      </c>
      <c r="D319" s="395" t="s">
        <v>1675</v>
      </c>
      <c r="E319" s="434" t="str">
        <f t="shared" si="4"/>
        <v>CHEM F242P1</v>
      </c>
      <c r="F319" s="434">
        <v>1439</v>
      </c>
      <c r="G319" s="395" t="s">
        <v>3457</v>
      </c>
    </row>
    <row r="320" spans="1:7">
      <c r="A320" s="395" t="s">
        <v>3755</v>
      </c>
      <c r="B320" s="395" t="s">
        <v>309</v>
      </c>
      <c r="C320" s="395" t="s">
        <v>3479</v>
      </c>
      <c r="D320" s="395" t="s">
        <v>1675</v>
      </c>
      <c r="E320" s="434" t="str">
        <f t="shared" si="4"/>
        <v>CHEM F242P1</v>
      </c>
      <c r="F320" s="434">
        <v>1439</v>
      </c>
      <c r="G320" s="395" t="s">
        <v>3457</v>
      </c>
    </row>
    <row r="321" spans="1:7">
      <c r="A321" s="395" t="s">
        <v>3755</v>
      </c>
      <c r="B321" s="395" t="s">
        <v>309</v>
      </c>
      <c r="C321" s="395" t="s">
        <v>3479</v>
      </c>
      <c r="D321" s="395" t="s">
        <v>1675</v>
      </c>
      <c r="E321" s="434" t="str">
        <f t="shared" si="4"/>
        <v>CHEM F242P1</v>
      </c>
      <c r="F321" s="434">
        <v>1439</v>
      </c>
      <c r="G321" s="395" t="s">
        <v>3457</v>
      </c>
    </row>
    <row r="322" spans="1:7">
      <c r="A322" s="395" t="s">
        <v>3756</v>
      </c>
      <c r="B322" s="395" t="s">
        <v>309</v>
      </c>
      <c r="C322" s="395" t="s">
        <v>3480</v>
      </c>
      <c r="D322" s="395" t="s">
        <v>638</v>
      </c>
      <c r="E322" s="434" t="str">
        <f t="shared" si="4"/>
        <v>CHEM F243L1</v>
      </c>
      <c r="F322" s="434">
        <v>1440</v>
      </c>
      <c r="G322" s="395" t="s">
        <v>3473</v>
      </c>
    </row>
    <row r="323" spans="1:7">
      <c r="A323" s="395" t="s">
        <v>3756</v>
      </c>
      <c r="B323" s="395" t="s">
        <v>309</v>
      </c>
      <c r="C323" s="395" t="s">
        <v>3480</v>
      </c>
      <c r="D323" s="395" t="s">
        <v>638</v>
      </c>
      <c r="E323" s="434" t="str">
        <f t="shared" ref="E323:E386" si="5">TRIM(B323)&amp;" "&amp;TRIM(C323)&amp;G323</f>
        <v>CHEM F243L1</v>
      </c>
      <c r="F323" s="434">
        <v>1440</v>
      </c>
      <c r="G323" s="395" t="s">
        <v>3473</v>
      </c>
    </row>
    <row r="324" spans="1:7">
      <c r="A324" s="395" t="s">
        <v>3756</v>
      </c>
      <c r="B324" s="395" t="s">
        <v>309</v>
      </c>
      <c r="C324" s="395" t="s">
        <v>3480</v>
      </c>
      <c r="D324" s="395" t="s">
        <v>638</v>
      </c>
      <c r="E324" s="434" t="str">
        <f t="shared" si="5"/>
        <v>CHEM F243T1</v>
      </c>
      <c r="F324" s="434">
        <v>1441</v>
      </c>
      <c r="G324" s="395" t="s">
        <v>3280</v>
      </c>
    </row>
    <row r="325" spans="1:7">
      <c r="A325" s="395" t="s">
        <v>3756</v>
      </c>
      <c r="B325" s="395" t="s">
        <v>309</v>
      </c>
      <c r="C325" s="395" t="s">
        <v>3480</v>
      </c>
      <c r="D325" s="395" t="s">
        <v>638</v>
      </c>
      <c r="E325" s="434" t="str">
        <f t="shared" si="5"/>
        <v>CHEM F243T1</v>
      </c>
      <c r="F325" s="434">
        <v>1441</v>
      </c>
      <c r="G325" s="395" t="s">
        <v>3280</v>
      </c>
    </row>
    <row r="326" spans="1:7">
      <c r="A326" s="395" t="s">
        <v>3757</v>
      </c>
      <c r="B326" s="395" t="s">
        <v>309</v>
      </c>
      <c r="C326" s="395" t="s">
        <v>3481</v>
      </c>
      <c r="D326" s="395" t="s">
        <v>641</v>
      </c>
      <c r="E326" s="434" t="str">
        <f t="shared" si="5"/>
        <v>CHEM F244L1</v>
      </c>
      <c r="F326" s="434">
        <v>1442</v>
      </c>
      <c r="G326" s="395" t="s">
        <v>3473</v>
      </c>
    </row>
    <row r="327" spans="1:7">
      <c r="A327" s="395" t="s">
        <v>3757</v>
      </c>
      <c r="B327" s="395" t="s">
        <v>309</v>
      </c>
      <c r="C327" s="395" t="s">
        <v>3481</v>
      </c>
      <c r="D327" s="395" t="s">
        <v>641</v>
      </c>
      <c r="E327" s="434" t="str">
        <f t="shared" si="5"/>
        <v>CHEM F244L1</v>
      </c>
      <c r="F327" s="434">
        <v>1442</v>
      </c>
      <c r="G327" s="395" t="s">
        <v>3473</v>
      </c>
    </row>
    <row r="328" spans="1:7">
      <c r="A328" s="395" t="s">
        <v>3757</v>
      </c>
      <c r="B328" s="395" t="s">
        <v>309</v>
      </c>
      <c r="C328" s="395" t="s">
        <v>3481</v>
      </c>
      <c r="D328" s="395" t="s">
        <v>641</v>
      </c>
      <c r="E328" s="434" t="str">
        <f t="shared" si="5"/>
        <v>CHEM F244T1</v>
      </c>
      <c r="F328" s="434">
        <v>1443</v>
      </c>
      <c r="G328" s="395" t="s">
        <v>3280</v>
      </c>
    </row>
    <row r="329" spans="1:7">
      <c r="A329" s="395" t="s">
        <v>3757</v>
      </c>
      <c r="B329" s="395" t="s">
        <v>309</v>
      </c>
      <c r="C329" s="395" t="s">
        <v>3481</v>
      </c>
      <c r="D329" s="395" t="s">
        <v>641</v>
      </c>
      <c r="E329" s="434" t="str">
        <f t="shared" si="5"/>
        <v>CHEM F244T1</v>
      </c>
      <c r="F329" s="434">
        <v>1443</v>
      </c>
      <c r="G329" s="395" t="s">
        <v>3280</v>
      </c>
    </row>
    <row r="330" spans="1:7">
      <c r="A330" s="395" t="s">
        <v>3758</v>
      </c>
      <c r="B330" s="395" t="s">
        <v>309</v>
      </c>
      <c r="C330" s="395" t="s">
        <v>3482</v>
      </c>
      <c r="D330" s="395" t="s">
        <v>184</v>
      </c>
      <c r="E330" s="434" t="str">
        <f t="shared" si="5"/>
        <v>CHEM F266I1</v>
      </c>
      <c r="F330" s="434">
        <v>1472</v>
      </c>
      <c r="G330" s="395" t="s">
        <v>3508</v>
      </c>
    </row>
    <row r="331" spans="1:7">
      <c r="A331" s="395" t="s">
        <v>3759</v>
      </c>
      <c r="B331" s="395" t="s">
        <v>309</v>
      </c>
      <c r="C331" s="395" t="s">
        <v>3573</v>
      </c>
      <c r="D331" s="395" t="s">
        <v>1684</v>
      </c>
      <c r="E331" s="434" t="str">
        <f t="shared" si="5"/>
        <v>CHEM F325L1</v>
      </c>
      <c r="F331" s="434">
        <v>1452</v>
      </c>
      <c r="G331" s="395" t="s">
        <v>3473</v>
      </c>
    </row>
    <row r="332" spans="1:7">
      <c r="A332" s="395" t="s">
        <v>3759</v>
      </c>
      <c r="B332" s="395" t="s">
        <v>309</v>
      </c>
      <c r="C332" s="395" t="s">
        <v>3573</v>
      </c>
      <c r="D332" s="395" t="s">
        <v>1684</v>
      </c>
      <c r="E332" s="434" t="str">
        <f t="shared" si="5"/>
        <v>CHEM F325L1</v>
      </c>
      <c r="F332" s="434">
        <v>1452</v>
      </c>
      <c r="G332" s="395" t="s">
        <v>3473</v>
      </c>
    </row>
    <row r="333" spans="1:7">
      <c r="A333" s="395" t="s">
        <v>3760</v>
      </c>
      <c r="B333" s="395" t="s">
        <v>309</v>
      </c>
      <c r="C333" s="395" t="s">
        <v>3574</v>
      </c>
      <c r="D333" s="395" t="s">
        <v>651</v>
      </c>
      <c r="E333" s="434" t="str">
        <f t="shared" si="5"/>
        <v>CHEM F328L1</v>
      </c>
      <c r="F333" s="434">
        <v>1453</v>
      </c>
      <c r="G333" s="395" t="s">
        <v>3473</v>
      </c>
    </row>
    <row r="334" spans="1:7">
      <c r="A334" s="395" t="s">
        <v>3760</v>
      </c>
      <c r="B334" s="395" t="s">
        <v>309</v>
      </c>
      <c r="C334" s="395" t="s">
        <v>3574</v>
      </c>
      <c r="D334" s="395" t="s">
        <v>651</v>
      </c>
      <c r="E334" s="434" t="str">
        <f t="shared" si="5"/>
        <v>CHEM F328L1</v>
      </c>
      <c r="F334" s="434">
        <v>1453</v>
      </c>
      <c r="G334" s="395" t="s">
        <v>3473</v>
      </c>
    </row>
    <row r="335" spans="1:7">
      <c r="A335" s="395" t="s">
        <v>3761</v>
      </c>
      <c r="B335" s="395" t="s">
        <v>309</v>
      </c>
      <c r="C335" s="395" t="s">
        <v>3575</v>
      </c>
      <c r="D335" s="395" t="s">
        <v>1687</v>
      </c>
      <c r="E335" s="434" t="str">
        <f t="shared" si="5"/>
        <v>CHEM F335L1</v>
      </c>
      <c r="F335" s="434">
        <v>1454</v>
      </c>
      <c r="G335" s="395" t="s">
        <v>3473</v>
      </c>
    </row>
    <row r="336" spans="1:7">
      <c r="A336" s="395" t="s">
        <v>3762</v>
      </c>
      <c r="B336" s="395" t="s">
        <v>309</v>
      </c>
      <c r="C336" s="395" t="s">
        <v>3484</v>
      </c>
      <c r="D336" s="395" t="s">
        <v>657</v>
      </c>
      <c r="E336" s="434" t="str">
        <f t="shared" si="5"/>
        <v>CHEM F341L1</v>
      </c>
      <c r="F336" s="434">
        <v>1444</v>
      </c>
      <c r="G336" s="395" t="s">
        <v>3473</v>
      </c>
    </row>
    <row r="337" spans="1:7">
      <c r="A337" s="395" t="s">
        <v>3762</v>
      </c>
      <c r="B337" s="395" t="s">
        <v>309</v>
      </c>
      <c r="C337" s="395" t="s">
        <v>3484</v>
      </c>
      <c r="D337" s="395" t="s">
        <v>657</v>
      </c>
      <c r="E337" s="434" t="str">
        <f t="shared" si="5"/>
        <v>CHEM F341L1</v>
      </c>
      <c r="F337" s="434">
        <v>1444</v>
      </c>
      <c r="G337" s="395" t="s">
        <v>3473</v>
      </c>
    </row>
    <row r="338" spans="1:7">
      <c r="A338" s="395" t="s">
        <v>3762</v>
      </c>
      <c r="B338" s="395" t="s">
        <v>309</v>
      </c>
      <c r="C338" s="395" t="s">
        <v>3484</v>
      </c>
      <c r="D338" s="395" t="s">
        <v>657</v>
      </c>
      <c r="E338" s="434" t="str">
        <f t="shared" si="5"/>
        <v>CHEM F341L1</v>
      </c>
      <c r="F338" s="434">
        <v>1444</v>
      </c>
      <c r="G338" s="395" t="s">
        <v>3473</v>
      </c>
    </row>
    <row r="339" spans="1:7">
      <c r="A339" s="395" t="s">
        <v>3762</v>
      </c>
      <c r="B339" s="395" t="s">
        <v>309</v>
      </c>
      <c r="C339" s="395" t="s">
        <v>3484</v>
      </c>
      <c r="D339" s="395" t="s">
        <v>657</v>
      </c>
      <c r="E339" s="434" t="str">
        <f t="shared" si="5"/>
        <v>CHEM F341L1</v>
      </c>
      <c r="F339" s="434">
        <v>1444</v>
      </c>
      <c r="G339" s="395" t="s">
        <v>3473</v>
      </c>
    </row>
    <row r="340" spans="1:7">
      <c r="A340" s="395" t="s">
        <v>3762</v>
      </c>
      <c r="B340" s="395" t="s">
        <v>309</v>
      </c>
      <c r="C340" s="395" t="s">
        <v>3484</v>
      </c>
      <c r="D340" s="395" t="s">
        <v>657</v>
      </c>
      <c r="E340" s="434" t="str">
        <f t="shared" si="5"/>
        <v>CHEM F341P1</v>
      </c>
      <c r="F340" s="434">
        <v>1445</v>
      </c>
      <c r="G340" s="395" t="s">
        <v>3457</v>
      </c>
    </row>
    <row r="341" spans="1:7">
      <c r="A341" s="395" t="s">
        <v>3762</v>
      </c>
      <c r="B341" s="395" t="s">
        <v>309</v>
      </c>
      <c r="C341" s="395" t="s">
        <v>3484</v>
      </c>
      <c r="D341" s="395" t="s">
        <v>657</v>
      </c>
      <c r="E341" s="434" t="str">
        <f t="shared" si="5"/>
        <v>CHEM F341P1</v>
      </c>
      <c r="F341" s="434">
        <v>1445</v>
      </c>
      <c r="G341" s="395" t="s">
        <v>3457</v>
      </c>
    </row>
    <row r="342" spans="1:7">
      <c r="A342" s="395" t="s">
        <v>3762</v>
      </c>
      <c r="B342" s="395" t="s">
        <v>309</v>
      </c>
      <c r="C342" s="395" t="s">
        <v>3484</v>
      </c>
      <c r="D342" s="395" t="s">
        <v>657</v>
      </c>
      <c r="E342" s="434" t="str">
        <f t="shared" si="5"/>
        <v>CHEM F341P1</v>
      </c>
      <c r="F342" s="434">
        <v>1445</v>
      </c>
      <c r="G342" s="395" t="s">
        <v>3457</v>
      </c>
    </row>
    <row r="343" spans="1:7">
      <c r="A343" s="395" t="s">
        <v>3762</v>
      </c>
      <c r="B343" s="395" t="s">
        <v>309</v>
      </c>
      <c r="C343" s="395" t="s">
        <v>3484</v>
      </c>
      <c r="D343" s="395" t="s">
        <v>657</v>
      </c>
      <c r="E343" s="434" t="str">
        <f t="shared" si="5"/>
        <v>CHEM F341P1</v>
      </c>
      <c r="F343" s="434">
        <v>1445</v>
      </c>
      <c r="G343" s="395" t="s">
        <v>3457</v>
      </c>
    </row>
    <row r="344" spans="1:7">
      <c r="A344" s="395" t="s">
        <v>3763</v>
      </c>
      <c r="B344" s="395" t="s">
        <v>309</v>
      </c>
      <c r="C344" s="395" t="s">
        <v>3485</v>
      </c>
      <c r="D344" s="395" t="s">
        <v>677</v>
      </c>
      <c r="E344" s="434" t="str">
        <f t="shared" si="5"/>
        <v>CHEM F342L1</v>
      </c>
      <c r="F344" s="434">
        <v>1446</v>
      </c>
      <c r="G344" s="395" t="s">
        <v>3473</v>
      </c>
    </row>
    <row r="345" spans="1:7">
      <c r="A345" s="395" t="s">
        <v>3763</v>
      </c>
      <c r="B345" s="395" t="s">
        <v>309</v>
      </c>
      <c r="C345" s="395" t="s">
        <v>3485</v>
      </c>
      <c r="D345" s="395" t="s">
        <v>677</v>
      </c>
      <c r="E345" s="434" t="str">
        <f t="shared" si="5"/>
        <v>CHEM F342L1</v>
      </c>
      <c r="F345" s="434">
        <v>1446</v>
      </c>
      <c r="G345" s="395" t="s">
        <v>3473</v>
      </c>
    </row>
    <row r="346" spans="1:7">
      <c r="A346" s="395" t="s">
        <v>3763</v>
      </c>
      <c r="B346" s="395" t="s">
        <v>309</v>
      </c>
      <c r="C346" s="395" t="s">
        <v>3485</v>
      </c>
      <c r="D346" s="395" t="s">
        <v>677</v>
      </c>
      <c r="E346" s="434" t="str">
        <f t="shared" si="5"/>
        <v>CHEM F342T1</v>
      </c>
      <c r="F346" s="434">
        <v>1447</v>
      </c>
      <c r="G346" s="395" t="s">
        <v>3280</v>
      </c>
    </row>
    <row r="347" spans="1:7">
      <c r="A347" s="395" t="s">
        <v>3763</v>
      </c>
      <c r="B347" s="395" t="s">
        <v>309</v>
      </c>
      <c r="C347" s="395" t="s">
        <v>3485</v>
      </c>
      <c r="D347" s="395" t="s">
        <v>677</v>
      </c>
      <c r="E347" s="434" t="str">
        <f t="shared" si="5"/>
        <v>CHEM F342T1</v>
      </c>
      <c r="F347" s="434">
        <v>1447</v>
      </c>
      <c r="G347" s="395" t="s">
        <v>3280</v>
      </c>
    </row>
    <row r="348" spans="1:7">
      <c r="A348" s="395" t="s">
        <v>3764</v>
      </c>
      <c r="B348" s="395" t="s">
        <v>309</v>
      </c>
      <c r="C348" s="395" t="s">
        <v>3560</v>
      </c>
      <c r="D348" s="395" t="s">
        <v>680</v>
      </c>
      <c r="E348" s="434" t="str">
        <f t="shared" si="5"/>
        <v>CHEM F343L1</v>
      </c>
      <c r="F348" s="434">
        <v>1448</v>
      </c>
      <c r="G348" s="395" t="s">
        <v>3473</v>
      </c>
    </row>
    <row r="349" spans="1:7">
      <c r="A349" s="395" t="s">
        <v>3764</v>
      </c>
      <c r="B349" s="395" t="s">
        <v>309</v>
      </c>
      <c r="C349" s="395" t="s">
        <v>3560</v>
      </c>
      <c r="D349" s="395" t="s">
        <v>680</v>
      </c>
      <c r="E349" s="434" t="str">
        <f t="shared" si="5"/>
        <v>CHEM F343L1</v>
      </c>
      <c r="F349" s="434">
        <v>1448</v>
      </c>
      <c r="G349" s="395" t="s">
        <v>3473</v>
      </c>
    </row>
    <row r="350" spans="1:7">
      <c r="A350" s="395" t="s">
        <v>3764</v>
      </c>
      <c r="B350" s="395" t="s">
        <v>309</v>
      </c>
      <c r="C350" s="395" t="s">
        <v>3560</v>
      </c>
      <c r="D350" s="395" t="s">
        <v>680</v>
      </c>
      <c r="E350" s="434" t="str">
        <f t="shared" si="5"/>
        <v>CHEM F343L1</v>
      </c>
      <c r="F350" s="434">
        <v>1448</v>
      </c>
      <c r="G350" s="395" t="s">
        <v>3473</v>
      </c>
    </row>
    <row r="351" spans="1:7">
      <c r="A351" s="395" t="s">
        <v>3764</v>
      </c>
      <c r="B351" s="395" t="s">
        <v>309</v>
      </c>
      <c r="C351" s="395" t="s">
        <v>3560</v>
      </c>
      <c r="D351" s="395" t="s">
        <v>680</v>
      </c>
      <c r="E351" s="434" t="str">
        <f t="shared" si="5"/>
        <v>CHEM F343T1</v>
      </c>
      <c r="F351" s="434">
        <v>1449</v>
      </c>
      <c r="G351" s="395" t="s">
        <v>3280</v>
      </c>
    </row>
    <row r="352" spans="1:7">
      <c r="A352" s="395" t="s">
        <v>3764</v>
      </c>
      <c r="B352" s="395" t="s">
        <v>309</v>
      </c>
      <c r="C352" s="395" t="s">
        <v>3560</v>
      </c>
      <c r="D352" s="395" t="s">
        <v>680</v>
      </c>
      <c r="E352" s="434" t="str">
        <f t="shared" si="5"/>
        <v>CHEM F343T1</v>
      </c>
      <c r="F352" s="434">
        <v>1449</v>
      </c>
      <c r="G352" s="395" t="s">
        <v>3280</v>
      </c>
    </row>
    <row r="353" spans="1:7">
      <c r="A353" s="395" t="s">
        <v>3764</v>
      </c>
      <c r="B353" s="395" t="s">
        <v>309</v>
      </c>
      <c r="C353" s="395" t="s">
        <v>3560</v>
      </c>
      <c r="D353" s="395" t="s">
        <v>680</v>
      </c>
      <c r="E353" s="434" t="str">
        <f t="shared" si="5"/>
        <v>CHEM F343T1</v>
      </c>
      <c r="F353" s="434">
        <v>1449</v>
      </c>
      <c r="G353" s="395" t="s">
        <v>3280</v>
      </c>
    </row>
    <row r="354" spans="1:7">
      <c r="A354" s="395" t="s">
        <v>3765</v>
      </c>
      <c r="B354" s="395" t="s">
        <v>309</v>
      </c>
      <c r="C354" s="395" t="s">
        <v>3486</v>
      </c>
      <c r="D354" s="395" t="s">
        <v>197</v>
      </c>
      <c r="E354" s="434" t="str">
        <f t="shared" si="5"/>
        <v>CHEM F366I1</v>
      </c>
      <c r="F354" s="434">
        <v>1481</v>
      </c>
      <c r="G354" s="395" t="s">
        <v>3508</v>
      </c>
    </row>
    <row r="355" spans="1:7">
      <c r="A355" s="395" t="s">
        <v>3766</v>
      </c>
      <c r="B355" s="395" t="s">
        <v>309</v>
      </c>
      <c r="C355" s="395" t="s">
        <v>3487</v>
      </c>
      <c r="D355" s="395" t="s">
        <v>197</v>
      </c>
      <c r="E355" s="434" t="str">
        <f t="shared" si="5"/>
        <v>CHEM F367I1</v>
      </c>
      <c r="F355" s="434">
        <v>1509</v>
      </c>
      <c r="G355" s="395" t="s">
        <v>3508</v>
      </c>
    </row>
    <row r="356" spans="1:7">
      <c r="A356" s="395" t="s">
        <v>3767</v>
      </c>
      <c r="B356" s="395" t="s">
        <v>309</v>
      </c>
      <c r="C356" s="395" t="s">
        <v>3488</v>
      </c>
      <c r="D356" s="395" t="s">
        <v>200</v>
      </c>
      <c r="E356" s="434" t="str">
        <f t="shared" si="5"/>
        <v>CHEM F376I1</v>
      </c>
      <c r="F356" s="434">
        <v>1489</v>
      </c>
      <c r="G356" s="395" t="s">
        <v>3508</v>
      </c>
    </row>
    <row r="357" spans="1:7">
      <c r="A357" s="395" t="s">
        <v>3768</v>
      </c>
      <c r="B357" s="395" t="s">
        <v>309</v>
      </c>
      <c r="C357" s="395" t="s">
        <v>3489</v>
      </c>
      <c r="D357" s="395" t="s">
        <v>200</v>
      </c>
      <c r="E357" s="434" t="str">
        <f t="shared" si="5"/>
        <v>CHEM F377I1</v>
      </c>
      <c r="F357" s="434">
        <v>1519</v>
      </c>
      <c r="G357" s="395" t="s">
        <v>3508</v>
      </c>
    </row>
    <row r="358" spans="1:7">
      <c r="A358" s="395" t="s">
        <v>3769</v>
      </c>
      <c r="B358" s="395" t="s">
        <v>309</v>
      </c>
      <c r="C358" s="395" t="s">
        <v>3493</v>
      </c>
      <c r="D358" s="395" t="s">
        <v>212</v>
      </c>
      <c r="E358" s="434" t="str">
        <f t="shared" si="5"/>
        <v>CHEM F491R1</v>
      </c>
      <c r="F358" s="434">
        <v>1498</v>
      </c>
      <c r="G358" s="395" t="s">
        <v>3483</v>
      </c>
    </row>
    <row r="359" spans="1:7">
      <c r="A359" s="395" t="s">
        <v>3770</v>
      </c>
      <c r="B359" s="395" t="s">
        <v>248</v>
      </c>
      <c r="C359" s="395" t="s">
        <v>3516</v>
      </c>
      <c r="D359" s="395" t="s">
        <v>689</v>
      </c>
      <c r="E359" s="434" t="str">
        <f t="shared" si="5"/>
        <v>CS F111G1</v>
      </c>
      <c r="F359" s="434">
        <v>1094</v>
      </c>
      <c r="G359" s="395" t="s">
        <v>3456</v>
      </c>
    </row>
    <row r="360" spans="1:7">
      <c r="A360" s="395" t="s">
        <v>3770</v>
      </c>
      <c r="B360" s="395" t="s">
        <v>248</v>
      </c>
      <c r="C360" s="395" t="s">
        <v>3516</v>
      </c>
      <c r="D360" s="395" t="s">
        <v>689</v>
      </c>
      <c r="E360" s="434" t="str">
        <f t="shared" si="5"/>
        <v>CS F111L1</v>
      </c>
      <c r="F360" s="434">
        <v>1095</v>
      </c>
      <c r="G360" s="395" t="s">
        <v>3473</v>
      </c>
    </row>
    <row r="361" spans="1:7">
      <c r="A361" s="395" t="s">
        <v>3770</v>
      </c>
      <c r="B361" s="395" t="s">
        <v>248</v>
      </c>
      <c r="C361" s="395" t="s">
        <v>3516</v>
      </c>
      <c r="D361" s="395" t="s">
        <v>689</v>
      </c>
      <c r="E361" s="434" t="str">
        <f t="shared" si="5"/>
        <v>CS F111L2</v>
      </c>
      <c r="F361" s="434">
        <v>1096</v>
      </c>
      <c r="G361" s="395" t="s">
        <v>3515</v>
      </c>
    </row>
    <row r="362" spans="1:7">
      <c r="A362" s="395" t="s">
        <v>3770</v>
      </c>
      <c r="B362" s="395" t="s">
        <v>248</v>
      </c>
      <c r="C362" s="395" t="s">
        <v>3516</v>
      </c>
      <c r="D362" s="395" t="s">
        <v>689</v>
      </c>
      <c r="E362" s="434" t="str">
        <f t="shared" si="5"/>
        <v>CS F111L3</v>
      </c>
      <c r="F362" s="434">
        <v>1097</v>
      </c>
      <c r="G362" s="395" t="s">
        <v>3520</v>
      </c>
    </row>
    <row r="363" spans="1:7">
      <c r="A363" s="395" t="s">
        <v>3770</v>
      </c>
      <c r="B363" s="395" t="s">
        <v>248</v>
      </c>
      <c r="C363" s="395" t="s">
        <v>3516</v>
      </c>
      <c r="D363" s="395" t="s">
        <v>689</v>
      </c>
      <c r="E363" s="434" t="str">
        <f t="shared" si="5"/>
        <v>CS F111P1</v>
      </c>
      <c r="F363" s="434">
        <v>1098</v>
      </c>
      <c r="G363" s="395" t="s">
        <v>3457</v>
      </c>
    </row>
    <row r="364" spans="1:7">
      <c r="A364" s="395" t="s">
        <v>3770</v>
      </c>
      <c r="B364" s="395" t="s">
        <v>248</v>
      </c>
      <c r="C364" s="395" t="s">
        <v>3516</v>
      </c>
      <c r="D364" s="395" t="s">
        <v>689</v>
      </c>
      <c r="E364" s="434" t="str">
        <f t="shared" si="5"/>
        <v>CS F111P10</v>
      </c>
      <c r="F364" s="434">
        <v>1099</v>
      </c>
      <c r="G364" s="395" t="s">
        <v>3458</v>
      </c>
    </row>
    <row r="365" spans="1:7">
      <c r="A365" s="395" t="s">
        <v>3770</v>
      </c>
      <c r="B365" s="395" t="s">
        <v>248</v>
      </c>
      <c r="C365" s="395" t="s">
        <v>3516</v>
      </c>
      <c r="D365" s="395" t="s">
        <v>689</v>
      </c>
      <c r="E365" s="434" t="str">
        <f t="shared" si="5"/>
        <v>CS F111P11</v>
      </c>
      <c r="F365" s="434">
        <v>1100</v>
      </c>
      <c r="G365" s="395" t="s">
        <v>3459</v>
      </c>
    </row>
    <row r="366" spans="1:7">
      <c r="A366" s="395" t="s">
        <v>3770</v>
      </c>
      <c r="B366" s="395" t="s">
        <v>248</v>
      </c>
      <c r="C366" s="395" t="s">
        <v>3516</v>
      </c>
      <c r="D366" s="395" t="s">
        <v>689</v>
      </c>
      <c r="E366" s="434" t="str">
        <f t="shared" si="5"/>
        <v>CS F111P12</v>
      </c>
      <c r="F366" s="434">
        <v>1101</v>
      </c>
      <c r="G366" s="395" t="s">
        <v>3460</v>
      </c>
    </row>
    <row r="367" spans="1:7">
      <c r="A367" s="395" t="s">
        <v>3770</v>
      </c>
      <c r="B367" s="395" t="s">
        <v>248</v>
      </c>
      <c r="C367" s="395" t="s">
        <v>3516</v>
      </c>
      <c r="D367" s="395" t="s">
        <v>689</v>
      </c>
      <c r="E367" s="434" t="str">
        <f t="shared" si="5"/>
        <v>CS F111P2</v>
      </c>
      <c r="F367" s="434">
        <v>1102</v>
      </c>
      <c r="G367" s="395" t="s">
        <v>3464</v>
      </c>
    </row>
    <row r="368" spans="1:7">
      <c r="A368" s="395" t="s">
        <v>3770</v>
      </c>
      <c r="B368" s="395" t="s">
        <v>248</v>
      </c>
      <c r="C368" s="395" t="s">
        <v>3516</v>
      </c>
      <c r="D368" s="395" t="s">
        <v>689</v>
      </c>
      <c r="E368" s="434" t="str">
        <f t="shared" si="5"/>
        <v>CS F111P3</v>
      </c>
      <c r="F368" s="434">
        <v>1103</v>
      </c>
      <c r="G368" s="395" t="s">
        <v>3465</v>
      </c>
    </row>
    <row r="369" spans="1:7">
      <c r="A369" s="395" t="s">
        <v>3770</v>
      </c>
      <c r="B369" s="395" t="s">
        <v>248</v>
      </c>
      <c r="C369" s="395" t="s">
        <v>3516</v>
      </c>
      <c r="D369" s="395" t="s">
        <v>689</v>
      </c>
      <c r="E369" s="434" t="str">
        <f t="shared" si="5"/>
        <v>CS F111P4</v>
      </c>
      <c r="F369" s="434">
        <v>1104</v>
      </c>
      <c r="G369" s="395" t="s">
        <v>3466</v>
      </c>
    </row>
    <row r="370" spans="1:7">
      <c r="A370" s="395" t="s">
        <v>3770</v>
      </c>
      <c r="B370" s="395" t="s">
        <v>248</v>
      </c>
      <c r="C370" s="395" t="s">
        <v>3516</v>
      </c>
      <c r="D370" s="395" t="s">
        <v>689</v>
      </c>
      <c r="E370" s="434" t="str">
        <f t="shared" si="5"/>
        <v>CS F111P5</v>
      </c>
      <c r="F370" s="434">
        <v>1105</v>
      </c>
      <c r="G370" s="395" t="s">
        <v>3467</v>
      </c>
    </row>
    <row r="371" spans="1:7">
      <c r="A371" s="395" t="s">
        <v>3770</v>
      </c>
      <c r="B371" s="395" t="s">
        <v>248</v>
      </c>
      <c r="C371" s="395" t="s">
        <v>3516</v>
      </c>
      <c r="D371" s="395" t="s">
        <v>689</v>
      </c>
      <c r="E371" s="434" t="str">
        <f t="shared" si="5"/>
        <v>CS F111P6</v>
      </c>
      <c r="F371" s="434">
        <v>1106</v>
      </c>
      <c r="G371" s="395" t="s">
        <v>3468</v>
      </c>
    </row>
    <row r="372" spans="1:7">
      <c r="A372" s="395" t="s">
        <v>3770</v>
      </c>
      <c r="B372" s="395" t="s">
        <v>248</v>
      </c>
      <c r="C372" s="395" t="s">
        <v>3516</v>
      </c>
      <c r="D372" s="395" t="s">
        <v>689</v>
      </c>
      <c r="E372" s="434" t="str">
        <f t="shared" si="5"/>
        <v>CS F111P7</v>
      </c>
      <c r="F372" s="434">
        <v>1107</v>
      </c>
      <c r="G372" s="395" t="s">
        <v>3469</v>
      </c>
    </row>
    <row r="373" spans="1:7">
      <c r="A373" s="395" t="s">
        <v>3770</v>
      </c>
      <c r="B373" s="395" t="s">
        <v>248</v>
      </c>
      <c r="C373" s="395" t="s">
        <v>3516</v>
      </c>
      <c r="D373" s="395" t="s">
        <v>689</v>
      </c>
      <c r="E373" s="434" t="str">
        <f t="shared" si="5"/>
        <v>CS F111P8</v>
      </c>
      <c r="F373" s="434">
        <v>1108</v>
      </c>
      <c r="G373" s="395" t="s">
        <v>3470</v>
      </c>
    </row>
    <row r="374" spans="1:7">
      <c r="A374" s="395" t="s">
        <v>3770</v>
      </c>
      <c r="B374" s="395" t="s">
        <v>248</v>
      </c>
      <c r="C374" s="395" t="s">
        <v>3516</v>
      </c>
      <c r="D374" s="395" t="s">
        <v>689</v>
      </c>
      <c r="E374" s="434" t="str">
        <f t="shared" si="5"/>
        <v>CS F111P9</v>
      </c>
      <c r="F374" s="434">
        <v>1109</v>
      </c>
      <c r="G374" s="395" t="s">
        <v>3471</v>
      </c>
    </row>
    <row r="375" spans="1:7">
      <c r="A375" s="395" t="s">
        <v>3771</v>
      </c>
      <c r="B375" s="395" t="s">
        <v>248</v>
      </c>
      <c r="C375" s="395" t="s">
        <v>3576</v>
      </c>
      <c r="D375" s="395" t="s">
        <v>1707</v>
      </c>
      <c r="E375" s="434" t="str">
        <f t="shared" si="5"/>
        <v>CS F211L1</v>
      </c>
      <c r="F375" s="434">
        <v>1184</v>
      </c>
      <c r="G375" s="395" t="s">
        <v>3473</v>
      </c>
    </row>
    <row r="376" spans="1:7">
      <c r="A376" s="395" t="s">
        <v>3771</v>
      </c>
      <c r="B376" s="395" t="s">
        <v>248</v>
      </c>
      <c r="C376" s="395" t="s">
        <v>3576</v>
      </c>
      <c r="D376" s="395" t="s">
        <v>1707</v>
      </c>
      <c r="E376" s="434" t="str">
        <f t="shared" si="5"/>
        <v>CS F211P1</v>
      </c>
      <c r="F376" s="434">
        <v>1185</v>
      </c>
      <c r="G376" s="395" t="s">
        <v>3457</v>
      </c>
    </row>
    <row r="377" spans="1:7">
      <c r="A377" s="395" t="s">
        <v>3772</v>
      </c>
      <c r="B377" s="395" t="s">
        <v>248</v>
      </c>
      <c r="C377" s="395" t="s">
        <v>3577</v>
      </c>
      <c r="D377" s="395" t="s">
        <v>713</v>
      </c>
      <c r="E377" s="434" t="str">
        <f t="shared" si="5"/>
        <v>CS F212L1</v>
      </c>
      <c r="F377" s="434">
        <v>1186</v>
      </c>
      <c r="G377" s="395" t="s">
        <v>3473</v>
      </c>
    </row>
    <row r="378" spans="1:7">
      <c r="A378" s="395" t="s">
        <v>3772</v>
      </c>
      <c r="B378" s="395" t="s">
        <v>248</v>
      </c>
      <c r="C378" s="395" t="s">
        <v>3577</v>
      </c>
      <c r="D378" s="395" t="s">
        <v>713</v>
      </c>
      <c r="E378" s="434" t="str">
        <f t="shared" si="5"/>
        <v>CS F212P1</v>
      </c>
      <c r="F378" s="434">
        <v>1187</v>
      </c>
      <c r="G378" s="395" t="s">
        <v>3457</v>
      </c>
    </row>
    <row r="379" spans="1:7">
      <c r="A379" s="395" t="s">
        <v>3773</v>
      </c>
      <c r="B379" s="395" t="s">
        <v>248</v>
      </c>
      <c r="C379" s="395" t="s">
        <v>3578</v>
      </c>
      <c r="D379" s="395" t="s">
        <v>1708</v>
      </c>
      <c r="E379" s="434" t="str">
        <f t="shared" si="5"/>
        <v>CS F213L1</v>
      </c>
      <c r="F379" s="434">
        <v>1182</v>
      </c>
      <c r="G379" s="395" t="s">
        <v>3473</v>
      </c>
    </row>
    <row r="380" spans="1:7">
      <c r="A380" s="395" t="s">
        <v>3773</v>
      </c>
      <c r="B380" s="395" t="s">
        <v>248</v>
      </c>
      <c r="C380" s="395" t="s">
        <v>3578</v>
      </c>
      <c r="D380" s="395" t="s">
        <v>1708</v>
      </c>
      <c r="E380" s="434" t="str">
        <f t="shared" si="5"/>
        <v>CS F213P1</v>
      </c>
      <c r="F380" s="434">
        <v>1183</v>
      </c>
      <c r="G380" s="395" t="s">
        <v>3457</v>
      </c>
    </row>
    <row r="381" spans="1:7">
      <c r="A381" s="395" t="s">
        <v>3774</v>
      </c>
      <c r="B381" s="395" t="s">
        <v>248</v>
      </c>
      <c r="C381" s="395" t="s">
        <v>3478</v>
      </c>
      <c r="D381" s="395" t="s">
        <v>1711</v>
      </c>
      <c r="E381" s="434" t="str">
        <f t="shared" si="5"/>
        <v>CS F241L1</v>
      </c>
      <c r="F381" s="434">
        <v>1284</v>
      </c>
      <c r="G381" s="395" t="s">
        <v>3473</v>
      </c>
    </row>
    <row r="382" spans="1:7">
      <c r="A382" s="395" t="s">
        <v>3774</v>
      </c>
      <c r="B382" s="395" t="s">
        <v>248</v>
      </c>
      <c r="C382" s="395" t="s">
        <v>3478</v>
      </c>
      <c r="D382" s="395" t="s">
        <v>1711</v>
      </c>
      <c r="E382" s="434" t="str">
        <f t="shared" si="5"/>
        <v>CS F241L2</v>
      </c>
      <c r="F382" s="434">
        <v>1285</v>
      </c>
      <c r="G382" s="395" t="s">
        <v>3515</v>
      </c>
    </row>
    <row r="383" spans="1:7">
      <c r="A383" s="395" t="s">
        <v>3774</v>
      </c>
      <c r="B383" s="395" t="s">
        <v>248</v>
      </c>
      <c r="C383" s="395" t="s">
        <v>3478</v>
      </c>
      <c r="D383" s="395" t="s">
        <v>1711</v>
      </c>
      <c r="E383" s="434" t="str">
        <f t="shared" si="5"/>
        <v>CS F241P1</v>
      </c>
      <c r="F383" s="434">
        <v>1286</v>
      </c>
      <c r="G383" s="395" t="s">
        <v>3457</v>
      </c>
    </row>
    <row r="384" spans="1:7">
      <c r="A384" s="395" t="s">
        <v>3774</v>
      </c>
      <c r="B384" s="395" t="s">
        <v>248</v>
      </c>
      <c r="C384" s="395" t="s">
        <v>3478</v>
      </c>
      <c r="D384" s="395" t="s">
        <v>1711</v>
      </c>
      <c r="E384" s="434" t="str">
        <f t="shared" si="5"/>
        <v>CS F241P1</v>
      </c>
      <c r="F384" s="434">
        <v>1286</v>
      </c>
      <c r="G384" s="395" t="s">
        <v>3457</v>
      </c>
    </row>
    <row r="385" spans="1:7">
      <c r="A385" s="395" t="s">
        <v>3774</v>
      </c>
      <c r="B385" s="395" t="s">
        <v>248</v>
      </c>
      <c r="C385" s="395" t="s">
        <v>3478</v>
      </c>
      <c r="D385" s="395" t="s">
        <v>1711</v>
      </c>
      <c r="E385" s="434" t="str">
        <f t="shared" si="5"/>
        <v>CS F241P1</v>
      </c>
      <c r="F385" s="434">
        <v>1286</v>
      </c>
      <c r="G385" s="395" t="s">
        <v>3457</v>
      </c>
    </row>
    <row r="386" spans="1:7">
      <c r="A386" s="395" t="s">
        <v>3774</v>
      </c>
      <c r="B386" s="395" t="s">
        <v>248</v>
      </c>
      <c r="C386" s="395" t="s">
        <v>3478</v>
      </c>
      <c r="D386" s="395" t="s">
        <v>1711</v>
      </c>
      <c r="E386" s="434" t="str">
        <f t="shared" si="5"/>
        <v>CS F241P2</v>
      </c>
      <c r="F386" s="434">
        <v>1287</v>
      </c>
      <c r="G386" s="395" t="s">
        <v>3464</v>
      </c>
    </row>
    <row r="387" spans="1:7">
      <c r="A387" s="395" t="s">
        <v>3774</v>
      </c>
      <c r="B387" s="395" t="s">
        <v>248</v>
      </c>
      <c r="C387" s="395" t="s">
        <v>3478</v>
      </c>
      <c r="D387" s="395" t="s">
        <v>1711</v>
      </c>
      <c r="E387" s="434" t="str">
        <f t="shared" ref="E387:E450" si="6">TRIM(B387)&amp;" "&amp;TRIM(C387)&amp;G387</f>
        <v>CS F241P2</v>
      </c>
      <c r="F387" s="434">
        <v>1287</v>
      </c>
      <c r="G387" s="395" t="s">
        <v>3464</v>
      </c>
    </row>
    <row r="388" spans="1:7">
      <c r="A388" s="395" t="s">
        <v>3774</v>
      </c>
      <c r="B388" s="395" t="s">
        <v>248</v>
      </c>
      <c r="C388" s="395" t="s">
        <v>3478</v>
      </c>
      <c r="D388" s="395" t="s">
        <v>1711</v>
      </c>
      <c r="E388" s="434" t="str">
        <f t="shared" si="6"/>
        <v>CS F241P3</v>
      </c>
      <c r="F388" s="434">
        <v>1288</v>
      </c>
      <c r="G388" s="395" t="s">
        <v>3465</v>
      </c>
    </row>
    <row r="389" spans="1:7">
      <c r="A389" s="395" t="s">
        <v>3774</v>
      </c>
      <c r="B389" s="395" t="s">
        <v>248</v>
      </c>
      <c r="C389" s="395" t="s">
        <v>3478</v>
      </c>
      <c r="D389" s="395" t="s">
        <v>1711</v>
      </c>
      <c r="E389" s="434" t="str">
        <f t="shared" si="6"/>
        <v>CS F241P3</v>
      </c>
      <c r="F389" s="434">
        <v>1288</v>
      </c>
      <c r="G389" s="395" t="s">
        <v>3465</v>
      </c>
    </row>
    <row r="390" spans="1:7">
      <c r="A390" s="395" t="s">
        <v>3774</v>
      </c>
      <c r="B390" s="395" t="s">
        <v>248</v>
      </c>
      <c r="C390" s="395" t="s">
        <v>3478</v>
      </c>
      <c r="D390" s="395" t="s">
        <v>1711</v>
      </c>
      <c r="E390" s="434" t="str">
        <f t="shared" si="6"/>
        <v>CS F241T1</v>
      </c>
      <c r="F390" s="434">
        <v>1289</v>
      </c>
      <c r="G390" s="395" t="s">
        <v>3280</v>
      </c>
    </row>
    <row r="391" spans="1:7">
      <c r="A391" s="395" t="s">
        <v>3774</v>
      </c>
      <c r="B391" s="395" t="s">
        <v>248</v>
      </c>
      <c r="C391" s="395" t="s">
        <v>3478</v>
      </c>
      <c r="D391" s="395" t="s">
        <v>1711</v>
      </c>
      <c r="E391" s="434" t="str">
        <f t="shared" si="6"/>
        <v>CS F241T2</v>
      </c>
      <c r="F391" s="434">
        <v>1290</v>
      </c>
      <c r="G391" s="395" t="s">
        <v>3281</v>
      </c>
    </row>
    <row r="392" spans="1:7">
      <c r="A392" s="395" t="s">
        <v>3774</v>
      </c>
      <c r="B392" s="395" t="s">
        <v>248</v>
      </c>
      <c r="C392" s="395" t="s">
        <v>3478</v>
      </c>
      <c r="D392" s="395" t="s">
        <v>1711</v>
      </c>
      <c r="E392" s="434" t="str">
        <f t="shared" si="6"/>
        <v>CS F241T3</v>
      </c>
      <c r="F392" s="434">
        <v>1291</v>
      </c>
      <c r="G392" s="395" t="s">
        <v>3282</v>
      </c>
    </row>
    <row r="393" spans="1:7">
      <c r="A393" s="395" t="s">
        <v>3775</v>
      </c>
      <c r="B393" s="395" t="s">
        <v>248</v>
      </c>
      <c r="C393" s="395" t="s">
        <v>3482</v>
      </c>
      <c r="D393" s="395" t="s">
        <v>184</v>
      </c>
      <c r="E393" s="434" t="str">
        <f t="shared" si="6"/>
        <v>CS F266I1</v>
      </c>
      <c r="F393" s="434">
        <v>1473</v>
      </c>
      <c r="G393" s="395" t="s">
        <v>3508</v>
      </c>
    </row>
    <row r="394" spans="1:7">
      <c r="A394" s="395" t="s">
        <v>3776</v>
      </c>
      <c r="B394" s="395" t="s">
        <v>248</v>
      </c>
      <c r="C394" s="395" t="s">
        <v>3579</v>
      </c>
      <c r="D394" s="395" t="s">
        <v>740</v>
      </c>
      <c r="E394" s="434" t="str">
        <f t="shared" si="6"/>
        <v>CS F303L1</v>
      </c>
      <c r="F394" s="434">
        <v>1297</v>
      </c>
      <c r="G394" s="395" t="s">
        <v>3473</v>
      </c>
    </row>
    <row r="395" spans="1:7">
      <c r="A395" s="395" t="s">
        <v>3776</v>
      </c>
      <c r="B395" s="395" t="s">
        <v>248</v>
      </c>
      <c r="C395" s="395" t="s">
        <v>3579</v>
      </c>
      <c r="D395" s="395" t="s">
        <v>740</v>
      </c>
      <c r="E395" s="434" t="str">
        <f t="shared" si="6"/>
        <v>CS F303P1</v>
      </c>
      <c r="F395" s="434">
        <v>1298</v>
      </c>
      <c r="G395" s="395" t="s">
        <v>3457</v>
      </c>
    </row>
    <row r="396" spans="1:7">
      <c r="A396" s="395" t="s">
        <v>3777</v>
      </c>
      <c r="B396" s="395" t="s">
        <v>248</v>
      </c>
      <c r="C396" s="395" t="s">
        <v>3580</v>
      </c>
      <c r="D396" s="395" t="s">
        <v>3581</v>
      </c>
      <c r="E396" s="434" t="str">
        <f t="shared" si="6"/>
        <v>CS F314L1</v>
      </c>
      <c r="F396" s="434">
        <v>1299</v>
      </c>
      <c r="G396" s="395" t="s">
        <v>3473</v>
      </c>
    </row>
    <row r="397" spans="1:7">
      <c r="A397" s="395" t="s">
        <v>3778</v>
      </c>
      <c r="B397" s="395" t="s">
        <v>248</v>
      </c>
      <c r="C397" s="395" t="s">
        <v>3582</v>
      </c>
      <c r="D397" s="395" t="s">
        <v>749</v>
      </c>
      <c r="E397" s="434" t="str">
        <f t="shared" si="6"/>
        <v>CS F320L1</v>
      </c>
      <c r="F397" s="434">
        <v>3438</v>
      </c>
      <c r="G397" s="395" t="s">
        <v>3473</v>
      </c>
    </row>
    <row r="398" spans="1:7">
      <c r="A398" s="395" t="s">
        <v>3778</v>
      </c>
      <c r="B398" s="395" t="s">
        <v>248</v>
      </c>
      <c r="C398" s="395" t="s">
        <v>3582</v>
      </c>
      <c r="D398" s="395" t="s">
        <v>749</v>
      </c>
      <c r="E398" s="434" t="str">
        <f t="shared" si="6"/>
        <v>CS F320L1</v>
      </c>
      <c r="F398" s="434">
        <v>3438</v>
      </c>
      <c r="G398" s="395" t="s">
        <v>3473</v>
      </c>
    </row>
    <row r="399" spans="1:7">
      <c r="A399" s="395" t="s">
        <v>3779</v>
      </c>
      <c r="B399" s="395" t="s">
        <v>248</v>
      </c>
      <c r="C399" s="395" t="s">
        <v>3485</v>
      </c>
      <c r="D399" s="395" t="s">
        <v>1717</v>
      </c>
      <c r="E399" s="434" t="str">
        <f t="shared" si="6"/>
        <v>CS F342L1</v>
      </c>
      <c r="F399" s="434">
        <v>1292</v>
      </c>
      <c r="G399" s="395" t="s">
        <v>3473</v>
      </c>
    </row>
    <row r="400" spans="1:7">
      <c r="A400" s="395" t="s">
        <v>3779</v>
      </c>
      <c r="B400" s="395" t="s">
        <v>248</v>
      </c>
      <c r="C400" s="395" t="s">
        <v>3485</v>
      </c>
      <c r="D400" s="395" t="s">
        <v>1717</v>
      </c>
      <c r="E400" s="434" t="str">
        <f t="shared" si="6"/>
        <v>CS F342P1</v>
      </c>
      <c r="F400" s="434">
        <v>1293</v>
      </c>
      <c r="G400" s="395" t="s">
        <v>3457</v>
      </c>
    </row>
    <row r="401" spans="1:7">
      <c r="A401" s="395" t="s">
        <v>3780</v>
      </c>
      <c r="B401" s="395" t="s">
        <v>248</v>
      </c>
      <c r="C401" s="395" t="s">
        <v>3583</v>
      </c>
      <c r="D401" s="395" t="s">
        <v>762</v>
      </c>
      <c r="E401" s="434" t="str">
        <f t="shared" si="6"/>
        <v>CS F363L1</v>
      </c>
      <c r="F401" s="434">
        <v>1294</v>
      </c>
      <c r="G401" s="395" t="s">
        <v>3473</v>
      </c>
    </row>
    <row r="402" spans="1:7">
      <c r="A402" s="395" t="s">
        <v>3780</v>
      </c>
      <c r="B402" s="395" t="s">
        <v>248</v>
      </c>
      <c r="C402" s="395" t="s">
        <v>3583</v>
      </c>
      <c r="D402" s="395" t="s">
        <v>762</v>
      </c>
      <c r="E402" s="434" t="str">
        <f t="shared" si="6"/>
        <v>CS F363T1</v>
      </c>
      <c r="F402" s="434">
        <v>1295</v>
      </c>
      <c r="G402" s="395" t="s">
        <v>3280</v>
      </c>
    </row>
    <row r="403" spans="1:7">
      <c r="A403" s="395" t="s">
        <v>3781</v>
      </c>
      <c r="B403" s="395" t="s">
        <v>248</v>
      </c>
      <c r="C403" s="395" t="s">
        <v>3584</v>
      </c>
      <c r="D403" s="395" t="s">
        <v>1719</v>
      </c>
      <c r="E403" s="434" t="str">
        <f t="shared" si="6"/>
        <v>CS F364L1</v>
      </c>
      <c r="F403" s="434">
        <v>1296</v>
      </c>
      <c r="G403" s="395" t="s">
        <v>3473</v>
      </c>
    </row>
    <row r="404" spans="1:7">
      <c r="A404" s="395" t="s">
        <v>3782</v>
      </c>
      <c r="B404" s="395" t="s">
        <v>248</v>
      </c>
      <c r="C404" s="395" t="s">
        <v>3486</v>
      </c>
      <c r="D404" s="395" t="s">
        <v>197</v>
      </c>
      <c r="E404" s="434" t="str">
        <f t="shared" si="6"/>
        <v>CS F366I1</v>
      </c>
      <c r="F404" s="434">
        <v>1482</v>
      </c>
      <c r="G404" s="395" t="s">
        <v>3508</v>
      </c>
    </row>
    <row r="405" spans="1:7">
      <c r="A405" s="395" t="s">
        <v>3783</v>
      </c>
      <c r="B405" s="395" t="s">
        <v>248</v>
      </c>
      <c r="C405" s="395" t="s">
        <v>3487</v>
      </c>
      <c r="D405" s="395" t="s">
        <v>197</v>
      </c>
      <c r="E405" s="434" t="str">
        <f t="shared" si="6"/>
        <v>CS F367I1</v>
      </c>
      <c r="F405" s="434">
        <v>1510</v>
      </c>
      <c r="G405" s="395" t="s">
        <v>3508</v>
      </c>
    </row>
    <row r="406" spans="1:7">
      <c r="A406" s="395" t="s">
        <v>3784</v>
      </c>
      <c r="B406" s="395" t="s">
        <v>248</v>
      </c>
      <c r="C406" s="395" t="s">
        <v>3488</v>
      </c>
      <c r="D406" s="395" t="s">
        <v>200</v>
      </c>
      <c r="E406" s="434" t="str">
        <f t="shared" si="6"/>
        <v>CS F376I1</v>
      </c>
      <c r="F406" s="434">
        <v>1490</v>
      </c>
      <c r="G406" s="395" t="s">
        <v>3508</v>
      </c>
    </row>
    <row r="407" spans="1:7">
      <c r="A407" s="395" t="s">
        <v>3785</v>
      </c>
      <c r="B407" s="395" t="s">
        <v>248</v>
      </c>
      <c r="C407" s="395" t="s">
        <v>3489</v>
      </c>
      <c r="D407" s="395" t="s">
        <v>200</v>
      </c>
      <c r="E407" s="434" t="str">
        <f t="shared" si="6"/>
        <v>CS F377I1</v>
      </c>
      <c r="F407" s="434">
        <v>1520</v>
      </c>
      <c r="G407" s="395" t="s">
        <v>3508</v>
      </c>
    </row>
    <row r="408" spans="1:7">
      <c r="A408" s="395" t="s">
        <v>3786</v>
      </c>
      <c r="B408" s="395" t="s">
        <v>248</v>
      </c>
      <c r="C408" s="395" t="s">
        <v>3585</v>
      </c>
      <c r="D408" s="395" t="s">
        <v>1130</v>
      </c>
      <c r="E408" s="434" t="str">
        <f t="shared" si="6"/>
        <v>CS F407L1</v>
      </c>
      <c r="F408" s="434">
        <v>1303</v>
      </c>
      <c r="G408" s="395" t="s">
        <v>3473</v>
      </c>
    </row>
    <row r="409" spans="1:7">
      <c r="A409" s="395" t="s">
        <v>3787</v>
      </c>
      <c r="B409" s="395" t="s">
        <v>248</v>
      </c>
      <c r="C409" s="395" t="s">
        <v>3534</v>
      </c>
      <c r="D409" s="395" t="s">
        <v>779</v>
      </c>
      <c r="E409" s="434" t="str">
        <f t="shared" si="6"/>
        <v>CS F415L1</v>
      </c>
      <c r="F409" s="434">
        <v>1300</v>
      </c>
      <c r="G409" s="395" t="s">
        <v>3473</v>
      </c>
    </row>
    <row r="410" spans="1:7">
      <c r="A410" s="395" t="s">
        <v>3788</v>
      </c>
      <c r="B410" s="395" t="s">
        <v>248</v>
      </c>
      <c r="C410" s="395" t="s">
        <v>3506</v>
      </c>
      <c r="D410" s="395" t="s">
        <v>1729</v>
      </c>
      <c r="E410" s="434" t="str">
        <f t="shared" si="6"/>
        <v>CS F424L1</v>
      </c>
      <c r="F410" s="434">
        <v>1301</v>
      </c>
      <c r="G410" s="395" t="s">
        <v>3473</v>
      </c>
    </row>
    <row r="411" spans="1:7">
      <c r="A411" s="395" t="s">
        <v>3789</v>
      </c>
      <c r="B411" s="395" t="s">
        <v>248</v>
      </c>
      <c r="C411" s="395" t="s">
        <v>3586</v>
      </c>
      <c r="D411" s="395" t="s">
        <v>1634</v>
      </c>
      <c r="E411" s="434" t="str">
        <f t="shared" si="6"/>
        <v>CS F444L1</v>
      </c>
      <c r="F411" s="434">
        <v>1543</v>
      </c>
      <c r="G411" s="395" t="s">
        <v>3473</v>
      </c>
    </row>
    <row r="412" spans="1:7">
      <c r="A412" s="395" t="s">
        <v>3790</v>
      </c>
      <c r="B412" s="395" t="s">
        <v>248</v>
      </c>
      <c r="C412" s="395" t="s">
        <v>3587</v>
      </c>
      <c r="D412" s="395" t="s">
        <v>1732</v>
      </c>
      <c r="E412" s="434" t="str">
        <f t="shared" si="6"/>
        <v>CS F446L1</v>
      </c>
      <c r="F412" s="434">
        <v>1302</v>
      </c>
      <c r="G412" s="395" t="s">
        <v>3473</v>
      </c>
    </row>
    <row r="413" spans="1:7">
      <c r="A413" s="395" t="s">
        <v>3790</v>
      </c>
      <c r="B413" s="395" t="s">
        <v>248</v>
      </c>
      <c r="C413" s="395" t="s">
        <v>3587</v>
      </c>
      <c r="D413" s="395" t="s">
        <v>1732</v>
      </c>
      <c r="E413" s="434" t="str">
        <f t="shared" si="6"/>
        <v>CS F446L1</v>
      </c>
      <c r="F413" s="434">
        <v>1302</v>
      </c>
      <c r="G413" s="395" t="s">
        <v>3473</v>
      </c>
    </row>
    <row r="414" spans="1:7">
      <c r="A414" s="395" t="s">
        <v>3791</v>
      </c>
      <c r="B414" s="395" t="s">
        <v>248</v>
      </c>
      <c r="C414" s="395" t="s">
        <v>3493</v>
      </c>
      <c r="D414" s="395" t="s">
        <v>212</v>
      </c>
      <c r="E414" s="434" t="str">
        <f t="shared" si="6"/>
        <v>CS F491R1</v>
      </c>
      <c r="F414" s="434">
        <v>1499</v>
      </c>
      <c r="G414" s="395" t="s">
        <v>3483</v>
      </c>
    </row>
    <row r="415" spans="1:7">
      <c r="A415" s="395" t="s">
        <v>3792</v>
      </c>
      <c r="B415" s="395" t="s">
        <v>248</v>
      </c>
      <c r="C415" s="395" t="s">
        <v>3547</v>
      </c>
      <c r="D415" s="395" t="s">
        <v>795</v>
      </c>
      <c r="E415" s="434" t="str">
        <f t="shared" si="6"/>
        <v>CS G513L1</v>
      </c>
      <c r="F415" s="434">
        <v>1029</v>
      </c>
      <c r="G415" s="395" t="s">
        <v>3473</v>
      </c>
    </row>
    <row r="416" spans="1:7">
      <c r="A416" s="395" t="s">
        <v>3793</v>
      </c>
      <c r="B416" s="395" t="s">
        <v>248</v>
      </c>
      <c r="C416" s="395" t="s">
        <v>3588</v>
      </c>
      <c r="D416" s="395" t="s">
        <v>3589</v>
      </c>
      <c r="E416" s="434" t="str">
        <f t="shared" si="6"/>
        <v>CS G523L1</v>
      </c>
      <c r="F416" s="434">
        <v>1554</v>
      </c>
      <c r="G416" s="395" t="s">
        <v>3473</v>
      </c>
    </row>
    <row r="417" spans="1:7">
      <c r="A417" s="395" t="s">
        <v>3794</v>
      </c>
      <c r="B417" s="395" t="s">
        <v>248</v>
      </c>
      <c r="C417" s="395" t="s">
        <v>3497</v>
      </c>
      <c r="D417" s="395" t="s">
        <v>1736</v>
      </c>
      <c r="E417" s="434" t="str">
        <f t="shared" si="6"/>
        <v>CS G524L1</v>
      </c>
      <c r="F417" s="434">
        <v>1548</v>
      </c>
      <c r="G417" s="395" t="s">
        <v>3473</v>
      </c>
    </row>
    <row r="418" spans="1:7">
      <c r="A418" s="395" t="s">
        <v>3795</v>
      </c>
      <c r="B418" s="395" t="s">
        <v>248</v>
      </c>
      <c r="C418" s="395" t="s">
        <v>3590</v>
      </c>
      <c r="D418" s="395" t="s">
        <v>1737</v>
      </c>
      <c r="E418" s="434" t="str">
        <f t="shared" si="6"/>
        <v>CS G527L1</v>
      </c>
      <c r="F418" s="434">
        <v>1557</v>
      </c>
      <c r="G418" s="395" t="s">
        <v>3473</v>
      </c>
    </row>
    <row r="419" spans="1:7">
      <c r="A419" s="395" t="s">
        <v>3796</v>
      </c>
      <c r="B419" s="395" t="s">
        <v>248</v>
      </c>
      <c r="C419" s="395" t="s">
        <v>3591</v>
      </c>
      <c r="D419" s="395" t="s">
        <v>1738</v>
      </c>
      <c r="E419" s="434" t="str">
        <f t="shared" si="6"/>
        <v>CS G541L1</v>
      </c>
      <c r="F419" s="434">
        <v>1024</v>
      </c>
      <c r="G419" s="395" t="s">
        <v>3473</v>
      </c>
    </row>
    <row r="420" spans="1:7">
      <c r="A420" s="395" t="s">
        <v>3797</v>
      </c>
      <c r="B420" s="395" t="s">
        <v>3592</v>
      </c>
      <c r="C420" s="395" t="s">
        <v>3593</v>
      </c>
      <c r="D420" s="395" t="s">
        <v>811</v>
      </c>
      <c r="E420" s="434" t="str">
        <f t="shared" si="6"/>
        <v>DE G514L1</v>
      </c>
      <c r="F420" s="434">
        <v>1025</v>
      </c>
      <c r="G420" s="395" t="s">
        <v>3473</v>
      </c>
    </row>
    <row r="421" spans="1:7">
      <c r="A421" s="395" t="s">
        <v>3797</v>
      </c>
      <c r="B421" s="395" t="s">
        <v>3592</v>
      </c>
      <c r="C421" s="395" t="s">
        <v>3593</v>
      </c>
      <c r="D421" s="395" t="s">
        <v>811</v>
      </c>
      <c r="E421" s="434" t="str">
        <f t="shared" si="6"/>
        <v>DE G514L1</v>
      </c>
      <c r="F421" s="434">
        <v>1025</v>
      </c>
      <c r="G421" s="395" t="s">
        <v>3473</v>
      </c>
    </row>
    <row r="422" spans="1:7">
      <c r="A422" s="395" t="s">
        <v>3798</v>
      </c>
      <c r="B422" s="395" t="s">
        <v>3594</v>
      </c>
      <c r="C422" s="395" t="s">
        <v>3478</v>
      </c>
      <c r="D422" s="395" t="s">
        <v>1711</v>
      </c>
      <c r="E422" s="434" t="str">
        <f t="shared" si="6"/>
        <v>ECE F241L1</v>
      </c>
      <c r="F422" s="434">
        <v>1570</v>
      </c>
      <c r="G422" s="395" t="s">
        <v>3473</v>
      </c>
    </row>
    <row r="423" spans="1:7">
      <c r="A423" s="395" t="s">
        <v>3798</v>
      </c>
      <c r="B423" s="395" t="s">
        <v>3594</v>
      </c>
      <c r="C423" s="395" t="s">
        <v>3478</v>
      </c>
      <c r="D423" s="395" t="s">
        <v>1711</v>
      </c>
      <c r="E423" s="434" t="str">
        <f t="shared" si="6"/>
        <v>ECE F241L2</v>
      </c>
      <c r="F423" s="434">
        <v>1571</v>
      </c>
      <c r="G423" s="395" t="s">
        <v>3515</v>
      </c>
    </row>
    <row r="424" spans="1:7">
      <c r="A424" s="395" t="s">
        <v>3798</v>
      </c>
      <c r="B424" s="395" t="s">
        <v>3594</v>
      </c>
      <c r="C424" s="395" t="s">
        <v>3478</v>
      </c>
      <c r="D424" s="395" t="s">
        <v>1711</v>
      </c>
      <c r="E424" s="434" t="str">
        <f t="shared" si="6"/>
        <v>ECE F241P1</v>
      </c>
      <c r="F424" s="434">
        <v>1575</v>
      </c>
      <c r="G424" s="395" t="s">
        <v>3457</v>
      </c>
    </row>
    <row r="425" spans="1:7">
      <c r="A425" s="395" t="s">
        <v>3798</v>
      </c>
      <c r="B425" s="395" t="s">
        <v>3594</v>
      </c>
      <c r="C425" s="395" t="s">
        <v>3478</v>
      </c>
      <c r="D425" s="395" t="s">
        <v>1711</v>
      </c>
      <c r="E425" s="434" t="str">
        <f t="shared" si="6"/>
        <v>ECE F241P1</v>
      </c>
      <c r="F425" s="434">
        <v>1575</v>
      </c>
      <c r="G425" s="395" t="s">
        <v>3457</v>
      </c>
    </row>
    <row r="426" spans="1:7">
      <c r="A426" s="395" t="s">
        <v>3798</v>
      </c>
      <c r="B426" s="395" t="s">
        <v>3594</v>
      </c>
      <c r="C426" s="395" t="s">
        <v>3478</v>
      </c>
      <c r="D426" s="395" t="s">
        <v>1711</v>
      </c>
      <c r="E426" s="434" t="str">
        <f t="shared" si="6"/>
        <v>ECE F241P2</v>
      </c>
      <c r="F426" s="434">
        <v>1576</v>
      </c>
      <c r="G426" s="395" t="s">
        <v>3464</v>
      </c>
    </row>
    <row r="427" spans="1:7">
      <c r="A427" s="395" t="s">
        <v>3798</v>
      </c>
      <c r="B427" s="395" t="s">
        <v>3594</v>
      </c>
      <c r="C427" s="395" t="s">
        <v>3478</v>
      </c>
      <c r="D427" s="395" t="s">
        <v>1711</v>
      </c>
      <c r="E427" s="434" t="str">
        <f t="shared" si="6"/>
        <v>ECE F241P2</v>
      </c>
      <c r="F427" s="434">
        <v>1576</v>
      </c>
      <c r="G427" s="395" t="s">
        <v>3464</v>
      </c>
    </row>
    <row r="428" spans="1:7">
      <c r="A428" s="395" t="s">
        <v>3798</v>
      </c>
      <c r="B428" s="395" t="s">
        <v>3594</v>
      </c>
      <c r="C428" s="395" t="s">
        <v>3478</v>
      </c>
      <c r="D428" s="395" t="s">
        <v>1711</v>
      </c>
      <c r="E428" s="434" t="str">
        <f t="shared" si="6"/>
        <v>ECE F241P2</v>
      </c>
      <c r="F428" s="434">
        <v>1576</v>
      </c>
      <c r="G428" s="395" t="s">
        <v>3464</v>
      </c>
    </row>
    <row r="429" spans="1:7">
      <c r="A429" s="395" t="s">
        <v>3798</v>
      </c>
      <c r="B429" s="395" t="s">
        <v>3594</v>
      </c>
      <c r="C429" s="395" t="s">
        <v>3478</v>
      </c>
      <c r="D429" s="395" t="s">
        <v>1711</v>
      </c>
      <c r="E429" s="434" t="str">
        <f t="shared" si="6"/>
        <v>ECE F241P3</v>
      </c>
      <c r="F429" s="434">
        <v>1577</v>
      </c>
      <c r="G429" s="395" t="s">
        <v>3465</v>
      </c>
    </row>
    <row r="430" spans="1:7">
      <c r="A430" s="395" t="s">
        <v>3798</v>
      </c>
      <c r="B430" s="395" t="s">
        <v>3594</v>
      </c>
      <c r="C430" s="395" t="s">
        <v>3478</v>
      </c>
      <c r="D430" s="395" t="s">
        <v>1711</v>
      </c>
      <c r="E430" s="434" t="str">
        <f t="shared" si="6"/>
        <v>ECE F241P3</v>
      </c>
      <c r="F430" s="434">
        <v>1577</v>
      </c>
      <c r="G430" s="395" t="s">
        <v>3465</v>
      </c>
    </row>
    <row r="431" spans="1:7">
      <c r="A431" s="395" t="s">
        <v>3798</v>
      </c>
      <c r="B431" s="395" t="s">
        <v>3594</v>
      </c>
      <c r="C431" s="395" t="s">
        <v>3478</v>
      </c>
      <c r="D431" s="395" t="s">
        <v>1711</v>
      </c>
      <c r="E431" s="434" t="str">
        <f t="shared" si="6"/>
        <v>ECE F241T1</v>
      </c>
      <c r="F431" s="434">
        <v>1572</v>
      </c>
      <c r="G431" s="395" t="s">
        <v>3280</v>
      </c>
    </row>
    <row r="432" spans="1:7">
      <c r="A432" s="395" t="s">
        <v>3798</v>
      </c>
      <c r="B432" s="395" t="s">
        <v>3594</v>
      </c>
      <c r="C432" s="395" t="s">
        <v>3478</v>
      </c>
      <c r="D432" s="395" t="s">
        <v>1711</v>
      </c>
      <c r="E432" s="434" t="str">
        <f t="shared" si="6"/>
        <v>ECE F241T2</v>
      </c>
      <c r="F432" s="434">
        <v>1573</v>
      </c>
      <c r="G432" s="395" t="s">
        <v>3281</v>
      </c>
    </row>
    <row r="433" spans="1:7">
      <c r="A433" s="395" t="s">
        <v>3798</v>
      </c>
      <c r="B433" s="395" t="s">
        <v>3594</v>
      </c>
      <c r="C433" s="395" t="s">
        <v>3478</v>
      </c>
      <c r="D433" s="395" t="s">
        <v>1711</v>
      </c>
      <c r="E433" s="434" t="str">
        <f t="shared" si="6"/>
        <v>ECE F241T3</v>
      </c>
      <c r="F433" s="434">
        <v>1574</v>
      </c>
      <c r="G433" s="395" t="s">
        <v>3282</v>
      </c>
    </row>
    <row r="434" spans="1:7">
      <c r="A434" s="395" t="s">
        <v>3799</v>
      </c>
      <c r="B434" s="395" t="s">
        <v>3594</v>
      </c>
      <c r="C434" s="395" t="s">
        <v>3479</v>
      </c>
      <c r="D434" s="395" t="s">
        <v>915</v>
      </c>
      <c r="E434" s="434" t="str">
        <f t="shared" si="6"/>
        <v>ECE F242L1</v>
      </c>
      <c r="F434" s="434">
        <v>1354</v>
      </c>
      <c r="G434" s="395" t="s">
        <v>3473</v>
      </c>
    </row>
    <row r="435" spans="1:7">
      <c r="A435" s="395" t="s">
        <v>3799</v>
      </c>
      <c r="B435" s="395" t="s">
        <v>3594</v>
      </c>
      <c r="C435" s="395" t="s">
        <v>3479</v>
      </c>
      <c r="D435" s="395" t="s">
        <v>915</v>
      </c>
      <c r="E435" s="434" t="str">
        <f t="shared" si="6"/>
        <v>ECE F242L1</v>
      </c>
      <c r="F435" s="434">
        <v>1354</v>
      </c>
      <c r="G435" s="395" t="s">
        <v>3473</v>
      </c>
    </row>
    <row r="436" spans="1:7">
      <c r="A436" s="395" t="s">
        <v>3799</v>
      </c>
      <c r="B436" s="395" t="s">
        <v>3594</v>
      </c>
      <c r="C436" s="395" t="s">
        <v>3479</v>
      </c>
      <c r="D436" s="395" t="s">
        <v>915</v>
      </c>
      <c r="E436" s="434" t="str">
        <f t="shared" si="6"/>
        <v>ECE F242L2</v>
      </c>
      <c r="F436" s="434">
        <v>1355</v>
      </c>
      <c r="G436" s="395" t="s">
        <v>3515</v>
      </c>
    </row>
    <row r="437" spans="1:7">
      <c r="A437" s="395" t="s">
        <v>3799</v>
      </c>
      <c r="B437" s="395" t="s">
        <v>3594</v>
      </c>
      <c r="C437" s="395" t="s">
        <v>3479</v>
      </c>
      <c r="D437" s="395" t="s">
        <v>915</v>
      </c>
      <c r="E437" s="434" t="str">
        <f t="shared" si="6"/>
        <v>ECE F242L2</v>
      </c>
      <c r="F437" s="434">
        <v>1355</v>
      </c>
      <c r="G437" s="395" t="s">
        <v>3515</v>
      </c>
    </row>
    <row r="438" spans="1:7">
      <c r="A438" s="395" t="s">
        <v>3800</v>
      </c>
      <c r="B438" s="395" t="s">
        <v>3594</v>
      </c>
      <c r="C438" s="395" t="s">
        <v>3480</v>
      </c>
      <c r="D438" s="395" t="s">
        <v>922</v>
      </c>
      <c r="E438" s="434" t="str">
        <f t="shared" si="6"/>
        <v>ECE F243L1</v>
      </c>
      <c r="F438" s="434">
        <v>1356</v>
      </c>
      <c r="G438" s="395" t="s">
        <v>3473</v>
      </c>
    </row>
    <row r="439" spans="1:7">
      <c r="A439" s="395" t="s">
        <v>3800</v>
      </c>
      <c r="B439" s="395" t="s">
        <v>3594</v>
      </c>
      <c r="C439" s="395" t="s">
        <v>3480</v>
      </c>
      <c r="D439" s="395" t="s">
        <v>922</v>
      </c>
      <c r="E439" s="434" t="str">
        <f t="shared" si="6"/>
        <v>ECE F243L1</v>
      </c>
      <c r="F439" s="434">
        <v>1356</v>
      </c>
      <c r="G439" s="395" t="s">
        <v>3473</v>
      </c>
    </row>
    <row r="440" spans="1:7">
      <c r="A440" s="395" t="s">
        <v>3800</v>
      </c>
      <c r="B440" s="395" t="s">
        <v>3594</v>
      </c>
      <c r="C440" s="395" t="s">
        <v>3480</v>
      </c>
      <c r="D440" s="395" t="s">
        <v>922</v>
      </c>
      <c r="E440" s="434" t="str">
        <f t="shared" si="6"/>
        <v>ECE F243L2</v>
      </c>
      <c r="F440" s="434">
        <v>1357</v>
      </c>
      <c r="G440" s="395" t="s">
        <v>3515</v>
      </c>
    </row>
    <row r="441" spans="1:7">
      <c r="A441" s="395" t="s">
        <v>3800</v>
      </c>
      <c r="B441" s="395" t="s">
        <v>3594</v>
      </c>
      <c r="C441" s="395" t="s">
        <v>3480</v>
      </c>
      <c r="D441" s="395" t="s">
        <v>922</v>
      </c>
      <c r="E441" s="434" t="str">
        <f t="shared" si="6"/>
        <v>ECE F243L2</v>
      </c>
      <c r="F441" s="434">
        <v>1357</v>
      </c>
      <c r="G441" s="395" t="s">
        <v>3515</v>
      </c>
    </row>
    <row r="442" spans="1:7">
      <c r="A442" s="395" t="s">
        <v>3800</v>
      </c>
      <c r="B442" s="395" t="s">
        <v>3594</v>
      </c>
      <c r="C442" s="395" t="s">
        <v>3480</v>
      </c>
      <c r="D442" s="395" t="s">
        <v>922</v>
      </c>
      <c r="E442" s="434" t="str">
        <f t="shared" si="6"/>
        <v>ECE F243L3</v>
      </c>
      <c r="F442" s="434">
        <v>1358</v>
      </c>
      <c r="G442" s="395" t="s">
        <v>3520</v>
      </c>
    </row>
    <row r="443" spans="1:7">
      <c r="A443" s="395" t="s">
        <v>3800</v>
      </c>
      <c r="B443" s="395" t="s">
        <v>3594</v>
      </c>
      <c r="C443" s="395" t="s">
        <v>3480</v>
      </c>
      <c r="D443" s="395" t="s">
        <v>922</v>
      </c>
      <c r="E443" s="434" t="str">
        <f t="shared" si="6"/>
        <v>ECE F243L3</v>
      </c>
      <c r="F443" s="434">
        <v>1358</v>
      </c>
      <c r="G443" s="395" t="s">
        <v>3520</v>
      </c>
    </row>
    <row r="444" spans="1:7">
      <c r="A444" s="395" t="s">
        <v>3801</v>
      </c>
      <c r="B444" s="395" t="s">
        <v>3594</v>
      </c>
      <c r="C444" s="395" t="s">
        <v>3481</v>
      </c>
      <c r="D444" s="395" t="s">
        <v>927</v>
      </c>
      <c r="E444" s="434" t="str">
        <f t="shared" si="6"/>
        <v>ECE F244L1</v>
      </c>
      <c r="F444" s="434">
        <v>1359</v>
      </c>
      <c r="G444" s="395" t="s">
        <v>3473</v>
      </c>
    </row>
    <row r="445" spans="1:7">
      <c r="A445" s="395" t="s">
        <v>3801</v>
      </c>
      <c r="B445" s="395" t="s">
        <v>3594</v>
      </c>
      <c r="C445" s="395" t="s">
        <v>3481</v>
      </c>
      <c r="D445" s="395" t="s">
        <v>927</v>
      </c>
      <c r="E445" s="434" t="str">
        <f t="shared" si="6"/>
        <v>ECE F244L1</v>
      </c>
      <c r="F445" s="434">
        <v>1359</v>
      </c>
      <c r="G445" s="395" t="s">
        <v>3473</v>
      </c>
    </row>
    <row r="446" spans="1:7">
      <c r="A446" s="395" t="s">
        <v>3801</v>
      </c>
      <c r="B446" s="395" t="s">
        <v>3594</v>
      </c>
      <c r="C446" s="395" t="s">
        <v>3481</v>
      </c>
      <c r="D446" s="395" t="s">
        <v>927</v>
      </c>
      <c r="E446" s="434" t="str">
        <f t="shared" si="6"/>
        <v>ECE F244L2</v>
      </c>
      <c r="F446" s="434">
        <v>1360</v>
      </c>
      <c r="G446" s="395" t="s">
        <v>3515</v>
      </c>
    </row>
    <row r="447" spans="1:7">
      <c r="A447" s="395" t="s">
        <v>3801</v>
      </c>
      <c r="B447" s="395" t="s">
        <v>3594</v>
      </c>
      <c r="C447" s="395" t="s">
        <v>3481</v>
      </c>
      <c r="D447" s="395" t="s">
        <v>927</v>
      </c>
      <c r="E447" s="434" t="str">
        <f t="shared" si="6"/>
        <v>ECE F244L2</v>
      </c>
      <c r="F447" s="434">
        <v>1360</v>
      </c>
      <c r="G447" s="395" t="s">
        <v>3515</v>
      </c>
    </row>
    <row r="448" spans="1:7">
      <c r="A448" s="395" t="s">
        <v>3801</v>
      </c>
      <c r="B448" s="395" t="s">
        <v>3594</v>
      </c>
      <c r="C448" s="395" t="s">
        <v>3481</v>
      </c>
      <c r="D448" s="395" t="s">
        <v>927</v>
      </c>
      <c r="E448" s="434" t="str">
        <f t="shared" si="6"/>
        <v>ECE F244L3</v>
      </c>
      <c r="F448" s="434">
        <v>1361</v>
      </c>
      <c r="G448" s="395" t="s">
        <v>3520</v>
      </c>
    </row>
    <row r="449" spans="1:7">
      <c r="A449" s="395" t="s">
        <v>3801</v>
      </c>
      <c r="B449" s="395" t="s">
        <v>3594</v>
      </c>
      <c r="C449" s="395" t="s">
        <v>3481</v>
      </c>
      <c r="D449" s="395" t="s">
        <v>927</v>
      </c>
      <c r="E449" s="434" t="str">
        <f t="shared" si="6"/>
        <v>ECE F244L3</v>
      </c>
      <c r="F449" s="434">
        <v>1361</v>
      </c>
      <c r="G449" s="395" t="s">
        <v>3520</v>
      </c>
    </row>
    <row r="450" spans="1:7">
      <c r="A450" s="395" t="s">
        <v>3801</v>
      </c>
      <c r="B450" s="395" t="s">
        <v>3594</v>
      </c>
      <c r="C450" s="395" t="s">
        <v>3481</v>
      </c>
      <c r="D450" s="395" t="s">
        <v>927</v>
      </c>
      <c r="E450" s="434" t="str">
        <f t="shared" si="6"/>
        <v>ECE F244L3</v>
      </c>
      <c r="F450" s="434">
        <v>1361</v>
      </c>
      <c r="G450" s="395" t="s">
        <v>3520</v>
      </c>
    </row>
    <row r="451" spans="1:7">
      <c r="A451" s="395" t="s">
        <v>3802</v>
      </c>
      <c r="B451" s="395" t="s">
        <v>3594</v>
      </c>
      <c r="C451" s="395" t="s">
        <v>3560</v>
      </c>
      <c r="D451" s="395" t="s">
        <v>3595</v>
      </c>
      <c r="E451" s="434" t="str">
        <f t="shared" ref="E451:E514" si="7">TRIM(B451)&amp;" "&amp;TRIM(C451)&amp;G451</f>
        <v>ECE F343L1</v>
      </c>
      <c r="F451" s="434">
        <v>1459</v>
      </c>
      <c r="G451" s="395" t="s">
        <v>3473</v>
      </c>
    </row>
    <row r="452" spans="1:7">
      <c r="A452" s="395" t="s">
        <v>3802</v>
      </c>
      <c r="B452" s="395" t="s">
        <v>3594</v>
      </c>
      <c r="C452" s="395" t="s">
        <v>3560</v>
      </c>
      <c r="D452" s="395" t="s">
        <v>3595</v>
      </c>
      <c r="E452" s="434" t="str">
        <f t="shared" si="7"/>
        <v>ECE F343L1</v>
      </c>
      <c r="F452" s="434">
        <v>1459</v>
      </c>
      <c r="G452" s="395" t="s">
        <v>3473</v>
      </c>
    </row>
    <row r="453" spans="1:7">
      <c r="A453" s="395" t="s">
        <v>3803</v>
      </c>
      <c r="B453" s="395" t="s">
        <v>822</v>
      </c>
      <c r="C453" s="395" t="s">
        <v>3576</v>
      </c>
      <c r="D453" s="395" t="s">
        <v>821</v>
      </c>
      <c r="E453" s="434" t="str">
        <f t="shared" si="7"/>
        <v>ECON F211L1</v>
      </c>
      <c r="F453" s="434">
        <v>1172</v>
      </c>
      <c r="G453" s="395" t="s">
        <v>3473</v>
      </c>
    </row>
    <row r="454" spans="1:7">
      <c r="A454" s="395" t="s">
        <v>3803</v>
      </c>
      <c r="B454" s="395" t="s">
        <v>822</v>
      </c>
      <c r="C454" s="395" t="s">
        <v>3576</v>
      </c>
      <c r="D454" s="395" t="s">
        <v>821</v>
      </c>
      <c r="E454" s="434" t="str">
        <f t="shared" si="7"/>
        <v>ECON F211L1</v>
      </c>
      <c r="F454" s="434">
        <v>1172</v>
      </c>
      <c r="G454" s="395" t="s">
        <v>3473</v>
      </c>
    </row>
    <row r="455" spans="1:7">
      <c r="A455" s="395" t="s">
        <v>3803</v>
      </c>
      <c r="B455" s="395" t="s">
        <v>822</v>
      </c>
      <c r="C455" s="395" t="s">
        <v>3576</v>
      </c>
      <c r="D455" s="395" t="s">
        <v>821</v>
      </c>
      <c r="E455" s="434" t="str">
        <f t="shared" si="7"/>
        <v>ECON F211L1</v>
      </c>
      <c r="F455" s="434">
        <v>1172</v>
      </c>
      <c r="G455" s="395" t="s">
        <v>3473</v>
      </c>
    </row>
    <row r="456" spans="1:7">
      <c r="A456" s="395" t="s">
        <v>3803</v>
      </c>
      <c r="B456" s="395" t="s">
        <v>822</v>
      </c>
      <c r="C456" s="395" t="s">
        <v>3576</v>
      </c>
      <c r="D456" s="395" t="s">
        <v>821</v>
      </c>
      <c r="E456" s="434" t="str">
        <f t="shared" si="7"/>
        <v>ECON F211L1</v>
      </c>
      <c r="F456" s="434">
        <v>1172</v>
      </c>
      <c r="G456" s="395" t="s">
        <v>3473</v>
      </c>
    </row>
    <row r="457" spans="1:7">
      <c r="A457" s="395" t="s">
        <v>3803</v>
      </c>
      <c r="B457" s="395" t="s">
        <v>822</v>
      </c>
      <c r="C457" s="395" t="s">
        <v>3576</v>
      </c>
      <c r="D457" s="395" t="s">
        <v>821</v>
      </c>
      <c r="E457" s="434" t="str">
        <f t="shared" si="7"/>
        <v>ECON F211L1</v>
      </c>
      <c r="F457" s="434">
        <v>1172</v>
      </c>
      <c r="G457" s="395" t="s">
        <v>3473</v>
      </c>
    </row>
    <row r="458" spans="1:7">
      <c r="A458" s="395" t="s">
        <v>3803</v>
      </c>
      <c r="B458" s="395" t="s">
        <v>822</v>
      </c>
      <c r="C458" s="395" t="s">
        <v>3576</v>
      </c>
      <c r="D458" s="395" t="s">
        <v>821</v>
      </c>
      <c r="E458" s="434" t="str">
        <f t="shared" si="7"/>
        <v>ECON F211L1</v>
      </c>
      <c r="F458" s="434">
        <v>1172</v>
      </c>
      <c r="G458" s="395" t="s">
        <v>3473</v>
      </c>
    </row>
    <row r="459" spans="1:7">
      <c r="A459" s="395" t="s">
        <v>3803</v>
      </c>
      <c r="B459" s="395" t="s">
        <v>822</v>
      </c>
      <c r="C459" s="395" t="s">
        <v>3576</v>
      </c>
      <c r="D459" s="395" t="s">
        <v>821</v>
      </c>
      <c r="E459" s="434" t="str">
        <f t="shared" si="7"/>
        <v>ECON F211L2</v>
      </c>
      <c r="F459" s="434">
        <v>1173</v>
      </c>
      <c r="G459" s="395" t="s">
        <v>3515</v>
      </c>
    </row>
    <row r="460" spans="1:7">
      <c r="A460" s="395" t="s">
        <v>3803</v>
      </c>
      <c r="B460" s="395" t="s">
        <v>822</v>
      </c>
      <c r="C460" s="395" t="s">
        <v>3576</v>
      </c>
      <c r="D460" s="395" t="s">
        <v>821</v>
      </c>
      <c r="E460" s="434" t="str">
        <f t="shared" si="7"/>
        <v>ECON F211L2</v>
      </c>
      <c r="F460" s="434">
        <v>1173</v>
      </c>
      <c r="G460" s="395" t="s">
        <v>3515</v>
      </c>
    </row>
    <row r="461" spans="1:7">
      <c r="A461" s="395" t="s">
        <v>3803</v>
      </c>
      <c r="B461" s="395" t="s">
        <v>822</v>
      </c>
      <c r="C461" s="395" t="s">
        <v>3576</v>
      </c>
      <c r="D461" s="395" t="s">
        <v>821</v>
      </c>
      <c r="E461" s="434" t="str">
        <f t="shared" si="7"/>
        <v>ECON F211L2</v>
      </c>
      <c r="F461" s="434">
        <v>1173</v>
      </c>
      <c r="G461" s="395" t="s">
        <v>3515</v>
      </c>
    </row>
    <row r="462" spans="1:7">
      <c r="A462" s="395" t="s">
        <v>3803</v>
      </c>
      <c r="B462" s="395" t="s">
        <v>822</v>
      </c>
      <c r="C462" s="395" t="s">
        <v>3576</v>
      </c>
      <c r="D462" s="395" t="s">
        <v>821</v>
      </c>
      <c r="E462" s="434" t="str">
        <f t="shared" si="7"/>
        <v>ECON F211L2</v>
      </c>
      <c r="F462" s="434">
        <v>1173</v>
      </c>
      <c r="G462" s="395" t="s">
        <v>3515</v>
      </c>
    </row>
    <row r="463" spans="1:7">
      <c r="A463" s="395" t="s">
        <v>3803</v>
      </c>
      <c r="B463" s="395" t="s">
        <v>822</v>
      </c>
      <c r="C463" s="395" t="s">
        <v>3576</v>
      </c>
      <c r="D463" s="395" t="s">
        <v>821</v>
      </c>
      <c r="E463" s="434" t="str">
        <f t="shared" si="7"/>
        <v>ECON F211L2</v>
      </c>
      <c r="F463" s="434">
        <v>1173</v>
      </c>
      <c r="G463" s="395" t="s">
        <v>3515</v>
      </c>
    </row>
    <row r="464" spans="1:7">
      <c r="A464" s="395" t="s">
        <v>3803</v>
      </c>
      <c r="B464" s="395" t="s">
        <v>822</v>
      </c>
      <c r="C464" s="395" t="s">
        <v>3576</v>
      </c>
      <c r="D464" s="395" t="s">
        <v>821</v>
      </c>
      <c r="E464" s="434" t="str">
        <f t="shared" si="7"/>
        <v>ECON F211L2</v>
      </c>
      <c r="F464" s="434">
        <v>1173</v>
      </c>
      <c r="G464" s="395" t="s">
        <v>3515</v>
      </c>
    </row>
    <row r="465" spans="1:7">
      <c r="A465" s="395" t="s">
        <v>3804</v>
      </c>
      <c r="B465" s="395" t="s">
        <v>822</v>
      </c>
      <c r="C465" s="395" t="s">
        <v>3577</v>
      </c>
      <c r="D465" s="395" t="s">
        <v>831</v>
      </c>
      <c r="E465" s="434" t="str">
        <f t="shared" si="7"/>
        <v>ECON F212L1</v>
      </c>
      <c r="F465" s="434">
        <v>1188</v>
      </c>
      <c r="G465" s="395" t="s">
        <v>3473</v>
      </c>
    </row>
    <row r="466" spans="1:7">
      <c r="A466" s="395" t="s">
        <v>3804</v>
      </c>
      <c r="B466" s="395" t="s">
        <v>822</v>
      </c>
      <c r="C466" s="395" t="s">
        <v>3577</v>
      </c>
      <c r="D466" s="395" t="s">
        <v>831</v>
      </c>
      <c r="E466" s="434" t="str">
        <f t="shared" si="7"/>
        <v>ECON F212L1</v>
      </c>
      <c r="F466" s="434">
        <v>1188</v>
      </c>
      <c r="G466" s="395" t="s">
        <v>3473</v>
      </c>
    </row>
    <row r="467" spans="1:7">
      <c r="A467" s="395" t="s">
        <v>3805</v>
      </c>
      <c r="B467" s="395" t="s">
        <v>822</v>
      </c>
      <c r="C467" s="395" t="s">
        <v>3478</v>
      </c>
      <c r="D467" s="395" t="s">
        <v>838</v>
      </c>
      <c r="E467" s="434" t="str">
        <f t="shared" si="7"/>
        <v>ECON F241L1</v>
      </c>
      <c r="F467" s="434">
        <v>1379</v>
      </c>
      <c r="G467" s="395" t="s">
        <v>3473</v>
      </c>
    </row>
    <row r="468" spans="1:7">
      <c r="A468" s="395" t="s">
        <v>3805</v>
      </c>
      <c r="B468" s="395" t="s">
        <v>822</v>
      </c>
      <c r="C468" s="395" t="s">
        <v>3478</v>
      </c>
      <c r="D468" s="395" t="s">
        <v>838</v>
      </c>
      <c r="E468" s="434" t="str">
        <f t="shared" si="7"/>
        <v>ECON F241T1</v>
      </c>
      <c r="F468" s="434">
        <v>1380</v>
      </c>
      <c r="G468" s="395" t="s">
        <v>3280</v>
      </c>
    </row>
    <row r="469" spans="1:7">
      <c r="A469" s="395" t="s">
        <v>3806</v>
      </c>
      <c r="B469" s="395" t="s">
        <v>822</v>
      </c>
      <c r="C469" s="395" t="s">
        <v>3479</v>
      </c>
      <c r="D469" s="395" t="s">
        <v>843</v>
      </c>
      <c r="E469" s="434" t="str">
        <f t="shared" si="7"/>
        <v>ECON F242L1</v>
      </c>
      <c r="F469" s="434">
        <v>1381</v>
      </c>
      <c r="G469" s="395" t="s">
        <v>3473</v>
      </c>
    </row>
    <row r="470" spans="1:7">
      <c r="A470" s="395" t="s">
        <v>3806</v>
      </c>
      <c r="B470" s="395" t="s">
        <v>822</v>
      </c>
      <c r="C470" s="395" t="s">
        <v>3479</v>
      </c>
      <c r="D470" s="395" t="s">
        <v>843</v>
      </c>
      <c r="E470" s="434" t="str">
        <f t="shared" si="7"/>
        <v>ECON F242L1</v>
      </c>
      <c r="F470" s="434">
        <v>1381</v>
      </c>
      <c r="G470" s="395" t="s">
        <v>3473</v>
      </c>
    </row>
    <row r="471" spans="1:7">
      <c r="A471" s="395" t="s">
        <v>3806</v>
      </c>
      <c r="B471" s="395" t="s">
        <v>822</v>
      </c>
      <c r="C471" s="395" t="s">
        <v>3479</v>
      </c>
      <c r="D471" s="395" t="s">
        <v>843</v>
      </c>
      <c r="E471" s="434" t="str">
        <f t="shared" si="7"/>
        <v>ECON F242T1</v>
      </c>
      <c r="F471" s="434">
        <v>1382</v>
      </c>
      <c r="G471" s="395" t="s">
        <v>3280</v>
      </c>
    </row>
    <row r="472" spans="1:7">
      <c r="A472" s="395" t="s">
        <v>3807</v>
      </c>
      <c r="B472" s="395" t="s">
        <v>822</v>
      </c>
      <c r="C472" s="395" t="s">
        <v>3480</v>
      </c>
      <c r="D472" s="395" t="s">
        <v>846</v>
      </c>
      <c r="E472" s="434" t="str">
        <f t="shared" si="7"/>
        <v>ECON F243L1</v>
      </c>
      <c r="F472" s="434">
        <v>1383</v>
      </c>
      <c r="G472" s="395" t="s">
        <v>3473</v>
      </c>
    </row>
    <row r="473" spans="1:7">
      <c r="A473" s="395" t="s">
        <v>3807</v>
      </c>
      <c r="B473" s="395" t="s">
        <v>822</v>
      </c>
      <c r="C473" s="395" t="s">
        <v>3480</v>
      </c>
      <c r="D473" s="395" t="s">
        <v>846</v>
      </c>
      <c r="E473" s="434" t="str">
        <f t="shared" si="7"/>
        <v>ECON F243T1</v>
      </c>
      <c r="F473" s="434">
        <v>1384</v>
      </c>
      <c r="G473" s="395" t="s">
        <v>3280</v>
      </c>
    </row>
    <row r="474" spans="1:7">
      <c r="A474" s="395" t="s">
        <v>3808</v>
      </c>
      <c r="B474" s="395" t="s">
        <v>822</v>
      </c>
      <c r="C474" s="395" t="s">
        <v>3481</v>
      </c>
      <c r="D474" s="395" t="s">
        <v>849</v>
      </c>
      <c r="E474" s="434" t="str">
        <f t="shared" si="7"/>
        <v>ECON F244L1</v>
      </c>
      <c r="F474" s="434">
        <v>1385</v>
      </c>
      <c r="G474" s="395" t="s">
        <v>3473</v>
      </c>
    </row>
    <row r="475" spans="1:7">
      <c r="A475" s="395" t="s">
        <v>3808</v>
      </c>
      <c r="B475" s="395" t="s">
        <v>822</v>
      </c>
      <c r="C475" s="395" t="s">
        <v>3481</v>
      </c>
      <c r="D475" s="395" t="s">
        <v>849</v>
      </c>
      <c r="E475" s="434" t="str">
        <f t="shared" si="7"/>
        <v>ECON F244L1</v>
      </c>
      <c r="F475" s="434">
        <v>1385</v>
      </c>
      <c r="G475" s="395" t="s">
        <v>3473</v>
      </c>
    </row>
    <row r="476" spans="1:7">
      <c r="A476" s="395" t="s">
        <v>3808</v>
      </c>
      <c r="B476" s="395" t="s">
        <v>822</v>
      </c>
      <c r="C476" s="395" t="s">
        <v>3481</v>
      </c>
      <c r="D476" s="395" t="s">
        <v>849</v>
      </c>
      <c r="E476" s="434" t="str">
        <f t="shared" si="7"/>
        <v>ECON F244T1</v>
      </c>
      <c r="F476" s="434">
        <v>1386</v>
      </c>
      <c r="G476" s="395" t="s">
        <v>3280</v>
      </c>
    </row>
    <row r="477" spans="1:7">
      <c r="A477" s="395" t="s">
        <v>3808</v>
      </c>
      <c r="B477" s="395" t="s">
        <v>822</v>
      </c>
      <c r="C477" s="395" t="s">
        <v>3481</v>
      </c>
      <c r="D477" s="395" t="s">
        <v>849</v>
      </c>
      <c r="E477" s="434" t="str">
        <f t="shared" si="7"/>
        <v>ECON F244T1</v>
      </c>
      <c r="F477" s="434">
        <v>1386</v>
      </c>
      <c r="G477" s="395" t="s">
        <v>3280</v>
      </c>
    </row>
    <row r="478" spans="1:7">
      <c r="A478" s="395" t="s">
        <v>3809</v>
      </c>
      <c r="B478" s="395" t="s">
        <v>822</v>
      </c>
      <c r="C478" s="395" t="s">
        <v>3482</v>
      </c>
      <c r="D478" s="395" t="s">
        <v>3596</v>
      </c>
      <c r="E478" s="434" t="str">
        <f t="shared" si="7"/>
        <v>ECON F266R1</v>
      </c>
      <c r="F478" s="434">
        <v>1474</v>
      </c>
      <c r="G478" s="395" t="s">
        <v>3483</v>
      </c>
    </row>
    <row r="479" spans="1:7">
      <c r="A479" s="395" t="s">
        <v>3810</v>
      </c>
      <c r="B479" s="395" t="s">
        <v>822</v>
      </c>
      <c r="C479" s="395" t="s">
        <v>3597</v>
      </c>
      <c r="D479" s="395" t="s">
        <v>858</v>
      </c>
      <c r="E479" s="434" t="str">
        <f t="shared" si="7"/>
        <v>ECON F315L1</v>
      </c>
      <c r="F479" s="434">
        <v>1544</v>
      </c>
      <c r="G479" s="395" t="s">
        <v>3473</v>
      </c>
    </row>
    <row r="480" spans="1:7">
      <c r="A480" s="395" t="s">
        <v>3811</v>
      </c>
      <c r="B480" s="395" t="s">
        <v>822</v>
      </c>
      <c r="C480" s="395" t="s">
        <v>3484</v>
      </c>
      <c r="D480" s="395" t="s">
        <v>3598</v>
      </c>
      <c r="E480" s="434" t="str">
        <f t="shared" si="7"/>
        <v>ECON F341L1</v>
      </c>
      <c r="F480" s="434">
        <v>1387</v>
      </c>
      <c r="G480" s="395" t="s">
        <v>3473</v>
      </c>
    </row>
    <row r="481" spans="1:7">
      <c r="A481" s="395" t="s">
        <v>3811</v>
      </c>
      <c r="B481" s="395" t="s">
        <v>822</v>
      </c>
      <c r="C481" s="395" t="s">
        <v>3484</v>
      </c>
      <c r="D481" s="395" t="s">
        <v>3598</v>
      </c>
      <c r="E481" s="434" t="str">
        <f t="shared" si="7"/>
        <v>ECON F341T1</v>
      </c>
      <c r="F481" s="434">
        <v>1388</v>
      </c>
      <c r="G481" s="395" t="s">
        <v>3280</v>
      </c>
    </row>
    <row r="482" spans="1:7">
      <c r="A482" s="395" t="s">
        <v>3812</v>
      </c>
      <c r="B482" s="395" t="s">
        <v>822</v>
      </c>
      <c r="C482" s="395" t="s">
        <v>3485</v>
      </c>
      <c r="D482" s="395" t="s">
        <v>866</v>
      </c>
      <c r="E482" s="434" t="str">
        <f t="shared" si="7"/>
        <v>ECON F342L1</v>
      </c>
      <c r="F482" s="434">
        <v>1389</v>
      </c>
      <c r="G482" s="395" t="s">
        <v>3473</v>
      </c>
    </row>
    <row r="483" spans="1:7">
      <c r="A483" s="395" t="s">
        <v>3812</v>
      </c>
      <c r="B483" s="395" t="s">
        <v>822</v>
      </c>
      <c r="C483" s="395" t="s">
        <v>3485</v>
      </c>
      <c r="D483" s="395" t="s">
        <v>866</v>
      </c>
      <c r="E483" s="434" t="str">
        <f t="shared" si="7"/>
        <v>ECON F342T1</v>
      </c>
      <c r="F483" s="434">
        <v>1390</v>
      </c>
      <c r="G483" s="395" t="s">
        <v>3280</v>
      </c>
    </row>
    <row r="484" spans="1:7">
      <c r="A484" s="395" t="s">
        <v>3813</v>
      </c>
      <c r="B484" s="395" t="s">
        <v>822</v>
      </c>
      <c r="C484" s="395" t="s">
        <v>3560</v>
      </c>
      <c r="D484" s="395" t="s">
        <v>869</v>
      </c>
      <c r="E484" s="434" t="str">
        <f t="shared" si="7"/>
        <v>ECON F343L1</v>
      </c>
      <c r="F484" s="434">
        <v>1391</v>
      </c>
      <c r="G484" s="395" t="s">
        <v>3473</v>
      </c>
    </row>
    <row r="485" spans="1:7">
      <c r="A485" s="395" t="s">
        <v>3813</v>
      </c>
      <c r="B485" s="395" t="s">
        <v>822</v>
      </c>
      <c r="C485" s="395" t="s">
        <v>3560</v>
      </c>
      <c r="D485" s="395" t="s">
        <v>869</v>
      </c>
      <c r="E485" s="434" t="str">
        <f t="shared" si="7"/>
        <v>ECON F343T1</v>
      </c>
      <c r="F485" s="434">
        <v>1392</v>
      </c>
      <c r="G485" s="395" t="s">
        <v>3280</v>
      </c>
    </row>
    <row r="486" spans="1:7">
      <c r="A486" s="395" t="s">
        <v>3814</v>
      </c>
      <c r="B486" s="395" t="s">
        <v>822</v>
      </c>
      <c r="C486" s="395" t="s">
        <v>3599</v>
      </c>
      <c r="D486" s="395" t="s">
        <v>3600</v>
      </c>
      <c r="E486" s="434" t="str">
        <f t="shared" si="7"/>
        <v>ECON F354L1</v>
      </c>
      <c r="F486" s="434">
        <v>1450</v>
      </c>
      <c r="G486" s="395" t="s">
        <v>3473</v>
      </c>
    </row>
    <row r="487" spans="1:7">
      <c r="A487" s="395" t="s">
        <v>3815</v>
      </c>
      <c r="B487" s="395" t="s">
        <v>822</v>
      </c>
      <c r="C487" s="395" t="s">
        <v>3601</v>
      </c>
      <c r="D487" s="395" t="s">
        <v>1758</v>
      </c>
      <c r="E487" s="434" t="str">
        <f t="shared" si="7"/>
        <v>ECON F355L1</v>
      </c>
      <c r="F487" s="434">
        <v>1436</v>
      </c>
      <c r="G487" s="395" t="s">
        <v>3473</v>
      </c>
    </row>
    <row r="488" spans="1:7">
      <c r="A488" s="395" t="s">
        <v>3816</v>
      </c>
      <c r="B488" s="395" t="s">
        <v>822</v>
      </c>
      <c r="C488" s="395" t="s">
        <v>3486</v>
      </c>
      <c r="D488" s="395" t="s">
        <v>197</v>
      </c>
      <c r="E488" s="434" t="str">
        <f t="shared" si="7"/>
        <v>ECON F366R1</v>
      </c>
      <c r="F488" s="434">
        <v>1486</v>
      </c>
      <c r="G488" s="395" t="s">
        <v>3483</v>
      </c>
    </row>
    <row r="489" spans="1:7">
      <c r="A489" s="395" t="s">
        <v>3817</v>
      </c>
      <c r="B489" s="395" t="s">
        <v>822</v>
      </c>
      <c r="C489" s="395" t="s">
        <v>3487</v>
      </c>
      <c r="D489" s="395" t="s">
        <v>197</v>
      </c>
      <c r="E489" s="434" t="str">
        <f t="shared" si="7"/>
        <v>ECON F367I1</v>
      </c>
      <c r="F489" s="434">
        <v>1511</v>
      </c>
      <c r="G489" s="395" t="s">
        <v>3508</v>
      </c>
    </row>
    <row r="490" spans="1:7">
      <c r="A490" s="395" t="s">
        <v>3818</v>
      </c>
      <c r="B490" s="395" t="s">
        <v>822</v>
      </c>
      <c r="C490" s="395" t="s">
        <v>3488</v>
      </c>
      <c r="D490" s="395" t="s">
        <v>200</v>
      </c>
      <c r="E490" s="434" t="str">
        <f t="shared" si="7"/>
        <v>ECON F376I1</v>
      </c>
      <c r="F490" s="434">
        <v>1491</v>
      </c>
      <c r="G490" s="395" t="s">
        <v>3508</v>
      </c>
    </row>
    <row r="491" spans="1:7">
      <c r="A491" s="395" t="s">
        <v>3819</v>
      </c>
      <c r="B491" s="395" t="s">
        <v>822</v>
      </c>
      <c r="C491" s="395" t="s">
        <v>3489</v>
      </c>
      <c r="D491" s="395" t="s">
        <v>200</v>
      </c>
      <c r="E491" s="434" t="str">
        <f t="shared" si="7"/>
        <v>ECON F377I1</v>
      </c>
      <c r="F491" s="434">
        <v>1521</v>
      </c>
      <c r="G491" s="395" t="s">
        <v>3508</v>
      </c>
    </row>
    <row r="492" spans="1:7">
      <c r="A492" s="395" t="s">
        <v>3820</v>
      </c>
      <c r="B492" s="395" t="s">
        <v>822</v>
      </c>
      <c r="C492" s="395" t="s">
        <v>3562</v>
      </c>
      <c r="D492" s="395" t="s">
        <v>1768</v>
      </c>
      <c r="E492" s="434" t="str">
        <f t="shared" si="7"/>
        <v>ECON F412L1</v>
      </c>
      <c r="F492" s="434">
        <v>1451</v>
      </c>
      <c r="G492" s="395" t="s">
        <v>3473</v>
      </c>
    </row>
    <row r="493" spans="1:7">
      <c r="A493" s="395" t="s">
        <v>3821</v>
      </c>
      <c r="B493" s="395" t="s">
        <v>822</v>
      </c>
      <c r="C493" s="395" t="s">
        <v>3535</v>
      </c>
      <c r="D493" s="395" t="s">
        <v>887</v>
      </c>
      <c r="E493" s="434" t="str">
        <f t="shared" si="7"/>
        <v>ECON F416L1</v>
      </c>
      <c r="F493" s="434">
        <v>1457</v>
      </c>
      <c r="G493" s="395" t="s">
        <v>3473</v>
      </c>
    </row>
    <row r="494" spans="1:7">
      <c r="A494" s="395" t="s">
        <v>3822</v>
      </c>
      <c r="B494" s="395" t="s">
        <v>822</v>
      </c>
      <c r="C494" s="395" t="s">
        <v>3602</v>
      </c>
      <c r="D494" s="395" t="s">
        <v>890</v>
      </c>
      <c r="E494" s="434" t="str">
        <f t="shared" si="7"/>
        <v>ECON F434L1</v>
      </c>
      <c r="F494" s="434">
        <v>1540</v>
      </c>
      <c r="G494" s="395" t="s">
        <v>3473</v>
      </c>
    </row>
    <row r="495" spans="1:7">
      <c r="A495" s="395" t="s">
        <v>3823</v>
      </c>
      <c r="B495" s="395" t="s">
        <v>822</v>
      </c>
      <c r="C495" s="395" t="s">
        <v>3603</v>
      </c>
      <c r="D495" s="395" t="s">
        <v>893</v>
      </c>
      <c r="E495" s="434" t="str">
        <f t="shared" si="7"/>
        <v>ECON F435L1</v>
      </c>
      <c r="F495" s="434">
        <v>1541</v>
      </c>
      <c r="G495" s="395" t="s">
        <v>3473</v>
      </c>
    </row>
    <row r="496" spans="1:7">
      <c r="A496" s="395" t="s">
        <v>3824</v>
      </c>
      <c r="B496" s="395" t="s">
        <v>822</v>
      </c>
      <c r="C496" s="395" t="s">
        <v>3493</v>
      </c>
      <c r="D496" s="395" t="s">
        <v>212</v>
      </c>
      <c r="E496" s="434" t="str">
        <f t="shared" si="7"/>
        <v>ECON F491I1</v>
      </c>
      <c r="F496" s="434">
        <v>1504</v>
      </c>
      <c r="G496" s="395" t="s">
        <v>3508</v>
      </c>
    </row>
    <row r="497" spans="1:7">
      <c r="A497" s="395" t="s">
        <v>3825</v>
      </c>
      <c r="B497" s="395" t="s">
        <v>376</v>
      </c>
      <c r="C497" s="395" t="s">
        <v>3516</v>
      </c>
      <c r="D497" s="395" t="s">
        <v>900</v>
      </c>
      <c r="E497" s="434" t="str">
        <f t="shared" si="7"/>
        <v>EEE F111G1</v>
      </c>
      <c r="F497" s="434">
        <v>1110</v>
      </c>
      <c r="G497" s="395" t="s">
        <v>3456</v>
      </c>
    </row>
    <row r="498" spans="1:7">
      <c r="A498" s="395" t="s">
        <v>3825</v>
      </c>
      <c r="B498" s="395" t="s">
        <v>376</v>
      </c>
      <c r="C498" s="395" t="s">
        <v>3516</v>
      </c>
      <c r="D498" s="395" t="s">
        <v>900</v>
      </c>
      <c r="E498" s="434" t="str">
        <f t="shared" si="7"/>
        <v>EEE F111L1</v>
      </c>
      <c r="F498" s="434">
        <v>1111</v>
      </c>
      <c r="G498" s="395" t="s">
        <v>3473</v>
      </c>
    </row>
    <row r="499" spans="1:7">
      <c r="A499" s="395" t="s">
        <v>3825</v>
      </c>
      <c r="B499" s="395" t="s">
        <v>376</v>
      </c>
      <c r="C499" s="395" t="s">
        <v>3516</v>
      </c>
      <c r="D499" s="395" t="s">
        <v>900</v>
      </c>
      <c r="E499" s="434" t="str">
        <f t="shared" si="7"/>
        <v>EEE F111L1</v>
      </c>
      <c r="F499" s="434">
        <v>1111</v>
      </c>
      <c r="G499" s="395" t="s">
        <v>3473</v>
      </c>
    </row>
    <row r="500" spans="1:7">
      <c r="A500" s="395" t="s">
        <v>3825</v>
      </c>
      <c r="B500" s="395" t="s">
        <v>376</v>
      </c>
      <c r="C500" s="395" t="s">
        <v>3516</v>
      </c>
      <c r="D500" s="395" t="s">
        <v>900</v>
      </c>
      <c r="E500" s="434" t="str">
        <f t="shared" si="7"/>
        <v>EEE F111L2</v>
      </c>
      <c r="F500" s="434">
        <v>1112</v>
      </c>
      <c r="G500" s="395" t="s">
        <v>3515</v>
      </c>
    </row>
    <row r="501" spans="1:7">
      <c r="A501" s="395" t="s">
        <v>3825</v>
      </c>
      <c r="B501" s="395" t="s">
        <v>376</v>
      </c>
      <c r="C501" s="395" t="s">
        <v>3516</v>
      </c>
      <c r="D501" s="395" t="s">
        <v>900</v>
      </c>
      <c r="E501" s="434" t="str">
        <f t="shared" si="7"/>
        <v>EEE F111L2</v>
      </c>
      <c r="F501" s="434">
        <v>1112</v>
      </c>
      <c r="G501" s="395" t="s">
        <v>3515</v>
      </c>
    </row>
    <row r="502" spans="1:7">
      <c r="A502" s="395" t="s">
        <v>3825</v>
      </c>
      <c r="B502" s="395" t="s">
        <v>376</v>
      </c>
      <c r="C502" s="395" t="s">
        <v>3516</v>
      </c>
      <c r="D502" s="395" t="s">
        <v>900</v>
      </c>
      <c r="E502" s="434" t="str">
        <f t="shared" si="7"/>
        <v>EEE F111L3</v>
      </c>
      <c r="F502" s="434">
        <v>1113</v>
      </c>
      <c r="G502" s="395" t="s">
        <v>3520</v>
      </c>
    </row>
    <row r="503" spans="1:7">
      <c r="A503" s="395" t="s">
        <v>3825</v>
      </c>
      <c r="B503" s="395" t="s">
        <v>376</v>
      </c>
      <c r="C503" s="395" t="s">
        <v>3516</v>
      </c>
      <c r="D503" s="395" t="s">
        <v>900</v>
      </c>
      <c r="E503" s="434" t="str">
        <f t="shared" si="7"/>
        <v>EEE F111L3</v>
      </c>
      <c r="F503" s="434">
        <v>1113</v>
      </c>
      <c r="G503" s="395" t="s">
        <v>3520</v>
      </c>
    </row>
    <row r="504" spans="1:7">
      <c r="A504" s="395" t="s">
        <v>3825</v>
      </c>
      <c r="B504" s="395" t="s">
        <v>376</v>
      </c>
      <c r="C504" s="395" t="s">
        <v>3516</v>
      </c>
      <c r="D504" s="395" t="s">
        <v>900</v>
      </c>
      <c r="E504" s="434" t="str">
        <f t="shared" si="7"/>
        <v>EEE F111L4</v>
      </c>
      <c r="F504" s="434">
        <v>1114</v>
      </c>
      <c r="G504" s="395" t="s">
        <v>3521</v>
      </c>
    </row>
    <row r="505" spans="1:7">
      <c r="A505" s="395" t="s">
        <v>3825</v>
      </c>
      <c r="B505" s="395" t="s">
        <v>376</v>
      </c>
      <c r="C505" s="395" t="s">
        <v>3516</v>
      </c>
      <c r="D505" s="395" t="s">
        <v>900</v>
      </c>
      <c r="E505" s="434" t="str">
        <f t="shared" si="7"/>
        <v>EEE F111L4</v>
      </c>
      <c r="F505" s="434">
        <v>1114</v>
      </c>
      <c r="G505" s="395" t="s">
        <v>3521</v>
      </c>
    </row>
    <row r="506" spans="1:7">
      <c r="A506" s="395" t="s">
        <v>3825</v>
      </c>
      <c r="B506" s="395" t="s">
        <v>376</v>
      </c>
      <c r="C506" s="395" t="s">
        <v>3516</v>
      </c>
      <c r="D506" s="395" t="s">
        <v>900</v>
      </c>
      <c r="E506" s="434" t="str">
        <f t="shared" si="7"/>
        <v>EEE F111L5</v>
      </c>
      <c r="F506" s="434">
        <v>1115</v>
      </c>
      <c r="G506" s="395" t="s">
        <v>3522</v>
      </c>
    </row>
    <row r="507" spans="1:7">
      <c r="A507" s="395" t="s">
        <v>3825</v>
      </c>
      <c r="B507" s="395" t="s">
        <v>376</v>
      </c>
      <c r="C507" s="395" t="s">
        <v>3516</v>
      </c>
      <c r="D507" s="395" t="s">
        <v>900</v>
      </c>
      <c r="E507" s="434" t="str">
        <f t="shared" si="7"/>
        <v>EEE F111L5</v>
      </c>
      <c r="F507" s="434">
        <v>1115</v>
      </c>
      <c r="G507" s="395" t="s">
        <v>3522</v>
      </c>
    </row>
    <row r="508" spans="1:7">
      <c r="A508" s="395" t="s">
        <v>3825</v>
      </c>
      <c r="B508" s="395" t="s">
        <v>376</v>
      </c>
      <c r="C508" s="395" t="s">
        <v>3516</v>
      </c>
      <c r="D508" s="395" t="s">
        <v>900</v>
      </c>
      <c r="E508" s="434" t="str">
        <f t="shared" si="7"/>
        <v>EEE F111L6</v>
      </c>
      <c r="F508" s="434">
        <v>1116</v>
      </c>
      <c r="G508" s="395" t="s">
        <v>3523</v>
      </c>
    </row>
    <row r="509" spans="1:7">
      <c r="A509" s="395" t="s">
        <v>3825</v>
      </c>
      <c r="B509" s="395" t="s">
        <v>376</v>
      </c>
      <c r="C509" s="395" t="s">
        <v>3516</v>
      </c>
      <c r="D509" s="395" t="s">
        <v>900</v>
      </c>
      <c r="E509" s="434" t="str">
        <f t="shared" si="7"/>
        <v>EEE F111L6</v>
      </c>
      <c r="F509" s="434">
        <v>1116</v>
      </c>
      <c r="G509" s="395" t="s">
        <v>3523</v>
      </c>
    </row>
    <row r="510" spans="1:7">
      <c r="A510" s="395" t="s">
        <v>3826</v>
      </c>
      <c r="B510" s="395" t="s">
        <v>376</v>
      </c>
      <c r="C510" s="395" t="s">
        <v>3478</v>
      </c>
      <c r="D510" s="395" t="s">
        <v>1711</v>
      </c>
      <c r="E510" s="434" t="str">
        <f t="shared" si="7"/>
        <v>EEE F241L1</v>
      </c>
      <c r="F510" s="434">
        <v>1225</v>
      </c>
      <c r="G510" s="395" t="s">
        <v>3473</v>
      </c>
    </row>
    <row r="511" spans="1:7">
      <c r="A511" s="395" t="s">
        <v>3826</v>
      </c>
      <c r="B511" s="395" t="s">
        <v>376</v>
      </c>
      <c r="C511" s="395" t="s">
        <v>3478</v>
      </c>
      <c r="D511" s="395" t="s">
        <v>1711</v>
      </c>
      <c r="E511" s="434" t="str">
        <f t="shared" si="7"/>
        <v>EEE F241L2</v>
      </c>
      <c r="F511" s="434">
        <v>1226</v>
      </c>
      <c r="G511" s="395" t="s">
        <v>3515</v>
      </c>
    </row>
    <row r="512" spans="1:7">
      <c r="A512" s="395" t="s">
        <v>3826</v>
      </c>
      <c r="B512" s="395" t="s">
        <v>376</v>
      </c>
      <c r="C512" s="395" t="s">
        <v>3478</v>
      </c>
      <c r="D512" s="395" t="s">
        <v>1711</v>
      </c>
      <c r="E512" s="434" t="str">
        <f t="shared" si="7"/>
        <v>EEE F241P1</v>
      </c>
      <c r="F512" s="434">
        <v>1227</v>
      </c>
      <c r="G512" s="395" t="s">
        <v>3457</v>
      </c>
    </row>
    <row r="513" spans="1:7">
      <c r="A513" s="395" t="s">
        <v>3826</v>
      </c>
      <c r="B513" s="395" t="s">
        <v>376</v>
      </c>
      <c r="C513" s="395" t="s">
        <v>3478</v>
      </c>
      <c r="D513" s="395" t="s">
        <v>1711</v>
      </c>
      <c r="E513" s="434" t="str">
        <f t="shared" si="7"/>
        <v>EEE F241P1</v>
      </c>
      <c r="F513" s="434">
        <v>1227</v>
      </c>
      <c r="G513" s="395" t="s">
        <v>3457</v>
      </c>
    </row>
    <row r="514" spans="1:7">
      <c r="A514" s="395" t="s">
        <v>3826</v>
      </c>
      <c r="B514" s="395" t="s">
        <v>376</v>
      </c>
      <c r="C514" s="395" t="s">
        <v>3478</v>
      </c>
      <c r="D514" s="395" t="s">
        <v>1711</v>
      </c>
      <c r="E514" s="434" t="str">
        <f t="shared" si="7"/>
        <v>EEE F241P1</v>
      </c>
      <c r="F514" s="434">
        <v>1227</v>
      </c>
      <c r="G514" s="395" t="s">
        <v>3457</v>
      </c>
    </row>
    <row r="515" spans="1:7">
      <c r="A515" s="395" t="s">
        <v>3826</v>
      </c>
      <c r="B515" s="395" t="s">
        <v>376</v>
      </c>
      <c r="C515" s="395" t="s">
        <v>3478</v>
      </c>
      <c r="D515" s="395" t="s">
        <v>1711</v>
      </c>
      <c r="E515" s="434" t="str">
        <f t="shared" ref="E515:E578" si="8">TRIM(B515)&amp;" "&amp;TRIM(C515)&amp;G515</f>
        <v>EEE F241P2</v>
      </c>
      <c r="F515" s="434">
        <v>1228</v>
      </c>
      <c r="G515" s="395" t="s">
        <v>3464</v>
      </c>
    </row>
    <row r="516" spans="1:7">
      <c r="A516" s="395" t="s">
        <v>3826</v>
      </c>
      <c r="B516" s="395" t="s">
        <v>376</v>
      </c>
      <c r="C516" s="395" t="s">
        <v>3478</v>
      </c>
      <c r="D516" s="395" t="s">
        <v>1711</v>
      </c>
      <c r="E516" s="434" t="str">
        <f t="shared" si="8"/>
        <v>EEE F241P2</v>
      </c>
      <c r="F516" s="434">
        <v>1228</v>
      </c>
      <c r="G516" s="395" t="s">
        <v>3464</v>
      </c>
    </row>
    <row r="517" spans="1:7">
      <c r="A517" s="395" t="s">
        <v>3826</v>
      </c>
      <c r="B517" s="395" t="s">
        <v>376</v>
      </c>
      <c r="C517" s="395" t="s">
        <v>3478</v>
      </c>
      <c r="D517" s="395" t="s">
        <v>1711</v>
      </c>
      <c r="E517" s="434" t="str">
        <f t="shared" si="8"/>
        <v>EEE F241P3</v>
      </c>
      <c r="F517" s="434">
        <v>1229</v>
      </c>
      <c r="G517" s="395" t="s">
        <v>3465</v>
      </c>
    </row>
    <row r="518" spans="1:7">
      <c r="A518" s="395" t="s">
        <v>3826</v>
      </c>
      <c r="B518" s="395" t="s">
        <v>376</v>
      </c>
      <c r="C518" s="395" t="s">
        <v>3478</v>
      </c>
      <c r="D518" s="395" t="s">
        <v>1711</v>
      </c>
      <c r="E518" s="434" t="str">
        <f t="shared" si="8"/>
        <v>EEE F241P3</v>
      </c>
      <c r="F518" s="434">
        <v>1229</v>
      </c>
      <c r="G518" s="395" t="s">
        <v>3465</v>
      </c>
    </row>
    <row r="519" spans="1:7">
      <c r="A519" s="395" t="s">
        <v>3826</v>
      </c>
      <c r="B519" s="395" t="s">
        <v>376</v>
      </c>
      <c r="C519" s="395" t="s">
        <v>3478</v>
      </c>
      <c r="D519" s="395" t="s">
        <v>1711</v>
      </c>
      <c r="E519" s="434" t="str">
        <f t="shared" si="8"/>
        <v>EEE F241T1</v>
      </c>
      <c r="F519" s="434">
        <v>1230</v>
      </c>
      <c r="G519" s="395" t="s">
        <v>3280</v>
      </c>
    </row>
    <row r="520" spans="1:7">
      <c r="A520" s="395" t="s">
        <v>3826</v>
      </c>
      <c r="B520" s="395" t="s">
        <v>376</v>
      </c>
      <c r="C520" s="395" t="s">
        <v>3478</v>
      </c>
      <c r="D520" s="395" t="s">
        <v>1711</v>
      </c>
      <c r="E520" s="434" t="str">
        <f t="shared" si="8"/>
        <v>EEE F241T2</v>
      </c>
      <c r="F520" s="434">
        <v>1231</v>
      </c>
      <c r="G520" s="395" t="s">
        <v>3281</v>
      </c>
    </row>
    <row r="521" spans="1:7">
      <c r="A521" s="395" t="s">
        <v>3826</v>
      </c>
      <c r="B521" s="395" t="s">
        <v>376</v>
      </c>
      <c r="C521" s="395" t="s">
        <v>3478</v>
      </c>
      <c r="D521" s="395" t="s">
        <v>1711</v>
      </c>
      <c r="E521" s="434" t="str">
        <f t="shared" si="8"/>
        <v>EEE F241T3</v>
      </c>
      <c r="F521" s="434">
        <v>1232</v>
      </c>
      <c r="G521" s="395" t="s">
        <v>3282</v>
      </c>
    </row>
    <row r="522" spans="1:7">
      <c r="A522" s="395" t="s">
        <v>3827</v>
      </c>
      <c r="B522" s="395" t="s">
        <v>376</v>
      </c>
      <c r="C522" s="395" t="s">
        <v>3479</v>
      </c>
      <c r="D522" s="395" t="s">
        <v>915</v>
      </c>
      <c r="E522" s="434" t="str">
        <f t="shared" si="8"/>
        <v>EEE F242L1</v>
      </c>
      <c r="F522" s="434">
        <v>1233</v>
      </c>
      <c r="G522" s="395" t="s">
        <v>3473</v>
      </c>
    </row>
    <row r="523" spans="1:7">
      <c r="A523" s="395" t="s">
        <v>3827</v>
      </c>
      <c r="B523" s="395" t="s">
        <v>376</v>
      </c>
      <c r="C523" s="395" t="s">
        <v>3479</v>
      </c>
      <c r="D523" s="395" t="s">
        <v>915</v>
      </c>
      <c r="E523" s="434" t="str">
        <f t="shared" si="8"/>
        <v>EEE F242L1</v>
      </c>
      <c r="F523" s="434">
        <v>1233</v>
      </c>
      <c r="G523" s="395" t="s">
        <v>3473</v>
      </c>
    </row>
    <row r="524" spans="1:7">
      <c r="A524" s="395" t="s">
        <v>3827</v>
      </c>
      <c r="B524" s="395" t="s">
        <v>376</v>
      </c>
      <c r="C524" s="395" t="s">
        <v>3479</v>
      </c>
      <c r="D524" s="395" t="s">
        <v>915</v>
      </c>
      <c r="E524" s="434" t="str">
        <f t="shared" si="8"/>
        <v>EEE F242L2</v>
      </c>
      <c r="F524" s="434">
        <v>1234</v>
      </c>
      <c r="G524" s="395" t="s">
        <v>3515</v>
      </c>
    </row>
    <row r="525" spans="1:7">
      <c r="A525" s="395" t="s">
        <v>3827</v>
      </c>
      <c r="B525" s="395" t="s">
        <v>376</v>
      </c>
      <c r="C525" s="395" t="s">
        <v>3479</v>
      </c>
      <c r="D525" s="395" t="s">
        <v>915</v>
      </c>
      <c r="E525" s="434" t="str">
        <f t="shared" si="8"/>
        <v>EEE F242L2</v>
      </c>
      <c r="F525" s="434">
        <v>1234</v>
      </c>
      <c r="G525" s="395" t="s">
        <v>3515</v>
      </c>
    </row>
    <row r="526" spans="1:7">
      <c r="A526" s="395" t="s">
        <v>3828</v>
      </c>
      <c r="B526" s="395" t="s">
        <v>376</v>
      </c>
      <c r="C526" s="395" t="s">
        <v>3480</v>
      </c>
      <c r="D526" s="395" t="s">
        <v>922</v>
      </c>
      <c r="E526" s="434" t="str">
        <f t="shared" si="8"/>
        <v>EEE F243L1</v>
      </c>
      <c r="F526" s="434">
        <v>1236</v>
      </c>
      <c r="G526" s="395" t="s">
        <v>3473</v>
      </c>
    </row>
    <row r="527" spans="1:7">
      <c r="A527" s="395" t="s">
        <v>3828</v>
      </c>
      <c r="B527" s="395" t="s">
        <v>376</v>
      </c>
      <c r="C527" s="395" t="s">
        <v>3480</v>
      </c>
      <c r="D527" s="395" t="s">
        <v>922</v>
      </c>
      <c r="E527" s="434" t="str">
        <f t="shared" si="8"/>
        <v>EEE F243L1</v>
      </c>
      <c r="F527" s="434">
        <v>1236</v>
      </c>
      <c r="G527" s="395" t="s">
        <v>3473</v>
      </c>
    </row>
    <row r="528" spans="1:7">
      <c r="A528" s="395" t="s">
        <v>3828</v>
      </c>
      <c r="B528" s="395" t="s">
        <v>376</v>
      </c>
      <c r="C528" s="395" t="s">
        <v>3480</v>
      </c>
      <c r="D528" s="395" t="s">
        <v>922</v>
      </c>
      <c r="E528" s="434" t="str">
        <f t="shared" si="8"/>
        <v>EEE F243L2</v>
      </c>
      <c r="F528" s="434">
        <v>1237</v>
      </c>
      <c r="G528" s="395" t="s">
        <v>3515</v>
      </c>
    </row>
    <row r="529" spans="1:7">
      <c r="A529" s="395" t="s">
        <v>3828</v>
      </c>
      <c r="B529" s="395" t="s">
        <v>376</v>
      </c>
      <c r="C529" s="395" t="s">
        <v>3480</v>
      </c>
      <c r="D529" s="395" t="s">
        <v>922</v>
      </c>
      <c r="E529" s="434" t="str">
        <f t="shared" si="8"/>
        <v>EEE F243L2</v>
      </c>
      <c r="F529" s="434">
        <v>1237</v>
      </c>
      <c r="G529" s="395" t="s">
        <v>3515</v>
      </c>
    </row>
    <row r="530" spans="1:7">
      <c r="A530" s="395" t="s">
        <v>3828</v>
      </c>
      <c r="B530" s="395" t="s">
        <v>376</v>
      </c>
      <c r="C530" s="395" t="s">
        <v>3480</v>
      </c>
      <c r="D530" s="395" t="s">
        <v>922</v>
      </c>
      <c r="E530" s="434" t="str">
        <f t="shared" si="8"/>
        <v>EEE F243L3</v>
      </c>
      <c r="F530" s="434">
        <v>1238</v>
      </c>
      <c r="G530" s="395" t="s">
        <v>3520</v>
      </c>
    </row>
    <row r="531" spans="1:7">
      <c r="A531" s="395" t="s">
        <v>3828</v>
      </c>
      <c r="B531" s="395" t="s">
        <v>376</v>
      </c>
      <c r="C531" s="395" t="s">
        <v>3480</v>
      </c>
      <c r="D531" s="395" t="s">
        <v>922</v>
      </c>
      <c r="E531" s="434" t="str">
        <f t="shared" si="8"/>
        <v>EEE F243L3</v>
      </c>
      <c r="F531" s="434">
        <v>1238</v>
      </c>
      <c r="G531" s="395" t="s">
        <v>3520</v>
      </c>
    </row>
    <row r="532" spans="1:7">
      <c r="A532" s="395" t="s">
        <v>3829</v>
      </c>
      <c r="B532" s="395" t="s">
        <v>376</v>
      </c>
      <c r="C532" s="395" t="s">
        <v>3481</v>
      </c>
      <c r="D532" s="395" t="s">
        <v>927</v>
      </c>
      <c r="E532" s="434" t="str">
        <f t="shared" si="8"/>
        <v>EEE F244L1</v>
      </c>
      <c r="F532" s="434">
        <v>1240</v>
      </c>
      <c r="G532" s="395" t="s">
        <v>3473</v>
      </c>
    </row>
    <row r="533" spans="1:7">
      <c r="A533" s="395" t="s">
        <v>3829</v>
      </c>
      <c r="B533" s="395" t="s">
        <v>376</v>
      </c>
      <c r="C533" s="395" t="s">
        <v>3481</v>
      </c>
      <c r="D533" s="395" t="s">
        <v>927</v>
      </c>
      <c r="E533" s="434" t="str">
        <f t="shared" si="8"/>
        <v>EEE F244L1</v>
      </c>
      <c r="F533" s="434">
        <v>1240</v>
      </c>
      <c r="G533" s="395" t="s">
        <v>3473</v>
      </c>
    </row>
    <row r="534" spans="1:7">
      <c r="A534" s="395" t="s">
        <v>3829</v>
      </c>
      <c r="B534" s="395" t="s">
        <v>376</v>
      </c>
      <c r="C534" s="395" t="s">
        <v>3481</v>
      </c>
      <c r="D534" s="395" t="s">
        <v>927</v>
      </c>
      <c r="E534" s="434" t="str">
        <f t="shared" si="8"/>
        <v>EEE F244L2</v>
      </c>
      <c r="F534" s="434">
        <v>1241</v>
      </c>
      <c r="G534" s="395" t="s">
        <v>3515</v>
      </c>
    </row>
    <row r="535" spans="1:7">
      <c r="A535" s="395" t="s">
        <v>3829</v>
      </c>
      <c r="B535" s="395" t="s">
        <v>376</v>
      </c>
      <c r="C535" s="395" t="s">
        <v>3481</v>
      </c>
      <c r="D535" s="395" t="s">
        <v>927</v>
      </c>
      <c r="E535" s="434" t="str">
        <f t="shared" si="8"/>
        <v>EEE F244L2</v>
      </c>
      <c r="F535" s="434">
        <v>1241</v>
      </c>
      <c r="G535" s="395" t="s">
        <v>3515</v>
      </c>
    </row>
    <row r="536" spans="1:7">
      <c r="A536" s="395" t="s">
        <v>3829</v>
      </c>
      <c r="B536" s="395" t="s">
        <v>376</v>
      </c>
      <c r="C536" s="395" t="s">
        <v>3481</v>
      </c>
      <c r="D536" s="395" t="s">
        <v>927</v>
      </c>
      <c r="E536" s="434" t="str">
        <f t="shared" si="8"/>
        <v>EEE F244L3</v>
      </c>
      <c r="F536" s="434">
        <v>1242</v>
      </c>
      <c r="G536" s="395" t="s">
        <v>3520</v>
      </c>
    </row>
    <row r="537" spans="1:7">
      <c r="A537" s="395" t="s">
        <v>3829</v>
      </c>
      <c r="B537" s="395" t="s">
        <v>376</v>
      </c>
      <c r="C537" s="395" t="s">
        <v>3481</v>
      </c>
      <c r="D537" s="395" t="s">
        <v>927</v>
      </c>
      <c r="E537" s="434" t="str">
        <f t="shared" si="8"/>
        <v>EEE F244L3</v>
      </c>
      <c r="F537" s="434">
        <v>1242</v>
      </c>
      <c r="G537" s="395" t="s">
        <v>3520</v>
      </c>
    </row>
    <row r="538" spans="1:7">
      <c r="A538" s="395" t="s">
        <v>3829</v>
      </c>
      <c r="B538" s="395" t="s">
        <v>376</v>
      </c>
      <c r="C538" s="395" t="s">
        <v>3481</v>
      </c>
      <c r="D538" s="395" t="s">
        <v>927</v>
      </c>
      <c r="E538" s="434" t="str">
        <f t="shared" si="8"/>
        <v>EEE F244L3</v>
      </c>
      <c r="F538" s="434">
        <v>1242</v>
      </c>
      <c r="G538" s="395" t="s">
        <v>3520</v>
      </c>
    </row>
    <row r="539" spans="1:7">
      <c r="A539" s="395" t="s">
        <v>3829</v>
      </c>
      <c r="B539" s="395" t="s">
        <v>376</v>
      </c>
      <c r="C539" s="395" t="s">
        <v>3481</v>
      </c>
      <c r="D539" s="395" t="s">
        <v>927</v>
      </c>
      <c r="E539" s="434" t="str">
        <f t="shared" si="8"/>
        <v>EEE F244L3</v>
      </c>
      <c r="F539" s="434">
        <v>1242</v>
      </c>
      <c r="G539" s="395" t="s">
        <v>3520</v>
      </c>
    </row>
    <row r="540" spans="1:7">
      <c r="A540" s="395" t="s">
        <v>3830</v>
      </c>
      <c r="B540" s="395" t="s">
        <v>376</v>
      </c>
      <c r="C540" s="395" t="s">
        <v>3482</v>
      </c>
      <c r="D540" s="395" t="s">
        <v>184</v>
      </c>
      <c r="E540" s="434" t="str">
        <f t="shared" si="8"/>
        <v>EEE F266I1</v>
      </c>
      <c r="F540" s="434">
        <v>1475</v>
      </c>
      <c r="G540" s="395" t="s">
        <v>3508</v>
      </c>
    </row>
    <row r="541" spans="1:7">
      <c r="A541" s="395" t="s">
        <v>3831</v>
      </c>
      <c r="B541" s="395" t="s">
        <v>376</v>
      </c>
      <c r="C541" s="395" t="s">
        <v>3528</v>
      </c>
      <c r="D541" s="395" t="s">
        <v>940</v>
      </c>
      <c r="E541" s="434" t="str">
        <f t="shared" si="8"/>
        <v>EEE F312L1</v>
      </c>
      <c r="F541" s="434">
        <v>1244</v>
      </c>
      <c r="G541" s="395" t="s">
        <v>3473</v>
      </c>
    </row>
    <row r="542" spans="1:7">
      <c r="A542" s="395" t="s">
        <v>3831</v>
      </c>
      <c r="B542" s="395" t="s">
        <v>376</v>
      </c>
      <c r="C542" s="395" t="s">
        <v>3528</v>
      </c>
      <c r="D542" s="395" t="s">
        <v>940</v>
      </c>
      <c r="E542" s="434" t="str">
        <f t="shared" si="8"/>
        <v>EEE F312T1</v>
      </c>
      <c r="F542" s="434">
        <v>1245</v>
      </c>
      <c r="G542" s="395" t="s">
        <v>3280</v>
      </c>
    </row>
    <row r="543" spans="1:7">
      <c r="A543" s="395" t="s">
        <v>3832</v>
      </c>
      <c r="B543" s="395" t="s">
        <v>376</v>
      </c>
      <c r="C543" s="395" t="s">
        <v>3484</v>
      </c>
      <c r="D543" s="395" t="s">
        <v>945</v>
      </c>
      <c r="E543" s="434" t="str">
        <f t="shared" si="8"/>
        <v>EEE F341L1</v>
      </c>
      <c r="F543" s="434">
        <v>1246</v>
      </c>
      <c r="G543" s="395" t="s">
        <v>3473</v>
      </c>
    </row>
    <row r="544" spans="1:7">
      <c r="A544" s="395" t="s">
        <v>3832</v>
      </c>
      <c r="B544" s="395" t="s">
        <v>376</v>
      </c>
      <c r="C544" s="395" t="s">
        <v>3484</v>
      </c>
      <c r="D544" s="395" t="s">
        <v>945</v>
      </c>
      <c r="E544" s="434" t="str">
        <f t="shared" si="8"/>
        <v>EEE F341L1</v>
      </c>
      <c r="F544" s="434">
        <v>1246</v>
      </c>
      <c r="G544" s="395" t="s">
        <v>3473</v>
      </c>
    </row>
    <row r="545" spans="1:7">
      <c r="A545" s="395" t="s">
        <v>3832</v>
      </c>
      <c r="B545" s="395" t="s">
        <v>376</v>
      </c>
      <c r="C545" s="395" t="s">
        <v>3484</v>
      </c>
      <c r="D545" s="395" t="s">
        <v>945</v>
      </c>
      <c r="E545" s="434" t="str">
        <f t="shared" si="8"/>
        <v>EEE F341L2</v>
      </c>
      <c r="F545" s="434">
        <v>1247</v>
      </c>
      <c r="G545" s="395" t="s">
        <v>3515</v>
      </c>
    </row>
    <row r="546" spans="1:7">
      <c r="A546" s="395" t="s">
        <v>3832</v>
      </c>
      <c r="B546" s="395" t="s">
        <v>376</v>
      </c>
      <c r="C546" s="395" t="s">
        <v>3484</v>
      </c>
      <c r="D546" s="395" t="s">
        <v>945</v>
      </c>
      <c r="E546" s="434" t="str">
        <f t="shared" si="8"/>
        <v>EEE F341L2</v>
      </c>
      <c r="F546" s="434">
        <v>1247</v>
      </c>
      <c r="G546" s="395" t="s">
        <v>3515</v>
      </c>
    </row>
    <row r="547" spans="1:7">
      <c r="A547" s="395" t="s">
        <v>3832</v>
      </c>
      <c r="B547" s="395" t="s">
        <v>376</v>
      </c>
      <c r="C547" s="395" t="s">
        <v>3484</v>
      </c>
      <c r="D547" s="395" t="s">
        <v>945</v>
      </c>
      <c r="E547" s="434" t="str">
        <f t="shared" si="8"/>
        <v>EEE F341P1</v>
      </c>
      <c r="F547" s="434">
        <v>1248</v>
      </c>
      <c r="G547" s="395" t="s">
        <v>3457</v>
      </c>
    </row>
    <row r="548" spans="1:7">
      <c r="A548" s="395" t="s">
        <v>3832</v>
      </c>
      <c r="B548" s="395" t="s">
        <v>376</v>
      </c>
      <c r="C548" s="395" t="s">
        <v>3484</v>
      </c>
      <c r="D548" s="395" t="s">
        <v>945</v>
      </c>
      <c r="E548" s="434" t="str">
        <f t="shared" si="8"/>
        <v>EEE F341P1</v>
      </c>
      <c r="F548" s="434">
        <v>1248</v>
      </c>
      <c r="G548" s="395" t="s">
        <v>3457</v>
      </c>
    </row>
    <row r="549" spans="1:7">
      <c r="A549" s="395" t="s">
        <v>3832</v>
      </c>
      <c r="B549" s="395" t="s">
        <v>376</v>
      </c>
      <c r="C549" s="395" t="s">
        <v>3484</v>
      </c>
      <c r="D549" s="395" t="s">
        <v>945</v>
      </c>
      <c r="E549" s="434" t="str">
        <f t="shared" si="8"/>
        <v>EEE F341P1</v>
      </c>
      <c r="F549" s="434">
        <v>1248</v>
      </c>
      <c r="G549" s="395" t="s">
        <v>3457</v>
      </c>
    </row>
    <row r="550" spans="1:7">
      <c r="A550" s="395" t="s">
        <v>3832</v>
      </c>
      <c r="B550" s="395" t="s">
        <v>376</v>
      </c>
      <c r="C550" s="395" t="s">
        <v>3484</v>
      </c>
      <c r="D550" s="395" t="s">
        <v>945</v>
      </c>
      <c r="E550" s="434" t="str">
        <f t="shared" si="8"/>
        <v>EEE F341P2</v>
      </c>
      <c r="F550" s="434">
        <v>1249</v>
      </c>
      <c r="G550" s="395" t="s">
        <v>3464</v>
      </c>
    </row>
    <row r="551" spans="1:7">
      <c r="A551" s="395" t="s">
        <v>3832</v>
      </c>
      <c r="B551" s="395" t="s">
        <v>376</v>
      </c>
      <c r="C551" s="395" t="s">
        <v>3484</v>
      </c>
      <c r="D551" s="395" t="s">
        <v>945</v>
      </c>
      <c r="E551" s="434" t="str">
        <f t="shared" si="8"/>
        <v>EEE F341P2</v>
      </c>
      <c r="F551" s="434">
        <v>1249</v>
      </c>
      <c r="G551" s="395" t="s">
        <v>3464</v>
      </c>
    </row>
    <row r="552" spans="1:7">
      <c r="A552" s="395" t="s">
        <v>3832</v>
      </c>
      <c r="B552" s="395" t="s">
        <v>376</v>
      </c>
      <c r="C552" s="395" t="s">
        <v>3484</v>
      </c>
      <c r="D552" s="395" t="s">
        <v>945</v>
      </c>
      <c r="E552" s="434" t="str">
        <f t="shared" si="8"/>
        <v>EEE F341P2</v>
      </c>
      <c r="F552" s="434">
        <v>1249</v>
      </c>
      <c r="G552" s="395" t="s">
        <v>3464</v>
      </c>
    </row>
    <row r="553" spans="1:7">
      <c r="A553" s="395" t="s">
        <v>3832</v>
      </c>
      <c r="B553" s="395" t="s">
        <v>376</v>
      </c>
      <c r="C553" s="395" t="s">
        <v>3484</v>
      </c>
      <c r="D553" s="395" t="s">
        <v>945</v>
      </c>
      <c r="E553" s="434" t="str">
        <f t="shared" si="8"/>
        <v>EEE F341P3</v>
      </c>
      <c r="F553" s="434">
        <v>1250</v>
      </c>
      <c r="G553" s="395" t="s">
        <v>3465</v>
      </c>
    </row>
    <row r="554" spans="1:7">
      <c r="A554" s="395" t="s">
        <v>3832</v>
      </c>
      <c r="B554" s="395" t="s">
        <v>376</v>
      </c>
      <c r="C554" s="395" t="s">
        <v>3484</v>
      </c>
      <c r="D554" s="395" t="s">
        <v>945</v>
      </c>
      <c r="E554" s="434" t="str">
        <f t="shared" si="8"/>
        <v>EEE F341P3</v>
      </c>
      <c r="F554" s="434">
        <v>1250</v>
      </c>
      <c r="G554" s="395" t="s">
        <v>3465</v>
      </c>
    </row>
    <row r="555" spans="1:7">
      <c r="A555" s="395" t="s">
        <v>3832</v>
      </c>
      <c r="B555" s="395" t="s">
        <v>376</v>
      </c>
      <c r="C555" s="395" t="s">
        <v>3484</v>
      </c>
      <c r="D555" s="395" t="s">
        <v>945</v>
      </c>
      <c r="E555" s="434" t="str">
        <f t="shared" si="8"/>
        <v>EEE F341P3</v>
      </c>
      <c r="F555" s="434">
        <v>1250</v>
      </c>
      <c r="G555" s="395" t="s">
        <v>3465</v>
      </c>
    </row>
    <row r="556" spans="1:7">
      <c r="A556" s="395" t="s">
        <v>3832</v>
      </c>
      <c r="B556" s="395" t="s">
        <v>376</v>
      </c>
      <c r="C556" s="395" t="s">
        <v>3484</v>
      </c>
      <c r="D556" s="395" t="s">
        <v>945</v>
      </c>
      <c r="E556" s="434" t="str">
        <f t="shared" si="8"/>
        <v>EEE F341P3</v>
      </c>
      <c r="F556" s="434">
        <v>1250</v>
      </c>
      <c r="G556" s="395" t="s">
        <v>3465</v>
      </c>
    </row>
    <row r="557" spans="1:7">
      <c r="A557" s="395" t="s">
        <v>3832</v>
      </c>
      <c r="B557" s="395" t="s">
        <v>376</v>
      </c>
      <c r="C557" s="395" t="s">
        <v>3484</v>
      </c>
      <c r="D557" s="395" t="s">
        <v>945</v>
      </c>
      <c r="E557" s="434" t="str">
        <f t="shared" si="8"/>
        <v>EEE F341P4</v>
      </c>
      <c r="F557" s="434">
        <v>1251</v>
      </c>
      <c r="G557" s="395" t="s">
        <v>3466</v>
      </c>
    </row>
    <row r="558" spans="1:7">
      <c r="A558" s="395" t="s">
        <v>3832</v>
      </c>
      <c r="B558" s="395" t="s">
        <v>376</v>
      </c>
      <c r="C558" s="395" t="s">
        <v>3484</v>
      </c>
      <c r="D558" s="395" t="s">
        <v>945</v>
      </c>
      <c r="E558" s="434" t="str">
        <f t="shared" si="8"/>
        <v>EEE F341P4</v>
      </c>
      <c r="F558" s="434">
        <v>1251</v>
      </c>
      <c r="G558" s="395" t="s">
        <v>3466</v>
      </c>
    </row>
    <row r="559" spans="1:7">
      <c r="A559" s="395" t="s">
        <v>3832</v>
      </c>
      <c r="B559" s="395" t="s">
        <v>376</v>
      </c>
      <c r="C559" s="395" t="s">
        <v>3484</v>
      </c>
      <c r="D559" s="395" t="s">
        <v>945</v>
      </c>
      <c r="E559" s="434" t="str">
        <f t="shared" si="8"/>
        <v>EEE F341P4</v>
      </c>
      <c r="F559" s="434">
        <v>1251</v>
      </c>
      <c r="G559" s="395" t="s">
        <v>3466</v>
      </c>
    </row>
    <row r="560" spans="1:7">
      <c r="A560" s="395" t="s">
        <v>3833</v>
      </c>
      <c r="B560" s="395" t="s">
        <v>376</v>
      </c>
      <c r="C560" s="395" t="s">
        <v>3485</v>
      </c>
      <c r="D560" s="395" t="s">
        <v>959</v>
      </c>
      <c r="E560" s="434" t="str">
        <f t="shared" si="8"/>
        <v>EEE F342L1</v>
      </c>
      <c r="F560" s="434">
        <v>1253</v>
      </c>
      <c r="G560" s="395" t="s">
        <v>3473</v>
      </c>
    </row>
    <row r="561" spans="1:7">
      <c r="A561" s="395" t="s">
        <v>3833</v>
      </c>
      <c r="B561" s="395" t="s">
        <v>376</v>
      </c>
      <c r="C561" s="395" t="s">
        <v>3485</v>
      </c>
      <c r="D561" s="395" t="s">
        <v>959</v>
      </c>
      <c r="E561" s="434" t="str">
        <f t="shared" si="8"/>
        <v>EEE F342L2</v>
      </c>
      <c r="F561" s="434">
        <v>1254</v>
      </c>
      <c r="G561" s="395" t="s">
        <v>3515</v>
      </c>
    </row>
    <row r="562" spans="1:7">
      <c r="A562" s="395" t="s">
        <v>3833</v>
      </c>
      <c r="B562" s="395" t="s">
        <v>376</v>
      </c>
      <c r="C562" s="395" t="s">
        <v>3485</v>
      </c>
      <c r="D562" s="395" t="s">
        <v>959</v>
      </c>
      <c r="E562" s="434" t="str">
        <f t="shared" si="8"/>
        <v>EEE F342P1</v>
      </c>
      <c r="F562" s="434">
        <v>1255</v>
      </c>
      <c r="G562" s="395" t="s">
        <v>3457</v>
      </c>
    </row>
    <row r="563" spans="1:7">
      <c r="A563" s="395" t="s">
        <v>3833</v>
      </c>
      <c r="B563" s="395" t="s">
        <v>376</v>
      </c>
      <c r="C563" s="395" t="s">
        <v>3485</v>
      </c>
      <c r="D563" s="395" t="s">
        <v>959</v>
      </c>
      <c r="E563" s="434" t="str">
        <f t="shared" si="8"/>
        <v>EEE F342P1</v>
      </c>
      <c r="F563" s="434">
        <v>1255</v>
      </c>
      <c r="G563" s="395" t="s">
        <v>3457</v>
      </c>
    </row>
    <row r="564" spans="1:7">
      <c r="A564" s="395" t="s">
        <v>3833</v>
      </c>
      <c r="B564" s="395" t="s">
        <v>376</v>
      </c>
      <c r="C564" s="395" t="s">
        <v>3485</v>
      </c>
      <c r="D564" s="395" t="s">
        <v>959</v>
      </c>
      <c r="E564" s="434" t="str">
        <f t="shared" si="8"/>
        <v>EEE F342P1</v>
      </c>
      <c r="F564" s="434">
        <v>1255</v>
      </c>
      <c r="G564" s="395" t="s">
        <v>3457</v>
      </c>
    </row>
    <row r="565" spans="1:7">
      <c r="A565" s="395" t="s">
        <v>3833</v>
      </c>
      <c r="B565" s="395" t="s">
        <v>376</v>
      </c>
      <c r="C565" s="395" t="s">
        <v>3485</v>
      </c>
      <c r="D565" s="395" t="s">
        <v>959</v>
      </c>
      <c r="E565" s="434" t="str">
        <f t="shared" si="8"/>
        <v>EEE F342P2</v>
      </c>
      <c r="F565" s="434">
        <v>1256</v>
      </c>
      <c r="G565" s="395" t="s">
        <v>3464</v>
      </c>
    </row>
    <row r="566" spans="1:7">
      <c r="A566" s="395" t="s">
        <v>3833</v>
      </c>
      <c r="B566" s="395" t="s">
        <v>376</v>
      </c>
      <c r="C566" s="395" t="s">
        <v>3485</v>
      </c>
      <c r="D566" s="395" t="s">
        <v>959</v>
      </c>
      <c r="E566" s="434" t="str">
        <f t="shared" si="8"/>
        <v>EEE F342P2</v>
      </c>
      <c r="F566" s="434">
        <v>1256</v>
      </c>
      <c r="G566" s="395" t="s">
        <v>3464</v>
      </c>
    </row>
    <row r="567" spans="1:7">
      <c r="A567" s="395" t="s">
        <v>3833</v>
      </c>
      <c r="B567" s="395" t="s">
        <v>376</v>
      </c>
      <c r="C567" s="395" t="s">
        <v>3485</v>
      </c>
      <c r="D567" s="395" t="s">
        <v>959</v>
      </c>
      <c r="E567" s="434" t="str">
        <f t="shared" si="8"/>
        <v>EEE F342P2</v>
      </c>
      <c r="F567" s="434">
        <v>1256</v>
      </c>
      <c r="G567" s="395" t="s">
        <v>3464</v>
      </c>
    </row>
    <row r="568" spans="1:7">
      <c r="A568" s="395" t="s">
        <v>3833</v>
      </c>
      <c r="B568" s="395" t="s">
        <v>376</v>
      </c>
      <c r="C568" s="395" t="s">
        <v>3485</v>
      </c>
      <c r="D568" s="395" t="s">
        <v>959</v>
      </c>
      <c r="E568" s="434" t="str">
        <f t="shared" si="8"/>
        <v>EEE F342P3</v>
      </c>
      <c r="F568" s="434">
        <v>1257</v>
      </c>
      <c r="G568" s="395" t="s">
        <v>3465</v>
      </c>
    </row>
    <row r="569" spans="1:7">
      <c r="A569" s="395" t="s">
        <v>3833</v>
      </c>
      <c r="B569" s="395" t="s">
        <v>376</v>
      </c>
      <c r="C569" s="395" t="s">
        <v>3485</v>
      </c>
      <c r="D569" s="395" t="s">
        <v>959</v>
      </c>
      <c r="E569" s="434" t="str">
        <f t="shared" si="8"/>
        <v>EEE F342P3</v>
      </c>
      <c r="F569" s="434">
        <v>1257</v>
      </c>
      <c r="G569" s="395" t="s">
        <v>3465</v>
      </c>
    </row>
    <row r="570" spans="1:7">
      <c r="A570" s="395" t="s">
        <v>3833</v>
      </c>
      <c r="B570" s="395" t="s">
        <v>376</v>
      </c>
      <c r="C570" s="395" t="s">
        <v>3485</v>
      </c>
      <c r="D570" s="395" t="s">
        <v>959</v>
      </c>
      <c r="E570" s="434" t="str">
        <f t="shared" si="8"/>
        <v>EEE F342P3</v>
      </c>
      <c r="F570" s="434">
        <v>1257</v>
      </c>
      <c r="G570" s="395" t="s">
        <v>3465</v>
      </c>
    </row>
    <row r="571" spans="1:7">
      <c r="A571" s="395" t="s">
        <v>3833</v>
      </c>
      <c r="B571" s="395" t="s">
        <v>376</v>
      </c>
      <c r="C571" s="395" t="s">
        <v>3485</v>
      </c>
      <c r="D571" s="395" t="s">
        <v>959</v>
      </c>
      <c r="E571" s="434" t="str">
        <f t="shared" si="8"/>
        <v>EEE F342P4</v>
      </c>
      <c r="F571" s="434">
        <v>1258</v>
      </c>
      <c r="G571" s="395" t="s">
        <v>3466</v>
      </c>
    </row>
    <row r="572" spans="1:7">
      <c r="A572" s="395" t="s">
        <v>3833</v>
      </c>
      <c r="B572" s="395" t="s">
        <v>376</v>
      </c>
      <c r="C572" s="395" t="s">
        <v>3485</v>
      </c>
      <c r="D572" s="395" t="s">
        <v>959</v>
      </c>
      <c r="E572" s="434" t="str">
        <f t="shared" si="8"/>
        <v>EEE F342P4</v>
      </c>
      <c r="F572" s="434">
        <v>1258</v>
      </c>
      <c r="G572" s="395" t="s">
        <v>3466</v>
      </c>
    </row>
    <row r="573" spans="1:7">
      <c r="A573" s="395" t="s">
        <v>3833</v>
      </c>
      <c r="B573" s="395" t="s">
        <v>376</v>
      </c>
      <c r="C573" s="395" t="s">
        <v>3485</v>
      </c>
      <c r="D573" s="395" t="s">
        <v>959</v>
      </c>
      <c r="E573" s="434" t="str">
        <f t="shared" si="8"/>
        <v>EEE F342P4</v>
      </c>
      <c r="F573" s="434">
        <v>1258</v>
      </c>
      <c r="G573" s="395" t="s">
        <v>3466</v>
      </c>
    </row>
    <row r="574" spans="1:7">
      <c r="A574" s="395" t="s">
        <v>3833</v>
      </c>
      <c r="B574" s="395" t="s">
        <v>376</v>
      </c>
      <c r="C574" s="395" t="s">
        <v>3485</v>
      </c>
      <c r="D574" s="395" t="s">
        <v>959</v>
      </c>
      <c r="E574" s="434" t="str">
        <f t="shared" si="8"/>
        <v>EEE F342P5</v>
      </c>
      <c r="F574" s="434">
        <v>1259</v>
      </c>
      <c r="G574" s="395" t="s">
        <v>3467</v>
      </c>
    </row>
    <row r="575" spans="1:7">
      <c r="A575" s="395" t="s">
        <v>3833</v>
      </c>
      <c r="B575" s="395" t="s">
        <v>376</v>
      </c>
      <c r="C575" s="395" t="s">
        <v>3485</v>
      </c>
      <c r="D575" s="395" t="s">
        <v>959</v>
      </c>
      <c r="E575" s="434" t="str">
        <f t="shared" si="8"/>
        <v>EEE F342P5</v>
      </c>
      <c r="F575" s="434">
        <v>1259</v>
      </c>
      <c r="G575" s="395" t="s">
        <v>3467</v>
      </c>
    </row>
    <row r="576" spans="1:7">
      <c r="A576" s="395" t="s">
        <v>3833</v>
      </c>
      <c r="B576" s="395" t="s">
        <v>376</v>
      </c>
      <c r="C576" s="395" t="s">
        <v>3485</v>
      </c>
      <c r="D576" s="395" t="s">
        <v>959</v>
      </c>
      <c r="E576" s="434" t="str">
        <f t="shared" si="8"/>
        <v>EEE F342P5</v>
      </c>
      <c r="F576" s="434">
        <v>1259</v>
      </c>
      <c r="G576" s="395" t="s">
        <v>3467</v>
      </c>
    </row>
    <row r="577" spans="1:7">
      <c r="A577" s="395" t="s">
        <v>3834</v>
      </c>
      <c r="B577" s="395" t="s">
        <v>376</v>
      </c>
      <c r="C577" s="395" t="s">
        <v>3486</v>
      </c>
      <c r="D577" s="395" t="s">
        <v>197</v>
      </c>
      <c r="E577" s="434" t="str">
        <f t="shared" si="8"/>
        <v>EEE F366I1</v>
      </c>
      <c r="F577" s="434">
        <v>1505</v>
      </c>
      <c r="G577" s="395" t="s">
        <v>3508</v>
      </c>
    </row>
    <row r="578" spans="1:7">
      <c r="A578" s="395" t="s">
        <v>3835</v>
      </c>
      <c r="B578" s="395" t="s">
        <v>376</v>
      </c>
      <c r="C578" s="395" t="s">
        <v>3487</v>
      </c>
      <c r="D578" s="395" t="s">
        <v>197</v>
      </c>
      <c r="E578" s="434" t="str">
        <f t="shared" si="8"/>
        <v>EEE F367I1</v>
      </c>
      <c r="F578" s="434">
        <v>1512</v>
      </c>
      <c r="G578" s="395" t="s">
        <v>3508</v>
      </c>
    </row>
    <row r="579" spans="1:7">
      <c r="A579" s="395" t="s">
        <v>3836</v>
      </c>
      <c r="B579" s="395" t="s">
        <v>376</v>
      </c>
      <c r="C579" s="395" t="s">
        <v>3488</v>
      </c>
      <c r="D579" s="395" t="s">
        <v>200</v>
      </c>
      <c r="E579" s="434" t="str">
        <f t="shared" ref="E579:E642" si="9">TRIM(B579)&amp;" "&amp;TRIM(C579)&amp;G579</f>
        <v>EEE F376I1</v>
      </c>
      <c r="F579" s="434">
        <v>1492</v>
      </c>
      <c r="G579" s="395" t="s">
        <v>3508</v>
      </c>
    </row>
    <row r="580" spans="1:7">
      <c r="A580" s="395" t="s">
        <v>3837</v>
      </c>
      <c r="B580" s="395" t="s">
        <v>376</v>
      </c>
      <c r="C580" s="395" t="s">
        <v>3489</v>
      </c>
      <c r="D580" s="395" t="s">
        <v>200</v>
      </c>
      <c r="E580" s="434" t="str">
        <f t="shared" si="9"/>
        <v>EEE F377I1</v>
      </c>
      <c r="F580" s="434">
        <v>1522</v>
      </c>
      <c r="G580" s="395" t="s">
        <v>3508</v>
      </c>
    </row>
    <row r="581" spans="1:7">
      <c r="A581" s="395" t="s">
        <v>3838</v>
      </c>
      <c r="B581" s="395" t="s">
        <v>376</v>
      </c>
      <c r="C581" s="395" t="s">
        <v>3604</v>
      </c>
      <c r="D581" s="395" t="s">
        <v>1809</v>
      </c>
      <c r="E581" s="434" t="str">
        <f t="shared" si="9"/>
        <v>EEE F431L1</v>
      </c>
      <c r="F581" s="434">
        <v>1261</v>
      </c>
      <c r="G581" s="395" t="s">
        <v>3473</v>
      </c>
    </row>
    <row r="582" spans="1:7">
      <c r="A582" s="395" t="s">
        <v>3839</v>
      </c>
      <c r="B582" s="395" t="s">
        <v>376</v>
      </c>
      <c r="C582" s="395" t="s">
        <v>3605</v>
      </c>
      <c r="D582" s="395" t="s">
        <v>3606</v>
      </c>
      <c r="E582" s="434" t="str">
        <f t="shared" si="9"/>
        <v>EEE F433L1</v>
      </c>
      <c r="F582" s="434">
        <v>1262</v>
      </c>
      <c r="G582" s="395" t="s">
        <v>3473</v>
      </c>
    </row>
    <row r="583" spans="1:7">
      <c r="A583" s="395" t="s">
        <v>3840</v>
      </c>
      <c r="B583" s="395" t="s">
        <v>376</v>
      </c>
      <c r="C583" s="395" t="s">
        <v>3602</v>
      </c>
      <c r="D583" s="395" t="s">
        <v>1810</v>
      </c>
      <c r="E583" s="434" t="str">
        <f t="shared" si="9"/>
        <v>EEE F434L1</v>
      </c>
      <c r="F583" s="434">
        <v>1263</v>
      </c>
      <c r="G583" s="395" t="s">
        <v>3473</v>
      </c>
    </row>
    <row r="584" spans="1:7">
      <c r="A584" s="395" t="s">
        <v>3840</v>
      </c>
      <c r="B584" s="395" t="s">
        <v>376</v>
      </c>
      <c r="C584" s="395" t="s">
        <v>3602</v>
      </c>
      <c r="D584" s="395" t="s">
        <v>1810</v>
      </c>
      <c r="E584" s="434" t="str">
        <f t="shared" si="9"/>
        <v>EEE F434P1</v>
      </c>
      <c r="F584" s="434">
        <v>1264</v>
      </c>
      <c r="G584" s="395" t="s">
        <v>3457</v>
      </c>
    </row>
    <row r="585" spans="1:7">
      <c r="A585" s="395" t="s">
        <v>3841</v>
      </c>
      <c r="B585" s="395" t="s">
        <v>376</v>
      </c>
      <c r="C585" s="395" t="s">
        <v>3603</v>
      </c>
      <c r="D585" s="395" t="s">
        <v>991</v>
      </c>
      <c r="E585" s="434" t="str">
        <f t="shared" si="9"/>
        <v>EEE F435L1</v>
      </c>
      <c r="F585" s="434">
        <v>2491</v>
      </c>
      <c r="G585" s="395" t="s">
        <v>3473</v>
      </c>
    </row>
    <row r="586" spans="1:7">
      <c r="A586" s="395" t="s">
        <v>3842</v>
      </c>
      <c r="B586" s="395" t="s">
        <v>376</v>
      </c>
      <c r="C586" s="395" t="s">
        <v>3607</v>
      </c>
      <c r="D586" s="395" t="s">
        <v>994</v>
      </c>
      <c r="E586" s="434" t="str">
        <f t="shared" si="9"/>
        <v>EEE F473L1</v>
      </c>
      <c r="F586" s="434">
        <v>1537</v>
      </c>
      <c r="G586" s="395" t="s">
        <v>3473</v>
      </c>
    </row>
    <row r="587" spans="1:7">
      <c r="A587" s="395" t="s">
        <v>3843</v>
      </c>
      <c r="B587" s="395" t="s">
        <v>376</v>
      </c>
      <c r="C587" s="395" t="s">
        <v>3493</v>
      </c>
      <c r="D587" s="395" t="s">
        <v>212</v>
      </c>
      <c r="E587" s="434" t="str">
        <f t="shared" si="9"/>
        <v>EEE F491R1</v>
      </c>
      <c r="F587" s="434">
        <v>1500</v>
      </c>
      <c r="G587" s="395" t="s">
        <v>3483</v>
      </c>
    </row>
    <row r="588" spans="1:7">
      <c r="A588" s="395" t="s">
        <v>3844</v>
      </c>
      <c r="B588" s="395" t="s">
        <v>376</v>
      </c>
      <c r="C588" s="395" t="s">
        <v>3608</v>
      </c>
      <c r="D588" s="395" t="s">
        <v>3609</v>
      </c>
      <c r="E588" s="434" t="str">
        <f t="shared" si="9"/>
        <v>EEE G547L1</v>
      </c>
      <c r="F588" s="434">
        <v>3437</v>
      </c>
      <c r="G588" s="395" t="s">
        <v>3473</v>
      </c>
    </row>
    <row r="589" spans="1:7">
      <c r="A589" s="395" t="s">
        <v>3845</v>
      </c>
      <c r="B589" s="395" t="s">
        <v>376</v>
      </c>
      <c r="C589" s="395" t="s">
        <v>3610</v>
      </c>
      <c r="D589" s="395" t="s">
        <v>1814</v>
      </c>
      <c r="E589" s="434" t="str">
        <f t="shared" si="9"/>
        <v>EEE G627L1</v>
      </c>
      <c r="F589" s="434">
        <v>1026</v>
      </c>
      <c r="G589" s="395" t="s">
        <v>3473</v>
      </c>
    </row>
    <row r="590" spans="1:7">
      <c r="A590" s="395" t="s">
        <v>3846</v>
      </c>
      <c r="B590" s="395" t="s">
        <v>3611</v>
      </c>
      <c r="C590" s="395" t="s">
        <v>3612</v>
      </c>
      <c r="D590" s="395" t="s">
        <v>3600</v>
      </c>
      <c r="E590" s="434" t="str">
        <f t="shared" si="9"/>
        <v>FIN F311L1</v>
      </c>
      <c r="F590" s="434">
        <v>1433</v>
      </c>
      <c r="G590" s="395" t="s">
        <v>3473</v>
      </c>
    </row>
    <row r="591" spans="1:7">
      <c r="A591" s="395" t="s">
        <v>3847</v>
      </c>
      <c r="B591" s="395" t="s">
        <v>3611</v>
      </c>
      <c r="C591" s="395" t="s">
        <v>3613</v>
      </c>
      <c r="D591" s="395" t="s">
        <v>1768</v>
      </c>
      <c r="E591" s="434" t="str">
        <f t="shared" si="9"/>
        <v>FIN F313L1</v>
      </c>
      <c r="F591" s="434">
        <v>1435</v>
      </c>
      <c r="G591" s="395" t="s">
        <v>3473</v>
      </c>
    </row>
    <row r="592" spans="1:7">
      <c r="A592" s="395" t="s">
        <v>3848</v>
      </c>
      <c r="B592" s="395" t="s">
        <v>3611</v>
      </c>
      <c r="C592" s="395" t="s">
        <v>3597</v>
      </c>
      <c r="D592" s="395" t="s">
        <v>858</v>
      </c>
      <c r="E592" s="434" t="str">
        <f t="shared" si="9"/>
        <v>FIN F315L1</v>
      </c>
      <c r="F592" s="434">
        <v>1434</v>
      </c>
      <c r="G592" s="395" t="s">
        <v>3473</v>
      </c>
    </row>
    <row r="593" spans="1:7">
      <c r="A593" s="395" t="s">
        <v>3849</v>
      </c>
      <c r="B593" s="395" t="s">
        <v>3614</v>
      </c>
      <c r="C593" s="395" t="s">
        <v>3576</v>
      </c>
      <c r="D593" s="395" t="s">
        <v>1819</v>
      </c>
      <c r="E593" s="434" t="str">
        <f t="shared" si="9"/>
        <v>GS F211L1</v>
      </c>
      <c r="F593" s="434">
        <v>1190</v>
      </c>
      <c r="G593" s="395" t="s">
        <v>3473</v>
      </c>
    </row>
    <row r="594" spans="1:7">
      <c r="A594" s="395" t="s">
        <v>3850</v>
      </c>
      <c r="B594" s="395" t="s">
        <v>3614</v>
      </c>
      <c r="C594" s="395" t="s">
        <v>3577</v>
      </c>
      <c r="D594" s="395" t="s">
        <v>1013</v>
      </c>
      <c r="E594" s="434" t="str">
        <f t="shared" si="9"/>
        <v>GS F212L1</v>
      </c>
      <c r="F594" s="434">
        <v>1191</v>
      </c>
      <c r="G594" s="395" t="s">
        <v>3473</v>
      </c>
    </row>
    <row r="595" spans="1:7">
      <c r="A595" s="395" t="s">
        <v>3851</v>
      </c>
      <c r="B595" s="395" t="s">
        <v>3614</v>
      </c>
      <c r="C595" s="395" t="s">
        <v>3615</v>
      </c>
      <c r="D595" s="395" t="s">
        <v>3616</v>
      </c>
      <c r="E595" s="434" t="str">
        <f t="shared" si="9"/>
        <v>GS F231L1</v>
      </c>
      <c r="F595" s="434">
        <v>1196</v>
      </c>
      <c r="G595" s="395" t="s">
        <v>3473</v>
      </c>
    </row>
    <row r="596" spans="1:7">
      <c r="A596" s="395" t="s">
        <v>3852</v>
      </c>
      <c r="B596" s="395" t="s">
        <v>3614</v>
      </c>
      <c r="C596" s="395" t="s">
        <v>3617</v>
      </c>
      <c r="D596" s="395" t="s">
        <v>1023</v>
      </c>
      <c r="E596" s="434" t="str">
        <f t="shared" si="9"/>
        <v>GS F232L1</v>
      </c>
      <c r="F596" s="434">
        <v>1197</v>
      </c>
      <c r="G596" s="395" t="s">
        <v>3473</v>
      </c>
    </row>
    <row r="597" spans="1:7">
      <c r="A597" s="395" t="s">
        <v>3853</v>
      </c>
      <c r="B597" s="395" t="s">
        <v>3614</v>
      </c>
      <c r="C597" s="395" t="s">
        <v>3618</v>
      </c>
      <c r="D597" s="395" t="s">
        <v>1028</v>
      </c>
      <c r="E597" s="434" t="str">
        <f t="shared" si="9"/>
        <v>GS F233L1</v>
      </c>
      <c r="F597" s="434">
        <v>1198</v>
      </c>
      <c r="G597" s="395" t="s">
        <v>3473</v>
      </c>
    </row>
    <row r="598" spans="1:7">
      <c r="A598" s="395" t="s">
        <v>3854</v>
      </c>
      <c r="B598" s="395" t="s">
        <v>3614</v>
      </c>
      <c r="C598" s="395" t="s">
        <v>3619</v>
      </c>
      <c r="D598" s="395" t="s">
        <v>1031</v>
      </c>
      <c r="E598" s="434" t="str">
        <f t="shared" si="9"/>
        <v>GS F234L1</v>
      </c>
      <c r="F598" s="434">
        <v>1199</v>
      </c>
      <c r="G598" s="395" t="s">
        <v>3473</v>
      </c>
    </row>
    <row r="599" spans="1:7">
      <c r="A599" s="395" t="s">
        <v>3855</v>
      </c>
      <c r="B599" s="395" t="s">
        <v>3614</v>
      </c>
      <c r="C599" s="395" t="s">
        <v>3478</v>
      </c>
      <c r="D599" s="395" t="s">
        <v>1820</v>
      </c>
      <c r="E599" s="434" t="str">
        <f t="shared" si="9"/>
        <v>GS F241L1</v>
      </c>
      <c r="F599" s="434">
        <v>1194</v>
      </c>
      <c r="G599" s="395" t="s">
        <v>3473</v>
      </c>
    </row>
    <row r="600" spans="1:7">
      <c r="A600" s="395" t="s">
        <v>3856</v>
      </c>
      <c r="B600" s="395" t="s">
        <v>3614</v>
      </c>
      <c r="C600" s="395" t="s">
        <v>3612</v>
      </c>
      <c r="D600" s="395" t="s">
        <v>1821</v>
      </c>
      <c r="E600" s="434" t="str">
        <f t="shared" si="9"/>
        <v>GS F311L1</v>
      </c>
      <c r="F600" s="434">
        <v>1200</v>
      </c>
      <c r="G600" s="395" t="s">
        <v>3473</v>
      </c>
    </row>
    <row r="601" spans="1:7">
      <c r="A601" s="395" t="s">
        <v>3857</v>
      </c>
      <c r="B601" s="395" t="s">
        <v>3614</v>
      </c>
      <c r="C601" s="395" t="s">
        <v>3528</v>
      </c>
      <c r="D601" s="395" t="s">
        <v>1044</v>
      </c>
      <c r="E601" s="434" t="str">
        <f t="shared" si="9"/>
        <v>GS F312L1</v>
      </c>
      <c r="F601" s="434">
        <v>1201</v>
      </c>
      <c r="G601" s="395" t="s">
        <v>3473</v>
      </c>
    </row>
    <row r="602" spans="1:7">
      <c r="A602" s="395" t="s">
        <v>3858</v>
      </c>
      <c r="B602" s="395" t="s">
        <v>3614</v>
      </c>
      <c r="C602" s="395" t="s">
        <v>3620</v>
      </c>
      <c r="D602" s="395" t="s">
        <v>1822</v>
      </c>
      <c r="E602" s="434" t="str">
        <f t="shared" si="9"/>
        <v>GS F322L1</v>
      </c>
      <c r="F602" s="434">
        <v>1192</v>
      </c>
      <c r="G602" s="395" t="s">
        <v>3473</v>
      </c>
    </row>
    <row r="603" spans="1:7">
      <c r="A603" s="395" t="s">
        <v>3859</v>
      </c>
      <c r="B603" s="395" t="s">
        <v>3614</v>
      </c>
      <c r="C603" s="395" t="s">
        <v>3621</v>
      </c>
      <c r="D603" s="395" t="s">
        <v>1823</v>
      </c>
      <c r="E603" s="434" t="str">
        <f t="shared" si="9"/>
        <v>GS F326L1</v>
      </c>
      <c r="F603" s="434">
        <v>1431</v>
      </c>
      <c r="G603" s="395" t="s">
        <v>3473</v>
      </c>
    </row>
    <row r="604" spans="1:7">
      <c r="A604" s="395" t="s">
        <v>3860</v>
      </c>
      <c r="B604" s="395" t="s">
        <v>3614</v>
      </c>
      <c r="C604" s="395" t="s">
        <v>3622</v>
      </c>
      <c r="D604" s="395" t="s">
        <v>3623</v>
      </c>
      <c r="E604" s="434" t="str">
        <f t="shared" si="9"/>
        <v>GS F332L1</v>
      </c>
      <c r="F604" s="434">
        <v>1202</v>
      </c>
      <c r="G604" s="395" t="s">
        <v>3473</v>
      </c>
    </row>
    <row r="605" spans="1:7">
      <c r="A605" s="395" t="s">
        <v>3861</v>
      </c>
      <c r="B605" s="395" t="s">
        <v>3614</v>
      </c>
      <c r="C605" s="395" t="s">
        <v>3560</v>
      </c>
      <c r="D605" s="395" t="s">
        <v>3624</v>
      </c>
      <c r="E605" s="434" t="str">
        <f t="shared" si="9"/>
        <v>GS F343L1</v>
      </c>
      <c r="F605" s="434">
        <v>1195</v>
      </c>
      <c r="G605" s="395" t="s">
        <v>3473</v>
      </c>
    </row>
    <row r="606" spans="1:7">
      <c r="A606" s="395" t="s">
        <v>3861</v>
      </c>
      <c r="B606" s="395" t="s">
        <v>3614</v>
      </c>
      <c r="C606" s="395" t="s">
        <v>3560</v>
      </c>
      <c r="D606" s="395" t="s">
        <v>3624</v>
      </c>
      <c r="E606" s="434" t="str">
        <f t="shared" si="9"/>
        <v>GS F343L2</v>
      </c>
      <c r="F606" s="434">
        <v>3434</v>
      </c>
      <c r="G606" s="395" t="s">
        <v>3515</v>
      </c>
    </row>
    <row r="607" spans="1:7">
      <c r="A607" s="395" t="s">
        <v>3862</v>
      </c>
      <c r="B607" s="395" t="s">
        <v>3625</v>
      </c>
      <c r="C607" s="395" t="s">
        <v>3626</v>
      </c>
      <c r="D607" s="395" t="s">
        <v>1825</v>
      </c>
      <c r="E607" s="434" t="str">
        <f t="shared" si="9"/>
        <v>HSS F227L1</v>
      </c>
      <c r="F607" s="434">
        <v>1193</v>
      </c>
      <c r="G607" s="395" t="s">
        <v>3473</v>
      </c>
    </row>
    <row r="608" spans="1:7">
      <c r="A608" s="395" t="s">
        <v>3863</v>
      </c>
      <c r="B608" s="395" t="s">
        <v>3625</v>
      </c>
      <c r="C608" s="395" t="s">
        <v>3617</v>
      </c>
      <c r="D608" s="395" t="s">
        <v>1826</v>
      </c>
      <c r="E608" s="434" t="str">
        <f t="shared" si="9"/>
        <v>HSS F232L1</v>
      </c>
      <c r="F608" s="434">
        <v>1528</v>
      </c>
      <c r="G608" s="395" t="s">
        <v>3473</v>
      </c>
    </row>
    <row r="609" spans="1:7">
      <c r="A609" s="395" t="s">
        <v>3864</v>
      </c>
      <c r="B609" s="395" t="s">
        <v>3625</v>
      </c>
      <c r="C609" s="395" t="s">
        <v>3627</v>
      </c>
      <c r="D609" s="395" t="s">
        <v>1827</v>
      </c>
      <c r="E609" s="434" t="str">
        <f t="shared" si="9"/>
        <v>HSS F235L1</v>
      </c>
      <c r="F609" s="434">
        <v>1467</v>
      </c>
      <c r="G609" s="395" t="s">
        <v>3473</v>
      </c>
    </row>
    <row r="610" spans="1:7">
      <c r="A610" s="395" t="s">
        <v>3865</v>
      </c>
      <c r="B610" s="395" t="s">
        <v>3625</v>
      </c>
      <c r="C610" s="395" t="s">
        <v>3628</v>
      </c>
      <c r="D610" s="395" t="s">
        <v>1828</v>
      </c>
      <c r="E610" s="434" t="str">
        <f t="shared" si="9"/>
        <v>HSS F236L1</v>
      </c>
      <c r="F610" s="434">
        <v>1468</v>
      </c>
      <c r="G610" s="395" t="s">
        <v>3473</v>
      </c>
    </row>
    <row r="611" spans="1:7">
      <c r="A611" s="395" t="s">
        <v>3866</v>
      </c>
      <c r="B611" s="395" t="s">
        <v>3625</v>
      </c>
      <c r="C611" s="395" t="s">
        <v>3482</v>
      </c>
      <c r="D611" s="395" t="s">
        <v>184</v>
      </c>
      <c r="E611" s="434" t="str">
        <f t="shared" si="9"/>
        <v>HSS F266I1</v>
      </c>
      <c r="F611" s="434">
        <v>1529</v>
      </c>
      <c r="G611" s="395" t="s">
        <v>3508</v>
      </c>
    </row>
    <row r="612" spans="1:7">
      <c r="A612" s="395" t="s">
        <v>3867</v>
      </c>
      <c r="B612" s="395" t="s">
        <v>3625</v>
      </c>
      <c r="C612" s="395" t="s">
        <v>3580</v>
      </c>
      <c r="D612" s="395" t="s">
        <v>3629</v>
      </c>
      <c r="E612" s="434" t="str">
        <f t="shared" si="9"/>
        <v>HSS F314L1</v>
      </c>
      <c r="F612" s="434">
        <v>1456</v>
      </c>
      <c r="G612" s="395" t="s">
        <v>3473</v>
      </c>
    </row>
    <row r="613" spans="1:7">
      <c r="A613" s="395" t="s">
        <v>3868</v>
      </c>
      <c r="B613" s="395" t="s">
        <v>3625</v>
      </c>
      <c r="C613" s="395" t="s">
        <v>3530</v>
      </c>
      <c r="D613" s="395" t="s">
        <v>3630</v>
      </c>
      <c r="E613" s="434" t="str">
        <f t="shared" si="9"/>
        <v>HSS F316L1</v>
      </c>
      <c r="F613" s="434">
        <v>3439</v>
      </c>
      <c r="G613" s="395" t="s">
        <v>3473</v>
      </c>
    </row>
    <row r="614" spans="1:7">
      <c r="A614" s="395" t="s">
        <v>3869</v>
      </c>
      <c r="B614" s="395" t="s">
        <v>3625</v>
      </c>
      <c r="C614" s="395" t="s">
        <v>3531</v>
      </c>
      <c r="D614" s="395" t="s">
        <v>1088</v>
      </c>
      <c r="E614" s="434" t="str">
        <f t="shared" si="9"/>
        <v>HSS F317L1</v>
      </c>
      <c r="F614" s="434">
        <v>3436</v>
      </c>
      <c r="G614" s="395" t="s">
        <v>3473</v>
      </c>
    </row>
    <row r="615" spans="1:7">
      <c r="A615" s="395" t="s">
        <v>3870</v>
      </c>
      <c r="B615" s="395" t="s">
        <v>3625</v>
      </c>
      <c r="C615" s="395" t="s">
        <v>3631</v>
      </c>
      <c r="D615" s="395" t="s">
        <v>1830</v>
      </c>
      <c r="E615" s="434" t="str">
        <f t="shared" si="9"/>
        <v>HSS F336L1</v>
      </c>
      <c r="F615" s="434">
        <v>1460</v>
      </c>
      <c r="G615" s="395" t="s">
        <v>3473</v>
      </c>
    </row>
    <row r="616" spans="1:7">
      <c r="A616" s="395" t="s">
        <v>3871</v>
      </c>
      <c r="B616" s="395" t="s">
        <v>3625</v>
      </c>
      <c r="C616" s="395" t="s">
        <v>3632</v>
      </c>
      <c r="D616" s="395" t="s">
        <v>1831</v>
      </c>
      <c r="E616" s="434" t="str">
        <f t="shared" si="9"/>
        <v>HSS F337L1</v>
      </c>
      <c r="F616" s="434">
        <v>1461</v>
      </c>
      <c r="G616" s="395" t="s">
        <v>3473</v>
      </c>
    </row>
    <row r="617" spans="1:7">
      <c r="A617" s="395" t="s">
        <v>3872</v>
      </c>
      <c r="B617" s="395" t="s">
        <v>3625</v>
      </c>
      <c r="C617" s="395" t="s">
        <v>3633</v>
      </c>
      <c r="D617" s="395" t="s">
        <v>1097</v>
      </c>
      <c r="E617" s="434" t="str">
        <f t="shared" si="9"/>
        <v>HSS F340L1</v>
      </c>
      <c r="F617" s="434">
        <v>1535</v>
      </c>
      <c r="G617" s="395" t="s">
        <v>3473</v>
      </c>
    </row>
    <row r="618" spans="1:7">
      <c r="A618" s="395" t="s">
        <v>3873</v>
      </c>
      <c r="B618" s="395" t="s">
        <v>3625</v>
      </c>
      <c r="C618" s="395" t="s">
        <v>3485</v>
      </c>
      <c r="D618" s="395" t="s">
        <v>1102</v>
      </c>
      <c r="E618" s="434" t="str">
        <f t="shared" si="9"/>
        <v>HSS F342L1</v>
      </c>
      <c r="F618" s="434">
        <v>1536</v>
      </c>
      <c r="G618" s="395" t="s">
        <v>3473</v>
      </c>
    </row>
    <row r="619" spans="1:7">
      <c r="A619" s="395" t="s">
        <v>3873</v>
      </c>
      <c r="B619" s="395" t="s">
        <v>3625</v>
      </c>
      <c r="C619" s="395" t="s">
        <v>3485</v>
      </c>
      <c r="D619" s="395" t="s">
        <v>1102</v>
      </c>
      <c r="E619" s="434" t="str">
        <f t="shared" si="9"/>
        <v>HSS F342L1</v>
      </c>
      <c r="F619" s="434">
        <v>1536</v>
      </c>
      <c r="G619" s="395" t="s">
        <v>3473</v>
      </c>
    </row>
    <row r="620" spans="1:7">
      <c r="A620" s="395" t="s">
        <v>3873</v>
      </c>
      <c r="B620" s="395" t="s">
        <v>3625</v>
      </c>
      <c r="C620" s="395" t="s">
        <v>3485</v>
      </c>
      <c r="D620" s="395" t="s">
        <v>1102</v>
      </c>
      <c r="E620" s="434" t="str">
        <f t="shared" si="9"/>
        <v>HSS F342L1</v>
      </c>
      <c r="F620" s="434">
        <v>1536</v>
      </c>
      <c r="G620" s="395" t="s">
        <v>3473</v>
      </c>
    </row>
    <row r="621" spans="1:7">
      <c r="A621" s="395" t="s">
        <v>3873</v>
      </c>
      <c r="B621" s="395" t="s">
        <v>3625</v>
      </c>
      <c r="C621" s="395" t="s">
        <v>3485</v>
      </c>
      <c r="D621" s="395" t="s">
        <v>1102</v>
      </c>
      <c r="E621" s="434" t="str">
        <f t="shared" si="9"/>
        <v>HSS F342L1</v>
      </c>
      <c r="F621" s="434">
        <v>1536</v>
      </c>
      <c r="G621" s="395" t="s">
        <v>3473</v>
      </c>
    </row>
    <row r="622" spans="1:7">
      <c r="A622" s="395" t="s">
        <v>3874</v>
      </c>
      <c r="B622" s="395" t="s">
        <v>3625</v>
      </c>
      <c r="C622" s="395" t="s">
        <v>3560</v>
      </c>
      <c r="D622" s="395" t="s">
        <v>1833</v>
      </c>
      <c r="E622" s="434" t="str">
        <f t="shared" si="9"/>
        <v>HSS F343L1</v>
      </c>
      <c r="F622" s="434">
        <v>1466</v>
      </c>
      <c r="G622" s="395" t="s">
        <v>3473</v>
      </c>
    </row>
    <row r="623" spans="1:7">
      <c r="A623" s="395" t="s">
        <v>3875</v>
      </c>
      <c r="B623" s="395" t="s">
        <v>3625</v>
      </c>
      <c r="C623" s="395" t="s">
        <v>3634</v>
      </c>
      <c r="D623" s="395" t="s">
        <v>3635</v>
      </c>
      <c r="E623" s="434" t="str">
        <f t="shared" si="9"/>
        <v>HSS F347L1</v>
      </c>
      <c r="F623" s="434">
        <v>1534</v>
      </c>
      <c r="G623" s="395" t="s">
        <v>3473</v>
      </c>
    </row>
    <row r="624" spans="1:7">
      <c r="A624" s="395" t="s">
        <v>3876</v>
      </c>
      <c r="B624" s="395" t="s">
        <v>3625</v>
      </c>
      <c r="C624" s="395" t="s">
        <v>3636</v>
      </c>
      <c r="D624" s="395" t="s">
        <v>1834</v>
      </c>
      <c r="E624" s="434" t="str">
        <f t="shared" si="9"/>
        <v>HSS F349L1</v>
      </c>
      <c r="F624" s="434">
        <v>1533</v>
      </c>
      <c r="G624" s="395" t="s">
        <v>3473</v>
      </c>
    </row>
    <row r="625" spans="1:7">
      <c r="A625" s="395" t="s">
        <v>3877</v>
      </c>
      <c r="B625" s="395" t="s">
        <v>3625</v>
      </c>
      <c r="C625" s="395" t="s">
        <v>3583</v>
      </c>
      <c r="D625" s="395" t="s">
        <v>1113</v>
      </c>
      <c r="E625" s="434" t="str">
        <f t="shared" si="9"/>
        <v>HSS F363L1</v>
      </c>
      <c r="F625" s="434">
        <v>3435</v>
      </c>
      <c r="G625" s="395" t="s">
        <v>3473</v>
      </c>
    </row>
    <row r="626" spans="1:7">
      <c r="A626" s="395" t="s">
        <v>3878</v>
      </c>
      <c r="B626" s="395" t="s">
        <v>3625</v>
      </c>
      <c r="C626" s="395" t="s">
        <v>3637</v>
      </c>
      <c r="D626" s="395" t="s">
        <v>1835</v>
      </c>
      <c r="E626" s="434" t="str">
        <f t="shared" si="9"/>
        <v>HSS F399L1</v>
      </c>
      <c r="F626" s="434">
        <v>1545</v>
      </c>
      <c r="G626" s="395" t="s">
        <v>3473</v>
      </c>
    </row>
    <row r="627" spans="1:7">
      <c r="A627" s="395" t="s">
        <v>3879</v>
      </c>
      <c r="B627" s="395" t="s">
        <v>3638</v>
      </c>
      <c r="C627" s="395" t="s">
        <v>3478</v>
      </c>
      <c r="D627" s="395" t="s">
        <v>1711</v>
      </c>
      <c r="E627" s="434" t="str">
        <f t="shared" si="9"/>
        <v>INSTR F241L1</v>
      </c>
      <c r="F627" s="434">
        <v>1308</v>
      </c>
      <c r="G627" s="395" t="s">
        <v>3473</v>
      </c>
    </row>
    <row r="628" spans="1:7">
      <c r="A628" s="395" t="s">
        <v>3879</v>
      </c>
      <c r="B628" s="395" t="s">
        <v>3638</v>
      </c>
      <c r="C628" s="395" t="s">
        <v>3478</v>
      </c>
      <c r="D628" s="395" t="s">
        <v>1711</v>
      </c>
      <c r="E628" s="434" t="str">
        <f t="shared" si="9"/>
        <v>INSTR F241L2</v>
      </c>
      <c r="F628" s="434">
        <v>1309</v>
      </c>
      <c r="G628" s="395" t="s">
        <v>3515</v>
      </c>
    </row>
    <row r="629" spans="1:7">
      <c r="A629" s="395" t="s">
        <v>3879</v>
      </c>
      <c r="B629" s="395" t="s">
        <v>3638</v>
      </c>
      <c r="C629" s="395" t="s">
        <v>3478</v>
      </c>
      <c r="D629" s="395" t="s">
        <v>1711</v>
      </c>
      <c r="E629" s="434" t="str">
        <f t="shared" si="9"/>
        <v>INSTR F241P1</v>
      </c>
      <c r="F629" s="434">
        <v>1310</v>
      </c>
      <c r="G629" s="395" t="s">
        <v>3457</v>
      </c>
    </row>
    <row r="630" spans="1:7">
      <c r="A630" s="395" t="s">
        <v>3879</v>
      </c>
      <c r="B630" s="395" t="s">
        <v>3638</v>
      </c>
      <c r="C630" s="395" t="s">
        <v>3478</v>
      </c>
      <c r="D630" s="395" t="s">
        <v>1711</v>
      </c>
      <c r="E630" s="434" t="str">
        <f t="shared" si="9"/>
        <v>INSTR F241P1</v>
      </c>
      <c r="F630" s="434">
        <v>1310</v>
      </c>
      <c r="G630" s="395" t="s">
        <v>3457</v>
      </c>
    </row>
    <row r="631" spans="1:7">
      <c r="A631" s="395" t="s">
        <v>3879</v>
      </c>
      <c r="B631" s="395" t="s">
        <v>3638</v>
      </c>
      <c r="C631" s="395" t="s">
        <v>3478</v>
      </c>
      <c r="D631" s="395" t="s">
        <v>1711</v>
      </c>
      <c r="E631" s="434" t="str">
        <f t="shared" si="9"/>
        <v>INSTR F241P1</v>
      </c>
      <c r="F631" s="434">
        <v>1310</v>
      </c>
      <c r="G631" s="395" t="s">
        <v>3457</v>
      </c>
    </row>
    <row r="632" spans="1:7">
      <c r="A632" s="395" t="s">
        <v>3879</v>
      </c>
      <c r="B632" s="395" t="s">
        <v>3638</v>
      </c>
      <c r="C632" s="395" t="s">
        <v>3478</v>
      </c>
      <c r="D632" s="395" t="s">
        <v>1711</v>
      </c>
      <c r="E632" s="434" t="str">
        <f t="shared" si="9"/>
        <v>INSTR F241P2</v>
      </c>
      <c r="F632" s="434">
        <v>1311</v>
      </c>
      <c r="G632" s="395" t="s">
        <v>3464</v>
      </c>
    </row>
    <row r="633" spans="1:7">
      <c r="A633" s="395" t="s">
        <v>3879</v>
      </c>
      <c r="B633" s="395" t="s">
        <v>3638</v>
      </c>
      <c r="C633" s="395" t="s">
        <v>3478</v>
      </c>
      <c r="D633" s="395" t="s">
        <v>1711</v>
      </c>
      <c r="E633" s="434" t="str">
        <f t="shared" si="9"/>
        <v>INSTR F241P2</v>
      </c>
      <c r="F633" s="434">
        <v>1311</v>
      </c>
      <c r="G633" s="395" t="s">
        <v>3464</v>
      </c>
    </row>
    <row r="634" spans="1:7">
      <c r="A634" s="395" t="s">
        <v>3879</v>
      </c>
      <c r="B634" s="395" t="s">
        <v>3638</v>
      </c>
      <c r="C634" s="395" t="s">
        <v>3478</v>
      </c>
      <c r="D634" s="395" t="s">
        <v>1711</v>
      </c>
      <c r="E634" s="434" t="str">
        <f t="shared" si="9"/>
        <v>INSTR F241P3</v>
      </c>
      <c r="F634" s="434">
        <v>1312</v>
      </c>
      <c r="G634" s="395" t="s">
        <v>3465</v>
      </c>
    </row>
    <row r="635" spans="1:7">
      <c r="A635" s="395" t="s">
        <v>3879</v>
      </c>
      <c r="B635" s="395" t="s">
        <v>3638</v>
      </c>
      <c r="C635" s="395" t="s">
        <v>3478</v>
      </c>
      <c r="D635" s="395" t="s">
        <v>1711</v>
      </c>
      <c r="E635" s="434" t="str">
        <f t="shared" si="9"/>
        <v>INSTR F241P3</v>
      </c>
      <c r="F635" s="434">
        <v>1312</v>
      </c>
      <c r="G635" s="395" t="s">
        <v>3465</v>
      </c>
    </row>
    <row r="636" spans="1:7">
      <c r="A636" s="395" t="s">
        <v>3879</v>
      </c>
      <c r="B636" s="395" t="s">
        <v>3638</v>
      </c>
      <c r="C636" s="395" t="s">
        <v>3478</v>
      </c>
      <c r="D636" s="395" t="s">
        <v>1711</v>
      </c>
      <c r="E636" s="434" t="str">
        <f t="shared" si="9"/>
        <v>INSTR F241P3</v>
      </c>
      <c r="F636" s="434">
        <v>1312</v>
      </c>
      <c r="G636" s="395" t="s">
        <v>3465</v>
      </c>
    </row>
    <row r="637" spans="1:7">
      <c r="A637" s="395" t="s">
        <v>3879</v>
      </c>
      <c r="B637" s="395" t="s">
        <v>3638</v>
      </c>
      <c r="C637" s="395" t="s">
        <v>3478</v>
      </c>
      <c r="D637" s="395" t="s">
        <v>1711</v>
      </c>
      <c r="E637" s="434" t="str">
        <f t="shared" si="9"/>
        <v>INSTR F241T1</v>
      </c>
      <c r="F637" s="434">
        <v>1313</v>
      </c>
      <c r="G637" s="395" t="s">
        <v>3280</v>
      </c>
    </row>
    <row r="638" spans="1:7">
      <c r="A638" s="395" t="s">
        <v>3879</v>
      </c>
      <c r="B638" s="395" t="s">
        <v>3638</v>
      </c>
      <c r="C638" s="395" t="s">
        <v>3478</v>
      </c>
      <c r="D638" s="395" t="s">
        <v>1711</v>
      </c>
      <c r="E638" s="434" t="str">
        <f t="shared" si="9"/>
        <v>INSTR F241T2</v>
      </c>
      <c r="F638" s="434">
        <v>1314</v>
      </c>
      <c r="G638" s="395" t="s">
        <v>3281</v>
      </c>
    </row>
    <row r="639" spans="1:7">
      <c r="A639" s="395" t="s">
        <v>3879</v>
      </c>
      <c r="B639" s="395" t="s">
        <v>3638</v>
      </c>
      <c r="C639" s="395" t="s">
        <v>3478</v>
      </c>
      <c r="D639" s="395" t="s">
        <v>1711</v>
      </c>
      <c r="E639" s="434" t="str">
        <f t="shared" si="9"/>
        <v>INSTR F241T3</v>
      </c>
      <c r="F639" s="434">
        <v>1315</v>
      </c>
      <c r="G639" s="395" t="s">
        <v>3282</v>
      </c>
    </row>
    <row r="640" spans="1:7">
      <c r="A640" s="395" t="s">
        <v>3880</v>
      </c>
      <c r="B640" s="395" t="s">
        <v>3638</v>
      </c>
      <c r="C640" s="395" t="s">
        <v>3479</v>
      </c>
      <c r="D640" s="395" t="s">
        <v>915</v>
      </c>
      <c r="E640" s="434" t="str">
        <f t="shared" si="9"/>
        <v>INSTR F242L1</v>
      </c>
      <c r="F640" s="434">
        <v>1316</v>
      </c>
      <c r="G640" s="395" t="s">
        <v>3473</v>
      </c>
    </row>
    <row r="641" spans="1:7">
      <c r="A641" s="395" t="s">
        <v>3880</v>
      </c>
      <c r="B641" s="395" t="s">
        <v>3638</v>
      </c>
      <c r="C641" s="395" t="s">
        <v>3479</v>
      </c>
      <c r="D641" s="395" t="s">
        <v>915</v>
      </c>
      <c r="E641" s="434" t="str">
        <f t="shared" si="9"/>
        <v>INSTR F242L1</v>
      </c>
      <c r="F641" s="434">
        <v>1316</v>
      </c>
      <c r="G641" s="395" t="s">
        <v>3473</v>
      </c>
    </row>
    <row r="642" spans="1:7">
      <c r="A642" s="395" t="s">
        <v>3880</v>
      </c>
      <c r="B642" s="395" t="s">
        <v>3638</v>
      </c>
      <c r="C642" s="395" t="s">
        <v>3479</v>
      </c>
      <c r="D642" s="395" t="s">
        <v>915</v>
      </c>
      <c r="E642" s="434" t="str">
        <f t="shared" si="9"/>
        <v>INSTR F242L2</v>
      </c>
      <c r="F642" s="434">
        <v>1317</v>
      </c>
      <c r="G642" s="395" t="s">
        <v>3515</v>
      </c>
    </row>
    <row r="643" spans="1:7">
      <c r="A643" s="395" t="s">
        <v>3880</v>
      </c>
      <c r="B643" s="395" t="s">
        <v>3638</v>
      </c>
      <c r="C643" s="395" t="s">
        <v>3479</v>
      </c>
      <c r="D643" s="395" t="s">
        <v>915</v>
      </c>
      <c r="E643" s="434" t="str">
        <f t="shared" ref="E643:E706" si="10">TRIM(B643)&amp;" "&amp;TRIM(C643)&amp;G643</f>
        <v>INSTR F242L2</v>
      </c>
      <c r="F643" s="434">
        <v>1317</v>
      </c>
      <c r="G643" s="395" t="s">
        <v>3515</v>
      </c>
    </row>
    <row r="644" spans="1:7">
      <c r="A644" s="395" t="s">
        <v>3881</v>
      </c>
      <c r="B644" s="395" t="s">
        <v>3638</v>
      </c>
      <c r="C644" s="395" t="s">
        <v>3480</v>
      </c>
      <c r="D644" s="395" t="s">
        <v>922</v>
      </c>
      <c r="E644" s="434" t="str">
        <f t="shared" si="10"/>
        <v>INSTR F243L1</v>
      </c>
      <c r="F644" s="434">
        <v>1319</v>
      </c>
      <c r="G644" s="395" t="s">
        <v>3473</v>
      </c>
    </row>
    <row r="645" spans="1:7">
      <c r="A645" s="395" t="s">
        <v>3881</v>
      </c>
      <c r="B645" s="395" t="s">
        <v>3638</v>
      </c>
      <c r="C645" s="395" t="s">
        <v>3480</v>
      </c>
      <c r="D645" s="395" t="s">
        <v>922</v>
      </c>
      <c r="E645" s="434" t="str">
        <f t="shared" si="10"/>
        <v>INSTR F243L1</v>
      </c>
      <c r="F645" s="434">
        <v>1319</v>
      </c>
      <c r="G645" s="395" t="s">
        <v>3473</v>
      </c>
    </row>
    <row r="646" spans="1:7">
      <c r="A646" s="395" t="s">
        <v>3881</v>
      </c>
      <c r="B646" s="395" t="s">
        <v>3638</v>
      </c>
      <c r="C646" s="395" t="s">
        <v>3480</v>
      </c>
      <c r="D646" s="395" t="s">
        <v>922</v>
      </c>
      <c r="E646" s="434" t="str">
        <f t="shared" si="10"/>
        <v>INSTR F243L2</v>
      </c>
      <c r="F646" s="434">
        <v>1320</v>
      </c>
      <c r="G646" s="395" t="s">
        <v>3515</v>
      </c>
    </row>
    <row r="647" spans="1:7">
      <c r="A647" s="395" t="s">
        <v>3881</v>
      </c>
      <c r="B647" s="395" t="s">
        <v>3638</v>
      </c>
      <c r="C647" s="395" t="s">
        <v>3480</v>
      </c>
      <c r="D647" s="395" t="s">
        <v>922</v>
      </c>
      <c r="E647" s="434" t="str">
        <f t="shared" si="10"/>
        <v>INSTR F243L2</v>
      </c>
      <c r="F647" s="434">
        <v>1320</v>
      </c>
      <c r="G647" s="395" t="s">
        <v>3515</v>
      </c>
    </row>
    <row r="648" spans="1:7">
      <c r="A648" s="395" t="s">
        <v>3881</v>
      </c>
      <c r="B648" s="395" t="s">
        <v>3638</v>
      </c>
      <c r="C648" s="395" t="s">
        <v>3480</v>
      </c>
      <c r="D648" s="395" t="s">
        <v>922</v>
      </c>
      <c r="E648" s="434" t="str">
        <f t="shared" si="10"/>
        <v>INSTR F243L3</v>
      </c>
      <c r="F648" s="434">
        <v>1321</v>
      </c>
      <c r="G648" s="395" t="s">
        <v>3520</v>
      </c>
    </row>
    <row r="649" spans="1:7">
      <c r="A649" s="395" t="s">
        <v>3881</v>
      </c>
      <c r="B649" s="395" t="s">
        <v>3638</v>
      </c>
      <c r="C649" s="395" t="s">
        <v>3480</v>
      </c>
      <c r="D649" s="395" t="s">
        <v>922</v>
      </c>
      <c r="E649" s="434" t="str">
        <f t="shared" si="10"/>
        <v>INSTR F243L3</v>
      </c>
      <c r="F649" s="434">
        <v>1321</v>
      </c>
      <c r="G649" s="395" t="s">
        <v>3520</v>
      </c>
    </row>
    <row r="650" spans="1:7">
      <c r="A650" s="395" t="s">
        <v>3882</v>
      </c>
      <c r="B650" s="395" t="s">
        <v>3638</v>
      </c>
      <c r="C650" s="395" t="s">
        <v>3481</v>
      </c>
      <c r="D650" s="395" t="s">
        <v>927</v>
      </c>
      <c r="E650" s="434" t="str">
        <f t="shared" si="10"/>
        <v>INSTR F244L1</v>
      </c>
      <c r="F650" s="434">
        <v>1323</v>
      </c>
      <c r="G650" s="395" t="s">
        <v>3473</v>
      </c>
    </row>
    <row r="651" spans="1:7">
      <c r="A651" s="395" t="s">
        <v>3882</v>
      </c>
      <c r="B651" s="395" t="s">
        <v>3638</v>
      </c>
      <c r="C651" s="395" t="s">
        <v>3481</v>
      </c>
      <c r="D651" s="395" t="s">
        <v>927</v>
      </c>
      <c r="E651" s="434" t="str">
        <f t="shared" si="10"/>
        <v>INSTR F244L1</v>
      </c>
      <c r="F651" s="434">
        <v>1323</v>
      </c>
      <c r="G651" s="395" t="s">
        <v>3473</v>
      </c>
    </row>
    <row r="652" spans="1:7">
      <c r="A652" s="395" t="s">
        <v>3882</v>
      </c>
      <c r="B652" s="395" t="s">
        <v>3638</v>
      </c>
      <c r="C652" s="395" t="s">
        <v>3481</v>
      </c>
      <c r="D652" s="395" t="s">
        <v>927</v>
      </c>
      <c r="E652" s="434" t="str">
        <f t="shared" si="10"/>
        <v>INSTR F244L2</v>
      </c>
      <c r="F652" s="434">
        <v>1324</v>
      </c>
      <c r="G652" s="395" t="s">
        <v>3515</v>
      </c>
    </row>
    <row r="653" spans="1:7">
      <c r="A653" s="395" t="s">
        <v>3882</v>
      </c>
      <c r="B653" s="395" t="s">
        <v>3638</v>
      </c>
      <c r="C653" s="395" t="s">
        <v>3481</v>
      </c>
      <c r="D653" s="395" t="s">
        <v>927</v>
      </c>
      <c r="E653" s="434" t="str">
        <f t="shared" si="10"/>
        <v>INSTR F244L2</v>
      </c>
      <c r="F653" s="434">
        <v>1324</v>
      </c>
      <c r="G653" s="395" t="s">
        <v>3515</v>
      </c>
    </row>
    <row r="654" spans="1:7">
      <c r="A654" s="395" t="s">
        <v>3882</v>
      </c>
      <c r="B654" s="395" t="s">
        <v>3638</v>
      </c>
      <c r="C654" s="395" t="s">
        <v>3481</v>
      </c>
      <c r="D654" s="395" t="s">
        <v>927</v>
      </c>
      <c r="E654" s="434" t="str">
        <f t="shared" si="10"/>
        <v>INSTR F244L3</v>
      </c>
      <c r="F654" s="434">
        <v>1325</v>
      </c>
      <c r="G654" s="395" t="s">
        <v>3520</v>
      </c>
    </row>
    <row r="655" spans="1:7">
      <c r="A655" s="395" t="s">
        <v>3882</v>
      </c>
      <c r="B655" s="395" t="s">
        <v>3638</v>
      </c>
      <c r="C655" s="395" t="s">
        <v>3481</v>
      </c>
      <c r="D655" s="395" t="s">
        <v>927</v>
      </c>
      <c r="E655" s="434" t="str">
        <f t="shared" si="10"/>
        <v>INSTR F244L3</v>
      </c>
      <c r="F655" s="434">
        <v>1325</v>
      </c>
      <c r="G655" s="395" t="s">
        <v>3520</v>
      </c>
    </row>
    <row r="656" spans="1:7">
      <c r="A656" s="395" t="s">
        <v>3882</v>
      </c>
      <c r="B656" s="395" t="s">
        <v>3638</v>
      </c>
      <c r="C656" s="395" t="s">
        <v>3481</v>
      </c>
      <c r="D656" s="395" t="s">
        <v>927</v>
      </c>
      <c r="E656" s="434" t="str">
        <f t="shared" si="10"/>
        <v>INSTR F244L3</v>
      </c>
      <c r="F656" s="434">
        <v>1325</v>
      </c>
      <c r="G656" s="395" t="s">
        <v>3520</v>
      </c>
    </row>
    <row r="657" spans="1:7">
      <c r="A657" s="395" t="s">
        <v>3882</v>
      </c>
      <c r="B657" s="395" t="s">
        <v>3638</v>
      </c>
      <c r="C657" s="395" t="s">
        <v>3481</v>
      </c>
      <c r="D657" s="395" t="s">
        <v>927</v>
      </c>
      <c r="E657" s="434" t="str">
        <f t="shared" si="10"/>
        <v>INSTR F244L3</v>
      </c>
      <c r="F657" s="434">
        <v>1325</v>
      </c>
      <c r="G657" s="395" t="s">
        <v>3520</v>
      </c>
    </row>
    <row r="658" spans="1:7">
      <c r="A658" s="395" t="s">
        <v>3883</v>
      </c>
      <c r="B658" s="395" t="s">
        <v>3638</v>
      </c>
      <c r="C658" s="395" t="s">
        <v>3482</v>
      </c>
      <c r="D658" s="395" t="s">
        <v>184</v>
      </c>
      <c r="E658" s="434" t="str">
        <f t="shared" si="10"/>
        <v>INSTR F266I1</v>
      </c>
      <c r="F658" s="434">
        <v>1476</v>
      </c>
      <c r="G658" s="395" t="s">
        <v>3508</v>
      </c>
    </row>
    <row r="659" spans="1:7">
      <c r="A659" s="395" t="s">
        <v>3884</v>
      </c>
      <c r="B659" s="395" t="s">
        <v>3638</v>
      </c>
      <c r="C659" s="395" t="s">
        <v>3484</v>
      </c>
      <c r="D659" s="395" t="s">
        <v>945</v>
      </c>
      <c r="E659" s="434" t="str">
        <f t="shared" si="10"/>
        <v>INSTR F341L1</v>
      </c>
      <c r="F659" s="434">
        <v>1327</v>
      </c>
      <c r="G659" s="395" t="s">
        <v>3473</v>
      </c>
    </row>
    <row r="660" spans="1:7">
      <c r="A660" s="395" t="s">
        <v>3884</v>
      </c>
      <c r="B660" s="395" t="s">
        <v>3638</v>
      </c>
      <c r="C660" s="395" t="s">
        <v>3484</v>
      </c>
      <c r="D660" s="395" t="s">
        <v>945</v>
      </c>
      <c r="E660" s="434" t="str">
        <f t="shared" si="10"/>
        <v>INSTR F341L1</v>
      </c>
      <c r="F660" s="434">
        <v>1327</v>
      </c>
      <c r="G660" s="395" t="s">
        <v>3473</v>
      </c>
    </row>
    <row r="661" spans="1:7">
      <c r="A661" s="395" t="s">
        <v>3884</v>
      </c>
      <c r="B661" s="395" t="s">
        <v>3638</v>
      </c>
      <c r="C661" s="395" t="s">
        <v>3484</v>
      </c>
      <c r="D661" s="395" t="s">
        <v>945</v>
      </c>
      <c r="E661" s="434" t="str">
        <f t="shared" si="10"/>
        <v>INSTR F341L2</v>
      </c>
      <c r="F661" s="434">
        <v>1328</v>
      </c>
      <c r="G661" s="395" t="s">
        <v>3515</v>
      </c>
    </row>
    <row r="662" spans="1:7">
      <c r="A662" s="395" t="s">
        <v>3884</v>
      </c>
      <c r="B662" s="395" t="s">
        <v>3638</v>
      </c>
      <c r="C662" s="395" t="s">
        <v>3484</v>
      </c>
      <c r="D662" s="395" t="s">
        <v>945</v>
      </c>
      <c r="E662" s="434" t="str">
        <f t="shared" si="10"/>
        <v>INSTR F341L2</v>
      </c>
      <c r="F662" s="434">
        <v>1328</v>
      </c>
      <c r="G662" s="395" t="s">
        <v>3515</v>
      </c>
    </row>
    <row r="663" spans="1:7">
      <c r="A663" s="395" t="s">
        <v>3884</v>
      </c>
      <c r="B663" s="395" t="s">
        <v>3638</v>
      </c>
      <c r="C663" s="395" t="s">
        <v>3484</v>
      </c>
      <c r="D663" s="395" t="s">
        <v>945</v>
      </c>
      <c r="E663" s="434" t="str">
        <f t="shared" si="10"/>
        <v>INSTR F341P1</v>
      </c>
      <c r="F663" s="434">
        <v>1329</v>
      </c>
      <c r="G663" s="395" t="s">
        <v>3457</v>
      </c>
    </row>
    <row r="664" spans="1:7">
      <c r="A664" s="395" t="s">
        <v>3884</v>
      </c>
      <c r="B664" s="395" t="s">
        <v>3638</v>
      </c>
      <c r="C664" s="395" t="s">
        <v>3484</v>
      </c>
      <c r="D664" s="395" t="s">
        <v>945</v>
      </c>
      <c r="E664" s="434" t="str">
        <f t="shared" si="10"/>
        <v>INSTR F341P1</v>
      </c>
      <c r="F664" s="434">
        <v>1329</v>
      </c>
      <c r="G664" s="395" t="s">
        <v>3457</v>
      </c>
    </row>
    <row r="665" spans="1:7">
      <c r="A665" s="395" t="s">
        <v>3884</v>
      </c>
      <c r="B665" s="395" t="s">
        <v>3638</v>
      </c>
      <c r="C665" s="395" t="s">
        <v>3484</v>
      </c>
      <c r="D665" s="395" t="s">
        <v>945</v>
      </c>
      <c r="E665" s="434" t="str">
        <f t="shared" si="10"/>
        <v>INSTR F341P1</v>
      </c>
      <c r="F665" s="434">
        <v>1329</v>
      </c>
      <c r="G665" s="395" t="s">
        <v>3457</v>
      </c>
    </row>
    <row r="666" spans="1:7">
      <c r="A666" s="395" t="s">
        <v>3884</v>
      </c>
      <c r="B666" s="395" t="s">
        <v>3638</v>
      </c>
      <c r="C666" s="395" t="s">
        <v>3484</v>
      </c>
      <c r="D666" s="395" t="s">
        <v>945</v>
      </c>
      <c r="E666" s="434" t="str">
        <f t="shared" si="10"/>
        <v>INSTR F341P2</v>
      </c>
      <c r="F666" s="434">
        <v>1330</v>
      </c>
      <c r="G666" s="395" t="s">
        <v>3464</v>
      </c>
    </row>
    <row r="667" spans="1:7">
      <c r="A667" s="395" t="s">
        <v>3884</v>
      </c>
      <c r="B667" s="395" t="s">
        <v>3638</v>
      </c>
      <c r="C667" s="395" t="s">
        <v>3484</v>
      </c>
      <c r="D667" s="395" t="s">
        <v>945</v>
      </c>
      <c r="E667" s="434" t="str">
        <f t="shared" si="10"/>
        <v>INSTR F341P2</v>
      </c>
      <c r="F667" s="434">
        <v>1330</v>
      </c>
      <c r="G667" s="395" t="s">
        <v>3464</v>
      </c>
    </row>
    <row r="668" spans="1:7">
      <c r="A668" s="395" t="s">
        <v>3884</v>
      </c>
      <c r="B668" s="395" t="s">
        <v>3638</v>
      </c>
      <c r="C668" s="395" t="s">
        <v>3484</v>
      </c>
      <c r="D668" s="395" t="s">
        <v>945</v>
      </c>
      <c r="E668" s="434" t="str">
        <f t="shared" si="10"/>
        <v>INSTR F341P2</v>
      </c>
      <c r="F668" s="434">
        <v>1330</v>
      </c>
      <c r="G668" s="395" t="s">
        <v>3464</v>
      </c>
    </row>
    <row r="669" spans="1:7">
      <c r="A669" s="395" t="s">
        <v>3884</v>
      </c>
      <c r="B669" s="395" t="s">
        <v>3638</v>
      </c>
      <c r="C669" s="395" t="s">
        <v>3484</v>
      </c>
      <c r="D669" s="395" t="s">
        <v>945</v>
      </c>
      <c r="E669" s="434" t="str">
        <f t="shared" si="10"/>
        <v>INSTR F341P3</v>
      </c>
      <c r="F669" s="434">
        <v>1331</v>
      </c>
      <c r="G669" s="395" t="s">
        <v>3465</v>
      </c>
    </row>
    <row r="670" spans="1:7">
      <c r="A670" s="395" t="s">
        <v>3884</v>
      </c>
      <c r="B670" s="395" t="s">
        <v>3638</v>
      </c>
      <c r="C670" s="395" t="s">
        <v>3484</v>
      </c>
      <c r="D670" s="395" t="s">
        <v>945</v>
      </c>
      <c r="E670" s="434" t="str">
        <f t="shared" si="10"/>
        <v>INSTR F341P3</v>
      </c>
      <c r="F670" s="434">
        <v>1331</v>
      </c>
      <c r="G670" s="395" t="s">
        <v>3465</v>
      </c>
    </row>
    <row r="671" spans="1:7">
      <c r="A671" s="395" t="s">
        <v>3884</v>
      </c>
      <c r="B671" s="395" t="s">
        <v>3638</v>
      </c>
      <c r="C671" s="395" t="s">
        <v>3484</v>
      </c>
      <c r="D671" s="395" t="s">
        <v>945</v>
      </c>
      <c r="E671" s="434" t="str">
        <f t="shared" si="10"/>
        <v>INSTR F341P3</v>
      </c>
      <c r="F671" s="434">
        <v>1331</v>
      </c>
      <c r="G671" s="395" t="s">
        <v>3465</v>
      </c>
    </row>
    <row r="672" spans="1:7">
      <c r="A672" s="395" t="s">
        <v>3884</v>
      </c>
      <c r="B672" s="395" t="s">
        <v>3638</v>
      </c>
      <c r="C672" s="395" t="s">
        <v>3484</v>
      </c>
      <c r="D672" s="395" t="s">
        <v>945</v>
      </c>
      <c r="E672" s="434" t="str">
        <f t="shared" si="10"/>
        <v>INSTR F341P3</v>
      </c>
      <c r="F672" s="434">
        <v>1331</v>
      </c>
      <c r="G672" s="395" t="s">
        <v>3465</v>
      </c>
    </row>
    <row r="673" spans="1:7">
      <c r="A673" s="395" t="s">
        <v>3884</v>
      </c>
      <c r="B673" s="395" t="s">
        <v>3638</v>
      </c>
      <c r="C673" s="395" t="s">
        <v>3484</v>
      </c>
      <c r="D673" s="395" t="s">
        <v>945</v>
      </c>
      <c r="E673" s="434" t="str">
        <f t="shared" si="10"/>
        <v>INSTR F341P4</v>
      </c>
      <c r="F673" s="434">
        <v>1332</v>
      </c>
      <c r="G673" s="395" t="s">
        <v>3466</v>
      </c>
    </row>
    <row r="674" spans="1:7">
      <c r="A674" s="395" t="s">
        <v>3884</v>
      </c>
      <c r="B674" s="395" t="s">
        <v>3638</v>
      </c>
      <c r="C674" s="395" t="s">
        <v>3484</v>
      </c>
      <c r="D674" s="395" t="s">
        <v>945</v>
      </c>
      <c r="E674" s="434" t="str">
        <f t="shared" si="10"/>
        <v>INSTR F341P4</v>
      </c>
      <c r="F674" s="434">
        <v>1332</v>
      </c>
      <c r="G674" s="395" t="s">
        <v>3466</v>
      </c>
    </row>
    <row r="675" spans="1:7">
      <c r="A675" s="395" t="s">
        <v>3884</v>
      </c>
      <c r="B675" s="395" t="s">
        <v>3638</v>
      </c>
      <c r="C675" s="395" t="s">
        <v>3484</v>
      </c>
      <c r="D675" s="395" t="s">
        <v>945</v>
      </c>
      <c r="E675" s="434" t="str">
        <f t="shared" si="10"/>
        <v>INSTR F341P4</v>
      </c>
      <c r="F675" s="434">
        <v>1332</v>
      </c>
      <c r="G675" s="395" t="s">
        <v>3466</v>
      </c>
    </row>
    <row r="676" spans="1:7">
      <c r="A676" s="395" t="s">
        <v>3885</v>
      </c>
      <c r="B676" s="395" t="s">
        <v>3638</v>
      </c>
      <c r="C676" s="395" t="s">
        <v>3485</v>
      </c>
      <c r="D676" s="395" t="s">
        <v>959</v>
      </c>
      <c r="E676" s="434" t="str">
        <f t="shared" si="10"/>
        <v>INSTR F342L1</v>
      </c>
      <c r="F676" s="434">
        <v>1334</v>
      </c>
      <c r="G676" s="395" t="s">
        <v>3473</v>
      </c>
    </row>
    <row r="677" spans="1:7">
      <c r="A677" s="395" t="s">
        <v>3885</v>
      </c>
      <c r="B677" s="395" t="s">
        <v>3638</v>
      </c>
      <c r="C677" s="395" t="s">
        <v>3485</v>
      </c>
      <c r="D677" s="395" t="s">
        <v>959</v>
      </c>
      <c r="E677" s="434" t="str">
        <f t="shared" si="10"/>
        <v>INSTR F342L2</v>
      </c>
      <c r="F677" s="434">
        <v>1335</v>
      </c>
      <c r="G677" s="395" t="s">
        <v>3515</v>
      </c>
    </row>
    <row r="678" spans="1:7">
      <c r="A678" s="395" t="s">
        <v>3885</v>
      </c>
      <c r="B678" s="395" t="s">
        <v>3638</v>
      </c>
      <c r="C678" s="395" t="s">
        <v>3485</v>
      </c>
      <c r="D678" s="395" t="s">
        <v>959</v>
      </c>
      <c r="E678" s="434" t="str">
        <f t="shared" si="10"/>
        <v>INSTR F342P1</v>
      </c>
      <c r="F678" s="434">
        <v>1336</v>
      </c>
      <c r="G678" s="395" t="s">
        <v>3457</v>
      </c>
    </row>
    <row r="679" spans="1:7">
      <c r="A679" s="395" t="s">
        <v>3885</v>
      </c>
      <c r="B679" s="395" t="s">
        <v>3638</v>
      </c>
      <c r="C679" s="395" t="s">
        <v>3485</v>
      </c>
      <c r="D679" s="395" t="s">
        <v>959</v>
      </c>
      <c r="E679" s="434" t="str">
        <f t="shared" si="10"/>
        <v>INSTR F342P1</v>
      </c>
      <c r="F679" s="434">
        <v>1336</v>
      </c>
      <c r="G679" s="395" t="s">
        <v>3457</v>
      </c>
    </row>
    <row r="680" spans="1:7">
      <c r="A680" s="395" t="s">
        <v>3885</v>
      </c>
      <c r="B680" s="395" t="s">
        <v>3638</v>
      </c>
      <c r="C680" s="395" t="s">
        <v>3485</v>
      </c>
      <c r="D680" s="395" t="s">
        <v>959</v>
      </c>
      <c r="E680" s="434" t="str">
        <f t="shared" si="10"/>
        <v>INSTR F342P1</v>
      </c>
      <c r="F680" s="434">
        <v>1336</v>
      </c>
      <c r="G680" s="395" t="s">
        <v>3457</v>
      </c>
    </row>
    <row r="681" spans="1:7">
      <c r="A681" s="395" t="s">
        <v>3885</v>
      </c>
      <c r="B681" s="395" t="s">
        <v>3638</v>
      </c>
      <c r="C681" s="395" t="s">
        <v>3485</v>
      </c>
      <c r="D681" s="395" t="s">
        <v>959</v>
      </c>
      <c r="E681" s="434" t="str">
        <f t="shared" si="10"/>
        <v>INSTR F342P2</v>
      </c>
      <c r="F681" s="434">
        <v>1337</v>
      </c>
      <c r="G681" s="395" t="s">
        <v>3464</v>
      </c>
    </row>
    <row r="682" spans="1:7">
      <c r="A682" s="395" t="s">
        <v>3885</v>
      </c>
      <c r="B682" s="395" t="s">
        <v>3638</v>
      </c>
      <c r="C682" s="395" t="s">
        <v>3485</v>
      </c>
      <c r="D682" s="395" t="s">
        <v>959</v>
      </c>
      <c r="E682" s="434" t="str">
        <f t="shared" si="10"/>
        <v>INSTR F342P2</v>
      </c>
      <c r="F682" s="434">
        <v>1337</v>
      </c>
      <c r="G682" s="395" t="s">
        <v>3464</v>
      </c>
    </row>
    <row r="683" spans="1:7">
      <c r="A683" s="395" t="s">
        <v>3885</v>
      </c>
      <c r="B683" s="395" t="s">
        <v>3638</v>
      </c>
      <c r="C683" s="395" t="s">
        <v>3485</v>
      </c>
      <c r="D683" s="395" t="s">
        <v>959</v>
      </c>
      <c r="E683" s="434" t="str">
        <f t="shared" si="10"/>
        <v>INSTR F342P2</v>
      </c>
      <c r="F683" s="434">
        <v>1337</v>
      </c>
      <c r="G683" s="395" t="s">
        <v>3464</v>
      </c>
    </row>
    <row r="684" spans="1:7">
      <c r="A684" s="395" t="s">
        <v>3885</v>
      </c>
      <c r="B684" s="395" t="s">
        <v>3638</v>
      </c>
      <c r="C684" s="395" t="s">
        <v>3485</v>
      </c>
      <c r="D684" s="395" t="s">
        <v>959</v>
      </c>
      <c r="E684" s="434" t="str">
        <f t="shared" si="10"/>
        <v>INSTR F342P3</v>
      </c>
      <c r="F684" s="434">
        <v>1338</v>
      </c>
      <c r="G684" s="395" t="s">
        <v>3465</v>
      </c>
    </row>
    <row r="685" spans="1:7">
      <c r="A685" s="395" t="s">
        <v>3885</v>
      </c>
      <c r="B685" s="395" t="s">
        <v>3638</v>
      </c>
      <c r="C685" s="395" t="s">
        <v>3485</v>
      </c>
      <c r="D685" s="395" t="s">
        <v>959</v>
      </c>
      <c r="E685" s="434" t="str">
        <f t="shared" si="10"/>
        <v>INSTR F342P3</v>
      </c>
      <c r="F685" s="434">
        <v>1338</v>
      </c>
      <c r="G685" s="395" t="s">
        <v>3465</v>
      </c>
    </row>
    <row r="686" spans="1:7">
      <c r="A686" s="395" t="s">
        <v>3885</v>
      </c>
      <c r="B686" s="395" t="s">
        <v>3638</v>
      </c>
      <c r="C686" s="395" t="s">
        <v>3485</v>
      </c>
      <c r="D686" s="395" t="s">
        <v>959</v>
      </c>
      <c r="E686" s="434" t="str">
        <f t="shared" si="10"/>
        <v>INSTR F342P3</v>
      </c>
      <c r="F686" s="434">
        <v>1338</v>
      </c>
      <c r="G686" s="395" t="s">
        <v>3465</v>
      </c>
    </row>
    <row r="687" spans="1:7">
      <c r="A687" s="395" t="s">
        <v>3885</v>
      </c>
      <c r="B687" s="395" t="s">
        <v>3638</v>
      </c>
      <c r="C687" s="395" t="s">
        <v>3485</v>
      </c>
      <c r="D687" s="395" t="s">
        <v>959</v>
      </c>
      <c r="E687" s="434" t="str">
        <f t="shared" si="10"/>
        <v>INSTR F342P4</v>
      </c>
      <c r="F687" s="434">
        <v>1339</v>
      </c>
      <c r="G687" s="395" t="s">
        <v>3466</v>
      </c>
    </row>
    <row r="688" spans="1:7">
      <c r="A688" s="395" t="s">
        <v>3885</v>
      </c>
      <c r="B688" s="395" t="s">
        <v>3638</v>
      </c>
      <c r="C688" s="395" t="s">
        <v>3485</v>
      </c>
      <c r="D688" s="395" t="s">
        <v>959</v>
      </c>
      <c r="E688" s="434" t="str">
        <f t="shared" si="10"/>
        <v>INSTR F342P4</v>
      </c>
      <c r="F688" s="434">
        <v>1339</v>
      </c>
      <c r="G688" s="395" t="s">
        <v>3466</v>
      </c>
    </row>
    <row r="689" spans="1:7">
      <c r="A689" s="395" t="s">
        <v>3885</v>
      </c>
      <c r="B689" s="395" t="s">
        <v>3638</v>
      </c>
      <c r="C689" s="395" t="s">
        <v>3485</v>
      </c>
      <c r="D689" s="395" t="s">
        <v>959</v>
      </c>
      <c r="E689" s="434" t="str">
        <f t="shared" si="10"/>
        <v>INSTR F342P4</v>
      </c>
      <c r="F689" s="434">
        <v>1339</v>
      </c>
      <c r="G689" s="395" t="s">
        <v>3466</v>
      </c>
    </row>
    <row r="690" spans="1:7">
      <c r="A690" s="395" t="s">
        <v>3885</v>
      </c>
      <c r="B690" s="395" t="s">
        <v>3638</v>
      </c>
      <c r="C690" s="395" t="s">
        <v>3485</v>
      </c>
      <c r="D690" s="395" t="s">
        <v>959</v>
      </c>
      <c r="E690" s="434" t="str">
        <f t="shared" si="10"/>
        <v>INSTR F342P4</v>
      </c>
      <c r="F690" s="434">
        <v>1339</v>
      </c>
      <c r="G690" s="395" t="s">
        <v>3466</v>
      </c>
    </row>
    <row r="691" spans="1:7">
      <c r="A691" s="395" t="s">
        <v>3885</v>
      </c>
      <c r="B691" s="395" t="s">
        <v>3638</v>
      </c>
      <c r="C691" s="395" t="s">
        <v>3485</v>
      </c>
      <c r="D691" s="395" t="s">
        <v>959</v>
      </c>
      <c r="E691" s="434" t="str">
        <f t="shared" si="10"/>
        <v>INSTR F342P5</v>
      </c>
      <c r="F691" s="434">
        <v>1340</v>
      </c>
      <c r="G691" s="395" t="s">
        <v>3467</v>
      </c>
    </row>
    <row r="692" spans="1:7">
      <c r="A692" s="395" t="s">
        <v>3885</v>
      </c>
      <c r="B692" s="395" t="s">
        <v>3638</v>
      </c>
      <c r="C692" s="395" t="s">
        <v>3485</v>
      </c>
      <c r="D692" s="395" t="s">
        <v>959</v>
      </c>
      <c r="E692" s="434" t="str">
        <f t="shared" si="10"/>
        <v>INSTR F342P5</v>
      </c>
      <c r="F692" s="434">
        <v>1340</v>
      </c>
      <c r="G692" s="395" t="s">
        <v>3467</v>
      </c>
    </row>
    <row r="693" spans="1:7">
      <c r="A693" s="395" t="s">
        <v>3885</v>
      </c>
      <c r="B693" s="395" t="s">
        <v>3638</v>
      </c>
      <c r="C693" s="395" t="s">
        <v>3485</v>
      </c>
      <c r="D693" s="395" t="s">
        <v>959</v>
      </c>
      <c r="E693" s="434" t="str">
        <f t="shared" si="10"/>
        <v>INSTR F342P5</v>
      </c>
      <c r="F693" s="434">
        <v>1340</v>
      </c>
      <c r="G693" s="395" t="s">
        <v>3467</v>
      </c>
    </row>
    <row r="694" spans="1:7">
      <c r="A694" s="395" t="s">
        <v>3886</v>
      </c>
      <c r="B694" s="395" t="s">
        <v>3638</v>
      </c>
      <c r="C694" s="395" t="s">
        <v>3560</v>
      </c>
      <c r="D694" s="395" t="s">
        <v>1119</v>
      </c>
      <c r="E694" s="434" t="str">
        <f t="shared" si="10"/>
        <v>INSTR F343L1</v>
      </c>
      <c r="F694" s="434">
        <v>1341</v>
      </c>
      <c r="G694" s="395" t="s">
        <v>3473</v>
      </c>
    </row>
    <row r="695" spans="1:7">
      <c r="A695" s="395" t="s">
        <v>3886</v>
      </c>
      <c r="B695" s="395" t="s">
        <v>3638</v>
      </c>
      <c r="C695" s="395" t="s">
        <v>3560</v>
      </c>
      <c r="D695" s="395" t="s">
        <v>1119</v>
      </c>
      <c r="E695" s="434" t="str">
        <f t="shared" si="10"/>
        <v>INSTR F343T1</v>
      </c>
      <c r="F695" s="434">
        <v>1342</v>
      </c>
      <c r="G695" s="395" t="s">
        <v>3280</v>
      </c>
    </row>
    <row r="696" spans="1:7">
      <c r="A696" s="395" t="s">
        <v>3887</v>
      </c>
      <c r="B696" s="395" t="s">
        <v>3638</v>
      </c>
      <c r="C696" s="395" t="s">
        <v>3486</v>
      </c>
      <c r="D696" s="395" t="s">
        <v>197</v>
      </c>
      <c r="E696" s="434" t="str">
        <f t="shared" si="10"/>
        <v>INSTR F366I1</v>
      </c>
      <c r="F696" s="434">
        <v>1506</v>
      </c>
      <c r="G696" s="395" t="s">
        <v>3508</v>
      </c>
    </row>
    <row r="697" spans="1:7">
      <c r="A697" s="395" t="s">
        <v>3888</v>
      </c>
      <c r="B697" s="395" t="s">
        <v>3638</v>
      </c>
      <c r="C697" s="395" t="s">
        <v>3487</v>
      </c>
      <c r="D697" s="395" t="s">
        <v>197</v>
      </c>
      <c r="E697" s="434" t="str">
        <f t="shared" si="10"/>
        <v>INSTR F367I1</v>
      </c>
      <c r="F697" s="434">
        <v>1513</v>
      </c>
      <c r="G697" s="395" t="s">
        <v>3508</v>
      </c>
    </row>
    <row r="698" spans="1:7">
      <c r="A698" s="395" t="s">
        <v>3889</v>
      </c>
      <c r="B698" s="395" t="s">
        <v>3638</v>
      </c>
      <c r="C698" s="395" t="s">
        <v>3488</v>
      </c>
      <c r="D698" s="395" t="s">
        <v>200</v>
      </c>
      <c r="E698" s="434" t="str">
        <f t="shared" si="10"/>
        <v>INSTR F376I1</v>
      </c>
      <c r="F698" s="434">
        <v>1493</v>
      </c>
      <c r="G698" s="395" t="s">
        <v>3508</v>
      </c>
    </row>
    <row r="699" spans="1:7">
      <c r="A699" s="395" t="s">
        <v>3890</v>
      </c>
      <c r="B699" s="395" t="s">
        <v>3638</v>
      </c>
      <c r="C699" s="395" t="s">
        <v>3489</v>
      </c>
      <c r="D699" s="395" t="s">
        <v>200</v>
      </c>
      <c r="E699" s="434" t="str">
        <f t="shared" si="10"/>
        <v>INSTR F377I1</v>
      </c>
      <c r="F699" s="434">
        <v>1523</v>
      </c>
      <c r="G699" s="395" t="s">
        <v>3508</v>
      </c>
    </row>
    <row r="700" spans="1:7">
      <c r="A700" s="395" t="s">
        <v>3891</v>
      </c>
      <c r="B700" s="395" t="s">
        <v>3638</v>
      </c>
      <c r="C700" s="395" t="s">
        <v>3607</v>
      </c>
      <c r="D700" s="395" t="s">
        <v>994</v>
      </c>
      <c r="E700" s="434" t="str">
        <f t="shared" si="10"/>
        <v>INSTR F473L1</v>
      </c>
      <c r="F700" s="434">
        <v>1538</v>
      </c>
      <c r="G700" s="395" t="s">
        <v>3473</v>
      </c>
    </row>
    <row r="701" spans="1:7">
      <c r="A701" s="395" t="s">
        <v>3892</v>
      </c>
      <c r="B701" s="395" t="s">
        <v>3638</v>
      </c>
      <c r="C701" s="395" t="s">
        <v>3493</v>
      </c>
      <c r="D701" s="395" t="s">
        <v>212</v>
      </c>
      <c r="E701" s="434" t="str">
        <f t="shared" si="10"/>
        <v>INSTR F491R1</v>
      </c>
      <c r="F701" s="434">
        <v>1501</v>
      </c>
      <c r="G701" s="395" t="s">
        <v>3483</v>
      </c>
    </row>
    <row r="702" spans="1:7">
      <c r="A702" s="395" t="s">
        <v>3893</v>
      </c>
      <c r="B702" s="395" t="s">
        <v>3639</v>
      </c>
      <c r="C702" s="395" t="s">
        <v>3484</v>
      </c>
      <c r="D702" s="395" t="s">
        <v>1122</v>
      </c>
      <c r="E702" s="434" t="str">
        <f t="shared" si="10"/>
        <v>IS F341L1</v>
      </c>
      <c r="F702" s="434">
        <v>1432</v>
      </c>
      <c r="G702" s="395" t="s">
        <v>3473</v>
      </c>
    </row>
    <row r="703" spans="1:7">
      <c r="A703" s="395" t="s">
        <v>3894</v>
      </c>
      <c r="B703" s="395" t="s">
        <v>1134</v>
      </c>
      <c r="C703" s="395" t="s">
        <v>3527</v>
      </c>
      <c r="D703" s="395" t="s">
        <v>3640</v>
      </c>
      <c r="E703" s="434" t="str">
        <f t="shared" si="10"/>
        <v>MATH F112G1</v>
      </c>
      <c r="F703" s="434">
        <v>1118</v>
      </c>
      <c r="G703" s="395" t="s">
        <v>3456</v>
      </c>
    </row>
    <row r="704" spans="1:7">
      <c r="A704" s="395" t="s">
        <v>3894</v>
      </c>
      <c r="B704" s="395" t="s">
        <v>1134</v>
      </c>
      <c r="C704" s="395" t="s">
        <v>3527</v>
      </c>
      <c r="D704" s="395" t="s">
        <v>3640</v>
      </c>
      <c r="E704" s="434" t="str">
        <f t="shared" si="10"/>
        <v>MATH F112L1</v>
      </c>
      <c r="F704" s="434">
        <v>1119</v>
      </c>
      <c r="G704" s="395" t="s">
        <v>3473</v>
      </c>
    </row>
    <row r="705" spans="1:7">
      <c r="A705" s="395" t="s">
        <v>3894</v>
      </c>
      <c r="B705" s="395" t="s">
        <v>1134</v>
      </c>
      <c r="C705" s="395" t="s">
        <v>3527</v>
      </c>
      <c r="D705" s="395" t="s">
        <v>3640</v>
      </c>
      <c r="E705" s="434" t="str">
        <f t="shared" si="10"/>
        <v>MATH F112L1</v>
      </c>
      <c r="F705" s="434">
        <v>1119</v>
      </c>
      <c r="G705" s="395" t="s">
        <v>3473</v>
      </c>
    </row>
    <row r="706" spans="1:7">
      <c r="A706" s="395" t="s">
        <v>3894</v>
      </c>
      <c r="B706" s="395" t="s">
        <v>1134</v>
      </c>
      <c r="C706" s="395" t="s">
        <v>3527</v>
      </c>
      <c r="D706" s="395" t="s">
        <v>3640</v>
      </c>
      <c r="E706" s="434" t="str">
        <f t="shared" si="10"/>
        <v>MATH F112L1</v>
      </c>
      <c r="F706" s="434">
        <v>1119</v>
      </c>
      <c r="G706" s="395" t="s">
        <v>3473</v>
      </c>
    </row>
    <row r="707" spans="1:7">
      <c r="A707" s="395" t="s">
        <v>3894</v>
      </c>
      <c r="B707" s="395" t="s">
        <v>1134</v>
      </c>
      <c r="C707" s="395" t="s">
        <v>3527</v>
      </c>
      <c r="D707" s="395" t="s">
        <v>3640</v>
      </c>
      <c r="E707" s="434" t="str">
        <f t="shared" ref="E707:E770" si="11">TRIM(B707)&amp;" "&amp;TRIM(C707)&amp;G707</f>
        <v>MATH F112L1</v>
      </c>
      <c r="F707" s="434">
        <v>1119</v>
      </c>
      <c r="G707" s="395" t="s">
        <v>3473</v>
      </c>
    </row>
    <row r="708" spans="1:7">
      <c r="A708" s="395" t="s">
        <v>3894</v>
      </c>
      <c r="B708" s="395" t="s">
        <v>1134</v>
      </c>
      <c r="C708" s="395" t="s">
        <v>3527</v>
      </c>
      <c r="D708" s="395" t="s">
        <v>3640</v>
      </c>
      <c r="E708" s="434" t="str">
        <f t="shared" si="11"/>
        <v>MATH F112L10</v>
      </c>
      <c r="F708" s="434">
        <v>1120</v>
      </c>
      <c r="G708" s="395" t="s">
        <v>3517</v>
      </c>
    </row>
    <row r="709" spans="1:7">
      <c r="A709" s="395" t="s">
        <v>3894</v>
      </c>
      <c r="B709" s="395" t="s">
        <v>1134</v>
      </c>
      <c r="C709" s="395" t="s">
        <v>3527</v>
      </c>
      <c r="D709" s="395" t="s">
        <v>3640</v>
      </c>
      <c r="E709" s="434" t="str">
        <f t="shared" si="11"/>
        <v>MATH F112L10</v>
      </c>
      <c r="F709" s="434">
        <v>1120</v>
      </c>
      <c r="G709" s="395" t="s">
        <v>3517</v>
      </c>
    </row>
    <row r="710" spans="1:7">
      <c r="A710" s="395" t="s">
        <v>3894</v>
      </c>
      <c r="B710" s="395" t="s">
        <v>1134</v>
      </c>
      <c r="C710" s="395" t="s">
        <v>3527</v>
      </c>
      <c r="D710" s="395" t="s">
        <v>3640</v>
      </c>
      <c r="E710" s="434" t="str">
        <f t="shared" si="11"/>
        <v>MATH F112L10</v>
      </c>
      <c r="F710" s="434">
        <v>1120</v>
      </c>
      <c r="G710" s="395" t="s">
        <v>3517</v>
      </c>
    </row>
    <row r="711" spans="1:7">
      <c r="A711" s="395" t="s">
        <v>3894</v>
      </c>
      <c r="B711" s="395" t="s">
        <v>1134</v>
      </c>
      <c r="C711" s="395" t="s">
        <v>3527</v>
      </c>
      <c r="D711" s="395" t="s">
        <v>3640</v>
      </c>
      <c r="E711" s="434" t="str">
        <f t="shared" si="11"/>
        <v>MATH F112L10</v>
      </c>
      <c r="F711" s="434">
        <v>1120</v>
      </c>
      <c r="G711" s="395" t="s">
        <v>3517</v>
      </c>
    </row>
    <row r="712" spans="1:7">
      <c r="A712" s="395" t="s">
        <v>3894</v>
      </c>
      <c r="B712" s="395" t="s">
        <v>1134</v>
      </c>
      <c r="C712" s="395" t="s">
        <v>3527</v>
      </c>
      <c r="D712" s="395" t="s">
        <v>3640</v>
      </c>
      <c r="E712" s="434" t="str">
        <f t="shared" si="11"/>
        <v>MATH F112L11</v>
      </c>
      <c r="F712" s="434">
        <v>1121</v>
      </c>
      <c r="G712" s="395" t="s">
        <v>3518</v>
      </c>
    </row>
    <row r="713" spans="1:7">
      <c r="A713" s="395" t="s">
        <v>3894</v>
      </c>
      <c r="B713" s="395" t="s">
        <v>1134</v>
      </c>
      <c r="C713" s="395" t="s">
        <v>3527</v>
      </c>
      <c r="D713" s="395" t="s">
        <v>3640</v>
      </c>
      <c r="E713" s="434" t="str">
        <f t="shared" si="11"/>
        <v>MATH F112L11</v>
      </c>
      <c r="F713" s="434">
        <v>1121</v>
      </c>
      <c r="G713" s="395" t="s">
        <v>3518</v>
      </c>
    </row>
    <row r="714" spans="1:7">
      <c r="A714" s="395" t="s">
        <v>3894</v>
      </c>
      <c r="B714" s="395" t="s">
        <v>1134</v>
      </c>
      <c r="C714" s="395" t="s">
        <v>3527</v>
      </c>
      <c r="D714" s="395" t="s">
        <v>3640</v>
      </c>
      <c r="E714" s="434" t="str">
        <f t="shared" si="11"/>
        <v>MATH F112L11</v>
      </c>
      <c r="F714" s="434">
        <v>1121</v>
      </c>
      <c r="G714" s="395" t="s">
        <v>3518</v>
      </c>
    </row>
    <row r="715" spans="1:7">
      <c r="A715" s="395" t="s">
        <v>3894</v>
      </c>
      <c r="B715" s="395" t="s">
        <v>1134</v>
      </c>
      <c r="C715" s="395" t="s">
        <v>3527</v>
      </c>
      <c r="D715" s="395" t="s">
        <v>3640</v>
      </c>
      <c r="E715" s="434" t="str">
        <f t="shared" si="11"/>
        <v>MATH F112L11</v>
      </c>
      <c r="F715" s="434">
        <v>1121</v>
      </c>
      <c r="G715" s="395" t="s">
        <v>3518</v>
      </c>
    </row>
    <row r="716" spans="1:7">
      <c r="A716" s="395" t="s">
        <v>3894</v>
      </c>
      <c r="B716" s="395" t="s">
        <v>1134</v>
      </c>
      <c r="C716" s="395" t="s">
        <v>3527</v>
      </c>
      <c r="D716" s="395" t="s">
        <v>3640</v>
      </c>
      <c r="E716" s="434" t="str">
        <f t="shared" si="11"/>
        <v>MATH F112L12</v>
      </c>
      <c r="F716" s="434">
        <v>1122</v>
      </c>
      <c r="G716" s="395" t="s">
        <v>3519</v>
      </c>
    </row>
    <row r="717" spans="1:7">
      <c r="A717" s="395" t="s">
        <v>3894</v>
      </c>
      <c r="B717" s="395" t="s">
        <v>1134</v>
      </c>
      <c r="C717" s="395" t="s">
        <v>3527</v>
      </c>
      <c r="D717" s="395" t="s">
        <v>3640</v>
      </c>
      <c r="E717" s="434" t="str">
        <f t="shared" si="11"/>
        <v>MATH F112L12</v>
      </c>
      <c r="F717" s="434">
        <v>1122</v>
      </c>
      <c r="G717" s="395" t="s">
        <v>3519</v>
      </c>
    </row>
    <row r="718" spans="1:7">
      <c r="A718" s="395" t="s">
        <v>3894</v>
      </c>
      <c r="B718" s="395" t="s">
        <v>1134</v>
      </c>
      <c r="C718" s="395" t="s">
        <v>3527</v>
      </c>
      <c r="D718" s="395" t="s">
        <v>3640</v>
      </c>
      <c r="E718" s="434" t="str">
        <f t="shared" si="11"/>
        <v>MATH F112L12</v>
      </c>
      <c r="F718" s="434">
        <v>1122</v>
      </c>
      <c r="G718" s="395" t="s">
        <v>3519</v>
      </c>
    </row>
    <row r="719" spans="1:7">
      <c r="A719" s="395" t="s">
        <v>3894</v>
      </c>
      <c r="B719" s="395" t="s">
        <v>1134</v>
      </c>
      <c r="C719" s="395" t="s">
        <v>3527</v>
      </c>
      <c r="D719" s="395" t="s">
        <v>3640</v>
      </c>
      <c r="E719" s="434" t="str">
        <f t="shared" si="11"/>
        <v>MATH F112L12</v>
      </c>
      <c r="F719" s="434">
        <v>1122</v>
      </c>
      <c r="G719" s="395" t="s">
        <v>3519</v>
      </c>
    </row>
    <row r="720" spans="1:7">
      <c r="A720" s="395" t="s">
        <v>3894</v>
      </c>
      <c r="B720" s="395" t="s">
        <v>1134</v>
      </c>
      <c r="C720" s="395" t="s">
        <v>3527</v>
      </c>
      <c r="D720" s="395" t="s">
        <v>3640</v>
      </c>
      <c r="E720" s="434" t="str">
        <f t="shared" si="11"/>
        <v>MATH F112L13</v>
      </c>
      <c r="F720" s="434">
        <v>1123</v>
      </c>
      <c r="G720" s="395" t="s">
        <v>3641</v>
      </c>
    </row>
    <row r="721" spans="1:7">
      <c r="A721" s="395" t="s">
        <v>3894</v>
      </c>
      <c r="B721" s="395" t="s">
        <v>1134</v>
      </c>
      <c r="C721" s="395" t="s">
        <v>3527</v>
      </c>
      <c r="D721" s="395" t="s">
        <v>3640</v>
      </c>
      <c r="E721" s="434" t="str">
        <f t="shared" si="11"/>
        <v>MATH F112L13</v>
      </c>
      <c r="F721" s="434">
        <v>1123</v>
      </c>
      <c r="G721" s="395" t="s">
        <v>3641</v>
      </c>
    </row>
    <row r="722" spans="1:7">
      <c r="A722" s="395" t="s">
        <v>3894</v>
      </c>
      <c r="B722" s="395" t="s">
        <v>1134</v>
      </c>
      <c r="C722" s="395" t="s">
        <v>3527</v>
      </c>
      <c r="D722" s="395" t="s">
        <v>3640</v>
      </c>
      <c r="E722" s="434" t="str">
        <f t="shared" si="11"/>
        <v>MATH F112L13</v>
      </c>
      <c r="F722" s="434">
        <v>1123</v>
      </c>
      <c r="G722" s="395" t="s">
        <v>3641</v>
      </c>
    </row>
    <row r="723" spans="1:7">
      <c r="A723" s="395" t="s">
        <v>3894</v>
      </c>
      <c r="B723" s="395" t="s">
        <v>1134</v>
      </c>
      <c r="C723" s="395" t="s">
        <v>3527</v>
      </c>
      <c r="D723" s="395" t="s">
        <v>3640</v>
      </c>
      <c r="E723" s="434" t="str">
        <f t="shared" si="11"/>
        <v>MATH F112L2</v>
      </c>
      <c r="F723" s="434">
        <v>1124</v>
      </c>
      <c r="G723" s="395" t="s">
        <v>3515</v>
      </c>
    </row>
    <row r="724" spans="1:7">
      <c r="A724" s="395" t="s">
        <v>3894</v>
      </c>
      <c r="B724" s="395" t="s">
        <v>1134</v>
      </c>
      <c r="C724" s="395" t="s">
        <v>3527</v>
      </c>
      <c r="D724" s="395" t="s">
        <v>3640</v>
      </c>
      <c r="E724" s="434" t="str">
        <f t="shared" si="11"/>
        <v>MATH F112L2</v>
      </c>
      <c r="F724" s="434">
        <v>1124</v>
      </c>
      <c r="G724" s="395" t="s">
        <v>3515</v>
      </c>
    </row>
    <row r="725" spans="1:7">
      <c r="A725" s="395" t="s">
        <v>3894</v>
      </c>
      <c r="B725" s="395" t="s">
        <v>1134</v>
      </c>
      <c r="C725" s="395" t="s">
        <v>3527</v>
      </c>
      <c r="D725" s="395" t="s">
        <v>3640</v>
      </c>
      <c r="E725" s="434" t="str">
        <f t="shared" si="11"/>
        <v>MATH F112L2</v>
      </c>
      <c r="F725" s="434">
        <v>1124</v>
      </c>
      <c r="G725" s="395" t="s">
        <v>3515</v>
      </c>
    </row>
    <row r="726" spans="1:7">
      <c r="A726" s="395" t="s">
        <v>3894</v>
      </c>
      <c r="B726" s="395" t="s">
        <v>1134</v>
      </c>
      <c r="C726" s="395" t="s">
        <v>3527</v>
      </c>
      <c r="D726" s="395" t="s">
        <v>3640</v>
      </c>
      <c r="E726" s="434" t="str">
        <f t="shared" si="11"/>
        <v>MATH F112L2</v>
      </c>
      <c r="F726" s="434">
        <v>1124</v>
      </c>
      <c r="G726" s="395" t="s">
        <v>3515</v>
      </c>
    </row>
    <row r="727" spans="1:7">
      <c r="A727" s="395" t="s">
        <v>3894</v>
      </c>
      <c r="B727" s="395" t="s">
        <v>1134</v>
      </c>
      <c r="C727" s="395" t="s">
        <v>3527</v>
      </c>
      <c r="D727" s="395" t="s">
        <v>3640</v>
      </c>
      <c r="E727" s="434" t="str">
        <f t="shared" si="11"/>
        <v>MATH F112L3</v>
      </c>
      <c r="F727" s="434">
        <v>1125</v>
      </c>
      <c r="G727" s="395" t="s">
        <v>3520</v>
      </c>
    </row>
    <row r="728" spans="1:7">
      <c r="A728" s="395" t="s">
        <v>3894</v>
      </c>
      <c r="B728" s="395" t="s">
        <v>1134</v>
      </c>
      <c r="C728" s="395" t="s">
        <v>3527</v>
      </c>
      <c r="D728" s="395" t="s">
        <v>3640</v>
      </c>
      <c r="E728" s="434" t="str">
        <f t="shared" si="11"/>
        <v>MATH F112L3</v>
      </c>
      <c r="F728" s="434">
        <v>1125</v>
      </c>
      <c r="G728" s="395" t="s">
        <v>3520</v>
      </c>
    </row>
    <row r="729" spans="1:7">
      <c r="A729" s="395" t="s">
        <v>3894</v>
      </c>
      <c r="B729" s="395" t="s">
        <v>1134</v>
      </c>
      <c r="C729" s="395" t="s">
        <v>3527</v>
      </c>
      <c r="D729" s="395" t="s">
        <v>3640</v>
      </c>
      <c r="E729" s="434" t="str">
        <f t="shared" si="11"/>
        <v>MATH F112L3</v>
      </c>
      <c r="F729" s="434">
        <v>1125</v>
      </c>
      <c r="G729" s="395" t="s">
        <v>3520</v>
      </c>
    </row>
    <row r="730" spans="1:7">
      <c r="A730" s="395" t="s">
        <v>3894</v>
      </c>
      <c r="B730" s="395" t="s">
        <v>1134</v>
      </c>
      <c r="C730" s="395" t="s">
        <v>3527</v>
      </c>
      <c r="D730" s="395" t="s">
        <v>3640</v>
      </c>
      <c r="E730" s="434" t="str">
        <f t="shared" si="11"/>
        <v>MATH F112L4</v>
      </c>
      <c r="F730" s="434">
        <v>1126</v>
      </c>
      <c r="G730" s="395" t="s">
        <v>3521</v>
      </c>
    </row>
    <row r="731" spans="1:7">
      <c r="A731" s="395" t="s">
        <v>3894</v>
      </c>
      <c r="B731" s="395" t="s">
        <v>1134</v>
      </c>
      <c r="C731" s="395" t="s">
        <v>3527</v>
      </c>
      <c r="D731" s="395" t="s">
        <v>3640</v>
      </c>
      <c r="E731" s="434" t="str">
        <f t="shared" si="11"/>
        <v>MATH F112L4</v>
      </c>
      <c r="F731" s="434">
        <v>1126</v>
      </c>
      <c r="G731" s="395" t="s">
        <v>3521</v>
      </c>
    </row>
    <row r="732" spans="1:7">
      <c r="A732" s="395" t="s">
        <v>3894</v>
      </c>
      <c r="B732" s="395" t="s">
        <v>1134</v>
      </c>
      <c r="C732" s="395" t="s">
        <v>3527</v>
      </c>
      <c r="D732" s="395" t="s">
        <v>3640</v>
      </c>
      <c r="E732" s="434" t="str">
        <f t="shared" si="11"/>
        <v>MATH F112L4</v>
      </c>
      <c r="F732" s="434">
        <v>1126</v>
      </c>
      <c r="G732" s="395" t="s">
        <v>3521</v>
      </c>
    </row>
    <row r="733" spans="1:7">
      <c r="A733" s="395" t="s">
        <v>3894</v>
      </c>
      <c r="B733" s="395" t="s">
        <v>1134</v>
      </c>
      <c r="C733" s="395" t="s">
        <v>3527</v>
      </c>
      <c r="D733" s="395" t="s">
        <v>3640</v>
      </c>
      <c r="E733" s="434" t="str">
        <f t="shared" si="11"/>
        <v>MATH F112L4</v>
      </c>
      <c r="F733" s="434">
        <v>1126</v>
      </c>
      <c r="G733" s="395" t="s">
        <v>3521</v>
      </c>
    </row>
    <row r="734" spans="1:7">
      <c r="A734" s="395" t="s">
        <v>3894</v>
      </c>
      <c r="B734" s="395" t="s">
        <v>1134</v>
      </c>
      <c r="C734" s="395" t="s">
        <v>3527</v>
      </c>
      <c r="D734" s="395" t="s">
        <v>3640</v>
      </c>
      <c r="E734" s="434" t="str">
        <f t="shared" si="11"/>
        <v>MATH F112L5</v>
      </c>
      <c r="F734" s="434">
        <v>1127</v>
      </c>
      <c r="G734" s="395" t="s">
        <v>3522</v>
      </c>
    </row>
    <row r="735" spans="1:7">
      <c r="A735" s="395" t="s">
        <v>3894</v>
      </c>
      <c r="B735" s="395" t="s">
        <v>1134</v>
      </c>
      <c r="C735" s="395" t="s">
        <v>3527</v>
      </c>
      <c r="D735" s="395" t="s">
        <v>3640</v>
      </c>
      <c r="E735" s="434" t="str">
        <f t="shared" si="11"/>
        <v>MATH F112L5</v>
      </c>
      <c r="F735" s="434">
        <v>1127</v>
      </c>
      <c r="G735" s="395" t="s">
        <v>3522</v>
      </c>
    </row>
    <row r="736" spans="1:7">
      <c r="A736" s="395" t="s">
        <v>3894</v>
      </c>
      <c r="B736" s="395" t="s">
        <v>1134</v>
      </c>
      <c r="C736" s="395" t="s">
        <v>3527</v>
      </c>
      <c r="D736" s="395" t="s">
        <v>3640</v>
      </c>
      <c r="E736" s="434" t="str">
        <f t="shared" si="11"/>
        <v>MATH F112L5</v>
      </c>
      <c r="F736" s="434">
        <v>1127</v>
      </c>
      <c r="G736" s="395" t="s">
        <v>3522</v>
      </c>
    </row>
    <row r="737" spans="1:7">
      <c r="A737" s="395" t="s">
        <v>3894</v>
      </c>
      <c r="B737" s="395" t="s">
        <v>1134</v>
      </c>
      <c r="C737" s="395" t="s">
        <v>3527</v>
      </c>
      <c r="D737" s="395" t="s">
        <v>3640</v>
      </c>
      <c r="E737" s="434" t="str">
        <f t="shared" si="11"/>
        <v>MATH F112L5</v>
      </c>
      <c r="F737" s="434">
        <v>1127</v>
      </c>
      <c r="G737" s="395" t="s">
        <v>3522</v>
      </c>
    </row>
    <row r="738" spans="1:7">
      <c r="A738" s="395" t="s">
        <v>3894</v>
      </c>
      <c r="B738" s="395" t="s">
        <v>1134</v>
      </c>
      <c r="C738" s="395" t="s">
        <v>3527</v>
      </c>
      <c r="D738" s="395" t="s">
        <v>3640</v>
      </c>
      <c r="E738" s="434" t="str">
        <f t="shared" si="11"/>
        <v>MATH F112L6</v>
      </c>
      <c r="F738" s="434">
        <v>1128</v>
      </c>
      <c r="G738" s="395" t="s">
        <v>3523</v>
      </c>
    </row>
    <row r="739" spans="1:7">
      <c r="A739" s="395" t="s">
        <v>3894</v>
      </c>
      <c r="B739" s="395" t="s">
        <v>1134</v>
      </c>
      <c r="C739" s="395" t="s">
        <v>3527</v>
      </c>
      <c r="D739" s="395" t="s">
        <v>3640</v>
      </c>
      <c r="E739" s="434" t="str">
        <f t="shared" si="11"/>
        <v>MATH F112L6</v>
      </c>
      <c r="F739" s="434">
        <v>1128</v>
      </c>
      <c r="G739" s="395" t="s">
        <v>3523</v>
      </c>
    </row>
    <row r="740" spans="1:7">
      <c r="A740" s="395" t="s">
        <v>3894</v>
      </c>
      <c r="B740" s="395" t="s">
        <v>1134</v>
      </c>
      <c r="C740" s="395" t="s">
        <v>3527</v>
      </c>
      <c r="D740" s="395" t="s">
        <v>3640</v>
      </c>
      <c r="E740" s="434" t="str">
        <f t="shared" si="11"/>
        <v>MATH F112L6</v>
      </c>
      <c r="F740" s="434">
        <v>1128</v>
      </c>
      <c r="G740" s="395" t="s">
        <v>3523</v>
      </c>
    </row>
    <row r="741" spans="1:7">
      <c r="A741" s="395" t="s">
        <v>3894</v>
      </c>
      <c r="B741" s="395" t="s">
        <v>1134</v>
      </c>
      <c r="C741" s="395" t="s">
        <v>3527</v>
      </c>
      <c r="D741" s="395" t="s">
        <v>3640</v>
      </c>
      <c r="E741" s="434" t="str">
        <f t="shared" si="11"/>
        <v>MATH F112L6</v>
      </c>
      <c r="F741" s="434">
        <v>1128</v>
      </c>
      <c r="G741" s="395" t="s">
        <v>3523</v>
      </c>
    </row>
    <row r="742" spans="1:7">
      <c r="A742" s="395" t="s">
        <v>3894</v>
      </c>
      <c r="B742" s="395" t="s">
        <v>1134</v>
      </c>
      <c r="C742" s="395" t="s">
        <v>3527</v>
      </c>
      <c r="D742" s="395" t="s">
        <v>3640</v>
      </c>
      <c r="E742" s="434" t="str">
        <f t="shared" si="11"/>
        <v>MATH F112L7</v>
      </c>
      <c r="F742" s="434">
        <v>1129</v>
      </c>
      <c r="G742" s="395" t="s">
        <v>3524</v>
      </c>
    </row>
    <row r="743" spans="1:7">
      <c r="A743" s="395" t="s">
        <v>3894</v>
      </c>
      <c r="B743" s="395" t="s">
        <v>1134</v>
      </c>
      <c r="C743" s="395" t="s">
        <v>3527</v>
      </c>
      <c r="D743" s="395" t="s">
        <v>3640</v>
      </c>
      <c r="E743" s="434" t="str">
        <f t="shared" si="11"/>
        <v>MATH F112L7</v>
      </c>
      <c r="F743" s="434">
        <v>1129</v>
      </c>
      <c r="G743" s="395" t="s">
        <v>3524</v>
      </c>
    </row>
    <row r="744" spans="1:7">
      <c r="A744" s="395" t="s">
        <v>3894</v>
      </c>
      <c r="B744" s="395" t="s">
        <v>1134</v>
      </c>
      <c r="C744" s="395" t="s">
        <v>3527</v>
      </c>
      <c r="D744" s="395" t="s">
        <v>3640</v>
      </c>
      <c r="E744" s="434" t="str">
        <f t="shared" si="11"/>
        <v>MATH F112L7</v>
      </c>
      <c r="F744" s="434">
        <v>1129</v>
      </c>
      <c r="G744" s="395" t="s">
        <v>3524</v>
      </c>
    </row>
    <row r="745" spans="1:7">
      <c r="A745" s="395" t="s">
        <v>3894</v>
      </c>
      <c r="B745" s="395" t="s">
        <v>1134</v>
      </c>
      <c r="C745" s="395" t="s">
        <v>3527</v>
      </c>
      <c r="D745" s="395" t="s">
        <v>3640</v>
      </c>
      <c r="E745" s="434" t="str">
        <f t="shared" si="11"/>
        <v>MATH F112L7</v>
      </c>
      <c r="F745" s="434">
        <v>1129</v>
      </c>
      <c r="G745" s="395" t="s">
        <v>3524</v>
      </c>
    </row>
    <row r="746" spans="1:7">
      <c r="A746" s="395" t="s">
        <v>3894</v>
      </c>
      <c r="B746" s="395" t="s">
        <v>1134</v>
      </c>
      <c r="C746" s="395" t="s">
        <v>3527</v>
      </c>
      <c r="D746" s="395" t="s">
        <v>3640</v>
      </c>
      <c r="E746" s="434" t="str">
        <f t="shared" si="11"/>
        <v>MATH F112L8</v>
      </c>
      <c r="F746" s="434">
        <v>1130</v>
      </c>
      <c r="G746" s="395" t="s">
        <v>3525</v>
      </c>
    </row>
    <row r="747" spans="1:7">
      <c r="A747" s="395" t="s">
        <v>3894</v>
      </c>
      <c r="B747" s="395" t="s">
        <v>1134</v>
      </c>
      <c r="C747" s="395" t="s">
        <v>3527</v>
      </c>
      <c r="D747" s="395" t="s">
        <v>3640</v>
      </c>
      <c r="E747" s="434" t="str">
        <f t="shared" si="11"/>
        <v>MATH F112L8</v>
      </c>
      <c r="F747" s="434">
        <v>1130</v>
      </c>
      <c r="G747" s="395" t="s">
        <v>3525</v>
      </c>
    </row>
    <row r="748" spans="1:7">
      <c r="A748" s="395" t="s">
        <v>3894</v>
      </c>
      <c r="B748" s="395" t="s">
        <v>1134</v>
      </c>
      <c r="C748" s="395" t="s">
        <v>3527</v>
      </c>
      <c r="D748" s="395" t="s">
        <v>3640</v>
      </c>
      <c r="E748" s="434" t="str">
        <f t="shared" si="11"/>
        <v>MATH F112L8</v>
      </c>
      <c r="F748" s="434">
        <v>1130</v>
      </c>
      <c r="G748" s="395" t="s">
        <v>3525</v>
      </c>
    </row>
    <row r="749" spans="1:7">
      <c r="A749" s="395" t="s">
        <v>3894</v>
      </c>
      <c r="B749" s="395" t="s">
        <v>1134</v>
      </c>
      <c r="C749" s="395" t="s">
        <v>3527</v>
      </c>
      <c r="D749" s="395" t="s">
        <v>3640</v>
      </c>
      <c r="E749" s="434" t="str">
        <f t="shared" si="11"/>
        <v>MATH F112L8</v>
      </c>
      <c r="F749" s="434">
        <v>1130</v>
      </c>
      <c r="G749" s="395" t="s">
        <v>3525</v>
      </c>
    </row>
    <row r="750" spans="1:7">
      <c r="A750" s="395" t="s">
        <v>3894</v>
      </c>
      <c r="B750" s="395" t="s">
        <v>1134</v>
      </c>
      <c r="C750" s="395" t="s">
        <v>3527</v>
      </c>
      <c r="D750" s="395" t="s">
        <v>3640</v>
      </c>
      <c r="E750" s="434" t="str">
        <f t="shared" si="11"/>
        <v>MATH F112L9</v>
      </c>
      <c r="F750" s="434">
        <v>1131</v>
      </c>
      <c r="G750" s="395" t="s">
        <v>3526</v>
      </c>
    </row>
    <row r="751" spans="1:7">
      <c r="A751" s="395" t="s">
        <v>3894</v>
      </c>
      <c r="B751" s="395" t="s">
        <v>1134</v>
      </c>
      <c r="C751" s="395" t="s">
        <v>3527</v>
      </c>
      <c r="D751" s="395" t="s">
        <v>3640</v>
      </c>
      <c r="E751" s="434" t="str">
        <f t="shared" si="11"/>
        <v>MATH F112L9</v>
      </c>
      <c r="F751" s="434">
        <v>1131</v>
      </c>
      <c r="G751" s="395" t="s">
        <v>3526</v>
      </c>
    </row>
    <row r="752" spans="1:7">
      <c r="A752" s="395" t="s">
        <v>3894</v>
      </c>
      <c r="B752" s="395" t="s">
        <v>1134</v>
      </c>
      <c r="C752" s="395" t="s">
        <v>3527</v>
      </c>
      <c r="D752" s="395" t="s">
        <v>3640</v>
      </c>
      <c r="E752" s="434" t="str">
        <f t="shared" si="11"/>
        <v>MATH F112L9</v>
      </c>
      <c r="F752" s="434">
        <v>1131</v>
      </c>
      <c r="G752" s="395" t="s">
        <v>3526</v>
      </c>
    </row>
    <row r="753" spans="1:7">
      <c r="A753" s="395" t="s">
        <v>3894</v>
      </c>
      <c r="B753" s="395" t="s">
        <v>1134</v>
      </c>
      <c r="C753" s="395" t="s">
        <v>3527</v>
      </c>
      <c r="D753" s="395" t="s">
        <v>3640</v>
      </c>
      <c r="E753" s="434" t="str">
        <f t="shared" si="11"/>
        <v>MATH F112L9</v>
      </c>
      <c r="F753" s="434">
        <v>1131</v>
      </c>
      <c r="G753" s="395" t="s">
        <v>3526</v>
      </c>
    </row>
    <row r="754" spans="1:7">
      <c r="A754" s="395" t="s">
        <v>3895</v>
      </c>
      <c r="B754" s="395" t="s">
        <v>1134</v>
      </c>
      <c r="C754" s="395" t="s">
        <v>3642</v>
      </c>
      <c r="D754" s="395" t="s">
        <v>3643</v>
      </c>
      <c r="E754" s="434" t="str">
        <f t="shared" si="11"/>
        <v>MATH F113G1</v>
      </c>
      <c r="F754" s="434">
        <v>1132</v>
      </c>
      <c r="G754" s="395" t="s">
        <v>3456</v>
      </c>
    </row>
    <row r="755" spans="1:7">
      <c r="A755" s="395" t="s">
        <v>3895</v>
      </c>
      <c r="B755" s="395" t="s">
        <v>1134</v>
      </c>
      <c r="C755" s="395" t="s">
        <v>3642</v>
      </c>
      <c r="D755" s="395" t="s">
        <v>3643</v>
      </c>
      <c r="E755" s="434" t="str">
        <f t="shared" si="11"/>
        <v>MATH F113L1</v>
      </c>
      <c r="F755" s="434">
        <v>1133</v>
      </c>
      <c r="G755" s="395" t="s">
        <v>3473</v>
      </c>
    </row>
    <row r="756" spans="1:7">
      <c r="A756" s="395" t="s">
        <v>3895</v>
      </c>
      <c r="B756" s="395" t="s">
        <v>1134</v>
      </c>
      <c r="C756" s="395" t="s">
        <v>3642</v>
      </c>
      <c r="D756" s="395" t="s">
        <v>3643</v>
      </c>
      <c r="E756" s="434" t="str">
        <f t="shared" si="11"/>
        <v>MATH F113L1</v>
      </c>
      <c r="F756" s="434">
        <v>1133</v>
      </c>
      <c r="G756" s="395" t="s">
        <v>3473</v>
      </c>
    </row>
    <row r="757" spans="1:7">
      <c r="A757" s="395" t="s">
        <v>3895</v>
      </c>
      <c r="B757" s="395" t="s">
        <v>1134</v>
      </c>
      <c r="C757" s="395" t="s">
        <v>3642</v>
      </c>
      <c r="D757" s="395" t="s">
        <v>3643</v>
      </c>
      <c r="E757" s="434" t="str">
        <f t="shared" si="11"/>
        <v>MATH F113L1</v>
      </c>
      <c r="F757" s="434">
        <v>1133</v>
      </c>
      <c r="G757" s="395" t="s">
        <v>3473</v>
      </c>
    </row>
    <row r="758" spans="1:7">
      <c r="A758" s="395" t="s">
        <v>3895</v>
      </c>
      <c r="B758" s="395" t="s">
        <v>1134</v>
      </c>
      <c r="C758" s="395" t="s">
        <v>3642</v>
      </c>
      <c r="D758" s="395" t="s">
        <v>3643</v>
      </c>
      <c r="E758" s="434" t="str">
        <f t="shared" si="11"/>
        <v>MATH F113L1</v>
      </c>
      <c r="F758" s="434">
        <v>1133</v>
      </c>
      <c r="G758" s="395" t="s">
        <v>3473</v>
      </c>
    </row>
    <row r="759" spans="1:7">
      <c r="A759" s="395" t="s">
        <v>3895</v>
      </c>
      <c r="B759" s="395" t="s">
        <v>1134</v>
      </c>
      <c r="C759" s="395" t="s">
        <v>3642</v>
      </c>
      <c r="D759" s="395" t="s">
        <v>3643</v>
      </c>
      <c r="E759" s="434" t="str">
        <f t="shared" si="11"/>
        <v>MATH F113L1</v>
      </c>
      <c r="F759" s="434">
        <v>1133</v>
      </c>
      <c r="G759" s="395" t="s">
        <v>3473</v>
      </c>
    </row>
    <row r="760" spans="1:7">
      <c r="A760" s="395" t="s">
        <v>3895</v>
      </c>
      <c r="B760" s="395" t="s">
        <v>1134</v>
      </c>
      <c r="C760" s="395" t="s">
        <v>3642</v>
      </c>
      <c r="D760" s="395" t="s">
        <v>3643</v>
      </c>
      <c r="E760" s="434" t="str">
        <f t="shared" si="11"/>
        <v>MATH F113L2</v>
      </c>
      <c r="F760" s="434">
        <v>1134</v>
      </c>
      <c r="G760" s="395" t="s">
        <v>3515</v>
      </c>
    </row>
    <row r="761" spans="1:7">
      <c r="A761" s="395" t="s">
        <v>3895</v>
      </c>
      <c r="B761" s="395" t="s">
        <v>1134</v>
      </c>
      <c r="C761" s="395" t="s">
        <v>3642</v>
      </c>
      <c r="D761" s="395" t="s">
        <v>3643</v>
      </c>
      <c r="E761" s="434" t="str">
        <f t="shared" si="11"/>
        <v>MATH F113L2</v>
      </c>
      <c r="F761" s="434">
        <v>1134</v>
      </c>
      <c r="G761" s="395" t="s">
        <v>3515</v>
      </c>
    </row>
    <row r="762" spans="1:7">
      <c r="A762" s="395" t="s">
        <v>3895</v>
      </c>
      <c r="B762" s="395" t="s">
        <v>1134</v>
      </c>
      <c r="C762" s="395" t="s">
        <v>3642</v>
      </c>
      <c r="D762" s="395" t="s">
        <v>3643</v>
      </c>
      <c r="E762" s="434" t="str">
        <f t="shared" si="11"/>
        <v>MATH F113L2</v>
      </c>
      <c r="F762" s="434">
        <v>1134</v>
      </c>
      <c r="G762" s="395" t="s">
        <v>3515</v>
      </c>
    </row>
    <row r="763" spans="1:7">
      <c r="A763" s="395" t="s">
        <v>3895</v>
      </c>
      <c r="B763" s="395" t="s">
        <v>1134</v>
      </c>
      <c r="C763" s="395" t="s">
        <v>3642</v>
      </c>
      <c r="D763" s="395" t="s">
        <v>3643</v>
      </c>
      <c r="E763" s="434" t="str">
        <f t="shared" si="11"/>
        <v>MATH F113L2</v>
      </c>
      <c r="F763" s="434">
        <v>1134</v>
      </c>
      <c r="G763" s="395" t="s">
        <v>3515</v>
      </c>
    </row>
    <row r="764" spans="1:7">
      <c r="A764" s="395" t="s">
        <v>3895</v>
      </c>
      <c r="B764" s="395" t="s">
        <v>1134</v>
      </c>
      <c r="C764" s="395" t="s">
        <v>3642</v>
      </c>
      <c r="D764" s="395" t="s">
        <v>3643</v>
      </c>
      <c r="E764" s="434" t="str">
        <f t="shared" si="11"/>
        <v>MATH F113L2</v>
      </c>
      <c r="F764" s="434">
        <v>1134</v>
      </c>
      <c r="G764" s="395" t="s">
        <v>3515</v>
      </c>
    </row>
    <row r="765" spans="1:7">
      <c r="A765" s="395" t="s">
        <v>3895</v>
      </c>
      <c r="B765" s="395" t="s">
        <v>1134</v>
      </c>
      <c r="C765" s="395" t="s">
        <v>3642</v>
      </c>
      <c r="D765" s="395" t="s">
        <v>3643</v>
      </c>
      <c r="E765" s="434" t="str">
        <f t="shared" si="11"/>
        <v>MATH F113L2</v>
      </c>
      <c r="F765" s="434">
        <v>1134</v>
      </c>
      <c r="G765" s="395" t="s">
        <v>3515</v>
      </c>
    </row>
    <row r="766" spans="1:7">
      <c r="A766" s="395" t="s">
        <v>3895</v>
      </c>
      <c r="B766" s="395" t="s">
        <v>1134</v>
      </c>
      <c r="C766" s="395" t="s">
        <v>3642</v>
      </c>
      <c r="D766" s="395" t="s">
        <v>3643</v>
      </c>
      <c r="E766" s="434" t="str">
        <f t="shared" si="11"/>
        <v>MATH F113L3</v>
      </c>
      <c r="F766" s="434">
        <v>1135</v>
      </c>
      <c r="G766" s="395" t="s">
        <v>3520</v>
      </c>
    </row>
    <row r="767" spans="1:7">
      <c r="A767" s="395" t="s">
        <v>3895</v>
      </c>
      <c r="B767" s="395" t="s">
        <v>1134</v>
      </c>
      <c r="C767" s="395" t="s">
        <v>3642</v>
      </c>
      <c r="D767" s="395" t="s">
        <v>3643</v>
      </c>
      <c r="E767" s="434" t="str">
        <f t="shared" si="11"/>
        <v>MATH F113L3</v>
      </c>
      <c r="F767" s="434">
        <v>1135</v>
      </c>
      <c r="G767" s="395" t="s">
        <v>3520</v>
      </c>
    </row>
    <row r="768" spans="1:7">
      <c r="A768" s="395" t="s">
        <v>3895</v>
      </c>
      <c r="B768" s="395" t="s">
        <v>1134</v>
      </c>
      <c r="C768" s="395" t="s">
        <v>3642</v>
      </c>
      <c r="D768" s="395" t="s">
        <v>3643</v>
      </c>
      <c r="E768" s="434" t="str">
        <f t="shared" si="11"/>
        <v>MATH F113L3</v>
      </c>
      <c r="F768" s="434">
        <v>1135</v>
      </c>
      <c r="G768" s="395" t="s">
        <v>3520</v>
      </c>
    </row>
    <row r="769" spans="1:7">
      <c r="A769" s="395" t="s">
        <v>3895</v>
      </c>
      <c r="B769" s="395" t="s">
        <v>1134</v>
      </c>
      <c r="C769" s="395" t="s">
        <v>3642</v>
      </c>
      <c r="D769" s="395" t="s">
        <v>3643</v>
      </c>
      <c r="E769" s="434" t="str">
        <f t="shared" si="11"/>
        <v>MATH F113L3</v>
      </c>
      <c r="F769" s="434">
        <v>1135</v>
      </c>
      <c r="G769" s="395" t="s">
        <v>3520</v>
      </c>
    </row>
    <row r="770" spans="1:7">
      <c r="A770" s="395" t="s">
        <v>3895</v>
      </c>
      <c r="B770" s="395" t="s">
        <v>1134</v>
      </c>
      <c r="C770" s="395" t="s">
        <v>3642</v>
      </c>
      <c r="D770" s="395" t="s">
        <v>3643</v>
      </c>
      <c r="E770" s="434" t="str">
        <f t="shared" si="11"/>
        <v>MATH F113L3</v>
      </c>
      <c r="F770" s="434">
        <v>1135</v>
      </c>
      <c r="G770" s="395" t="s">
        <v>3520</v>
      </c>
    </row>
    <row r="771" spans="1:7">
      <c r="A771" s="395" t="s">
        <v>3895</v>
      </c>
      <c r="B771" s="395" t="s">
        <v>1134</v>
      </c>
      <c r="C771" s="395" t="s">
        <v>3642</v>
      </c>
      <c r="D771" s="395" t="s">
        <v>3643</v>
      </c>
      <c r="E771" s="434" t="str">
        <f t="shared" ref="E771:E834" si="12">TRIM(B771)&amp;" "&amp;TRIM(C771)&amp;G771</f>
        <v>MATH F113L3</v>
      </c>
      <c r="F771" s="434">
        <v>1135</v>
      </c>
      <c r="G771" s="395" t="s">
        <v>3520</v>
      </c>
    </row>
    <row r="772" spans="1:7">
      <c r="A772" s="395" t="s">
        <v>3895</v>
      </c>
      <c r="B772" s="395" t="s">
        <v>1134</v>
      </c>
      <c r="C772" s="395" t="s">
        <v>3642</v>
      </c>
      <c r="D772" s="395" t="s">
        <v>3643</v>
      </c>
      <c r="E772" s="434" t="str">
        <f t="shared" si="12"/>
        <v>MATH F113L4</v>
      </c>
      <c r="F772" s="434">
        <v>1136</v>
      </c>
      <c r="G772" s="395" t="s">
        <v>3521</v>
      </c>
    </row>
    <row r="773" spans="1:7">
      <c r="A773" s="395" t="s">
        <v>3895</v>
      </c>
      <c r="B773" s="395" t="s">
        <v>1134</v>
      </c>
      <c r="C773" s="395" t="s">
        <v>3642</v>
      </c>
      <c r="D773" s="395" t="s">
        <v>3643</v>
      </c>
      <c r="E773" s="434" t="str">
        <f t="shared" si="12"/>
        <v>MATH F113L4</v>
      </c>
      <c r="F773" s="434">
        <v>1136</v>
      </c>
      <c r="G773" s="395" t="s">
        <v>3521</v>
      </c>
    </row>
    <row r="774" spans="1:7">
      <c r="A774" s="395" t="s">
        <v>3895</v>
      </c>
      <c r="B774" s="395" t="s">
        <v>1134</v>
      </c>
      <c r="C774" s="395" t="s">
        <v>3642</v>
      </c>
      <c r="D774" s="395" t="s">
        <v>3643</v>
      </c>
      <c r="E774" s="434" t="str">
        <f t="shared" si="12"/>
        <v>MATH F113L4</v>
      </c>
      <c r="F774" s="434">
        <v>1136</v>
      </c>
      <c r="G774" s="395" t="s">
        <v>3521</v>
      </c>
    </row>
    <row r="775" spans="1:7">
      <c r="A775" s="395" t="s">
        <v>3895</v>
      </c>
      <c r="B775" s="395" t="s">
        <v>1134</v>
      </c>
      <c r="C775" s="395" t="s">
        <v>3642</v>
      </c>
      <c r="D775" s="395" t="s">
        <v>3643</v>
      </c>
      <c r="E775" s="434" t="str">
        <f t="shared" si="12"/>
        <v>MATH F113L4</v>
      </c>
      <c r="F775" s="434">
        <v>1136</v>
      </c>
      <c r="G775" s="395" t="s">
        <v>3521</v>
      </c>
    </row>
    <row r="776" spans="1:7">
      <c r="A776" s="395" t="s">
        <v>3895</v>
      </c>
      <c r="B776" s="395" t="s">
        <v>1134</v>
      </c>
      <c r="C776" s="395" t="s">
        <v>3642</v>
      </c>
      <c r="D776" s="395" t="s">
        <v>3643</v>
      </c>
      <c r="E776" s="434" t="str">
        <f t="shared" si="12"/>
        <v>MATH F113L4</v>
      </c>
      <c r="F776" s="434">
        <v>1136</v>
      </c>
      <c r="G776" s="395" t="s">
        <v>3521</v>
      </c>
    </row>
    <row r="777" spans="1:7">
      <c r="A777" s="395" t="s">
        <v>3895</v>
      </c>
      <c r="B777" s="395" t="s">
        <v>1134</v>
      </c>
      <c r="C777" s="395" t="s">
        <v>3642</v>
      </c>
      <c r="D777" s="395" t="s">
        <v>3643</v>
      </c>
      <c r="E777" s="434" t="str">
        <f t="shared" si="12"/>
        <v>MATH F113L4</v>
      </c>
      <c r="F777" s="434">
        <v>1136</v>
      </c>
      <c r="G777" s="395" t="s">
        <v>3521</v>
      </c>
    </row>
    <row r="778" spans="1:7">
      <c r="A778" s="395" t="s">
        <v>3895</v>
      </c>
      <c r="B778" s="395" t="s">
        <v>1134</v>
      </c>
      <c r="C778" s="395" t="s">
        <v>3642</v>
      </c>
      <c r="D778" s="395" t="s">
        <v>3643</v>
      </c>
      <c r="E778" s="434" t="str">
        <f t="shared" si="12"/>
        <v>MATH F113L5</v>
      </c>
      <c r="F778" s="434">
        <v>1137</v>
      </c>
      <c r="G778" s="395" t="s">
        <v>3522</v>
      </c>
    </row>
    <row r="779" spans="1:7">
      <c r="A779" s="395" t="s">
        <v>3895</v>
      </c>
      <c r="B779" s="395" t="s">
        <v>1134</v>
      </c>
      <c r="C779" s="395" t="s">
        <v>3642</v>
      </c>
      <c r="D779" s="395" t="s">
        <v>3643</v>
      </c>
      <c r="E779" s="434" t="str">
        <f t="shared" si="12"/>
        <v>MATH F113L5</v>
      </c>
      <c r="F779" s="434">
        <v>1137</v>
      </c>
      <c r="G779" s="395" t="s">
        <v>3522</v>
      </c>
    </row>
    <row r="780" spans="1:7">
      <c r="A780" s="395" t="s">
        <v>3895</v>
      </c>
      <c r="B780" s="395" t="s">
        <v>1134</v>
      </c>
      <c r="C780" s="395" t="s">
        <v>3642</v>
      </c>
      <c r="D780" s="395" t="s">
        <v>3643</v>
      </c>
      <c r="E780" s="434" t="str">
        <f t="shared" si="12"/>
        <v>MATH F113L5</v>
      </c>
      <c r="F780" s="434">
        <v>1137</v>
      </c>
      <c r="G780" s="395" t="s">
        <v>3522</v>
      </c>
    </row>
    <row r="781" spans="1:7">
      <c r="A781" s="395" t="s">
        <v>3895</v>
      </c>
      <c r="B781" s="395" t="s">
        <v>1134</v>
      </c>
      <c r="C781" s="395" t="s">
        <v>3642</v>
      </c>
      <c r="D781" s="395" t="s">
        <v>3643</v>
      </c>
      <c r="E781" s="434" t="str">
        <f t="shared" si="12"/>
        <v>MATH F113L5</v>
      </c>
      <c r="F781" s="434">
        <v>1137</v>
      </c>
      <c r="G781" s="395" t="s">
        <v>3522</v>
      </c>
    </row>
    <row r="782" spans="1:7">
      <c r="A782" s="395" t="s">
        <v>3895</v>
      </c>
      <c r="B782" s="395" t="s">
        <v>1134</v>
      </c>
      <c r="C782" s="395" t="s">
        <v>3642</v>
      </c>
      <c r="D782" s="395" t="s">
        <v>3643</v>
      </c>
      <c r="E782" s="434" t="str">
        <f t="shared" si="12"/>
        <v>MATH F113L5</v>
      </c>
      <c r="F782" s="434">
        <v>1137</v>
      </c>
      <c r="G782" s="395" t="s">
        <v>3522</v>
      </c>
    </row>
    <row r="783" spans="1:7">
      <c r="A783" s="395" t="s">
        <v>3895</v>
      </c>
      <c r="B783" s="395" t="s">
        <v>1134</v>
      </c>
      <c r="C783" s="395" t="s">
        <v>3642</v>
      </c>
      <c r="D783" s="395" t="s">
        <v>3643</v>
      </c>
      <c r="E783" s="434" t="str">
        <f t="shared" si="12"/>
        <v>MATH F113L5</v>
      </c>
      <c r="F783" s="434">
        <v>1137</v>
      </c>
      <c r="G783" s="395" t="s">
        <v>3522</v>
      </c>
    </row>
    <row r="784" spans="1:7">
      <c r="A784" s="395" t="s">
        <v>3895</v>
      </c>
      <c r="B784" s="395" t="s">
        <v>1134</v>
      </c>
      <c r="C784" s="395" t="s">
        <v>3642</v>
      </c>
      <c r="D784" s="395" t="s">
        <v>3643</v>
      </c>
      <c r="E784" s="434" t="str">
        <f t="shared" si="12"/>
        <v>MATH F113L6</v>
      </c>
      <c r="F784" s="434">
        <v>1138</v>
      </c>
      <c r="G784" s="395" t="s">
        <v>3523</v>
      </c>
    </row>
    <row r="785" spans="1:7">
      <c r="A785" s="395" t="s">
        <v>3895</v>
      </c>
      <c r="B785" s="395" t="s">
        <v>1134</v>
      </c>
      <c r="C785" s="395" t="s">
        <v>3642</v>
      </c>
      <c r="D785" s="395" t="s">
        <v>3643</v>
      </c>
      <c r="E785" s="434" t="str">
        <f t="shared" si="12"/>
        <v>MATH F113L6</v>
      </c>
      <c r="F785" s="434">
        <v>1138</v>
      </c>
      <c r="G785" s="395" t="s">
        <v>3523</v>
      </c>
    </row>
    <row r="786" spans="1:7">
      <c r="A786" s="395" t="s">
        <v>3895</v>
      </c>
      <c r="B786" s="395" t="s">
        <v>1134</v>
      </c>
      <c r="C786" s="395" t="s">
        <v>3642</v>
      </c>
      <c r="D786" s="395" t="s">
        <v>3643</v>
      </c>
      <c r="E786" s="434" t="str">
        <f t="shared" si="12"/>
        <v>MATH F113L6</v>
      </c>
      <c r="F786" s="434">
        <v>1138</v>
      </c>
      <c r="G786" s="395" t="s">
        <v>3523</v>
      </c>
    </row>
    <row r="787" spans="1:7">
      <c r="A787" s="395" t="s">
        <v>3895</v>
      </c>
      <c r="B787" s="395" t="s">
        <v>1134</v>
      </c>
      <c r="C787" s="395" t="s">
        <v>3642</v>
      </c>
      <c r="D787" s="395" t="s">
        <v>3643</v>
      </c>
      <c r="E787" s="434" t="str">
        <f t="shared" si="12"/>
        <v>MATH F113L6</v>
      </c>
      <c r="F787" s="434">
        <v>1138</v>
      </c>
      <c r="G787" s="395" t="s">
        <v>3523</v>
      </c>
    </row>
    <row r="788" spans="1:7">
      <c r="A788" s="395" t="s">
        <v>3895</v>
      </c>
      <c r="B788" s="395" t="s">
        <v>1134</v>
      </c>
      <c r="C788" s="395" t="s">
        <v>3642</v>
      </c>
      <c r="D788" s="395" t="s">
        <v>3643</v>
      </c>
      <c r="E788" s="434" t="str">
        <f t="shared" si="12"/>
        <v>MATH F113L6</v>
      </c>
      <c r="F788" s="434">
        <v>1138</v>
      </c>
      <c r="G788" s="395" t="s">
        <v>3523</v>
      </c>
    </row>
    <row r="789" spans="1:7">
      <c r="A789" s="395" t="s">
        <v>3895</v>
      </c>
      <c r="B789" s="395" t="s">
        <v>1134</v>
      </c>
      <c r="C789" s="395" t="s">
        <v>3642</v>
      </c>
      <c r="D789" s="395" t="s">
        <v>3643</v>
      </c>
      <c r="E789" s="434" t="str">
        <f t="shared" si="12"/>
        <v>MATH F113L7</v>
      </c>
      <c r="F789" s="434">
        <v>1139</v>
      </c>
      <c r="G789" s="395" t="s">
        <v>3524</v>
      </c>
    </row>
    <row r="790" spans="1:7">
      <c r="A790" s="395" t="s">
        <v>3895</v>
      </c>
      <c r="B790" s="395" t="s">
        <v>1134</v>
      </c>
      <c r="C790" s="395" t="s">
        <v>3642</v>
      </c>
      <c r="D790" s="395" t="s">
        <v>3643</v>
      </c>
      <c r="E790" s="434" t="str">
        <f t="shared" si="12"/>
        <v>MATH F113L7</v>
      </c>
      <c r="F790" s="434">
        <v>1139</v>
      </c>
      <c r="G790" s="395" t="s">
        <v>3524</v>
      </c>
    </row>
    <row r="791" spans="1:7">
      <c r="A791" s="395" t="s">
        <v>3895</v>
      </c>
      <c r="B791" s="395" t="s">
        <v>1134</v>
      </c>
      <c r="C791" s="395" t="s">
        <v>3642</v>
      </c>
      <c r="D791" s="395" t="s">
        <v>3643</v>
      </c>
      <c r="E791" s="434" t="str">
        <f t="shared" si="12"/>
        <v>MATH F113L7</v>
      </c>
      <c r="F791" s="434">
        <v>1139</v>
      </c>
      <c r="G791" s="395" t="s">
        <v>3524</v>
      </c>
    </row>
    <row r="792" spans="1:7">
      <c r="A792" s="395" t="s">
        <v>3895</v>
      </c>
      <c r="B792" s="395" t="s">
        <v>1134</v>
      </c>
      <c r="C792" s="395" t="s">
        <v>3642</v>
      </c>
      <c r="D792" s="395" t="s">
        <v>3643</v>
      </c>
      <c r="E792" s="434" t="str">
        <f t="shared" si="12"/>
        <v>MATH F113L7</v>
      </c>
      <c r="F792" s="434">
        <v>1139</v>
      </c>
      <c r="G792" s="395" t="s">
        <v>3524</v>
      </c>
    </row>
    <row r="793" spans="1:7">
      <c r="A793" s="395" t="s">
        <v>3895</v>
      </c>
      <c r="B793" s="395" t="s">
        <v>1134</v>
      </c>
      <c r="C793" s="395" t="s">
        <v>3642</v>
      </c>
      <c r="D793" s="395" t="s">
        <v>3643</v>
      </c>
      <c r="E793" s="434" t="str">
        <f t="shared" si="12"/>
        <v>MATH F113L7</v>
      </c>
      <c r="F793" s="434">
        <v>1139</v>
      </c>
      <c r="G793" s="395" t="s">
        <v>3524</v>
      </c>
    </row>
    <row r="794" spans="1:7">
      <c r="A794" s="395" t="s">
        <v>3895</v>
      </c>
      <c r="B794" s="395" t="s">
        <v>1134</v>
      </c>
      <c r="C794" s="395" t="s">
        <v>3642</v>
      </c>
      <c r="D794" s="395" t="s">
        <v>3643</v>
      </c>
      <c r="E794" s="434" t="str">
        <f t="shared" si="12"/>
        <v>MATH F113L7</v>
      </c>
      <c r="F794" s="434">
        <v>1139</v>
      </c>
      <c r="G794" s="395" t="s">
        <v>3524</v>
      </c>
    </row>
    <row r="795" spans="1:7">
      <c r="A795" s="395" t="s">
        <v>3896</v>
      </c>
      <c r="B795" s="395" t="s">
        <v>1134</v>
      </c>
      <c r="C795" s="395" t="s">
        <v>3576</v>
      </c>
      <c r="D795" s="395" t="s">
        <v>1210</v>
      </c>
      <c r="E795" s="434" t="str">
        <f t="shared" si="12"/>
        <v>MATH F211L1</v>
      </c>
      <c r="F795" s="434">
        <v>1568</v>
      </c>
      <c r="G795" s="395" t="s">
        <v>3473</v>
      </c>
    </row>
    <row r="796" spans="1:7">
      <c r="A796" s="395" t="s">
        <v>3896</v>
      </c>
      <c r="B796" s="395" t="s">
        <v>1134</v>
      </c>
      <c r="C796" s="395" t="s">
        <v>3576</v>
      </c>
      <c r="D796" s="395" t="s">
        <v>1210</v>
      </c>
      <c r="E796" s="434" t="str">
        <f t="shared" si="12"/>
        <v>MATH F211L1</v>
      </c>
      <c r="F796" s="434">
        <v>1568</v>
      </c>
      <c r="G796" s="395" t="s">
        <v>3473</v>
      </c>
    </row>
    <row r="797" spans="1:7">
      <c r="A797" s="395" t="s">
        <v>3897</v>
      </c>
      <c r="B797" s="395" t="s">
        <v>1134</v>
      </c>
      <c r="C797" s="395" t="s">
        <v>3615</v>
      </c>
      <c r="D797" s="395" t="s">
        <v>1213</v>
      </c>
      <c r="E797" s="434" t="str">
        <f t="shared" si="12"/>
        <v>MATH F231L1</v>
      </c>
      <c r="F797" s="434">
        <v>1307</v>
      </c>
      <c r="G797" s="395" t="s">
        <v>3473</v>
      </c>
    </row>
    <row r="798" spans="1:7">
      <c r="A798" s="395" t="s">
        <v>3898</v>
      </c>
      <c r="B798" s="395" t="s">
        <v>1134</v>
      </c>
      <c r="C798" s="395" t="s">
        <v>3478</v>
      </c>
      <c r="D798" s="395" t="s">
        <v>1216</v>
      </c>
      <c r="E798" s="434" t="str">
        <f t="shared" si="12"/>
        <v>MATH F241L1</v>
      </c>
      <c r="F798" s="434">
        <v>1393</v>
      </c>
      <c r="G798" s="395" t="s">
        <v>3473</v>
      </c>
    </row>
    <row r="799" spans="1:7">
      <c r="A799" s="395" t="s">
        <v>3898</v>
      </c>
      <c r="B799" s="395" t="s">
        <v>1134</v>
      </c>
      <c r="C799" s="395" t="s">
        <v>3478</v>
      </c>
      <c r="D799" s="395" t="s">
        <v>1216</v>
      </c>
      <c r="E799" s="434" t="str">
        <f t="shared" si="12"/>
        <v>MATH F241T1</v>
      </c>
      <c r="F799" s="434">
        <v>1394</v>
      </c>
      <c r="G799" s="395" t="s">
        <v>3280</v>
      </c>
    </row>
    <row r="800" spans="1:7">
      <c r="A800" s="395" t="s">
        <v>3899</v>
      </c>
      <c r="B800" s="395" t="s">
        <v>1134</v>
      </c>
      <c r="C800" s="395" t="s">
        <v>3479</v>
      </c>
      <c r="D800" s="395" t="s">
        <v>1219</v>
      </c>
      <c r="E800" s="434" t="str">
        <f t="shared" si="12"/>
        <v>MATH F242L1</v>
      </c>
      <c r="F800" s="434">
        <v>1395</v>
      </c>
      <c r="G800" s="395" t="s">
        <v>3473</v>
      </c>
    </row>
    <row r="801" spans="1:7">
      <c r="A801" s="395" t="s">
        <v>3899</v>
      </c>
      <c r="B801" s="395" t="s">
        <v>1134</v>
      </c>
      <c r="C801" s="395" t="s">
        <v>3479</v>
      </c>
      <c r="D801" s="395" t="s">
        <v>1219</v>
      </c>
      <c r="E801" s="434" t="str">
        <f t="shared" si="12"/>
        <v>MATH F242T1</v>
      </c>
      <c r="F801" s="434">
        <v>1396</v>
      </c>
      <c r="G801" s="395" t="s">
        <v>3280</v>
      </c>
    </row>
    <row r="802" spans="1:7">
      <c r="A802" s="395" t="s">
        <v>3900</v>
      </c>
      <c r="B802" s="395" t="s">
        <v>1134</v>
      </c>
      <c r="C802" s="395" t="s">
        <v>3480</v>
      </c>
      <c r="D802" s="395" t="s">
        <v>1222</v>
      </c>
      <c r="E802" s="434" t="str">
        <f t="shared" si="12"/>
        <v>MATH F243L1</v>
      </c>
      <c r="F802" s="434">
        <v>1397</v>
      </c>
      <c r="G802" s="395" t="s">
        <v>3473</v>
      </c>
    </row>
    <row r="803" spans="1:7">
      <c r="A803" s="395" t="s">
        <v>3900</v>
      </c>
      <c r="B803" s="395" t="s">
        <v>1134</v>
      </c>
      <c r="C803" s="395" t="s">
        <v>3480</v>
      </c>
      <c r="D803" s="395" t="s">
        <v>1222</v>
      </c>
      <c r="E803" s="434" t="str">
        <f t="shared" si="12"/>
        <v>MATH F243T1</v>
      </c>
      <c r="F803" s="434">
        <v>1398</v>
      </c>
      <c r="G803" s="395" t="s">
        <v>3280</v>
      </c>
    </row>
    <row r="804" spans="1:7">
      <c r="A804" s="395" t="s">
        <v>3901</v>
      </c>
      <c r="B804" s="395" t="s">
        <v>1134</v>
      </c>
      <c r="C804" s="395" t="s">
        <v>3481</v>
      </c>
      <c r="D804" s="395" t="s">
        <v>1225</v>
      </c>
      <c r="E804" s="434" t="str">
        <f t="shared" si="12"/>
        <v>MATH F244L1</v>
      </c>
      <c r="F804" s="434">
        <v>1399</v>
      </c>
      <c r="G804" s="395" t="s">
        <v>3473</v>
      </c>
    </row>
    <row r="805" spans="1:7">
      <c r="A805" s="395" t="s">
        <v>3901</v>
      </c>
      <c r="B805" s="395" t="s">
        <v>1134</v>
      </c>
      <c r="C805" s="395" t="s">
        <v>3481</v>
      </c>
      <c r="D805" s="395" t="s">
        <v>1225</v>
      </c>
      <c r="E805" s="434" t="str">
        <f t="shared" si="12"/>
        <v>MATH F244L1</v>
      </c>
      <c r="F805" s="434">
        <v>1399</v>
      </c>
      <c r="G805" s="395" t="s">
        <v>3473</v>
      </c>
    </row>
    <row r="806" spans="1:7">
      <c r="A806" s="395" t="s">
        <v>3901</v>
      </c>
      <c r="B806" s="395" t="s">
        <v>1134</v>
      </c>
      <c r="C806" s="395" t="s">
        <v>3481</v>
      </c>
      <c r="D806" s="395" t="s">
        <v>1225</v>
      </c>
      <c r="E806" s="434" t="str">
        <f t="shared" si="12"/>
        <v>MATH F244T1</v>
      </c>
      <c r="F806" s="434">
        <v>1400</v>
      </c>
      <c r="G806" s="395" t="s">
        <v>3280</v>
      </c>
    </row>
    <row r="807" spans="1:7">
      <c r="A807" s="395" t="s">
        <v>3901</v>
      </c>
      <c r="B807" s="395" t="s">
        <v>1134</v>
      </c>
      <c r="C807" s="395" t="s">
        <v>3481</v>
      </c>
      <c r="D807" s="395" t="s">
        <v>1225</v>
      </c>
      <c r="E807" s="434" t="str">
        <f t="shared" si="12"/>
        <v>MATH F244T1</v>
      </c>
      <c r="F807" s="434">
        <v>1400</v>
      </c>
      <c r="G807" s="395" t="s">
        <v>3280</v>
      </c>
    </row>
    <row r="808" spans="1:7">
      <c r="A808" s="395" t="s">
        <v>3902</v>
      </c>
      <c r="B808" s="395" t="s">
        <v>1134</v>
      </c>
      <c r="C808" s="395" t="s">
        <v>3482</v>
      </c>
      <c r="D808" s="395" t="s">
        <v>184</v>
      </c>
      <c r="E808" s="434" t="str">
        <f t="shared" si="12"/>
        <v>MATH F266I1</v>
      </c>
      <c r="F808" s="434">
        <v>1477</v>
      </c>
      <c r="G808" s="395" t="s">
        <v>3508</v>
      </c>
    </row>
    <row r="809" spans="1:7">
      <c r="A809" s="395" t="s">
        <v>3903</v>
      </c>
      <c r="B809" s="395" t="s">
        <v>1134</v>
      </c>
      <c r="C809" s="395" t="s">
        <v>3613</v>
      </c>
      <c r="D809" s="395" t="s">
        <v>1232</v>
      </c>
      <c r="E809" s="434" t="str">
        <f t="shared" si="12"/>
        <v>MATH F313L1</v>
      </c>
      <c r="F809" s="434">
        <v>1401</v>
      </c>
      <c r="G809" s="395" t="s">
        <v>3473</v>
      </c>
    </row>
    <row r="810" spans="1:7">
      <c r="A810" s="395" t="s">
        <v>3904</v>
      </c>
      <c r="B810" s="395" t="s">
        <v>1134</v>
      </c>
      <c r="C810" s="395" t="s">
        <v>3580</v>
      </c>
      <c r="D810" s="395" t="s">
        <v>3644</v>
      </c>
      <c r="E810" s="434" t="str">
        <f t="shared" si="12"/>
        <v>MATH F314L1</v>
      </c>
      <c r="F810" s="434">
        <v>1409</v>
      </c>
      <c r="G810" s="395" t="s">
        <v>3473</v>
      </c>
    </row>
    <row r="811" spans="1:7">
      <c r="A811" s="395" t="s">
        <v>3905</v>
      </c>
      <c r="B811" s="395" t="s">
        <v>1134</v>
      </c>
      <c r="C811" s="395" t="s">
        <v>3484</v>
      </c>
      <c r="D811" s="395" t="s">
        <v>1238</v>
      </c>
      <c r="E811" s="434" t="str">
        <f t="shared" si="12"/>
        <v>MATH F341L1</v>
      </c>
      <c r="F811" s="434">
        <v>1403</v>
      </c>
      <c r="G811" s="395" t="s">
        <v>3473</v>
      </c>
    </row>
    <row r="812" spans="1:7">
      <c r="A812" s="395" t="s">
        <v>3905</v>
      </c>
      <c r="B812" s="395" t="s">
        <v>1134</v>
      </c>
      <c r="C812" s="395" t="s">
        <v>3484</v>
      </c>
      <c r="D812" s="395" t="s">
        <v>1238</v>
      </c>
      <c r="E812" s="434" t="str">
        <f t="shared" si="12"/>
        <v>MATH F341T1</v>
      </c>
      <c r="F812" s="434">
        <v>1404</v>
      </c>
      <c r="G812" s="395" t="s">
        <v>3280</v>
      </c>
    </row>
    <row r="813" spans="1:7">
      <c r="A813" s="395" t="s">
        <v>3906</v>
      </c>
      <c r="B813" s="395" t="s">
        <v>1134</v>
      </c>
      <c r="C813" s="395" t="s">
        <v>3485</v>
      </c>
      <c r="D813" s="395" t="s">
        <v>1241</v>
      </c>
      <c r="E813" s="434" t="str">
        <f t="shared" si="12"/>
        <v>MATH F342L1</v>
      </c>
      <c r="F813" s="434">
        <v>1405</v>
      </c>
      <c r="G813" s="395" t="s">
        <v>3473</v>
      </c>
    </row>
    <row r="814" spans="1:7">
      <c r="A814" s="395" t="s">
        <v>3906</v>
      </c>
      <c r="B814" s="395" t="s">
        <v>1134</v>
      </c>
      <c r="C814" s="395" t="s">
        <v>3485</v>
      </c>
      <c r="D814" s="395" t="s">
        <v>1241</v>
      </c>
      <c r="E814" s="434" t="str">
        <f t="shared" si="12"/>
        <v>MATH F342T1</v>
      </c>
      <c r="F814" s="434">
        <v>1406</v>
      </c>
      <c r="G814" s="395" t="s">
        <v>3280</v>
      </c>
    </row>
    <row r="815" spans="1:7">
      <c r="A815" s="395" t="s">
        <v>3907</v>
      </c>
      <c r="B815" s="395" t="s">
        <v>1134</v>
      </c>
      <c r="C815" s="395" t="s">
        <v>3560</v>
      </c>
      <c r="D815" s="395" t="s">
        <v>1244</v>
      </c>
      <c r="E815" s="434" t="str">
        <f t="shared" si="12"/>
        <v>MATH F343L1</v>
      </c>
      <c r="F815" s="434">
        <v>1407</v>
      </c>
      <c r="G815" s="395" t="s">
        <v>3473</v>
      </c>
    </row>
    <row r="816" spans="1:7">
      <c r="A816" s="395" t="s">
        <v>3907</v>
      </c>
      <c r="B816" s="395" t="s">
        <v>1134</v>
      </c>
      <c r="C816" s="395" t="s">
        <v>3560</v>
      </c>
      <c r="D816" s="395" t="s">
        <v>1244</v>
      </c>
      <c r="E816" s="434" t="str">
        <f t="shared" si="12"/>
        <v>MATH F343T1</v>
      </c>
      <c r="F816" s="434">
        <v>1408</v>
      </c>
      <c r="G816" s="395" t="s">
        <v>3280</v>
      </c>
    </row>
    <row r="817" spans="1:7">
      <c r="A817" s="395" t="s">
        <v>3908</v>
      </c>
      <c r="B817" s="395" t="s">
        <v>1134</v>
      </c>
      <c r="C817" s="395" t="s">
        <v>3645</v>
      </c>
      <c r="D817" s="395" t="s">
        <v>1888</v>
      </c>
      <c r="E817" s="434" t="str">
        <f t="shared" si="12"/>
        <v>MATH F353L1</v>
      </c>
      <c r="F817" s="434">
        <v>1410</v>
      </c>
      <c r="G817" s="395" t="s">
        <v>3473</v>
      </c>
    </row>
    <row r="818" spans="1:7">
      <c r="A818" s="395" t="s">
        <v>3909</v>
      </c>
      <c r="B818" s="395" t="s">
        <v>1134</v>
      </c>
      <c r="C818" s="395" t="s">
        <v>3486</v>
      </c>
      <c r="D818" s="395" t="s">
        <v>197</v>
      </c>
      <c r="E818" s="434" t="str">
        <f t="shared" si="12"/>
        <v>MATH F366I1</v>
      </c>
      <c r="F818" s="434">
        <v>1483</v>
      </c>
      <c r="G818" s="395" t="s">
        <v>3508</v>
      </c>
    </row>
    <row r="819" spans="1:7">
      <c r="A819" s="395" t="s">
        <v>3910</v>
      </c>
      <c r="B819" s="395" t="s">
        <v>1134</v>
      </c>
      <c r="C819" s="395" t="s">
        <v>3487</v>
      </c>
      <c r="D819" s="395" t="s">
        <v>197</v>
      </c>
      <c r="E819" s="434" t="str">
        <f t="shared" si="12"/>
        <v>MATH F367I1</v>
      </c>
      <c r="F819" s="434">
        <v>1514</v>
      </c>
      <c r="G819" s="395" t="s">
        <v>3508</v>
      </c>
    </row>
    <row r="820" spans="1:7">
      <c r="A820" s="395" t="s">
        <v>3911</v>
      </c>
      <c r="B820" s="395" t="s">
        <v>1134</v>
      </c>
      <c r="C820" s="395" t="s">
        <v>3488</v>
      </c>
      <c r="D820" s="395" t="s">
        <v>200</v>
      </c>
      <c r="E820" s="434" t="str">
        <f t="shared" si="12"/>
        <v>MATH F376I1</v>
      </c>
      <c r="F820" s="434">
        <v>1494</v>
      </c>
      <c r="G820" s="395" t="s">
        <v>3508</v>
      </c>
    </row>
    <row r="821" spans="1:7">
      <c r="A821" s="395" t="s">
        <v>3912</v>
      </c>
      <c r="B821" s="395" t="s">
        <v>1134</v>
      </c>
      <c r="C821" s="395" t="s">
        <v>3489</v>
      </c>
      <c r="D821" s="395" t="s">
        <v>200</v>
      </c>
      <c r="E821" s="434" t="str">
        <f t="shared" si="12"/>
        <v>MATH F377I1</v>
      </c>
      <c r="F821" s="434">
        <v>1524</v>
      </c>
      <c r="G821" s="395" t="s">
        <v>3508</v>
      </c>
    </row>
    <row r="822" spans="1:7">
      <c r="A822" s="395" t="s">
        <v>3913</v>
      </c>
      <c r="B822" s="395" t="s">
        <v>1134</v>
      </c>
      <c r="C822" s="395" t="s">
        <v>3646</v>
      </c>
      <c r="D822" s="395" t="s">
        <v>1254</v>
      </c>
      <c r="E822" s="434" t="str">
        <f t="shared" si="12"/>
        <v>MATH F420L1</v>
      </c>
      <c r="F822" s="434">
        <v>1542</v>
      </c>
      <c r="G822" s="395" t="s">
        <v>3473</v>
      </c>
    </row>
    <row r="823" spans="1:7">
      <c r="A823" s="395" t="s">
        <v>3914</v>
      </c>
      <c r="B823" s="395" t="s">
        <v>1134</v>
      </c>
      <c r="C823" s="395" t="s">
        <v>3493</v>
      </c>
      <c r="D823" s="395" t="s">
        <v>212</v>
      </c>
      <c r="E823" s="434" t="str">
        <f t="shared" si="12"/>
        <v>MATH F491R1</v>
      </c>
      <c r="F823" s="434">
        <v>1502</v>
      </c>
      <c r="G823" s="395" t="s">
        <v>3483</v>
      </c>
    </row>
    <row r="824" spans="1:7">
      <c r="A824" s="395" t="s">
        <v>3915</v>
      </c>
      <c r="B824" s="395" t="s">
        <v>3647</v>
      </c>
      <c r="C824" s="395" t="s">
        <v>3455</v>
      </c>
      <c r="D824" s="395" t="s">
        <v>1259</v>
      </c>
      <c r="E824" s="434" t="str">
        <f t="shared" si="12"/>
        <v>ME F110G1</v>
      </c>
      <c r="F824" s="434">
        <v>1140</v>
      </c>
      <c r="G824" s="395" t="s">
        <v>3456</v>
      </c>
    </row>
    <row r="825" spans="1:7">
      <c r="A825" s="395" t="s">
        <v>3915</v>
      </c>
      <c r="B825" s="395" t="s">
        <v>3647</v>
      </c>
      <c r="C825" s="395" t="s">
        <v>3455</v>
      </c>
      <c r="D825" s="395" t="s">
        <v>1259</v>
      </c>
      <c r="E825" s="434" t="str">
        <f t="shared" si="12"/>
        <v>ME F110P1</v>
      </c>
      <c r="F825" s="434">
        <v>1141</v>
      </c>
      <c r="G825" s="395" t="s">
        <v>3457</v>
      </c>
    </row>
    <row r="826" spans="1:7">
      <c r="A826" s="395" t="s">
        <v>3915</v>
      </c>
      <c r="B826" s="395" t="s">
        <v>3647</v>
      </c>
      <c r="C826" s="395" t="s">
        <v>3455</v>
      </c>
      <c r="D826" s="395" t="s">
        <v>1259</v>
      </c>
      <c r="E826" s="434" t="str">
        <f t="shared" si="12"/>
        <v>ME F110P2</v>
      </c>
      <c r="F826" s="434">
        <v>1142</v>
      </c>
      <c r="G826" s="395" t="s">
        <v>3464</v>
      </c>
    </row>
    <row r="827" spans="1:7">
      <c r="A827" s="395" t="s">
        <v>3915</v>
      </c>
      <c r="B827" s="395" t="s">
        <v>3647</v>
      </c>
      <c r="C827" s="395" t="s">
        <v>3455</v>
      </c>
      <c r="D827" s="395" t="s">
        <v>1259</v>
      </c>
      <c r="E827" s="434" t="str">
        <f t="shared" si="12"/>
        <v>ME F110P2</v>
      </c>
      <c r="F827" s="434">
        <v>1142</v>
      </c>
      <c r="G827" s="395" t="s">
        <v>3464</v>
      </c>
    </row>
    <row r="828" spans="1:7">
      <c r="A828" s="395" t="s">
        <v>3915</v>
      </c>
      <c r="B828" s="395" t="s">
        <v>3647</v>
      </c>
      <c r="C828" s="395" t="s">
        <v>3455</v>
      </c>
      <c r="D828" s="395" t="s">
        <v>1259</v>
      </c>
      <c r="E828" s="434" t="str">
        <f t="shared" si="12"/>
        <v>ME F110P3</v>
      </c>
      <c r="F828" s="434">
        <v>1143</v>
      </c>
      <c r="G828" s="395" t="s">
        <v>3465</v>
      </c>
    </row>
    <row r="829" spans="1:7">
      <c r="A829" s="395" t="s">
        <v>3915</v>
      </c>
      <c r="B829" s="395" t="s">
        <v>3647</v>
      </c>
      <c r="C829" s="395" t="s">
        <v>3455</v>
      </c>
      <c r="D829" s="395" t="s">
        <v>1259</v>
      </c>
      <c r="E829" s="434" t="str">
        <f t="shared" si="12"/>
        <v>ME F110P4</v>
      </c>
      <c r="F829" s="434">
        <v>1144</v>
      </c>
      <c r="G829" s="395" t="s">
        <v>3466</v>
      </c>
    </row>
    <row r="830" spans="1:7">
      <c r="A830" s="395" t="s">
        <v>3915</v>
      </c>
      <c r="B830" s="395" t="s">
        <v>3647</v>
      </c>
      <c r="C830" s="395" t="s">
        <v>3455</v>
      </c>
      <c r="D830" s="395" t="s">
        <v>1259</v>
      </c>
      <c r="E830" s="434" t="str">
        <f t="shared" si="12"/>
        <v>ME F110P5</v>
      </c>
      <c r="F830" s="434">
        <v>1145</v>
      </c>
      <c r="G830" s="395" t="s">
        <v>3467</v>
      </c>
    </row>
    <row r="831" spans="1:7">
      <c r="A831" s="395" t="s">
        <v>3915</v>
      </c>
      <c r="B831" s="395" t="s">
        <v>3647</v>
      </c>
      <c r="C831" s="395" t="s">
        <v>3455</v>
      </c>
      <c r="D831" s="395" t="s">
        <v>1259</v>
      </c>
      <c r="E831" s="434" t="str">
        <f t="shared" si="12"/>
        <v>ME F110P5</v>
      </c>
      <c r="F831" s="434">
        <v>1145</v>
      </c>
      <c r="G831" s="395" t="s">
        <v>3467</v>
      </c>
    </row>
    <row r="832" spans="1:7">
      <c r="A832" s="395" t="s">
        <v>3915</v>
      </c>
      <c r="B832" s="395" t="s">
        <v>3647</v>
      </c>
      <c r="C832" s="395" t="s">
        <v>3455</v>
      </c>
      <c r="D832" s="395" t="s">
        <v>1259</v>
      </c>
      <c r="E832" s="434" t="str">
        <f t="shared" si="12"/>
        <v>ME F110P6</v>
      </c>
      <c r="F832" s="434">
        <v>1146</v>
      </c>
      <c r="G832" s="395" t="s">
        <v>3468</v>
      </c>
    </row>
    <row r="833" spans="1:7">
      <c r="A833" s="395" t="s">
        <v>3915</v>
      </c>
      <c r="B833" s="395" t="s">
        <v>3647</v>
      </c>
      <c r="C833" s="395" t="s">
        <v>3455</v>
      </c>
      <c r="D833" s="395" t="s">
        <v>1259</v>
      </c>
      <c r="E833" s="434" t="str">
        <f t="shared" si="12"/>
        <v>ME F110P6</v>
      </c>
      <c r="F833" s="434">
        <v>1146</v>
      </c>
      <c r="G833" s="395" t="s">
        <v>3468</v>
      </c>
    </row>
    <row r="834" spans="1:7">
      <c r="A834" s="395" t="s">
        <v>3916</v>
      </c>
      <c r="B834" s="395" t="s">
        <v>3647</v>
      </c>
      <c r="C834" s="395" t="s">
        <v>3472</v>
      </c>
      <c r="D834" s="395" t="s">
        <v>1904</v>
      </c>
      <c r="E834" s="434" t="str">
        <f t="shared" si="12"/>
        <v>ME F215G1</v>
      </c>
      <c r="F834" s="434">
        <v>1179</v>
      </c>
      <c r="G834" s="395" t="s">
        <v>3456</v>
      </c>
    </row>
    <row r="835" spans="1:7">
      <c r="A835" s="395" t="s">
        <v>3916</v>
      </c>
      <c r="B835" s="395" t="s">
        <v>3647</v>
      </c>
      <c r="C835" s="395" t="s">
        <v>3472</v>
      </c>
      <c r="D835" s="395" t="s">
        <v>1904</v>
      </c>
      <c r="E835" s="434" t="str">
        <f t="shared" ref="E835:E898" si="13">TRIM(B835)&amp;" "&amp;TRIM(C835)&amp;G835</f>
        <v>ME F215P1</v>
      </c>
      <c r="F835" s="434">
        <v>1180</v>
      </c>
      <c r="G835" s="395" t="s">
        <v>3457</v>
      </c>
    </row>
    <row r="836" spans="1:7">
      <c r="A836" s="395" t="s">
        <v>3916</v>
      </c>
      <c r="B836" s="395" t="s">
        <v>3647</v>
      </c>
      <c r="C836" s="395" t="s">
        <v>3472</v>
      </c>
      <c r="D836" s="395" t="s">
        <v>1904</v>
      </c>
      <c r="E836" s="434" t="str">
        <f t="shared" si="13"/>
        <v>ME F215P1</v>
      </c>
      <c r="F836" s="434">
        <v>1180</v>
      </c>
      <c r="G836" s="395" t="s">
        <v>3457</v>
      </c>
    </row>
    <row r="837" spans="1:7">
      <c r="A837" s="395" t="s">
        <v>3916</v>
      </c>
      <c r="B837" s="395" t="s">
        <v>3647</v>
      </c>
      <c r="C837" s="395" t="s">
        <v>3472</v>
      </c>
      <c r="D837" s="395" t="s">
        <v>1904</v>
      </c>
      <c r="E837" s="434" t="str">
        <f t="shared" si="13"/>
        <v>ME F215P1</v>
      </c>
      <c r="F837" s="434">
        <v>1180</v>
      </c>
      <c r="G837" s="395" t="s">
        <v>3457</v>
      </c>
    </row>
    <row r="838" spans="1:7">
      <c r="A838" s="395" t="s">
        <v>3916</v>
      </c>
      <c r="B838" s="395" t="s">
        <v>3647</v>
      </c>
      <c r="C838" s="395" t="s">
        <v>3472</v>
      </c>
      <c r="D838" s="395" t="s">
        <v>1904</v>
      </c>
      <c r="E838" s="434" t="str">
        <f t="shared" si="13"/>
        <v>ME F215P1</v>
      </c>
      <c r="F838" s="434">
        <v>1180</v>
      </c>
      <c r="G838" s="395" t="s">
        <v>3457</v>
      </c>
    </row>
    <row r="839" spans="1:7">
      <c r="A839" s="395" t="s">
        <v>3916</v>
      </c>
      <c r="B839" s="395" t="s">
        <v>3647</v>
      </c>
      <c r="C839" s="395" t="s">
        <v>3472</v>
      </c>
      <c r="D839" s="395" t="s">
        <v>1904</v>
      </c>
      <c r="E839" s="434" t="str">
        <f t="shared" si="13"/>
        <v>ME F215P2</v>
      </c>
      <c r="F839" s="434">
        <v>1181</v>
      </c>
      <c r="G839" s="395" t="s">
        <v>3464</v>
      </c>
    </row>
    <row r="840" spans="1:7">
      <c r="A840" s="395" t="s">
        <v>3916</v>
      </c>
      <c r="B840" s="395" t="s">
        <v>3647</v>
      </c>
      <c r="C840" s="395" t="s">
        <v>3472</v>
      </c>
      <c r="D840" s="395" t="s">
        <v>1904</v>
      </c>
      <c r="E840" s="434" t="str">
        <f t="shared" si="13"/>
        <v>ME F215P2</v>
      </c>
      <c r="F840" s="434">
        <v>1181</v>
      </c>
      <c r="G840" s="395" t="s">
        <v>3464</v>
      </c>
    </row>
    <row r="841" spans="1:7">
      <c r="A841" s="395" t="s">
        <v>3916</v>
      </c>
      <c r="B841" s="395" t="s">
        <v>3647</v>
      </c>
      <c r="C841" s="395" t="s">
        <v>3472</v>
      </c>
      <c r="D841" s="395" t="s">
        <v>1904</v>
      </c>
      <c r="E841" s="434" t="str">
        <f t="shared" si="13"/>
        <v>ME F215P2</v>
      </c>
      <c r="F841" s="434">
        <v>1181</v>
      </c>
      <c r="G841" s="395" t="s">
        <v>3464</v>
      </c>
    </row>
    <row r="842" spans="1:7">
      <c r="A842" s="395" t="s">
        <v>3916</v>
      </c>
      <c r="B842" s="395" t="s">
        <v>3647</v>
      </c>
      <c r="C842" s="395" t="s">
        <v>3472</v>
      </c>
      <c r="D842" s="395" t="s">
        <v>1904</v>
      </c>
      <c r="E842" s="434" t="str">
        <f t="shared" si="13"/>
        <v>ME F215P2</v>
      </c>
      <c r="F842" s="434">
        <v>1181</v>
      </c>
      <c r="G842" s="395" t="s">
        <v>3464</v>
      </c>
    </row>
    <row r="843" spans="1:7">
      <c r="A843" s="395" t="s">
        <v>3916</v>
      </c>
      <c r="B843" s="395" t="s">
        <v>3647</v>
      </c>
      <c r="C843" s="395" t="s">
        <v>3472</v>
      </c>
      <c r="D843" s="395" t="s">
        <v>1904</v>
      </c>
      <c r="E843" s="434" t="str">
        <f t="shared" si="13"/>
        <v>ME F215P2</v>
      </c>
      <c r="F843" s="434">
        <v>1181</v>
      </c>
      <c r="G843" s="395" t="s">
        <v>3464</v>
      </c>
    </row>
    <row r="844" spans="1:7">
      <c r="A844" s="395" t="s">
        <v>3917</v>
      </c>
      <c r="B844" s="395" t="s">
        <v>3647</v>
      </c>
      <c r="C844" s="395" t="s">
        <v>3478</v>
      </c>
      <c r="D844" s="395" t="s">
        <v>1284</v>
      </c>
      <c r="E844" s="434" t="str">
        <f t="shared" si="13"/>
        <v>ME F241L1</v>
      </c>
      <c r="F844" s="434">
        <v>1265</v>
      </c>
      <c r="G844" s="395" t="s">
        <v>3473</v>
      </c>
    </row>
    <row r="845" spans="1:7">
      <c r="A845" s="395" t="s">
        <v>3917</v>
      </c>
      <c r="B845" s="395" t="s">
        <v>3647</v>
      </c>
      <c r="C845" s="395" t="s">
        <v>3478</v>
      </c>
      <c r="D845" s="395" t="s">
        <v>1284</v>
      </c>
      <c r="E845" s="434" t="str">
        <f t="shared" si="13"/>
        <v>ME F241P1</v>
      </c>
      <c r="F845" s="434">
        <v>1266</v>
      </c>
      <c r="G845" s="395" t="s">
        <v>3457</v>
      </c>
    </row>
    <row r="846" spans="1:7">
      <c r="A846" s="395" t="s">
        <v>3917</v>
      </c>
      <c r="B846" s="395" t="s">
        <v>3647</v>
      </c>
      <c r="C846" s="395" t="s">
        <v>3478</v>
      </c>
      <c r="D846" s="395" t="s">
        <v>1284</v>
      </c>
      <c r="E846" s="434" t="str">
        <f t="shared" si="13"/>
        <v>ME F241P1</v>
      </c>
      <c r="F846" s="434">
        <v>1266</v>
      </c>
      <c r="G846" s="395" t="s">
        <v>3457</v>
      </c>
    </row>
    <row r="847" spans="1:7">
      <c r="A847" s="395" t="s">
        <v>3917</v>
      </c>
      <c r="B847" s="395" t="s">
        <v>3647</v>
      </c>
      <c r="C847" s="395" t="s">
        <v>3478</v>
      </c>
      <c r="D847" s="395" t="s">
        <v>1284</v>
      </c>
      <c r="E847" s="434" t="str">
        <f t="shared" si="13"/>
        <v>ME F241P2</v>
      </c>
      <c r="F847" s="434">
        <v>1267</v>
      </c>
      <c r="G847" s="395" t="s">
        <v>3464</v>
      </c>
    </row>
    <row r="848" spans="1:7">
      <c r="A848" s="395" t="s">
        <v>3917</v>
      </c>
      <c r="B848" s="395" t="s">
        <v>3647</v>
      </c>
      <c r="C848" s="395" t="s">
        <v>3478</v>
      </c>
      <c r="D848" s="395" t="s">
        <v>1284</v>
      </c>
      <c r="E848" s="434" t="str">
        <f t="shared" si="13"/>
        <v>ME F241P2</v>
      </c>
      <c r="F848" s="434">
        <v>1267</v>
      </c>
      <c r="G848" s="395" t="s">
        <v>3464</v>
      </c>
    </row>
    <row r="849" spans="1:7">
      <c r="A849" s="395" t="s">
        <v>3917</v>
      </c>
      <c r="B849" s="395" t="s">
        <v>3647</v>
      </c>
      <c r="C849" s="395" t="s">
        <v>3478</v>
      </c>
      <c r="D849" s="395" t="s">
        <v>1284</v>
      </c>
      <c r="E849" s="434" t="str">
        <f t="shared" si="13"/>
        <v>ME F241T1</v>
      </c>
      <c r="F849" s="434">
        <v>1268</v>
      </c>
      <c r="G849" s="395" t="s">
        <v>3280</v>
      </c>
    </row>
    <row r="850" spans="1:7">
      <c r="A850" s="395" t="s">
        <v>3917</v>
      </c>
      <c r="B850" s="395" t="s">
        <v>3647</v>
      </c>
      <c r="C850" s="395" t="s">
        <v>3478</v>
      </c>
      <c r="D850" s="395" t="s">
        <v>1284</v>
      </c>
      <c r="E850" s="434" t="str">
        <f t="shared" si="13"/>
        <v>ME F241T1</v>
      </c>
      <c r="F850" s="434">
        <v>1268</v>
      </c>
      <c r="G850" s="395" t="s">
        <v>3280</v>
      </c>
    </row>
    <row r="851" spans="1:7">
      <c r="A851" s="395" t="s">
        <v>3918</v>
      </c>
      <c r="B851" s="395" t="s">
        <v>3647</v>
      </c>
      <c r="C851" s="395" t="s">
        <v>3479</v>
      </c>
      <c r="D851" s="395" t="s">
        <v>1289</v>
      </c>
      <c r="E851" s="434" t="str">
        <f t="shared" si="13"/>
        <v>ME F242L1</v>
      </c>
      <c r="F851" s="434">
        <v>1269</v>
      </c>
      <c r="G851" s="395" t="s">
        <v>3473</v>
      </c>
    </row>
    <row r="852" spans="1:7">
      <c r="A852" s="395" t="s">
        <v>3918</v>
      </c>
      <c r="B852" s="395" t="s">
        <v>3647</v>
      </c>
      <c r="C852" s="395" t="s">
        <v>3479</v>
      </c>
      <c r="D852" s="395" t="s">
        <v>1289</v>
      </c>
      <c r="E852" s="434" t="str">
        <f t="shared" si="13"/>
        <v>ME F242T1</v>
      </c>
      <c r="F852" s="434">
        <v>1270</v>
      </c>
      <c r="G852" s="395" t="s">
        <v>3280</v>
      </c>
    </row>
    <row r="853" spans="1:7">
      <c r="A853" s="395" t="s">
        <v>3919</v>
      </c>
      <c r="B853" s="395" t="s">
        <v>3647</v>
      </c>
      <c r="C853" s="395" t="s">
        <v>3481</v>
      </c>
      <c r="D853" s="395" t="s">
        <v>1914</v>
      </c>
      <c r="E853" s="434" t="str">
        <f t="shared" si="13"/>
        <v>ME F244L1</v>
      </c>
      <c r="F853" s="434">
        <v>1271</v>
      </c>
      <c r="G853" s="395" t="s">
        <v>3473</v>
      </c>
    </row>
    <row r="854" spans="1:7">
      <c r="A854" s="395" t="s">
        <v>3919</v>
      </c>
      <c r="B854" s="395" t="s">
        <v>3647</v>
      </c>
      <c r="C854" s="395" t="s">
        <v>3481</v>
      </c>
      <c r="D854" s="395" t="s">
        <v>1914</v>
      </c>
      <c r="E854" s="434" t="str">
        <f t="shared" si="13"/>
        <v>ME F244T1</v>
      </c>
      <c r="F854" s="434">
        <v>1272</v>
      </c>
      <c r="G854" s="395" t="s">
        <v>3280</v>
      </c>
    </row>
    <row r="855" spans="1:7">
      <c r="A855" s="395" t="s">
        <v>3920</v>
      </c>
      <c r="B855" s="395" t="s">
        <v>3647</v>
      </c>
      <c r="C855" s="395" t="s">
        <v>3482</v>
      </c>
      <c r="D855" s="395" t="s">
        <v>184</v>
      </c>
      <c r="E855" s="434" t="str">
        <f t="shared" si="13"/>
        <v>ME F266I1</v>
      </c>
      <c r="F855" s="434">
        <v>1478</v>
      </c>
      <c r="G855" s="395" t="s">
        <v>3508</v>
      </c>
    </row>
    <row r="856" spans="1:7">
      <c r="A856" s="395" t="s">
        <v>3921</v>
      </c>
      <c r="B856" s="395" t="s">
        <v>3647</v>
      </c>
      <c r="C856" s="395" t="s">
        <v>3613</v>
      </c>
      <c r="D856" s="395" t="s">
        <v>1299</v>
      </c>
      <c r="E856" s="434" t="str">
        <f t="shared" si="13"/>
        <v>ME F313L1</v>
      </c>
      <c r="F856" s="434">
        <v>1273</v>
      </c>
      <c r="G856" s="395" t="s">
        <v>3473</v>
      </c>
    </row>
    <row r="857" spans="1:7">
      <c r="A857" s="395" t="s">
        <v>3921</v>
      </c>
      <c r="B857" s="395" t="s">
        <v>3647</v>
      </c>
      <c r="C857" s="395" t="s">
        <v>3613</v>
      </c>
      <c r="D857" s="395" t="s">
        <v>1299</v>
      </c>
      <c r="E857" s="434" t="str">
        <f t="shared" si="13"/>
        <v>ME F313P1</v>
      </c>
      <c r="F857" s="434">
        <v>1274</v>
      </c>
      <c r="G857" s="395" t="s">
        <v>3457</v>
      </c>
    </row>
    <row r="858" spans="1:7">
      <c r="A858" s="395" t="s">
        <v>3921</v>
      </c>
      <c r="B858" s="395" t="s">
        <v>3647</v>
      </c>
      <c r="C858" s="395" t="s">
        <v>3613</v>
      </c>
      <c r="D858" s="395" t="s">
        <v>1299</v>
      </c>
      <c r="E858" s="434" t="str">
        <f t="shared" si="13"/>
        <v>ME F313P1</v>
      </c>
      <c r="F858" s="434">
        <v>1274</v>
      </c>
      <c r="G858" s="395" t="s">
        <v>3457</v>
      </c>
    </row>
    <row r="859" spans="1:7">
      <c r="A859" s="395" t="s">
        <v>3921</v>
      </c>
      <c r="B859" s="395" t="s">
        <v>3647</v>
      </c>
      <c r="C859" s="395" t="s">
        <v>3613</v>
      </c>
      <c r="D859" s="395" t="s">
        <v>1299</v>
      </c>
      <c r="E859" s="434" t="str">
        <f t="shared" si="13"/>
        <v>ME F313P1</v>
      </c>
      <c r="F859" s="434">
        <v>1274</v>
      </c>
      <c r="G859" s="395" t="s">
        <v>3457</v>
      </c>
    </row>
    <row r="860" spans="1:7">
      <c r="A860" s="395" t="s">
        <v>3921</v>
      </c>
      <c r="B860" s="395" t="s">
        <v>3647</v>
      </c>
      <c r="C860" s="395" t="s">
        <v>3613</v>
      </c>
      <c r="D860" s="395" t="s">
        <v>1299</v>
      </c>
      <c r="E860" s="434" t="str">
        <f t="shared" si="13"/>
        <v>ME F313P2</v>
      </c>
      <c r="F860" s="434">
        <v>2490</v>
      </c>
      <c r="G860" s="395" t="s">
        <v>3464</v>
      </c>
    </row>
    <row r="861" spans="1:7">
      <c r="A861" s="395" t="s">
        <v>3921</v>
      </c>
      <c r="B861" s="395" t="s">
        <v>3647</v>
      </c>
      <c r="C861" s="395" t="s">
        <v>3613</v>
      </c>
      <c r="D861" s="395" t="s">
        <v>1299</v>
      </c>
      <c r="E861" s="434" t="str">
        <f t="shared" si="13"/>
        <v>ME F313P2</v>
      </c>
      <c r="F861" s="434">
        <v>2490</v>
      </c>
      <c r="G861" s="395" t="s">
        <v>3464</v>
      </c>
    </row>
    <row r="862" spans="1:7">
      <c r="A862" s="395" t="s">
        <v>3921</v>
      </c>
      <c r="B862" s="395" t="s">
        <v>3647</v>
      </c>
      <c r="C862" s="395" t="s">
        <v>3613</v>
      </c>
      <c r="D862" s="395" t="s">
        <v>1299</v>
      </c>
      <c r="E862" s="434" t="str">
        <f t="shared" si="13"/>
        <v>ME F313P2</v>
      </c>
      <c r="F862" s="434">
        <v>2490</v>
      </c>
      <c r="G862" s="395" t="s">
        <v>3464</v>
      </c>
    </row>
    <row r="863" spans="1:7">
      <c r="A863" s="395" t="s">
        <v>3922</v>
      </c>
      <c r="B863" s="395" t="s">
        <v>3647</v>
      </c>
      <c r="C863" s="395" t="s">
        <v>3484</v>
      </c>
      <c r="D863" s="395" t="s">
        <v>1304</v>
      </c>
      <c r="E863" s="434" t="str">
        <f t="shared" si="13"/>
        <v>ME F341L1</v>
      </c>
      <c r="F863" s="434">
        <v>1275</v>
      </c>
      <c r="G863" s="395" t="s">
        <v>3473</v>
      </c>
    </row>
    <row r="864" spans="1:7">
      <c r="A864" s="395" t="s">
        <v>3922</v>
      </c>
      <c r="B864" s="395" t="s">
        <v>3647</v>
      </c>
      <c r="C864" s="395" t="s">
        <v>3484</v>
      </c>
      <c r="D864" s="395" t="s">
        <v>1304</v>
      </c>
      <c r="E864" s="434" t="str">
        <f t="shared" si="13"/>
        <v>ME F341L1</v>
      </c>
      <c r="F864" s="434">
        <v>1275</v>
      </c>
      <c r="G864" s="395" t="s">
        <v>3473</v>
      </c>
    </row>
    <row r="865" spans="1:7">
      <c r="A865" s="395" t="s">
        <v>3922</v>
      </c>
      <c r="B865" s="395" t="s">
        <v>3647</v>
      </c>
      <c r="C865" s="395" t="s">
        <v>3484</v>
      </c>
      <c r="D865" s="395" t="s">
        <v>1304</v>
      </c>
      <c r="E865" s="434" t="str">
        <f t="shared" si="13"/>
        <v>ME F341P1</v>
      </c>
      <c r="F865" s="434">
        <v>1276</v>
      </c>
      <c r="G865" s="395" t="s">
        <v>3457</v>
      </c>
    </row>
    <row r="866" spans="1:7">
      <c r="A866" s="395" t="s">
        <v>3922</v>
      </c>
      <c r="B866" s="395" t="s">
        <v>3647</v>
      </c>
      <c r="C866" s="395" t="s">
        <v>3484</v>
      </c>
      <c r="D866" s="395" t="s">
        <v>1304</v>
      </c>
      <c r="E866" s="434" t="str">
        <f t="shared" si="13"/>
        <v>ME F341P1</v>
      </c>
      <c r="F866" s="434">
        <v>1276</v>
      </c>
      <c r="G866" s="395" t="s">
        <v>3457</v>
      </c>
    </row>
    <row r="867" spans="1:7">
      <c r="A867" s="395" t="s">
        <v>3922</v>
      </c>
      <c r="B867" s="395" t="s">
        <v>3647</v>
      </c>
      <c r="C867" s="395" t="s">
        <v>3484</v>
      </c>
      <c r="D867" s="395" t="s">
        <v>1304</v>
      </c>
      <c r="E867" s="434" t="str">
        <f t="shared" si="13"/>
        <v>ME F341P1</v>
      </c>
      <c r="F867" s="434">
        <v>1276</v>
      </c>
      <c r="G867" s="395" t="s">
        <v>3457</v>
      </c>
    </row>
    <row r="868" spans="1:7">
      <c r="A868" s="395" t="s">
        <v>3922</v>
      </c>
      <c r="B868" s="395" t="s">
        <v>3647</v>
      </c>
      <c r="C868" s="395" t="s">
        <v>3484</v>
      </c>
      <c r="D868" s="395" t="s">
        <v>1304</v>
      </c>
      <c r="E868" s="434" t="str">
        <f t="shared" si="13"/>
        <v>ME F341P1</v>
      </c>
      <c r="F868" s="434">
        <v>1276</v>
      </c>
      <c r="G868" s="395" t="s">
        <v>3457</v>
      </c>
    </row>
    <row r="869" spans="1:7">
      <c r="A869" s="395" t="s">
        <v>3922</v>
      </c>
      <c r="B869" s="395" t="s">
        <v>3647</v>
      </c>
      <c r="C869" s="395" t="s">
        <v>3484</v>
      </c>
      <c r="D869" s="395" t="s">
        <v>1304</v>
      </c>
      <c r="E869" s="434" t="str">
        <f t="shared" si="13"/>
        <v>ME F341P2</v>
      </c>
      <c r="F869" s="434">
        <v>1277</v>
      </c>
      <c r="G869" s="395" t="s">
        <v>3464</v>
      </c>
    </row>
    <row r="870" spans="1:7">
      <c r="A870" s="395" t="s">
        <v>3922</v>
      </c>
      <c r="B870" s="395" t="s">
        <v>3647</v>
      </c>
      <c r="C870" s="395" t="s">
        <v>3484</v>
      </c>
      <c r="D870" s="395" t="s">
        <v>1304</v>
      </c>
      <c r="E870" s="434" t="str">
        <f t="shared" si="13"/>
        <v>ME F341P2</v>
      </c>
      <c r="F870" s="434">
        <v>1277</v>
      </c>
      <c r="G870" s="395" t="s">
        <v>3464</v>
      </c>
    </row>
    <row r="871" spans="1:7">
      <c r="A871" s="395" t="s">
        <v>3922</v>
      </c>
      <c r="B871" s="395" t="s">
        <v>3647</v>
      </c>
      <c r="C871" s="395" t="s">
        <v>3484</v>
      </c>
      <c r="D871" s="395" t="s">
        <v>1304</v>
      </c>
      <c r="E871" s="434" t="str">
        <f t="shared" si="13"/>
        <v>ME F341P2</v>
      </c>
      <c r="F871" s="434">
        <v>1277</v>
      </c>
      <c r="G871" s="395" t="s">
        <v>3464</v>
      </c>
    </row>
    <row r="872" spans="1:7">
      <c r="A872" s="395" t="s">
        <v>3922</v>
      </c>
      <c r="B872" s="395" t="s">
        <v>3647</v>
      </c>
      <c r="C872" s="395" t="s">
        <v>3484</v>
      </c>
      <c r="D872" s="395" t="s">
        <v>1304</v>
      </c>
      <c r="E872" s="434" t="str">
        <f t="shared" si="13"/>
        <v>ME F341P2</v>
      </c>
      <c r="F872" s="434">
        <v>1277</v>
      </c>
      <c r="G872" s="395" t="s">
        <v>3464</v>
      </c>
    </row>
    <row r="873" spans="1:7">
      <c r="A873" s="395" t="s">
        <v>3923</v>
      </c>
      <c r="B873" s="395" t="s">
        <v>3647</v>
      </c>
      <c r="C873" s="395" t="s">
        <v>3560</v>
      </c>
      <c r="D873" s="395" t="s">
        <v>1309</v>
      </c>
      <c r="E873" s="434" t="str">
        <f t="shared" si="13"/>
        <v>ME F343L1</v>
      </c>
      <c r="F873" s="434">
        <v>1278</v>
      </c>
      <c r="G873" s="395" t="s">
        <v>3473</v>
      </c>
    </row>
    <row r="874" spans="1:7">
      <c r="A874" s="395" t="s">
        <v>3923</v>
      </c>
      <c r="B874" s="395" t="s">
        <v>3647</v>
      </c>
      <c r="C874" s="395" t="s">
        <v>3560</v>
      </c>
      <c r="D874" s="395" t="s">
        <v>1309</v>
      </c>
      <c r="E874" s="434" t="str">
        <f t="shared" si="13"/>
        <v>ME F343T1</v>
      </c>
      <c r="F874" s="434">
        <v>1279</v>
      </c>
      <c r="G874" s="395" t="s">
        <v>3280</v>
      </c>
    </row>
    <row r="875" spans="1:7">
      <c r="A875" s="395" t="s">
        <v>3924</v>
      </c>
      <c r="B875" s="395" t="s">
        <v>3647</v>
      </c>
      <c r="C875" s="395" t="s">
        <v>3648</v>
      </c>
      <c r="D875" s="395" t="s">
        <v>1312</v>
      </c>
      <c r="E875" s="434" t="str">
        <f t="shared" si="13"/>
        <v>ME F344L1</v>
      </c>
      <c r="F875" s="434">
        <v>1280</v>
      </c>
      <c r="G875" s="395" t="s">
        <v>3473</v>
      </c>
    </row>
    <row r="876" spans="1:7">
      <c r="A876" s="395" t="s">
        <v>3924</v>
      </c>
      <c r="B876" s="395" t="s">
        <v>3647</v>
      </c>
      <c r="C876" s="395" t="s">
        <v>3648</v>
      </c>
      <c r="D876" s="395" t="s">
        <v>1312</v>
      </c>
      <c r="E876" s="434" t="str">
        <f t="shared" si="13"/>
        <v>ME F344T1</v>
      </c>
      <c r="F876" s="434">
        <v>1281</v>
      </c>
      <c r="G876" s="395" t="s">
        <v>3280</v>
      </c>
    </row>
    <row r="877" spans="1:7">
      <c r="A877" s="395" t="s">
        <v>3925</v>
      </c>
      <c r="B877" s="395" t="s">
        <v>3647</v>
      </c>
      <c r="C877" s="395" t="s">
        <v>3486</v>
      </c>
      <c r="D877" s="395" t="s">
        <v>197</v>
      </c>
      <c r="E877" s="434" t="str">
        <f t="shared" si="13"/>
        <v>ME F366I1</v>
      </c>
      <c r="F877" s="434">
        <v>1484</v>
      </c>
      <c r="G877" s="395" t="s">
        <v>3508</v>
      </c>
    </row>
    <row r="878" spans="1:7">
      <c r="A878" s="395" t="s">
        <v>3926</v>
      </c>
      <c r="B878" s="395" t="s">
        <v>3647</v>
      </c>
      <c r="C878" s="395" t="s">
        <v>3487</v>
      </c>
      <c r="D878" s="395" t="s">
        <v>197</v>
      </c>
      <c r="E878" s="434" t="str">
        <f t="shared" si="13"/>
        <v>ME F367I1</v>
      </c>
      <c r="F878" s="434">
        <v>1515</v>
      </c>
      <c r="G878" s="395" t="s">
        <v>3508</v>
      </c>
    </row>
    <row r="879" spans="1:7">
      <c r="A879" s="395" t="s">
        <v>3927</v>
      </c>
      <c r="B879" s="395" t="s">
        <v>3647</v>
      </c>
      <c r="C879" s="395" t="s">
        <v>3488</v>
      </c>
      <c r="D879" s="395" t="s">
        <v>200</v>
      </c>
      <c r="E879" s="434" t="str">
        <f t="shared" si="13"/>
        <v>ME F376I1</v>
      </c>
      <c r="F879" s="434">
        <v>1495</v>
      </c>
      <c r="G879" s="395" t="s">
        <v>3508</v>
      </c>
    </row>
    <row r="880" spans="1:7">
      <c r="A880" s="395" t="s">
        <v>3928</v>
      </c>
      <c r="B880" s="395" t="s">
        <v>3647</v>
      </c>
      <c r="C880" s="395" t="s">
        <v>3489</v>
      </c>
      <c r="D880" s="395" t="s">
        <v>200</v>
      </c>
      <c r="E880" s="434" t="str">
        <f t="shared" si="13"/>
        <v>ME F377I1</v>
      </c>
      <c r="F880" s="434">
        <v>1525</v>
      </c>
      <c r="G880" s="395" t="s">
        <v>3508</v>
      </c>
    </row>
    <row r="881" spans="1:7">
      <c r="A881" s="395" t="s">
        <v>3929</v>
      </c>
      <c r="B881" s="395" t="s">
        <v>3647</v>
      </c>
      <c r="C881" s="395" t="s">
        <v>3562</v>
      </c>
      <c r="D881" s="395" t="s">
        <v>3649</v>
      </c>
      <c r="E881" s="434" t="str">
        <f t="shared" si="13"/>
        <v>ME F412L1</v>
      </c>
      <c r="F881" s="434">
        <v>1465</v>
      </c>
      <c r="G881" s="395" t="s">
        <v>3473</v>
      </c>
    </row>
    <row r="882" spans="1:7">
      <c r="A882" s="395" t="s">
        <v>3930</v>
      </c>
      <c r="B882" s="395" t="s">
        <v>3647</v>
      </c>
      <c r="C882" s="395" t="s">
        <v>3650</v>
      </c>
      <c r="D882" s="395" t="s">
        <v>1932</v>
      </c>
      <c r="E882" s="434" t="str">
        <f t="shared" si="13"/>
        <v>ME F461L1</v>
      </c>
      <c r="F882" s="434">
        <v>1282</v>
      </c>
      <c r="G882" s="395" t="s">
        <v>3473</v>
      </c>
    </row>
    <row r="883" spans="1:7">
      <c r="A883" s="395" t="s">
        <v>3930</v>
      </c>
      <c r="B883" s="395" t="s">
        <v>3647</v>
      </c>
      <c r="C883" s="395" t="s">
        <v>3650</v>
      </c>
      <c r="D883" s="395" t="s">
        <v>1932</v>
      </c>
      <c r="E883" s="434" t="str">
        <f t="shared" si="13"/>
        <v>ME F461L1</v>
      </c>
      <c r="F883" s="434">
        <v>1282</v>
      </c>
      <c r="G883" s="395" t="s">
        <v>3473</v>
      </c>
    </row>
    <row r="884" spans="1:7">
      <c r="A884" s="395" t="s">
        <v>3931</v>
      </c>
      <c r="B884" s="395" t="s">
        <v>3647</v>
      </c>
      <c r="C884" s="395" t="s">
        <v>3651</v>
      </c>
      <c r="D884" s="395" t="s">
        <v>3652</v>
      </c>
      <c r="E884" s="434" t="str">
        <f t="shared" si="13"/>
        <v>ME F485L1</v>
      </c>
      <c r="F884" s="434">
        <v>1539</v>
      </c>
      <c r="G884" s="395" t="s">
        <v>3473</v>
      </c>
    </row>
    <row r="885" spans="1:7">
      <c r="A885" s="395" t="s">
        <v>3932</v>
      </c>
      <c r="B885" s="395" t="s">
        <v>3647</v>
      </c>
      <c r="C885" s="395" t="s">
        <v>3493</v>
      </c>
      <c r="D885" s="395" t="s">
        <v>550</v>
      </c>
      <c r="E885" s="434" t="str">
        <f t="shared" si="13"/>
        <v>ME F491R1</v>
      </c>
      <c r="F885" s="434">
        <v>1283</v>
      </c>
      <c r="G885" s="395" t="s">
        <v>3483</v>
      </c>
    </row>
    <row r="886" spans="1:7">
      <c r="A886" s="395" t="s">
        <v>3933</v>
      </c>
      <c r="B886" s="395" t="s">
        <v>3647</v>
      </c>
      <c r="C886" s="395" t="s">
        <v>3653</v>
      </c>
      <c r="D886" s="395" t="s">
        <v>1934</v>
      </c>
      <c r="E886" s="434" t="str">
        <f t="shared" si="13"/>
        <v>ME G611L1</v>
      </c>
      <c r="F886" s="434">
        <v>1022</v>
      </c>
      <c r="G886" s="395" t="s">
        <v>3473</v>
      </c>
    </row>
    <row r="887" spans="1:7">
      <c r="A887" s="395" t="s">
        <v>3933</v>
      </c>
      <c r="B887" s="395" t="s">
        <v>3647</v>
      </c>
      <c r="C887" s="395" t="s">
        <v>3653</v>
      </c>
      <c r="D887" s="395" t="s">
        <v>1934</v>
      </c>
      <c r="E887" s="434" t="str">
        <f t="shared" si="13"/>
        <v>ME G611L1</v>
      </c>
      <c r="F887" s="434">
        <v>1022</v>
      </c>
      <c r="G887" s="395" t="s">
        <v>3473</v>
      </c>
    </row>
    <row r="888" spans="1:7">
      <c r="A888" s="395" t="s">
        <v>3934</v>
      </c>
      <c r="B888" s="395" t="s">
        <v>3647</v>
      </c>
      <c r="C888" s="395" t="s">
        <v>3572</v>
      </c>
      <c r="D888" s="395" t="s">
        <v>1936</v>
      </c>
      <c r="E888" s="434" t="str">
        <f t="shared" si="13"/>
        <v>ME G641L1</v>
      </c>
      <c r="F888" s="434">
        <v>1037</v>
      </c>
      <c r="G888" s="395" t="s">
        <v>3473</v>
      </c>
    </row>
    <row r="889" spans="1:7">
      <c r="A889" s="395" t="s">
        <v>3934</v>
      </c>
      <c r="B889" s="395" t="s">
        <v>3647</v>
      </c>
      <c r="C889" s="395" t="s">
        <v>3572</v>
      </c>
      <c r="D889" s="395" t="s">
        <v>1936</v>
      </c>
      <c r="E889" s="434" t="str">
        <f t="shared" si="13"/>
        <v>ME G641L1</v>
      </c>
      <c r="F889" s="434">
        <v>1037</v>
      </c>
      <c r="G889" s="395" t="s">
        <v>3473</v>
      </c>
    </row>
    <row r="890" spans="1:7">
      <c r="A890" s="395" t="s">
        <v>3935</v>
      </c>
      <c r="B890" s="395" t="s">
        <v>3654</v>
      </c>
      <c r="C890" s="395" t="s">
        <v>3655</v>
      </c>
      <c r="D890" s="395" t="s">
        <v>1338</v>
      </c>
      <c r="E890" s="434" t="str">
        <f t="shared" si="13"/>
        <v>MEL G632L1</v>
      </c>
      <c r="F890" s="434">
        <v>1021</v>
      </c>
      <c r="G890" s="395" t="s">
        <v>3473</v>
      </c>
    </row>
    <row r="891" spans="1:7">
      <c r="A891" s="395" t="s">
        <v>3936</v>
      </c>
      <c r="B891" s="395" t="s">
        <v>3654</v>
      </c>
      <c r="C891" s="395" t="s">
        <v>3572</v>
      </c>
      <c r="D891" s="395" t="s">
        <v>1341</v>
      </c>
      <c r="E891" s="434" t="str">
        <f t="shared" si="13"/>
        <v>MEL G641L1</v>
      </c>
      <c r="F891" s="434">
        <v>1027</v>
      </c>
      <c r="G891" s="395" t="s">
        <v>3473</v>
      </c>
    </row>
    <row r="892" spans="1:7">
      <c r="A892" s="395" t="s">
        <v>3937</v>
      </c>
      <c r="B892" s="395" t="s">
        <v>3654</v>
      </c>
      <c r="C892" s="395" t="s">
        <v>3499</v>
      </c>
      <c r="D892" s="395" t="s">
        <v>1939</v>
      </c>
      <c r="E892" s="434" t="str">
        <f t="shared" si="13"/>
        <v>MEL G642L1</v>
      </c>
      <c r="F892" s="434">
        <v>1043</v>
      </c>
      <c r="G892" s="395" t="s">
        <v>3473</v>
      </c>
    </row>
    <row r="893" spans="1:7">
      <c r="A893" s="395" t="s">
        <v>3937</v>
      </c>
      <c r="B893" s="395" t="s">
        <v>3654</v>
      </c>
      <c r="C893" s="395" t="s">
        <v>3499</v>
      </c>
      <c r="D893" s="395" t="s">
        <v>1939</v>
      </c>
      <c r="E893" s="434" t="str">
        <f t="shared" si="13"/>
        <v>MEL G642P1</v>
      </c>
      <c r="F893" s="434">
        <v>1044</v>
      </c>
      <c r="G893" s="395" t="s">
        <v>3457</v>
      </c>
    </row>
    <row r="894" spans="1:7">
      <c r="A894" s="395" t="s">
        <v>3937</v>
      </c>
      <c r="B894" s="395" t="s">
        <v>3654</v>
      </c>
      <c r="C894" s="395" t="s">
        <v>3499</v>
      </c>
      <c r="D894" s="395" t="s">
        <v>1939</v>
      </c>
      <c r="E894" s="434" t="str">
        <f t="shared" si="13"/>
        <v>MEL G642P1</v>
      </c>
      <c r="F894" s="434">
        <v>1044</v>
      </c>
      <c r="G894" s="395" t="s">
        <v>3457</v>
      </c>
    </row>
    <row r="895" spans="1:7">
      <c r="A895" s="395" t="s">
        <v>3938</v>
      </c>
      <c r="B895" s="395" t="s">
        <v>3656</v>
      </c>
      <c r="C895" s="395" t="s">
        <v>3576</v>
      </c>
      <c r="D895" s="395" t="s">
        <v>1347</v>
      </c>
      <c r="E895" s="434" t="str">
        <f t="shared" si="13"/>
        <v>MGTS F211L1</v>
      </c>
      <c r="F895" s="434">
        <v>1176</v>
      </c>
      <c r="G895" s="395" t="s">
        <v>3473</v>
      </c>
    </row>
    <row r="896" spans="1:7">
      <c r="A896" s="395" t="s">
        <v>3938</v>
      </c>
      <c r="B896" s="395" t="s">
        <v>3656</v>
      </c>
      <c r="C896" s="395" t="s">
        <v>3576</v>
      </c>
      <c r="D896" s="395" t="s">
        <v>1347</v>
      </c>
      <c r="E896" s="434" t="str">
        <f t="shared" si="13"/>
        <v>MGTS F211T1</v>
      </c>
      <c r="F896" s="434">
        <v>1177</v>
      </c>
      <c r="G896" s="395" t="s">
        <v>3280</v>
      </c>
    </row>
    <row r="897" spans="1:7">
      <c r="A897" s="395" t="s">
        <v>3938</v>
      </c>
      <c r="B897" s="395" t="s">
        <v>3656</v>
      </c>
      <c r="C897" s="395" t="s">
        <v>3576</v>
      </c>
      <c r="D897" s="395" t="s">
        <v>1347</v>
      </c>
      <c r="E897" s="434" t="str">
        <f t="shared" si="13"/>
        <v>MGTS F211T2</v>
      </c>
      <c r="F897" s="434">
        <v>1178</v>
      </c>
      <c r="G897" s="395" t="s">
        <v>3281</v>
      </c>
    </row>
    <row r="898" spans="1:7">
      <c r="A898" s="395" t="s">
        <v>3939</v>
      </c>
      <c r="B898" s="395" t="s">
        <v>316</v>
      </c>
      <c r="C898" s="395" t="s">
        <v>3455</v>
      </c>
      <c r="D898" s="395" t="s">
        <v>1354</v>
      </c>
      <c r="E898" s="434" t="str">
        <f t="shared" si="13"/>
        <v>PHY F110G1</v>
      </c>
      <c r="F898" s="434">
        <v>1147</v>
      </c>
      <c r="G898" s="395" t="s">
        <v>3456</v>
      </c>
    </row>
    <row r="899" spans="1:7">
      <c r="A899" s="395" t="s">
        <v>3939</v>
      </c>
      <c r="B899" s="395" t="s">
        <v>316</v>
      </c>
      <c r="C899" s="395" t="s">
        <v>3455</v>
      </c>
      <c r="D899" s="395" t="s">
        <v>1354</v>
      </c>
      <c r="E899" s="434" t="str">
        <f t="shared" ref="E899:E962" si="14">TRIM(B899)&amp;" "&amp;TRIM(C899)&amp;G899</f>
        <v>PHY F110P1</v>
      </c>
      <c r="F899" s="434">
        <v>1148</v>
      </c>
      <c r="G899" s="395" t="s">
        <v>3457</v>
      </c>
    </row>
    <row r="900" spans="1:7">
      <c r="A900" s="395" t="s">
        <v>3939</v>
      </c>
      <c r="B900" s="395" t="s">
        <v>316</v>
      </c>
      <c r="C900" s="395" t="s">
        <v>3455</v>
      </c>
      <c r="D900" s="395" t="s">
        <v>1354</v>
      </c>
      <c r="E900" s="434" t="str">
        <f t="shared" si="14"/>
        <v>PHY F110P1</v>
      </c>
      <c r="F900" s="434">
        <v>1148</v>
      </c>
      <c r="G900" s="395" t="s">
        <v>3457</v>
      </c>
    </row>
    <row r="901" spans="1:7">
      <c r="A901" s="395" t="s">
        <v>3939</v>
      </c>
      <c r="B901" s="395" t="s">
        <v>316</v>
      </c>
      <c r="C901" s="395" t="s">
        <v>3455</v>
      </c>
      <c r="D901" s="395" t="s">
        <v>1354</v>
      </c>
      <c r="E901" s="434" t="str">
        <f t="shared" si="14"/>
        <v>PHY F110P10</v>
      </c>
      <c r="F901" s="434">
        <v>1149</v>
      </c>
      <c r="G901" s="395" t="s">
        <v>3458</v>
      </c>
    </row>
    <row r="902" spans="1:7">
      <c r="A902" s="395" t="s">
        <v>3939</v>
      </c>
      <c r="B902" s="395" t="s">
        <v>316</v>
      </c>
      <c r="C902" s="395" t="s">
        <v>3455</v>
      </c>
      <c r="D902" s="395" t="s">
        <v>1354</v>
      </c>
      <c r="E902" s="434" t="str">
        <f t="shared" si="14"/>
        <v>PHY F110P10</v>
      </c>
      <c r="F902" s="434">
        <v>1149</v>
      </c>
      <c r="G902" s="395" t="s">
        <v>3458</v>
      </c>
    </row>
    <row r="903" spans="1:7">
      <c r="A903" s="395" t="s">
        <v>3939</v>
      </c>
      <c r="B903" s="395" t="s">
        <v>316</v>
      </c>
      <c r="C903" s="395" t="s">
        <v>3455</v>
      </c>
      <c r="D903" s="395" t="s">
        <v>1354</v>
      </c>
      <c r="E903" s="434" t="str">
        <f t="shared" si="14"/>
        <v>PHY F110P11</v>
      </c>
      <c r="F903" s="434">
        <v>1150</v>
      </c>
      <c r="G903" s="395" t="s">
        <v>3459</v>
      </c>
    </row>
    <row r="904" spans="1:7">
      <c r="A904" s="395" t="s">
        <v>3939</v>
      </c>
      <c r="B904" s="395" t="s">
        <v>316</v>
      </c>
      <c r="C904" s="395" t="s">
        <v>3455</v>
      </c>
      <c r="D904" s="395" t="s">
        <v>1354</v>
      </c>
      <c r="E904" s="434" t="str">
        <f t="shared" si="14"/>
        <v>PHY F110P11</v>
      </c>
      <c r="F904" s="434">
        <v>1150</v>
      </c>
      <c r="G904" s="395" t="s">
        <v>3459</v>
      </c>
    </row>
    <row r="905" spans="1:7">
      <c r="A905" s="395" t="s">
        <v>3939</v>
      </c>
      <c r="B905" s="395" t="s">
        <v>316</v>
      </c>
      <c r="C905" s="395" t="s">
        <v>3455</v>
      </c>
      <c r="D905" s="395" t="s">
        <v>1354</v>
      </c>
      <c r="E905" s="434" t="str">
        <f t="shared" si="14"/>
        <v>PHY F110P12</v>
      </c>
      <c r="F905" s="434">
        <v>1151</v>
      </c>
      <c r="G905" s="395" t="s">
        <v>3460</v>
      </c>
    </row>
    <row r="906" spans="1:7">
      <c r="A906" s="395" t="s">
        <v>3939</v>
      </c>
      <c r="B906" s="395" t="s">
        <v>316</v>
      </c>
      <c r="C906" s="395" t="s">
        <v>3455</v>
      </c>
      <c r="D906" s="395" t="s">
        <v>1354</v>
      </c>
      <c r="E906" s="434" t="str">
        <f t="shared" si="14"/>
        <v>PHY F110P12</v>
      </c>
      <c r="F906" s="434">
        <v>1151</v>
      </c>
      <c r="G906" s="395" t="s">
        <v>3460</v>
      </c>
    </row>
    <row r="907" spans="1:7">
      <c r="A907" s="395" t="s">
        <v>3939</v>
      </c>
      <c r="B907" s="395" t="s">
        <v>316</v>
      </c>
      <c r="C907" s="395" t="s">
        <v>3455</v>
      </c>
      <c r="D907" s="395" t="s">
        <v>1354</v>
      </c>
      <c r="E907" s="434" t="str">
        <f t="shared" si="14"/>
        <v>PHY F110P13</v>
      </c>
      <c r="F907" s="434">
        <v>1152</v>
      </c>
      <c r="G907" s="395" t="s">
        <v>3461</v>
      </c>
    </row>
    <row r="908" spans="1:7">
      <c r="A908" s="395" t="s">
        <v>3939</v>
      </c>
      <c r="B908" s="395" t="s">
        <v>316</v>
      </c>
      <c r="C908" s="395" t="s">
        <v>3455</v>
      </c>
      <c r="D908" s="395" t="s">
        <v>1354</v>
      </c>
      <c r="E908" s="434" t="str">
        <f t="shared" si="14"/>
        <v>PHY F110P13</v>
      </c>
      <c r="F908" s="434">
        <v>1152</v>
      </c>
      <c r="G908" s="395" t="s">
        <v>3461</v>
      </c>
    </row>
    <row r="909" spans="1:7">
      <c r="A909" s="395" t="s">
        <v>3939</v>
      </c>
      <c r="B909" s="395" t="s">
        <v>316</v>
      </c>
      <c r="C909" s="395" t="s">
        <v>3455</v>
      </c>
      <c r="D909" s="395" t="s">
        <v>1354</v>
      </c>
      <c r="E909" s="434" t="str">
        <f t="shared" si="14"/>
        <v>PHY F110P2</v>
      </c>
      <c r="F909" s="434">
        <v>1153</v>
      </c>
      <c r="G909" s="395" t="s">
        <v>3464</v>
      </c>
    </row>
    <row r="910" spans="1:7">
      <c r="A910" s="395" t="s">
        <v>3939</v>
      </c>
      <c r="B910" s="395" t="s">
        <v>316</v>
      </c>
      <c r="C910" s="395" t="s">
        <v>3455</v>
      </c>
      <c r="D910" s="395" t="s">
        <v>1354</v>
      </c>
      <c r="E910" s="434" t="str">
        <f t="shared" si="14"/>
        <v>PHY F110P2</v>
      </c>
      <c r="F910" s="434">
        <v>1153</v>
      </c>
      <c r="G910" s="395" t="s">
        <v>3464</v>
      </c>
    </row>
    <row r="911" spans="1:7">
      <c r="A911" s="395" t="s">
        <v>3939</v>
      </c>
      <c r="B911" s="395" t="s">
        <v>316</v>
      </c>
      <c r="C911" s="395" t="s">
        <v>3455</v>
      </c>
      <c r="D911" s="395" t="s">
        <v>1354</v>
      </c>
      <c r="E911" s="434" t="str">
        <f t="shared" si="14"/>
        <v>PHY F110P3</v>
      </c>
      <c r="F911" s="434">
        <v>1154</v>
      </c>
      <c r="G911" s="395" t="s">
        <v>3465</v>
      </c>
    </row>
    <row r="912" spans="1:7">
      <c r="A912" s="395" t="s">
        <v>3939</v>
      </c>
      <c r="B912" s="395" t="s">
        <v>316</v>
      </c>
      <c r="C912" s="395" t="s">
        <v>3455</v>
      </c>
      <c r="D912" s="395" t="s">
        <v>1354</v>
      </c>
      <c r="E912" s="434" t="str">
        <f t="shared" si="14"/>
        <v>PHY F110P3</v>
      </c>
      <c r="F912" s="434">
        <v>1154</v>
      </c>
      <c r="G912" s="395" t="s">
        <v>3465</v>
      </c>
    </row>
    <row r="913" spans="1:7">
      <c r="A913" s="395" t="s">
        <v>3939</v>
      </c>
      <c r="B913" s="395" t="s">
        <v>316</v>
      </c>
      <c r="C913" s="395" t="s">
        <v>3455</v>
      </c>
      <c r="D913" s="395" t="s">
        <v>1354</v>
      </c>
      <c r="E913" s="434" t="str">
        <f t="shared" si="14"/>
        <v>PHY F110P4</v>
      </c>
      <c r="F913" s="434">
        <v>1155</v>
      </c>
      <c r="G913" s="395" t="s">
        <v>3466</v>
      </c>
    </row>
    <row r="914" spans="1:7">
      <c r="A914" s="395" t="s">
        <v>3939</v>
      </c>
      <c r="B914" s="395" t="s">
        <v>316</v>
      </c>
      <c r="C914" s="395" t="s">
        <v>3455</v>
      </c>
      <c r="D914" s="395" t="s">
        <v>1354</v>
      </c>
      <c r="E914" s="434" t="str">
        <f t="shared" si="14"/>
        <v>PHY F110P4</v>
      </c>
      <c r="F914" s="434">
        <v>1155</v>
      </c>
      <c r="G914" s="395" t="s">
        <v>3466</v>
      </c>
    </row>
    <row r="915" spans="1:7">
      <c r="A915" s="395" t="s">
        <v>3939</v>
      </c>
      <c r="B915" s="395" t="s">
        <v>316</v>
      </c>
      <c r="C915" s="395" t="s">
        <v>3455</v>
      </c>
      <c r="D915" s="395" t="s">
        <v>1354</v>
      </c>
      <c r="E915" s="434" t="str">
        <f t="shared" si="14"/>
        <v>PHY F110P5</v>
      </c>
      <c r="F915" s="434">
        <v>1156</v>
      </c>
      <c r="G915" s="395" t="s">
        <v>3467</v>
      </c>
    </row>
    <row r="916" spans="1:7">
      <c r="A916" s="395" t="s">
        <v>3939</v>
      </c>
      <c r="B916" s="395" t="s">
        <v>316</v>
      </c>
      <c r="C916" s="395" t="s">
        <v>3455</v>
      </c>
      <c r="D916" s="395" t="s">
        <v>1354</v>
      </c>
      <c r="E916" s="434" t="str">
        <f t="shared" si="14"/>
        <v>PHY F110P5</v>
      </c>
      <c r="F916" s="434">
        <v>1156</v>
      </c>
      <c r="G916" s="395" t="s">
        <v>3467</v>
      </c>
    </row>
    <row r="917" spans="1:7">
      <c r="A917" s="395" t="s">
        <v>3939</v>
      </c>
      <c r="B917" s="395" t="s">
        <v>316</v>
      </c>
      <c r="C917" s="395" t="s">
        <v>3455</v>
      </c>
      <c r="D917" s="395" t="s">
        <v>1354</v>
      </c>
      <c r="E917" s="434" t="str">
        <f t="shared" si="14"/>
        <v>PHY F110P6</v>
      </c>
      <c r="F917" s="434">
        <v>1157</v>
      </c>
      <c r="G917" s="395" t="s">
        <v>3468</v>
      </c>
    </row>
    <row r="918" spans="1:7">
      <c r="A918" s="395" t="s">
        <v>3939</v>
      </c>
      <c r="B918" s="395" t="s">
        <v>316</v>
      </c>
      <c r="C918" s="395" t="s">
        <v>3455</v>
      </c>
      <c r="D918" s="395" t="s">
        <v>1354</v>
      </c>
      <c r="E918" s="434" t="str">
        <f t="shared" si="14"/>
        <v>PHY F110P6</v>
      </c>
      <c r="F918" s="434">
        <v>1157</v>
      </c>
      <c r="G918" s="395" t="s">
        <v>3468</v>
      </c>
    </row>
    <row r="919" spans="1:7">
      <c r="A919" s="395" t="s">
        <v>3939</v>
      </c>
      <c r="B919" s="395" t="s">
        <v>316</v>
      </c>
      <c r="C919" s="395" t="s">
        <v>3455</v>
      </c>
      <c r="D919" s="395" t="s">
        <v>1354</v>
      </c>
      <c r="E919" s="434" t="str">
        <f t="shared" si="14"/>
        <v>PHY F110P7</v>
      </c>
      <c r="F919" s="434">
        <v>1158</v>
      </c>
      <c r="G919" s="395" t="s">
        <v>3469</v>
      </c>
    </row>
    <row r="920" spans="1:7">
      <c r="A920" s="395" t="s">
        <v>3939</v>
      </c>
      <c r="B920" s="395" t="s">
        <v>316</v>
      </c>
      <c r="C920" s="395" t="s">
        <v>3455</v>
      </c>
      <c r="D920" s="395" t="s">
        <v>1354</v>
      </c>
      <c r="E920" s="434" t="str">
        <f t="shared" si="14"/>
        <v>PHY F110P7</v>
      </c>
      <c r="F920" s="434">
        <v>1158</v>
      </c>
      <c r="G920" s="395" t="s">
        <v>3469</v>
      </c>
    </row>
    <row r="921" spans="1:7">
      <c r="A921" s="395" t="s">
        <v>3939</v>
      </c>
      <c r="B921" s="395" t="s">
        <v>316</v>
      </c>
      <c r="C921" s="395" t="s">
        <v>3455</v>
      </c>
      <c r="D921" s="395" t="s">
        <v>1354</v>
      </c>
      <c r="E921" s="434" t="str">
        <f t="shared" si="14"/>
        <v>PHY F110P8</v>
      </c>
      <c r="F921" s="434">
        <v>1159</v>
      </c>
      <c r="G921" s="395" t="s">
        <v>3470</v>
      </c>
    </row>
    <row r="922" spans="1:7">
      <c r="A922" s="395" t="s">
        <v>3939</v>
      </c>
      <c r="B922" s="395" t="s">
        <v>316</v>
      </c>
      <c r="C922" s="395" t="s">
        <v>3455</v>
      </c>
      <c r="D922" s="395" t="s">
        <v>1354</v>
      </c>
      <c r="E922" s="434" t="str">
        <f t="shared" si="14"/>
        <v>PHY F110P8</v>
      </c>
      <c r="F922" s="434">
        <v>1159</v>
      </c>
      <c r="G922" s="395" t="s">
        <v>3470</v>
      </c>
    </row>
    <row r="923" spans="1:7">
      <c r="A923" s="395" t="s">
        <v>3939</v>
      </c>
      <c r="B923" s="395" t="s">
        <v>316</v>
      </c>
      <c r="C923" s="395" t="s">
        <v>3455</v>
      </c>
      <c r="D923" s="395" t="s">
        <v>1354</v>
      </c>
      <c r="E923" s="434" t="str">
        <f t="shared" si="14"/>
        <v>PHY F110P9</v>
      </c>
      <c r="F923" s="434">
        <v>1160</v>
      </c>
      <c r="G923" s="395" t="s">
        <v>3471</v>
      </c>
    </row>
    <row r="924" spans="1:7">
      <c r="A924" s="395" t="s">
        <v>3939</v>
      </c>
      <c r="B924" s="395" t="s">
        <v>316</v>
      </c>
      <c r="C924" s="395" t="s">
        <v>3455</v>
      </c>
      <c r="D924" s="395" t="s">
        <v>1354</v>
      </c>
      <c r="E924" s="434" t="str">
        <f t="shared" si="14"/>
        <v>PHY F110P9</v>
      </c>
      <c r="F924" s="434">
        <v>1160</v>
      </c>
      <c r="G924" s="395" t="s">
        <v>3471</v>
      </c>
    </row>
    <row r="925" spans="1:7">
      <c r="A925" s="395" t="s">
        <v>3940</v>
      </c>
      <c r="B925" s="395" t="s">
        <v>316</v>
      </c>
      <c r="C925" s="395" t="s">
        <v>3516</v>
      </c>
      <c r="D925" s="395" t="s">
        <v>1958</v>
      </c>
      <c r="E925" s="434" t="str">
        <f t="shared" si="14"/>
        <v>PHY F111G1</v>
      </c>
      <c r="F925" s="434">
        <v>1161</v>
      </c>
      <c r="G925" s="395" t="s">
        <v>3456</v>
      </c>
    </row>
    <row r="926" spans="1:7">
      <c r="A926" s="395" t="s">
        <v>3940</v>
      </c>
      <c r="B926" s="395" t="s">
        <v>316</v>
      </c>
      <c r="C926" s="395" t="s">
        <v>3516</v>
      </c>
      <c r="D926" s="395" t="s">
        <v>1958</v>
      </c>
      <c r="E926" s="434" t="str">
        <f t="shared" si="14"/>
        <v>PHY F111L1</v>
      </c>
      <c r="F926" s="434">
        <v>1162</v>
      </c>
      <c r="G926" s="395" t="s">
        <v>3473</v>
      </c>
    </row>
    <row r="927" spans="1:7">
      <c r="A927" s="395" t="s">
        <v>3940</v>
      </c>
      <c r="B927" s="395" t="s">
        <v>316</v>
      </c>
      <c r="C927" s="395" t="s">
        <v>3516</v>
      </c>
      <c r="D927" s="395" t="s">
        <v>1958</v>
      </c>
      <c r="E927" s="434" t="str">
        <f t="shared" si="14"/>
        <v>PHY F111L1</v>
      </c>
      <c r="F927" s="434">
        <v>1162</v>
      </c>
      <c r="G927" s="395" t="s">
        <v>3473</v>
      </c>
    </row>
    <row r="928" spans="1:7">
      <c r="A928" s="395" t="s">
        <v>3940</v>
      </c>
      <c r="B928" s="395" t="s">
        <v>316</v>
      </c>
      <c r="C928" s="395" t="s">
        <v>3516</v>
      </c>
      <c r="D928" s="395" t="s">
        <v>1958</v>
      </c>
      <c r="E928" s="434" t="str">
        <f t="shared" si="14"/>
        <v>PHY F111L1</v>
      </c>
      <c r="F928" s="434">
        <v>1162</v>
      </c>
      <c r="G928" s="395" t="s">
        <v>3473</v>
      </c>
    </row>
    <row r="929" spans="1:7">
      <c r="A929" s="395" t="s">
        <v>3940</v>
      </c>
      <c r="B929" s="395" t="s">
        <v>316</v>
      </c>
      <c r="C929" s="395" t="s">
        <v>3516</v>
      </c>
      <c r="D929" s="395" t="s">
        <v>1958</v>
      </c>
      <c r="E929" s="434" t="str">
        <f t="shared" si="14"/>
        <v>PHY F111L1</v>
      </c>
      <c r="F929" s="434">
        <v>1162</v>
      </c>
      <c r="G929" s="395" t="s">
        <v>3473</v>
      </c>
    </row>
    <row r="930" spans="1:7">
      <c r="A930" s="395" t="s">
        <v>3940</v>
      </c>
      <c r="B930" s="395" t="s">
        <v>316</v>
      </c>
      <c r="C930" s="395" t="s">
        <v>3516</v>
      </c>
      <c r="D930" s="395" t="s">
        <v>1958</v>
      </c>
      <c r="E930" s="434" t="str">
        <f t="shared" si="14"/>
        <v>PHY F111L2</v>
      </c>
      <c r="F930" s="434">
        <v>1163</v>
      </c>
      <c r="G930" s="395" t="s">
        <v>3515</v>
      </c>
    </row>
    <row r="931" spans="1:7">
      <c r="A931" s="395" t="s">
        <v>3940</v>
      </c>
      <c r="B931" s="395" t="s">
        <v>316</v>
      </c>
      <c r="C931" s="395" t="s">
        <v>3516</v>
      </c>
      <c r="D931" s="395" t="s">
        <v>1958</v>
      </c>
      <c r="E931" s="434" t="str">
        <f t="shared" si="14"/>
        <v>PHY F111L2</v>
      </c>
      <c r="F931" s="434">
        <v>1163</v>
      </c>
      <c r="G931" s="395" t="s">
        <v>3515</v>
      </c>
    </row>
    <row r="932" spans="1:7">
      <c r="A932" s="395" t="s">
        <v>3940</v>
      </c>
      <c r="B932" s="395" t="s">
        <v>316</v>
      </c>
      <c r="C932" s="395" t="s">
        <v>3516</v>
      </c>
      <c r="D932" s="395" t="s">
        <v>1958</v>
      </c>
      <c r="E932" s="434" t="str">
        <f t="shared" si="14"/>
        <v>PHY F111L2</v>
      </c>
      <c r="F932" s="434">
        <v>1163</v>
      </c>
      <c r="G932" s="395" t="s">
        <v>3515</v>
      </c>
    </row>
    <row r="933" spans="1:7">
      <c r="A933" s="395" t="s">
        <v>3940</v>
      </c>
      <c r="B933" s="395" t="s">
        <v>316</v>
      </c>
      <c r="C933" s="395" t="s">
        <v>3516</v>
      </c>
      <c r="D933" s="395" t="s">
        <v>1958</v>
      </c>
      <c r="E933" s="434" t="str">
        <f t="shared" si="14"/>
        <v>PHY F111L2</v>
      </c>
      <c r="F933" s="434">
        <v>1163</v>
      </c>
      <c r="G933" s="395" t="s">
        <v>3515</v>
      </c>
    </row>
    <row r="934" spans="1:7">
      <c r="A934" s="395" t="s">
        <v>3940</v>
      </c>
      <c r="B934" s="395" t="s">
        <v>316</v>
      </c>
      <c r="C934" s="395" t="s">
        <v>3516</v>
      </c>
      <c r="D934" s="395" t="s">
        <v>1958</v>
      </c>
      <c r="E934" s="434" t="str">
        <f t="shared" si="14"/>
        <v>PHY F111L2</v>
      </c>
      <c r="F934" s="434">
        <v>1163</v>
      </c>
      <c r="G934" s="395" t="s">
        <v>3515</v>
      </c>
    </row>
    <row r="935" spans="1:7">
      <c r="A935" s="395" t="s">
        <v>3940</v>
      </c>
      <c r="B935" s="395" t="s">
        <v>316</v>
      </c>
      <c r="C935" s="395" t="s">
        <v>3516</v>
      </c>
      <c r="D935" s="395" t="s">
        <v>1958</v>
      </c>
      <c r="E935" s="434" t="str">
        <f t="shared" si="14"/>
        <v>PHY F111L3</v>
      </c>
      <c r="F935" s="434">
        <v>1164</v>
      </c>
      <c r="G935" s="395" t="s">
        <v>3520</v>
      </c>
    </row>
    <row r="936" spans="1:7">
      <c r="A936" s="395" t="s">
        <v>3940</v>
      </c>
      <c r="B936" s="395" t="s">
        <v>316</v>
      </c>
      <c r="C936" s="395" t="s">
        <v>3516</v>
      </c>
      <c r="D936" s="395" t="s">
        <v>1958</v>
      </c>
      <c r="E936" s="434" t="str">
        <f t="shared" si="14"/>
        <v>PHY F111L3</v>
      </c>
      <c r="F936" s="434">
        <v>1164</v>
      </c>
      <c r="G936" s="395" t="s">
        <v>3520</v>
      </c>
    </row>
    <row r="937" spans="1:7">
      <c r="A937" s="395" t="s">
        <v>3940</v>
      </c>
      <c r="B937" s="395" t="s">
        <v>316</v>
      </c>
      <c r="C937" s="395" t="s">
        <v>3516</v>
      </c>
      <c r="D937" s="395" t="s">
        <v>1958</v>
      </c>
      <c r="E937" s="434" t="str">
        <f t="shared" si="14"/>
        <v>PHY F111L3</v>
      </c>
      <c r="F937" s="434">
        <v>1164</v>
      </c>
      <c r="G937" s="395" t="s">
        <v>3520</v>
      </c>
    </row>
    <row r="938" spans="1:7">
      <c r="A938" s="395" t="s">
        <v>3940</v>
      </c>
      <c r="B938" s="395" t="s">
        <v>316</v>
      </c>
      <c r="C938" s="395" t="s">
        <v>3516</v>
      </c>
      <c r="D938" s="395" t="s">
        <v>1958</v>
      </c>
      <c r="E938" s="434" t="str">
        <f t="shared" si="14"/>
        <v>PHY F111L3</v>
      </c>
      <c r="F938" s="434">
        <v>1164</v>
      </c>
      <c r="G938" s="395" t="s">
        <v>3520</v>
      </c>
    </row>
    <row r="939" spans="1:7">
      <c r="A939" s="395" t="s">
        <v>3940</v>
      </c>
      <c r="B939" s="395" t="s">
        <v>316</v>
      </c>
      <c r="C939" s="395" t="s">
        <v>3516</v>
      </c>
      <c r="D939" s="395" t="s">
        <v>1958</v>
      </c>
      <c r="E939" s="434" t="str">
        <f t="shared" si="14"/>
        <v>PHY F111L3</v>
      </c>
      <c r="F939" s="434">
        <v>1164</v>
      </c>
      <c r="G939" s="395" t="s">
        <v>3520</v>
      </c>
    </row>
    <row r="940" spans="1:7">
      <c r="A940" s="395" t="s">
        <v>3940</v>
      </c>
      <c r="B940" s="395" t="s">
        <v>316</v>
      </c>
      <c r="C940" s="395" t="s">
        <v>3516</v>
      </c>
      <c r="D940" s="395" t="s">
        <v>1958</v>
      </c>
      <c r="E940" s="434" t="str">
        <f t="shared" si="14"/>
        <v>PHY F111L3</v>
      </c>
      <c r="F940" s="434">
        <v>1164</v>
      </c>
      <c r="G940" s="395" t="s">
        <v>3520</v>
      </c>
    </row>
    <row r="941" spans="1:7">
      <c r="A941" s="395" t="s">
        <v>3940</v>
      </c>
      <c r="B941" s="395" t="s">
        <v>316</v>
      </c>
      <c r="C941" s="395" t="s">
        <v>3516</v>
      </c>
      <c r="D941" s="395" t="s">
        <v>1958</v>
      </c>
      <c r="E941" s="434" t="str">
        <f t="shared" si="14"/>
        <v>PHY F111L3</v>
      </c>
      <c r="F941" s="434">
        <v>1164</v>
      </c>
      <c r="G941" s="395" t="s">
        <v>3520</v>
      </c>
    </row>
    <row r="942" spans="1:7">
      <c r="A942" s="395" t="s">
        <v>3940</v>
      </c>
      <c r="B942" s="395" t="s">
        <v>316</v>
      </c>
      <c r="C942" s="395" t="s">
        <v>3516</v>
      </c>
      <c r="D942" s="395" t="s">
        <v>1958</v>
      </c>
      <c r="E942" s="434" t="str">
        <f t="shared" si="14"/>
        <v>PHY F111L3</v>
      </c>
      <c r="F942" s="434">
        <v>1164</v>
      </c>
      <c r="G942" s="395" t="s">
        <v>3520</v>
      </c>
    </row>
    <row r="943" spans="1:7">
      <c r="A943" s="395" t="s">
        <v>3940</v>
      </c>
      <c r="B943" s="395" t="s">
        <v>316</v>
      </c>
      <c r="C943" s="395" t="s">
        <v>3516</v>
      </c>
      <c r="D943" s="395" t="s">
        <v>1958</v>
      </c>
      <c r="E943" s="434" t="str">
        <f t="shared" si="14"/>
        <v>PHY F111L3</v>
      </c>
      <c r="F943" s="434">
        <v>1164</v>
      </c>
      <c r="G943" s="395" t="s">
        <v>3520</v>
      </c>
    </row>
    <row r="944" spans="1:7">
      <c r="A944" s="395" t="s">
        <v>3940</v>
      </c>
      <c r="B944" s="395" t="s">
        <v>316</v>
      </c>
      <c r="C944" s="395" t="s">
        <v>3516</v>
      </c>
      <c r="D944" s="395" t="s">
        <v>1958</v>
      </c>
      <c r="E944" s="434" t="str">
        <f t="shared" si="14"/>
        <v>PHY F111L4</v>
      </c>
      <c r="F944" s="434">
        <v>1165</v>
      </c>
      <c r="G944" s="395" t="s">
        <v>3521</v>
      </c>
    </row>
    <row r="945" spans="1:7">
      <c r="A945" s="395" t="s">
        <v>3940</v>
      </c>
      <c r="B945" s="395" t="s">
        <v>316</v>
      </c>
      <c r="C945" s="395" t="s">
        <v>3516</v>
      </c>
      <c r="D945" s="395" t="s">
        <v>1958</v>
      </c>
      <c r="E945" s="434" t="str">
        <f t="shared" si="14"/>
        <v>PHY F111L4</v>
      </c>
      <c r="F945" s="434">
        <v>1165</v>
      </c>
      <c r="G945" s="395" t="s">
        <v>3521</v>
      </c>
    </row>
    <row r="946" spans="1:7">
      <c r="A946" s="395" t="s">
        <v>3940</v>
      </c>
      <c r="B946" s="395" t="s">
        <v>316</v>
      </c>
      <c r="C946" s="395" t="s">
        <v>3516</v>
      </c>
      <c r="D946" s="395" t="s">
        <v>1958</v>
      </c>
      <c r="E946" s="434" t="str">
        <f t="shared" si="14"/>
        <v>PHY F111L4</v>
      </c>
      <c r="F946" s="434">
        <v>1165</v>
      </c>
      <c r="G946" s="395" t="s">
        <v>3521</v>
      </c>
    </row>
    <row r="947" spans="1:7">
      <c r="A947" s="395" t="s">
        <v>3940</v>
      </c>
      <c r="B947" s="395" t="s">
        <v>316</v>
      </c>
      <c r="C947" s="395" t="s">
        <v>3516</v>
      </c>
      <c r="D947" s="395" t="s">
        <v>1958</v>
      </c>
      <c r="E947" s="434" t="str">
        <f t="shared" si="14"/>
        <v>PHY F111L4</v>
      </c>
      <c r="F947" s="434">
        <v>1165</v>
      </c>
      <c r="G947" s="395" t="s">
        <v>3521</v>
      </c>
    </row>
    <row r="948" spans="1:7">
      <c r="A948" s="395" t="s">
        <v>3940</v>
      </c>
      <c r="B948" s="395" t="s">
        <v>316</v>
      </c>
      <c r="C948" s="395" t="s">
        <v>3516</v>
      </c>
      <c r="D948" s="395" t="s">
        <v>1958</v>
      </c>
      <c r="E948" s="434" t="str">
        <f t="shared" si="14"/>
        <v>PHY F111L4</v>
      </c>
      <c r="F948" s="434">
        <v>1165</v>
      </c>
      <c r="G948" s="395" t="s">
        <v>3521</v>
      </c>
    </row>
    <row r="949" spans="1:7">
      <c r="A949" s="395" t="s">
        <v>3940</v>
      </c>
      <c r="B949" s="395" t="s">
        <v>316</v>
      </c>
      <c r="C949" s="395" t="s">
        <v>3516</v>
      </c>
      <c r="D949" s="395" t="s">
        <v>1958</v>
      </c>
      <c r="E949" s="434" t="str">
        <f t="shared" si="14"/>
        <v>PHY F111L4</v>
      </c>
      <c r="F949" s="434">
        <v>1165</v>
      </c>
      <c r="G949" s="395" t="s">
        <v>3521</v>
      </c>
    </row>
    <row r="950" spans="1:7">
      <c r="A950" s="395" t="s">
        <v>3940</v>
      </c>
      <c r="B950" s="395" t="s">
        <v>316</v>
      </c>
      <c r="C950" s="395" t="s">
        <v>3516</v>
      </c>
      <c r="D950" s="395" t="s">
        <v>1958</v>
      </c>
      <c r="E950" s="434" t="str">
        <f t="shared" si="14"/>
        <v>PHY F111L4</v>
      </c>
      <c r="F950" s="434">
        <v>1165</v>
      </c>
      <c r="G950" s="395" t="s">
        <v>3521</v>
      </c>
    </row>
    <row r="951" spans="1:7">
      <c r="A951" s="395" t="s">
        <v>3940</v>
      </c>
      <c r="B951" s="395" t="s">
        <v>316</v>
      </c>
      <c r="C951" s="395" t="s">
        <v>3516</v>
      </c>
      <c r="D951" s="395" t="s">
        <v>1958</v>
      </c>
      <c r="E951" s="434" t="str">
        <f t="shared" si="14"/>
        <v>PHY F111L4</v>
      </c>
      <c r="F951" s="434">
        <v>1165</v>
      </c>
      <c r="G951" s="395" t="s">
        <v>3521</v>
      </c>
    </row>
    <row r="952" spans="1:7">
      <c r="A952" s="395" t="s">
        <v>3940</v>
      </c>
      <c r="B952" s="395" t="s">
        <v>316</v>
      </c>
      <c r="C952" s="395" t="s">
        <v>3516</v>
      </c>
      <c r="D952" s="395" t="s">
        <v>1958</v>
      </c>
      <c r="E952" s="434" t="str">
        <f t="shared" si="14"/>
        <v>PHY F111L4</v>
      </c>
      <c r="F952" s="434">
        <v>1165</v>
      </c>
      <c r="G952" s="395" t="s">
        <v>3521</v>
      </c>
    </row>
    <row r="953" spans="1:7">
      <c r="A953" s="395" t="s">
        <v>3940</v>
      </c>
      <c r="B953" s="395" t="s">
        <v>316</v>
      </c>
      <c r="C953" s="395" t="s">
        <v>3516</v>
      </c>
      <c r="D953" s="395" t="s">
        <v>1958</v>
      </c>
      <c r="E953" s="434" t="str">
        <f t="shared" si="14"/>
        <v>PHY F111L5</v>
      </c>
      <c r="F953" s="434">
        <v>1166</v>
      </c>
      <c r="G953" s="395" t="s">
        <v>3522</v>
      </c>
    </row>
    <row r="954" spans="1:7">
      <c r="A954" s="395" t="s">
        <v>3940</v>
      </c>
      <c r="B954" s="395" t="s">
        <v>316</v>
      </c>
      <c r="C954" s="395" t="s">
        <v>3516</v>
      </c>
      <c r="D954" s="395" t="s">
        <v>1958</v>
      </c>
      <c r="E954" s="434" t="str">
        <f t="shared" si="14"/>
        <v>PHY F111L5</v>
      </c>
      <c r="F954" s="434">
        <v>1166</v>
      </c>
      <c r="G954" s="395" t="s">
        <v>3522</v>
      </c>
    </row>
    <row r="955" spans="1:7">
      <c r="A955" s="395" t="s">
        <v>3940</v>
      </c>
      <c r="B955" s="395" t="s">
        <v>316</v>
      </c>
      <c r="C955" s="395" t="s">
        <v>3516</v>
      </c>
      <c r="D955" s="395" t="s">
        <v>1958</v>
      </c>
      <c r="E955" s="434" t="str">
        <f t="shared" si="14"/>
        <v>PHY F111L5</v>
      </c>
      <c r="F955" s="434">
        <v>1166</v>
      </c>
      <c r="G955" s="395" t="s">
        <v>3522</v>
      </c>
    </row>
    <row r="956" spans="1:7">
      <c r="A956" s="395" t="s">
        <v>3940</v>
      </c>
      <c r="B956" s="395" t="s">
        <v>316</v>
      </c>
      <c r="C956" s="395" t="s">
        <v>3516</v>
      </c>
      <c r="D956" s="395" t="s">
        <v>1958</v>
      </c>
      <c r="E956" s="434" t="str">
        <f t="shared" si="14"/>
        <v>PHY F111L5</v>
      </c>
      <c r="F956" s="434">
        <v>1166</v>
      </c>
      <c r="G956" s="395" t="s">
        <v>3522</v>
      </c>
    </row>
    <row r="957" spans="1:7">
      <c r="A957" s="395" t="s">
        <v>3940</v>
      </c>
      <c r="B957" s="395" t="s">
        <v>316</v>
      </c>
      <c r="C957" s="395" t="s">
        <v>3516</v>
      </c>
      <c r="D957" s="395" t="s">
        <v>1958</v>
      </c>
      <c r="E957" s="434" t="str">
        <f t="shared" si="14"/>
        <v>PHY F111L5</v>
      </c>
      <c r="F957" s="434">
        <v>1166</v>
      </c>
      <c r="G957" s="395" t="s">
        <v>3522</v>
      </c>
    </row>
    <row r="958" spans="1:7">
      <c r="A958" s="395" t="s">
        <v>3940</v>
      </c>
      <c r="B958" s="395" t="s">
        <v>316</v>
      </c>
      <c r="C958" s="395" t="s">
        <v>3516</v>
      </c>
      <c r="D958" s="395" t="s">
        <v>1958</v>
      </c>
      <c r="E958" s="434" t="str">
        <f t="shared" si="14"/>
        <v>PHY F111L6</v>
      </c>
      <c r="F958" s="434">
        <v>1167</v>
      </c>
      <c r="G958" s="395" t="s">
        <v>3523</v>
      </c>
    </row>
    <row r="959" spans="1:7">
      <c r="A959" s="395" t="s">
        <v>3940</v>
      </c>
      <c r="B959" s="395" t="s">
        <v>316</v>
      </c>
      <c r="C959" s="395" t="s">
        <v>3516</v>
      </c>
      <c r="D959" s="395" t="s">
        <v>1958</v>
      </c>
      <c r="E959" s="434" t="str">
        <f t="shared" si="14"/>
        <v>PHY F111L6</v>
      </c>
      <c r="F959" s="434">
        <v>1167</v>
      </c>
      <c r="G959" s="395" t="s">
        <v>3523</v>
      </c>
    </row>
    <row r="960" spans="1:7">
      <c r="A960" s="395" t="s">
        <v>3940</v>
      </c>
      <c r="B960" s="395" t="s">
        <v>316</v>
      </c>
      <c r="C960" s="395" t="s">
        <v>3516</v>
      </c>
      <c r="D960" s="395" t="s">
        <v>1958</v>
      </c>
      <c r="E960" s="434" t="str">
        <f t="shared" si="14"/>
        <v>PHY F111L6</v>
      </c>
      <c r="F960" s="434">
        <v>1167</v>
      </c>
      <c r="G960" s="395" t="s">
        <v>3523</v>
      </c>
    </row>
    <row r="961" spans="1:7">
      <c r="A961" s="395" t="s">
        <v>3940</v>
      </c>
      <c r="B961" s="395" t="s">
        <v>316</v>
      </c>
      <c r="C961" s="395" t="s">
        <v>3516</v>
      </c>
      <c r="D961" s="395" t="s">
        <v>1958</v>
      </c>
      <c r="E961" s="434" t="str">
        <f t="shared" si="14"/>
        <v>PHY F111L6</v>
      </c>
      <c r="F961" s="434">
        <v>1167</v>
      </c>
      <c r="G961" s="395" t="s">
        <v>3523</v>
      </c>
    </row>
    <row r="962" spans="1:7">
      <c r="A962" s="395" t="s">
        <v>3940</v>
      </c>
      <c r="B962" s="395" t="s">
        <v>316</v>
      </c>
      <c r="C962" s="395" t="s">
        <v>3516</v>
      </c>
      <c r="D962" s="395" t="s">
        <v>1958</v>
      </c>
      <c r="E962" s="434" t="str">
        <f t="shared" si="14"/>
        <v>PHY F111L6</v>
      </c>
      <c r="F962" s="434">
        <v>1167</v>
      </c>
      <c r="G962" s="395" t="s">
        <v>3523</v>
      </c>
    </row>
    <row r="963" spans="1:7">
      <c r="A963" s="395" t="s">
        <v>3940</v>
      </c>
      <c r="B963" s="395" t="s">
        <v>316</v>
      </c>
      <c r="C963" s="395" t="s">
        <v>3516</v>
      </c>
      <c r="D963" s="395" t="s">
        <v>1958</v>
      </c>
      <c r="E963" s="434" t="str">
        <f t="shared" ref="E963:E1013" si="15">TRIM(B963)&amp;" "&amp;TRIM(C963)&amp;G963</f>
        <v>PHY F111L6</v>
      </c>
      <c r="F963" s="434">
        <v>1167</v>
      </c>
      <c r="G963" s="395" t="s">
        <v>3523</v>
      </c>
    </row>
    <row r="964" spans="1:7">
      <c r="A964" s="395" t="s">
        <v>3940</v>
      </c>
      <c r="B964" s="395" t="s">
        <v>316</v>
      </c>
      <c r="C964" s="395" t="s">
        <v>3516</v>
      </c>
      <c r="D964" s="395" t="s">
        <v>1958</v>
      </c>
      <c r="E964" s="434" t="str">
        <f t="shared" si="15"/>
        <v>PHY F111L6</v>
      </c>
      <c r="F964" s="434">
        <v>1167</v>
      </c>
      <c r="G964" s="395" t="s">
        <v>3523</v>
      </c>
    </row>
    <row r="965" spans="1:7">
      <c r="A965" s="395" t="s">
        <v>3940</v>
      </c>
      <c r="B965" s="395" t="s">
        <v>316</v>
      </c>
      <c r="C965" s="395" t="s">
        <v>3516</v>
      </c>
      <c r="D965" s="395" t="s">
        <v>1958</v>
      </c>
      <c r="E965" s="434" t="str">
        <f t="shared" si="15"/>
        <v>PHY F111L6</v>
      </c>
      <c r="F965" s="434">
        <v>1167</v>
      </c>
      <c r="G965" s="395" t="s">
        <v>3523</v>
      </c>
    </row>
    <row r="966" spans="1:7">
      <c r="A966" s="395" t="s">
        <v>3940</v>
      </c>
      <c r="B966" s="395" t="s">
        <v>316</v>
      </c>
      <c r="C966" s="395" t="s">
        <v>3516</v>
      </c>
      <c r="D966" s="395" t="s">
        <v>1958</v>
      </c>
      <c r="E966" s="434" t="str">
        <f t="shared" si="15"/>
        <v>PHY F111L6</v>
      </c>
      <c r="F966" s="434">
        <v>1167</v>
      </c>
      <c r="G966" s="395" t="s">
        <v>3523</v>
      </c>
    </row>
    <row r="967" spans="1:7">
      <c r="A967" s="395" t="s">
        <v>3940</v>
      </c>
      <c r="B967" s="395" t="s">
        <v>316</v>
      </c>
      <c r="C967" s="395" t="s">
        <v>3516</v>
      </c>
      <c r="D967" s="395" t="s">
        <v>1958</v>
      </c>
      <c r="E967" s="434" t="str">
        <f t="shared" si="15"/>
        <v>PHY F111L7</v>
      </c>
      <c r="F967" s="434">
        <v>1168</v>
      </c>
      <c r="G967" s="395" t="s">
        <v>3524</v>
      </c>
    </row>
    <row r="968" spans="1:7">
      <c r="A968" s="395" t="s">
        <v>3940</v>
      </c>
      <c r="B968" s="395" t="s">
        <v>316</v>
      </c>
      <c r="C968" s="395" t="s">
        <v>3516</v>
      </c>
      <c r="D968" s="395" t="s">
        <v>1958</v>
      </c>
      <c r="E968" s="434" t="str">
        <f t="shared" si="15"/>
        <v>PHY F111L7</v>
      </c>
      <c r="F968" s="434">
        <v>1168</v>
      </c>
      <c r="G968" s="395" t="s">
        <v>3524</v>
      </c>
    </row>
    <row r="969" spans="1:7">
      <c r="A969" s="395" t="s">
        <v>3940</v>
      </c>
      <c r="B969" s="395" t="s">
        <v>316</v>
      </c>
      <c r="C969" s="395" t="s">
        <v>3516</v>
      </c>
      <c r="D969" s="395" t="s">
        <v>1958</v>
      </c>
      <c r="E969" s="434" t="str">
        <f t="shared" si="15"/>
        <v>PHY F111L7</v>
      </c>
      <c r="F969" s="434">
        <v>1168</v>
      </c>
      <c r="G969" s="395" t="s">
        <v>3524</v>
      </c>
    </row>
    <row r="970" spans="1:7">
      <c r="A970" s="395" t="s">
        <v>3940</v>
      </c>
      <c r="B970" s="395" t="s">
        <v>316</v>
      </c>
      <c r="C970" s="395" t="s">
        <v>3516</v>
      </c>
      <c r="D970" s="395" t="s">
        <v>1958</v>
      </c>
      <c r="E970" s="434" t="str">
        <f t="shared" si="15"/>
        <v>PHY F111L7</v>
      </c>
      <c r="F970" s="434">
        <v>1168</v>
      </c>
      <c r="G970" s="395" t="s">
        <v>3524</v>
      </c>
    </row>
    <row r="971" spans="1:7">
      <c r="A971" s="395" t="s">
        <v>3940</v>
      </c>
      <c r="B971" s="395" t="s">
        <v>316</v>
      </c>
      <c r="C971" s="395" t="s">
        <v>3516</v>
      </c>
      <c r="D971" s="395" t="s">
        <v>1958</v>
      </c>
      <c r="E971" s="434" t="str">
        <f t="shared" si="15"/>
        <v>PHY F111L7</v>
      </c>
      <c r="F971" s="434">
        <v>1168</v>
      </c>
      <c r="G971" s="395" t="s">
        <v>3524</v>
      </c>
    </row>
    <row r="972" spans="1:7">
      <c r="A972" s="395" t="s">
        <v>3940</v>
      </c>
      <c r="B972" s="395" t="s">
        <v>316</v>
      </c>
      <c r="C972" s="395" t="s">
        <v>3516</v>
      </c>
      <c r="D972" s="395" t="s">
        <v>1958</v>
      </c>
      <c r="E972" s="434" t="str">
        <f t="shared" si="15"/>
        <v>PHY F111L7</v>
      </c>
      <c r="F972" s="434">
        <v>1168</v>
      </c>
      <c r="G972" s="395" t="s">
        <v>3524</v>
      </c>
    </row>
    <row r="973" spans="1:7">
      <c r="A973" s="395" t="s">
        <v>3940</v>
      </c>
      <c r="B973" s="395" t="s">
        <v>316</v>
      </c>
      <c r="C973" s="395" t="s">
        <v>3516</v>
      </c>
      <c r="D973" s="395" t="s">
        <v>1958</v>
      </c>
      <c r="E973" s="434" t="str">
        <f t="shared" si="15"/>
        <v>PHY F111L7</v>
      </c>
      <c r="F973" s="434">
        <v>1168</v>
      </c>
      <c r="G973" s="395" t="s">
        <v>3524</v>
      </c>
    </row>
    <row r="974" spans="1:7">
      <c r="A974" s="395" t="s">
        <v>3940</v>
      </c>
      <c r="B974" s="395" t="s">
        <v>316</v>
      </c>
      <c r="C974" s="395" t="s">
        <v>3516</v>
      </c>
      <c r="D974" s="395" t="s">
        <v>1958</v>
      </c>
      <c r="E974" s="434" t="str">
        <f t="shared" si="15"/>
        <v>PHY F111L7</v>
      </c>
      <c r="F974" s="434">
        <v>1168</v>
      </c>
      <c r="G974" s="395" t="s">
        <v>3524</v>
      </c>
    </row>
    <row r="975" spans="1:7">
      <c r="A975" s="395" t="s">
        <v>3940</v>
      </c>
      <c r="B975" s="395" t="s">
        <v>316</v>
      </c>
      <c r="C975" s="395" t="s">
        <v>3516</v>
      </c>
      <c r="D975" s="395" t="s">
        <v>1958</v>
      </c>
      <c r="E975" s="434" t="str">
        <f t="shared" si="15"/>
        <v>PHY F111L7</v>
      </c>
      <c r="F975" s="434">
        <v>1168</v>
      </c>
      <c r="G975" s="395" t="s">
        <v>3524</v>
      </c>
    </row>
    <row r="976" spans="1:7">
      <c r="A976" s="395" t="s">
        <v>3940</v>
      </c>
      <c r="B976" s="395" t="s">
        <v>316</v>
      </c>
      <c r="C976" s="395" t="s">
        <v>3516</v>
      </c>
      <c r="D976" s="395" t="s">
        <v>1958</v>
      </c>
      <c r="E976" s="434" t="str">
        <f t="shared" si="15"/>
        <v>PHY F111L8</v>
      </c>
      <c r="F976" s="434">
        <v>1169</v>
      </c>
      <c r="G976" s="395" t="s">
        <v>3525</v>
      </c>
    </row>
    <row r="977" spans="1:7">
      <c r="A977" s="395" t="s">
        <v>3940</v>
      </c>
      <c r="B977" s="395" t="s">
        <v>316</v>
      </c>
      <c r="C977" s="395" t="s">
        <v>3516</v>
      </c>
      <c r="D977" s="395" t="s">
        <v>1958</v>
      </c>
      <c r="E977" s="434" t="str">
        <f t="shared" si="15"/>
        <v>PHY F111L8</v>
      </c>
      <c r="F977" s="434">
        <v>1169</v>
      </c>
      <c r="G977" s="395" t="s">
        <v>3525</v>
      </c>
    </row>
    <row r="978" spans="1:7">
      <c r="A978" s="395" t="s">
        <v>3940</v>
      </c>
      <c r="B978" s="395" t="s">
        <v>316</v>
      </c>
      <c r="C978" s="395" t="s">
        <v>3516</v>
      </c>
      <c r="D978" s="395" t="s">
        <v>1958</v>
      </c>
      <c r="E978" s="434" t="str">
        <f t="shared" si="15"/>
        <v>PHY F111L8</v>
      </c>
      <c r="F978" s="434">
        <v>1169</v>
      </c>
      <c r="G978" s="395" t="s">
        <v>3525</v>
      </c>
    </row>
    <row r="979" spans="1:7">
      <c r="A979" s="395" t="s">
        <v>3940</v>
      </c>
      <c r="B979" s="395" t="s">
        <v>316</v>
      </c>
      <c r="C979" s="395" t="s">
        <v>3516</v>
      </c>
      <c r="D979" s="395" t="s">
        <v>1958</v>
      </c>
      <c r="E979" s="434" t="str">
        <f t="shared" si="15"/>
        <v>PHY F111L8</v>
      </c>
      <c r="F979" s="434">
        <v>1169</v>
      </c>
      <c r="G979" s="395" t="s">
        <v>3525</v>
      </c>
    </row>
    <row r="980" spans="1:7">
      <c r="A980" s="395" t="s">
        <v>3940</v>
      </c>
      <c r="B980" s="395" t="s">
        <v>316</v>
      </c>
      <c r="C980" s="395" t="s">
        <v>3516</v>
      </c>
      <c r="D980" s="395" t="s">
        <v>1958</v>
      </c>
      <c r="E980" s="434" t="str">
        <f t="shared" si="15"/>
        <v>PHY F111L8</v>
      </c>
      <c r="F980" s="434">
        <v>1169</v>
      </c>
      <c r="G980" s="395" t="s">
        <v>3525</v>
      </c>
    </row>
    <row r="981" spans="1:7">
      <c r="A981" s="395" t="s">
        <v>3941</v>
      </c>
      <c r="B981" s="395" t="s">
        <v>316</v>
      </c>
      <c r="C981" s="395" t="s">
        <v>3472</v>
      </c>
      <c r="D981" s="395" t="s">
        <v>1965</v>
      </c>
      <c r="E981" s="434" t="str">
        <f t="shared" si="15"/>
        <v>PHY F215L1</v>
      </c>
      <c r="F981" s="434">
        <v>1427</v>
      </c>
      <c r="G981" s="395" t="s">
        <v>3473</v>
      </c>
    </row>
    <row r="982" spans="1:7">
      <c r="A982" s="395" t="s">
        <v>3942</v>
      </c>
      <c r="B982" s="395" t="s">
        <v>316</v>
      </c>
      <c r="C982" s="395" t="s">
        <v>3478</v>
      </c>
      <c r="D982" s="395" t="s">
        <v>1401</v>
      </c>
      <c r="E982" s="434" t="str">
        <f t="shared" si="15"/>
        <v>PHY F241L1</v>
      </c>
      <c r="F982" s="434">
        <v>1411</v>
      </c>
      <c r="G982" s="395" t="s">
        <v>3473</v>
      </c>
    </row>
    <row r="983" spans="1:7">
      <c r="A983" s="395" t="s">
        <v>3942</v>
      </c>
      <c r="B983" s="395" t="s">
        <v>316</v>
      </c>
      <c r="C983" s="395" t="s">
        <v>3478</v>
      </c>
      <c r="D983" s="395" t="s">
        <v>1401</v>
      </c>
      <c r="E983" s="434" t="str">
        <f t="shared" si="15"/>
        <v>PHY F241T1</v>
      </c>
      <c r="F983" s="434">
        <v>1412</v>
      </c>
      <c r="G983" s="395" t="s">
        <v>3280</v>
      </c>
    </row>
    <row r="984" spans="1:7">
      <c r="A984" s="395" t="s">
        <v>3943</v>
      </c>
      <c r="B984" s="395" t="s">
        <v>316</v>
      </c>
      <c r="C984" s="395" t="s">
        <v>3479</v>
      </c>
      <c r="D984" s="395" t="s">
        <v>1404</v>
      </c>
      <c r="E984" s="434" t="str">
        <f t="shared" si="15"/>
        <v>PHY F242L1</v>
      </c>
      <c r="F984" s="434">
        <v>1413</v>
      </c>
      <c r="G984" s="395" t="s">
        <v>3473</v>
      </c>
    </row>
    <row r="985" spans="1:7">
      <c r="A985" s="395" t="s">
        <v>3943</v>
      </c>
      <c r="B985" s="395" t="s">
        <v>316</v>
      </c>
      <c r="C985" s="395" t="s">
        <v>3479</v>
      </c>
      <c r="D985" s="395" t="s">
        <v>1404</v>
      </c>
      <c r="E985" s="434" t="str">
        <f t="shared" si="15"/>
        <v>PHY F242T1</v>
      </c>
      <c r="F985" s="434">
        <v>1414</v>
      </c>
      <c r="G985" s="395" t="s">
        <v>3280</v>
      </c>
    </row>
    <row r="986" spans="1:7">
      <c r="A986" s="395" t="s">
        <v>3944</v>
      </c>
      <c r="B986" s="395" t="s">
        <v>316</v>
      </c>
      <c r="C986" s="395" t="s">
        <v>3480</v>
      </c>
      <c r="D986" s="395" t="s">
        <v>1967</v>
      </c>
      <c r="E986" s="434" t="str">
        <f t="shared" si="15"/>
        <v>PHY F243L1</v>
      </c>
      <c r="F986" s="434">
        <v>1415</v>
      </c>
      <c r="G986" s="395" t="s">
        <v>3473</v>
      </c>
    </row>
    <row r="987" spans="1:7">
      <c r="A987" s="395" t="s">
        <v>3944</v>
      </c>
      <c r="B987" s="395" t="s">
        <v>316</v>
      </c>
      <c r="C987" s="395" t="s">
        <v>3480</v>
      </c>
      <c r="D987" s="395" t="s">
        <v>1967</v>
      </c>
      <c r="E987" s="434" t="str">
        <f t="shared" si="15"/>
        <v>PHY F243T1</v>
      </c>
      <c r="F987" s="434">
        <v>1416</v>
      </c>
      <c r="G987" s="395" t="s">
        <v>3280</v>
      </c>
    </row>
    <row r="988" spans="1:7">
      <c r="A988" s="395" t="s">
        <v>3945</v>
      </c>
      <c r="B988" s="395" t="s">
        <v>316</v>
      </c>
      <c r="C988" s="395" t="s">
        <v>3481</v>
      </c>
      <c r="D988" s="395" t="s">
        <v>1968</v>
      </c>
      <c r="E988" s="434" t="str">
        <f t="shared" si="15"/>
        <v>PHY F244G1</v>
      </c>
      <c r="F988" s="434">
        <v>1417</v>
      </c>
      <c r="G988" s="395" t="s">
        <v>3456</v>
      </c>
    </row>
    <row r="989" spans="1:7">
      <c r="A989" s="395" t="s">
        <v>3945</v>
      </c>
      <c r="B989" s="395" t="s">
        <v>316</v>
      </c>
      <c r="C989" s="395" t="s">
        <v>3481</v>
      </c>
      <c r="D989" s="395" t="s">
        <v>1968</v>
      </c>
      <c r="E989" s="434" t="str">
        <f t="shared" si="15"/>
        <v>PHY F244P1</v>
      </c>
      <c r="F989" s="434">
        <v>1418</v>
      </c>
      <c r="G989" s="395" t="s">
        <v>3457</v>
      </c>
    </row>
    <row r="990" spans="1:7">
      <c r="A990" s="395" t="s">
        <v>3945</v>
      </c>
      <c r="B990" s="395" t="s">
        <v>316</v>
      </c>
      <c r="C990" s="395" t="s">
        <v>3481</v>
      </c>
      <c r="D990" s="395" t="s">
        <v>1968</v>
      </c>
      <c r="E990" s="434" t="str">
        <f t="shared" si="15"/>
        <v>PHY F244P1</v>
      </c>
      <c r="F990" s="434">
        <v>1418</v>
      </c>
      <c r="G990" s="395" t="s">
        <v>3457</v>
      </c>
    </row>
    <row r="991" spans="1:7">
      <c r="A991" s="395" t="s">
        <v>3945</v>
      </c>
      <c r="B991" s="395" t="s">
        <v>316</v>
      </c>
      <c r="C991" s="395" t="s">
        <v>3481</v>
      </c>
      <c r="D991" s="395" t="s">
        <v>1968</v>
      </c>
      <c r="E991" s="434" t="str">
        <f t="shared" si="15"/>
        <v>PHY F244P2</v>
      </c>
      <c r="F991" s="434">
        <v>1419</v>
      </c>
      <c r="G991" s="395" t="s">
        <v>3464</v>
      </c>
    </row>
    <row r="992" spans="1:7">
      <c r="A992" s="395" t="s">
        <v>3945</v>
      </c>
      <c r="B992" s="395" t="s">
        <v>316</v>
      </c>
      <c r="C992" s="395" t="s">
        <v>3481</v>
      </c>
      <c r="D992" s="395" t="s">
        <v>1968</v>
      </c>
      <c r="E992" s="434" t="str">
        <f t="shared" si="15"/>
        <v>PHY F244P2</v>
      </c>
      <c r="F992" s="434">
        <v>1419</v>
      </c>
      <c r="G992" s="395" t="s">
        <v>3464</v>
      </c>
    </row>
    <row r="993" spans="1:7">
      <c r="A993" s="395" t="s">
        <v>3945</v>
      </c>
      <c r="B993" s="395" t="s">
        <v>316</v>
      </c>
      <c r="C993" s="395" t="s">
        <v>3481</v>
      </c>
      <c r="D993" s="395" t="s">
        <v>1968</v>
      </c>
      <c r="E993" s="434" t="str">
        <f t="shared" si="15"/>
        <v>PHY F244P2</v>
      </c>
      <c r="F993" s="434">
        <v>1419</v>
      </c>
      <c r="G993" s="395" t="s">
        <v>3464</v>
      </c>
    </row>
    <row r="994" spans="1:7">
      <c r="A994" s="395" t="s">
        <v>3946</v>
      </c>
      <c r="B994" s="395" t="s">
        <v>316</v>
      </c>
      <c r="C994" s="395" t="s">
        <v>3482</v>
      </c>
      <c r="D994" s="395" t="s">
        <v>184</v>
      </c>
      <c r="E994" s="434" t="str">
        <f t="shared" si="15"/>
        <v>PHY F266I1</v>
      </c>
      <c r="F994" s="434">
        <v>1479</v>
      </c>
      <c r="G994" s="395" t="s">
        <v>3508</v>
      </c>
    </row>
    <row r="995" spans="1:7">
      <c r="A995" s="395" t="s">
        <v>3947</v>
      </c>
      <c r="B995" s="395" t="s">
        <v>316</v>
      </c>
      <c r="C995" s="395" t="s">
        <v>3484</v>
      </c>
      <c r="D995" s="395" t="s">
        <v>1428</v>
      </c>
      <c r="E995" s="434" t="str">
        <f t="shared" si="15"/>
        <v>PHY F341L1</v>
      </c>
      <c r="F995" s="434">
        <v>1420</v>
      </c>
      <c r="G995" s="395" t="s">
        <v>3473</v>
      </c>
    </row>
    <row r="996" spans="1:7">
      <c r="A996" s="395" t="s">
        <v>3947</v>
      </c>
      <c r="B996" s="395" t="s">
        <v>316</v>
      </c>
      <c r="C996" s="395" t="s">
        <v>3484</v>
      </c>
      <c r="D996" s="395" t="s">
        <v>1428</v>
      </c>
      <c r="E996" s="434" t="str">
        <f t="shared" si="15"/>
        <v>PHY F341T1</v>
      </c>
      <c r="F996" s="434">
        <v>1421</v>
      </c>
      <c r="G996" s="395" t="s">
        <v>3280</v>
      </c>
    </row>
    <row r="997" spans="1:7">
      <c r="A997" s="395" t="s">
        <v>3948</v>
      </c>
      <c r="B997" s="395" t="s">
        <v>316</v>
      </c>
      <c r="C997" s="395" t="s">
        <v>3485</v>
      </c>
      <c r="D997" s="395" t="s">
        <v>1433</v>
      </c>
      <c r="E997" s="434" t="str">
        <f t="shared" si="15"/>
        <v>PHY F342L1</v>
      </c>
      <c r="F997" s="434">
        <v>1422</v>
      </c>
      <c r="G997" s="395" t="s">
        <v>3473</v>
      </c>
    </row>
    <row r="998" spans="1:7">
      <c r="A998" s="395" t="s">
        <v>3948</v>
      </c>
      <c r="B998" s="395" t="s">
        <v>316</v>
      </c>
      <c r="C998" s="395" t="s">
        <v>3485</v>
      </c>
      <c r="D998" s="395" t="s">
        <v>1433</v>
      </c>
      <c r="E998" s="434" t="str">
        <f t="shared" si="15"/>
        <v>PHY F342T1</v>
      </c>
      <c r="F998" s="434">
        <v>1423</v>
      </c>
      <c r="G998" s="395" t="s">
        <v>3280</v>
      </c>
    </row>
    <row r="999" spans="1:7">
      <c r="A999" s="395" t="s">
        <v>3949</v>
      </c>
      <c r="B999" s="395" t="s">
        <v>316</v>
      </c>
      <c r="C999" s="395" t="s">
        <v>3560</v>
      </c>
      <c r="D999" s="395" t="s">
        <v>1438</v>
      </c>
      <c r="E999" s="434" t="str">
        <f t="shared" si="15"/>
        <v>PHY F343L1</v>
      </c>
      <c r="F999" s="434">
        <v>1424</v>
      </c>
      <c r="G999" s="395" t="s">
        <v>3473</v>
      </c>
    </row>
    <row r="1000" spans="1:7">
      <c r="A1000" s="395" t="s">
        <v>3949</v>
      </c>
      <c r="B1000" s="395" t="s">
        <v>316</v>
      </c>
      <c r="C1000" s="395" t="s">
        <v>3560</v>
      </c>
      <c r="D1000" s="395" t="s">
        <v>1438</v>
      </c>
      <c r="E1000" s="434" t="str">
        <f t="shared" si="15"/>
        <v>PHY F343L1</v>
      </c>
      <c r="F1000" s="434">
        <v>1424</v>
      </c>
      <c r="G1000" s="395" t="s">
        <v>3473</v>
      </c>
    </row>
    <row r="1001" spans="1:7">
      <c r="A1001" s="395" t="s">
        <v>3949</v>
      </c>
      <c r="B1001" s="395" t="s">
        <v>316</v>
      </c>
      <c r="C1001" s="395" t="s">
        <v>3560</v>
      </c>
      <c r="D1001" s="395" t="s">
        <v>1438</v>
      </c>
      <c r="E1001" s="434" t="str">
        <f t="shared" si="15"/>
        <v>PHY F343T1</v>
      </c>
      <c r="F1001" s="434">
        <v>1425</v>
      </c>
      <c r="G1001" s="395" t="s">
        <v>3280</v>
      </c>
    </row>
    <row r="1002" spans="1:7">
      <c r="A1002" s="395" t="s">
        <v>3950</v>
      </c>
      <c r="B1002" s="395" t="s">
        <v>316</v>
      </c>
      <c r="C1002" s="395" t="s">
        <v>3648</v>
      </c>
      <c r="D1002" s="395" t="s">
        <v>1441</v>
      </c>
      <c r="E1002" s="434" t="str">
        <f t="shared" si="15"/>
        <v>PHY F344P1</v>
      </c>
      <c r="F1002" s="434">
        <v>1426</v>
      </c>
      <c r="G1002" s="395" t="s">
        <v>3457</v>
      </c>
    </row>
    <row r="1003" spans="1:7">
      <c r="A1003" s="395" t="s">
        <v>3950</v>
      </c>
      <c r="B1003" s="395" t="s">
        <v>316</v>
      </c>
      <c r="C1003" s="395" t="s">
        <v>3648</v>
      </c>
      <c r="D1003" s="395" t="s">
        <v>1441</v>
      </c>
      <c r="E1003" s="434" t="str">
        <f t="shared" si="15"/>
        <v>PHY F344P1</v>
      </c>
      <c r="F1003" s="434">
        <v>1426</v>
      </c>
      <c r="G1003" s="395" t="s">
        <v>3457</v>
      </c>
    </row>
    <row r="1004" spans="1:7">
      <c r="A1004" s="395" t="s">
        <v>3950</v>
      </c>
      <c r="B1004" s="395" t="s">
        <v>316</v>
      </c>
      <c r="C1004" s="395" t="s">
        <v>3648</v>
      </c>
      <c r="D1004" s="395" t="s">
        <v>1441</v>
      </c>
      <c r="E1004" s="434" t="str">
        <f t="shared" si="15"/>
        <v>PHY F344P1</v>
      </c>
      <c r="F1004" s="434">
        <v>1426</v>
      </c>
      <c r="G1004" s="395" t="s">
        <v>3457</v>
      </c>
    </row>
    <row r="1005" spans="1:7">
      <c r="A1005" s="395" t="s">
        <v>3950</v>
      </c>
      <c r="B1005" s="395" t="s">
        <v>316</v>
      </c>
      <c r="C1005" s="395" t="s">
        <v>3648</v>
      </c>
      <c r="D1005" s="395" t="s">
        <v>1441</v>
      </c>
      <c r="E1005" s="434" t="str">
        <f t="shared" si="15"/>
        <v>PHY F344P1</v>
      </c>
      <c r="F1005" s="434">
        <v>1426</v>
      </c>
      <c r="G1005" s="395" t="s">
        <v>3457</v>
      </c>
    </row>
    <row r="1006" spans="1:7">
      <c r="A1006" s="395" t="s">
        <v>3950</v>
      </c>
      <c r="B1006" s="395" t="s">
        <v>316</v>
      </c>
      <c r="C1006" s="395" t="s">
        <v>3648</v>
      </c>
      <c r="D1006" s="395" t="s">
        <v>1441</v>
      </c>
      <c r="E1006" s="434" t="str">
        <f t="shared" si="15"/>
        <v>PHY F344P1</v>
      </c>
      <c r="F1006" s="434">
        <v>1426</v>
      </c>
      <c r="G1006" s="395" t="s">
        <v>3457</v>
      </c>
    </row>
    <row r="1007" spans="1:7">
      <c r="A1007" s="395" t="s">
        <v>3951</v>
      </c>
      <c r="B1007" s="395" t="s">
        <v>316</v>
      </c>
      <c r="C1007" s="395" t="s">
        <v>3486</v>
      </c>
      <c r="D1007" s="395" t="s">
        <v>197</v>
      </c>
      <c r="E1007" s="434" t="str">
        <f t="shared" si="15"/>
        <v>PHY F366I1</v>
      </c>
      <c r="F1007" s="434">
        <v>1485</v>
      </c>
      <c r="G1007" s="395" t="s">
        <v>3508</v>
      </c>
    </row>
    <row r="1008" spans="1:7">
      <c r="A1008" s="395" t="s">
        <v>3952</v>
      </c>
      <c r="B1008" s="395" t="s">
        <v>316</v>
      </c>
      <c r="C1008" s="395" t="s">
        <v>3487</v>
      </c>
      <c r="D1008" s="395" t="s">
        <v>197</v>
      </c>
      <c r="E1008" s="434" t="str">
        <f t="shared" si="15"/>
        <v>PHY F367R1</v>
      </c>
      <c r="F1008" s="434">
        <v>1516</v>
      </c>
      <c r="G1008" s="395" t="s">
        <v>3483</v>
      </c>
    </row>
    <row r="1009" spans="1:7">
      <c r="A1009" s="395" t="s">
        <v>3953</v>
      </c>
      <c r="B1009" s="395" t="s">
        <v>316</v>
      </c>
      <c r="C1009" s="395" t="s">
        <v>3488</v>
      </c>
      <c r="D1009" s="395" t="s">
        <v>200</v>
      </c>
      <c r="E1009" s="434" t="str">
        <f t="shared" si="15"/>
        <v>PHY F376I1</v>
      </c>
      <c r="F1009" s="434">
        <v>1496</v>
      </c>
      <c r="G1009" s="395" t="s">
        <v>3508</v>
      </c>
    </row>
    <row r="1010" spans="1:7">
      <c r="A1010" s="395" t="s">
        <v>3954</v>
      </c>
      <c r="B1010" s="395" t="s">
        <v>316</v>
      </c>
      <c r="C1010" s="395" t="s">
        <v>3489</v>
      </c>
      <c r="D1010" s="395" t="s">
        <v>200</v>
      </c>
      <c r="E1010" s="434" t="str">
        <f t="shared" si="15"/>
        <v>PHY F377R1</v>
      </c>
      <c r="F1010" s="434">
        <v>1526</v>
      </c>
      <c r="G1010" s="395" t="s">
        <v>3483</v>
      </c>
    </row>
    <row r="1011" spans="1:7">
      <c r="A1011" s="395" t="s">
        <v>3955</v>
      </c>
      <c r="B1011" s="395" t="s">
        <v>316</v>
      </c>
      <c r="C1011" s="395" t="s">
        <v>3492</v>
      </c>
      <c r="D1011" s="395" t="s">
        <v>1983</v>
      </c>
      <c r="E1011" s="434" t="str">
        <f t="shared" si="15"/>
        <v>PHY F421L1</v>
      </c>
      <c r="F1011" s="434">
        <v>1428</v>
      </c>
      <c r="G1011" s="395" t="s">
        <v>3473</v>
      </c>
    </row>
    <row r="1012" spans="1:7">
      <c r="A1012" s="395" t="s">
        <v>3956</v>
      </c>
      <c r="B1012" s="395" t="s">
        <v>316</v>
      </c>
      <c r="C1012" s="395" t="s">
        <v>3657</v>
      </c>
      <c r="D1012" s="395" t="s">
        <v>1985</v>
      </c>
      <c r="E1012" s="434" t="str">
        <f t="shared" si="15"/>
        <v>PHY F423L1</v>
      </c>
      <c r="F1012" s="434">
        <v>1429</v>
      </c>
      <c r="G1012" s="395" t="s">
        <v>3473</v>
      </c>
    </row>
    <row r="1013" spans="1:7">
      <c r="A1013" s="395" t="s">
        <v>3957</v>
      </c>
      <c r="B1013" s="395" t="s">
        <v>316</v>
      </c>
      <c r="C1013" s="395" t="s">
        <v>3493</v>
      </c>
      <c r="D1013" s="395" t="s">
        <v>212</v>
      </c>
      <c r="E1013" s="434" t="str">
        <f t="shared" si="15"/>
        <v>PHY F491R1</v>
      </c>
      <c r="F1013" s="434">
        <v>1503</v>
      </c>
      <c r="G1013" s="395" t="s">
        <v>3483</v>
      </c>
    </row>
  </sheetData>
  <autoFilter ref="A2:G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16"/>
  <sheetViews>
    <sheetView workbookViewId="0">
      <selection activeCell="H36" sqref="H36"/>
    </sheetView>
  </sheetViews>
  <sheetFormatPr defaultRowHeight="12.75"/>
  <cols>
    <col min="1" max="1" width="4" style="757" customWidth="1"/>
    <col min="2" max="2" width="9.140625" style="757" customWidth="1"/>
    <col min="3" max="3" width="16.5703125" style="757" customWidth="1"/>
    <col min="4" max="7" width="9.140625" style="757" customWidth="1"/>
    <col min="8" max="8" width="11.5703125" style="757" customWidth="1"/>
    <col min="9" max="9" width="0" style="757" hidden="1" customWidth="1"/>
    <col min="10" max="11" width="9.5703125" style="757" hidden="1" customWidth="1"/>
    <col min="12" max="22" width="6.5703125" style="757" hidden="1" customWidth="1"/>
    <col min="23" max="23" width="7.42578125" style="757" hidden="1" customWidth="1"/>
    <col min="24" max="24" width="8.42578125" style="757" customWidth="1"/>
    <col min="25" max="26" width="6.28515625" style="757" customWidth="1"/>
    <col min="27" max="27" width="21.42578125" style="757" customWidth="1"/>
    <col min="28" max="28" width="9.7109375" style="757" customWidth="1"/>
    <col min="29" max="29" width="11.7109375" style="213" hidden="1" customWidth="1"/>
    <col min="30" max="30" width="12.42578125" style="626" customWidth="1"/>
    <col min="31" max="31" width="9.140625" style="626"/>
    <col min="32" max="32" width="19.85546875" style="757" customWidth="1"/>
    <col min="33" max="16384" width="9.140625" style="757"/>
  </cols>
  <sheetData>
    <row r="1" spans="1:32" ht="27.75" customHeight="1">
      <c r="A1" s="417"/>
      <c r="B1" s="417"/>
      <c r="C1" s="420" t="s">
        <v>3342</v>
      </c>
      <c r="D1" s="418"/>
      <c r="E1" s="419"/>
      <c r="F1" s="418"/>
      <c r="G1" s="418"/>
      <c r="H1" s="418"/>
      <c r="I1" s="791" t="s">
        <v>3343</v>
      </c>
      <c r="J1" s="791"/>
      <c r="K1" s="791"/>
      <c r="L1" s="791"/>
      <c r="M1" s="791"/>
      <c r="N1" s="791"/>
      <c r="O1" s="755"/>
      <c r="P1" s="252"/>
      <c r="Q1" s="252"/>
      <c r="R1" s="252"/>
      <c r="S1" s="252"/>
      <c r="T1" s="252"/>
      <c r="U1" s="252"/>
    </row>
    <row r="2" spans="1:32" ht="12.75" customHeight="1">
      <c r="D2" s="792" t="s">
        <v>1472</v>
      </c>
      <c r="E2" s="792"/>
      <c r="F2" s="792"/>
      <c r="G2" s="792"/>
      <c r="H2" s="792"/>
      <c r="I2" s="793"/>
      <c r="J2" s="793"/>
      <c r="K2" s="793"/>
      <c r="L2" s="793"/>
      <c r="M2" s="793"/>
      <c r="N2" s="793"/>
      <c r="O2" s="756"/>
      <c r="P2" s="268"/>
      <c r="Q2" s="268"/>
    </row>
    <row r="3" spans="1:32" ht="12.75" customHeight="1">
      <c r="B3" s="797" t="s">
        <v>3341</v>
      </c>
      <c r="C3" s="798"/>
      <c r="D3" s="798"/>
      <c r="E3" s="798"/>
      <c r="F3" s="798"/>
      <c r="G3" s="798"/>
      <c r="H3" s="798"/>
      <c r="I3" s="798"/>
      <c r="J3" s="798"/>
      <c r="K3" s="798"/>
      <c r="L3" s="798"/>
      <c r="M3" s="798"/>
      <c r="N3" s="798"/>
      <c r="O3" s="798"/>
      <c r="P3" s="798"/>
      <c r="Q3" s="798"/>
      <c r="R3" s="798"/>
      <c r="S3" s="798"/>
    </row>
    <row r="4" spans="1:32" ht="153">
      <c r="C4" s="415" t="s">
        <v>3340</v>
      </c>
      <c r="D4" s="795" t="s">
        <v>3339</v>
      </c>
      <c r="E4" s="795"/>
      <c r="F4" s="795"/>
      <c r="G4" s="795"/>
      <c r="H4" s="796"/>
      <c r="I4" s="794" t="s">
        <v>3337</v>
      </c>
      <c r="J4" s="794"/>
      <c r="K4" s="794"/>
      <c r="L4" s="794"/>
      <c r="M4" s="794"/>
      <c r="N4" s="794"/>
      <c r="O4" s="794"/>
      <c r="P4" s="414" t="s">
        <v>3338</v>
      </c>
      <c r="Q4" s="412"/>
      <c r="R4" s="413"/>
      <c r="S4" s="413"/>
      <c r="T4" s="413"/>
      <c r="U4" s="413"/>
    </row>
    <row r="5" spans="1:32" ht="25.5">
      <c r="B5" s="31" t="s">
        <v>1481</v>
      </c>
      <c r="C5" s="32" t="s">
        <v>1482</v>
      </c>
      <c r="D5" s="27" t="s">
        <v>1474</v>
      </c>
      <c r="E5" s="28" t="s">
        <v>1475</v>
      </c>
      <c r="F5" s="29" t="s">
        <v>1476</v>
      </c>
      <c r="G5" s="27" t="s">
        <v>1478</v>
      </c>
      <c r="H5" s="628" t="s">
        <v>3263</v>
      </c>
      <c r="I5" s="29" t="s">
        <v>3280</v>
      </c>
      <c r="J5" s="29" t="s">
        <v>3281</v>
      </c>
      <c r="K5" s="29" t="s">
        <v>3282</v>
      </c>
      <c r="L5" s="29" t="s">
        <v>3283</v>
      </c>
      <c r="M5" s="400" t="s">
        <v>3284</v>
      </c>
      <c r="N5" s="29" t="s">
        <v>3285</v>
      </c>
      <c r="O5" s="29" t="s">
        <v>3288</v>
      </c>
      <c r="P5" s="29" t="s">
        <v>3314</v>
      </c>
      <c r="Q5" s="29" t="s">
        <v>3315</v>
      </c>
      <c r="R5" s="29" t="s">
        <v>3316</v>
      </c>
      <c r="S5" s="29" t="s">
        <v>3317</v>
      </c>
      <c r="T5" s="29" t="s">
        <v>3318</v>
      </c>
      <c r="U5" s="29" t="s">
        <v>3319</v>
      </c>
      <c r="X5" s="28" t="s">
        <v>1475</v>
      </c>
      <c r="Y5" s="27" t="s">
        <v>1478</v>
      </c>
      <c r="Z5" s="27" t="s">
        <v>1479</v>
      </c>
      <c r="AA5" s="436" t="s">
        <v>1480</v>
      </c>
      <c r="AB5" s="31" t="s">
        <v>1481</v>
      </c>
      <c r="AC5" s="630" t="s">
        <v>4551</v>
      </c>
      <c r="AD5" s="627" t="s">
        <v>4631</v>
      </c>
      <c r="AE5" s="627" t="s">
        <v>4550</v>
      </c>
      <c r="AF5" s="29" t="s">
        <v>1476</v>
      </c>
    </row>
    <row r="6" spans="1:32" ht="14.25" customHeight="1">
      <c r="B6" s="40" t="s">
        <v>1491</v>
      </c>
      <c r="C6" s="41"/>
      <c r="D6" s="398">
        <v>1001</v>
      </c>
      <c r="E6" s="35" t="s">
        <v>11</v>
      </c>
      <c r="F6" s="36" t="s">
        <v>1488</v>
      </c>
      <c r="G6" s="38">
        <v>1</v>
      </c>
      <c r="H6" s="633">
        <v>10011</v>
      </c>
      <c r="I6" s="36" t="s">
        <v>3286</v>
      </c>
      <c r="J6" s="36" t="s">
        <v>3299</v>
      </c>
      <c r="K6" s="36"/>
      <c r="L6" s="36"/>
      <c r="M6" s="402"/>
      <c r="N6" s="36"/>
      <c r="O6" s="36"/>
      <c r="P6" s="392"/>
      <c r="Q6" s="392"/>
      <c r="R6" s="392"/>
      <c r="S6" s="392"/>
      <c r="T6" s="392"/>
      <c r="U6" s="392"/>
      <c r="V6" s="757" t="b">
        <f>EXACT(X6,E6)</f>
        <v>1</v>
      </c>
      <c r="W6" s="757" t="b">
        <f t="shared" ref="W6:W69" si="0">EXACT(G6,Y6)</f>
        <v>1</v>
      </c>
      <c r="X6" s="35" t="s">
        <v>11</v>
      </c>
      <c r="Y6" s="38">
        <v>1</v>
      </c>
      <c r="Z6" s="38" t="s">
        <v>8</v>
      </c>
      <c r="AA6" s="53" t="s">
        <v>1490</v>
      </c>
      <c r="AB6" s="437" t="s">
        <v>1491</v>
      </c>
      <c r="AC6" s="213" t="s">
        <v>4028</v>
      </c>
      <c r="AD6" s="626" t="str">
        <f>X6&amp;Z6&amp;Y6</f>
        <v>BIO F110P1</v>
      </c>
      <c r="AE6" s="626">
        <v>1003</v>
      </c>
      <c r="AF6" s="36" t="s">
        <v>1488</v>
      </c>
    </row>
    <row r="7" spans="1:32" ht="14.25" customHeight="1">
      <c r="B7" s="40" t="s">
        <v>1493</v>
      </c>
      <c r="C7" s="41"/>
      <c r="D7" s="35" t="s">
        <v>10</v>
      </c>
      <c r="E7" s="35" t="s">
        <v>11</v>
      </c>
      <c r="F7" s="36" t="s">
        <v>1488</v>
      </c>
      <c r="G7" s="38">
        <v>2</v>
      </c>
      <c r="H7" s="633">
        <v>10012</v>
      </c>
      <c r="I7" s="36" t="s">
        <v>3287</v>
      </c>
      <c r="J7" s="36" t="s">
        <v>3303</v>
      </c>
      <c r="K7" s="36"/>
      <c r="L7" s="36"/>
      <c r="M7" s="402"/>
      <c r="N7" s="36"/>
      <c r="O7" s="36"/>
      <c r="P7" s="392"/>
      <c r="Q7" s="392"/>
      <c r="R7" s="392"/>
      <c r="S7" s="392"/>
      <c r="T7" s="392"/>
      <c r="U7" s="392"/>
      <c r="V7" s="757" t="b">
        <f t="shared" ref="V7:V70" si="1">EXACT(X7,E7)</f>
        <v>1</v>
      </c>
      <c r="W7" s="757" t="b">
        <f t="shared" si="0"/>
        <v>1</v>
      </c>
      <c r="X7" s="35" t="s">
        <v>11</v>
      </c>
      <c r="Y7" s="38">
        <v>2</v>
      </c>
      <c r="Z7" s="38" t="s">
        <v>8</v>
      </c>
      <c r="AA7" s="96" t="s">
        <v>1492</v>
      </c>
      <c r="AB7" s="437" t="s">
        <v>1493</v>
      </c>
      <c r="AC7" s="213" t="s">
        <v>4029</v>
      </c>
      <c r="AD7" s="626" t="str">
        <f t="shared" ref="AD7:AD70" si="2">X7&amp;Z7&amp;Y7</f>
        <v>BIO F110P2</v>
      </c>
      <c r="AE7" s="626">
        <v>1004</v>
      </c>
      <c r="AF7" s="36" t="s">
        <v>1488</v>
      </c>
    </row>
    <row r="8" spans="1:32" ht="14.25" customHeight="1">
      <c r="B8" s="40" t="s">
        <v>1495</v>
      </c>
      <c r="C8" s="41"/>
      <c r="D8" s="35" t="s">
        <v>10</v>
      </c>
      <c r="E8" s="35" t="s">
        <v>11</v>
      </c>
      <c r="F8" s="36" t="s">
        <v>1488</v>
      </c>
      <c r="G8" s="38">
        <v>3</v>
      </c>
      <c r="H8" s="633">
        <v>10013</v>
      </c>
      <c r="I8" s="36" t="s">
        <v>3281</v>
      </c>
      <c r="J8" s="36" t="s">
        <v>3282</v>
      </c>
      <c r="K8" s="36"/>
      <c r="L8" s="36"/>
      <c r="M8" s="402"/>
      <c r="N8" s="36"/>
      <c r="O8" s="36"/>
      <c r="P8" s="392"/>
      <c r="Q8" s="392"/>
      <c r="R8" s="392"/>
      <c r="S8" s="392"/>
      <c r="T8" s="392"/>
      <c r="U8" s="392"/>
      <c r="V8" s="757" t="b">
        <f t="shared" si="1"/>
        <v>1</v>
      </c>
      <c r="W8" s="757" t="b">
        <f t="shared" si="0"/>
        <v>1</v>
      </c>
      <c r="X8" s="35" t="s">
        <v>11</v>
      </c>
      <c r="Y8" s="38">
        <v>3</v>
      </c>
      <c r="Z8" s="38" t="s">
        <v>8</v>
      </c>
      <c r="AA8" s="438" t="s">
        <v>3378</v>
      </c>
      <c r="AB8" s="437" t="s">
        <v>1495</v>
      </c>
      <c r="AC8" s="213" t="s">
        <v>4030</v>
      </c>
      <c r="AD8" s="626" t="str">
        <f t="shared" si="2"/>
        <v>BIO F110P3</v>
      </c>
      <c r="AE8" s="626">
        <v>1005</v>
      </c>
      <c r="AF8" s="36" t="s">
        <v>1488</v>
      </c>
    </row>
    <row r="9" spans="1:32" ht="14.25" customHeight="1">
      <c r="B9" s="40" t="s">
        <v>1497</v>
      </c>
      <c r="C9" s="41"/>
      <c r="D9" s="35" t="s">
        <v>10</v>
      </c>
      <c r="E9" s="35" t="s">
        <v>11</v>
      </c>
      <c r="F9" s="36" t="s">
        <v>1488</v>
      </c>
      <c r="G9" s="38">
        <v>4</v>
      </c>
      <c r="H9" s="633">
        <v>10014</v>
      </c>
      <c r="I9" s="36" t="s">
        <v>3283</v>
      </c>
      <c r="J9" s="36" t="s">
        <v>3284</v>
      </c>
      <c r="K9" s="36"/>
      <c r="L9" s="36"/>
      <c r="M9" s="402"/>
      <c r="N9" s="36"/>
      <c r="O9" s="36"/>
      <c r="P9" s="392"/>
      <c r="Q9" s="392"/>
      <c r="R9" s="392"/>
      <c r="S9" s="392"/>
      <c r="T9" s="392"/>
      <c r="U9" s="392"/>
      <c r="V9" s="757" t="b">
        <f t="shared" si="1"/>
        <v>1</v>
      </c>
      <c r="W9" s="757" t="b">
        <f t="shared" si="0"/>
        <v>1</v>
      </c>
      <c r="X9" s="35" t="s">
        <v>11</v>
      </c>
      <c r="Y9" s="38">
        <v>4</v>
      </c>
      <c r="Z9" s="38" t="s">
        <v>8</v>
      </c>
      <c r="AA9" s="96" t="s">
        <v>3379</v>
      </c>
      <c r="AB9" s="437" t="s">
        <v>1497</v>
      </c>
      <c r="AC9" s="213" t="s">
        <v>4031</v>
      </c>
      <c r="AD9" s="626" t="str">
        <f t="shared" si="2"/>
        <v>BIO F110P4</v>
      </c>
      <c r="AE9" s="626">
        <v>1006</v>
      </c>
      <c r="AF9" s="36" t="s">
        <v>1488</v>
      </c>
    </row>
    <row r="10" spans="1:32" ht="14.25" customHeight="1">
      <c r="B10" s="40" t="s">
        <v>1499</v>
      </c>
      <c r="C10" s="41"/>
      <c r="D10" s="35" t="s">
        <v>10</v>
      </c>
      <c r="E10" s="35" t="s">
        <v>11</v>
      </c>
      <c r="F10" s="36" t="s">
        <v>1488</v>
      </c>
      <c r="G10" s="38">
        <v>5</v>
      </c>
      <c r="H10" s="633">
        <v>10015</v>
      </c>
      <c r="I10" s="36" t="s">
        <v>3288</v>
      </c>
      <c r="J10" s="36" t="s">
        <v>3278</v>
      </c>
      <c r="K10" s="36"/>
      <c r="L10" s="36"/>
      <c r="M10" s="402"/>
      <c r="N10" s="36"/>
      <c r="O10" s="36"/>
      <c r="P10" s="392"/>
      <c r="Q10" s="392"/>
      <c r="R10" s="392"/>
      <c r="S10" s="392"/>
      <c r="T10" s="392"/>
      <c r="U10" s="392"/>
      <c r="V10" s="757" t="b">
        <f t="shared" si="1"/>
        <v>1</v>
      </c>
      <c r="W10" s="757" t="b">
        <f t="shared" si="0"/>
        <v>1</v>
      </c>
      <c r="X10" s="35" t="s">
        <v>11</v>
      </c>
      <c r="Y10" s="38">
        <v>5</v>
      </c>
      <c r="Z10" s="38" t="s">
        <v>8</v>
      </c>
      <c r="AA10" s="96" t="s">
        <v>3380</v>
      </c>
      <c r="AB10" s="437" t="s">
        <v>1499</v>
      </c>
      <c r="AC10" s="213" t="s">
        <v>4032</v>
      </c>
      <c r="AD10" s="626" t="str">
        <f t="shared" si="2"/>
        <v>BIO F110P5</v>
      </c>
      <c r="AE10" s="626">
        <v>1007</v>
      </c>
      <c r="AF10" s="36" t="s">
        <v>1488</v>
      </c>
    </row>
    <row r="11" spans="1:32" ht="14.25" customHeight="1">
      <c r="B11" s="40" t="s">
        <v>1501</v>
      </c>
      <c r="C11" s="41"/>
      <c r="D11" s="35" t="s">
        <v>10</v>
      </c>
      <c r="E11" s="35" t="s">
        <v>11</v>
      </c>
      <c r="F11" s="36" t="s">
        <v>1488</v>
      </c>
      <c r="G11" s="38">
        <v>6</v>
      </c>
      <c r="H11" s="633">
        <v>10016</v>
      </c>
      <c r="I11" s="36" t="s">
        <v>3289</v>
      </c>
      <c r="J11" s="36" t="s">
        <v>3276</v>
      </c>
      <c r="K11" s="36"/>
      <c r="L11" s="36"/>
      <c r="M11" s="402"/>
      <c r="N11" s="36"/>
      <c r="O11" s="36"/>
      <c r="P11" s="392"/>
      <c r="Q11" s="392"/>
      <c r="R11" s="392"/>
      <c r="S11" s="392"/>
      <c r="T11" s="392"/>
      <c r="U11" s="392"/>
      <c r="V11" s="757" t="b">
        <f t="shared" si="1"/>
        <v>1</v>
      </c>
      <c r="W11" s="757" t="b">
        <f t="shared" si="0"/>
        <v>1</v>
      </c>
      <c r="X11" s="35" t="s">
        <v>11</v>
      </c>
      <c r="Y11" s="38">
        <v>6</v>
      </c>
      <c r="Z11" s="38" t="s">
        <v>8</v>
      </c>
      <c r="AA11" s="96" t="s">
        <v>1500</v>
      </c>
      <c r="AB11" s="437" t="s">
        <v>1501</v>
      </c>
      <c r="AC11" s="213" t="s">
        <v>4033</v>
      </c>
      <c r="AD11" s="626" t="str">
        <f t="shared" si="2"/>
        <v>BIO F110P6</v>
      </c>
      <c r="AE11" s="626">
        <v>1008</v>
      </c>
      <c r="AF11" s="36" t="s">
        <v>1488</v>
      </c>
    </row>
    <row r="12" spans="1:32" ht="14.25" customHeight="1">
      <c r="B12" s="40" t="s">
        <v>1503</v>
      </c>
      <c r="C12" s="41"/>
      <c r="D12" s="35" t="s">
        <v>10</v>
      </c>
      <c r="E12" s="35" t="s">
        <v>11</v>
      </c>
      <c r="F12" s="36" t="s">
        <v>1488</v>
      </c>
      <c r="G12" s="38">
        <v>7</v>
      </c>
      <c r="H12" s="633">
        <v>10017</v>
      </c>
      <c r="I12" s="36" t="s">
        <v>3274</v>
      </c>
      <c r="J12" s="36" t="s">
        <v>3266</v>
      </c>
      <c r="K12" s="36"/>
      <c r="L12" s="36"/>
      <c r="M12" s="402"/>
      <c r="N12" s="36"/>
      <c r="O12" s="36"/>
      <c r="P12" s="392"/>
      <c r="Q12" s="392"/>
      <c r="R12" s="392"/>
      <c r="S12" s="392"/>
      <c r="T12" s="392"/>
      <c r="U12" s="392"/>
      <c r="V12" s="757" t="b">
        <f t="shared" si="1"/>
        <v>1</v>
      </c>
      <c r="W12" s="757" t="b">
        <f t="shared" si="0"/>
        <v>1</v>
      </c>
      <c r="X12" s="35" t="s">
        <v>11</v>
      </c>
      <c r="Y12" s="38">
        <v>7</v>
      </c>
      <c r="Z12" s="38" t="s">
        <v>8</v>
      </c>
      <c r="AA12" s="53" t="s">
        <v>1502</v>
      </c>
      <c r="AB12" s="437" t="s">
        <v>1503</v>
      </c>
      <c r="AC12" s="213" t="s">
        <v>4034</v>
      </c>
      <c r="AD12" s="626" t="str">
        <f t="shared" si="2"/>
        <v>BIO F110P7</v>
      </c>
      <c r="AE12" s="626">
        <v>1009</v>
      </c>
      <c r="AF12" s="36" t="s">
        <v>1488</v>
      </c>
    </row>
    <row r="13" spans="1:32" ht="14.25" customHeight="1">
      <c r="B13" s="40" t="s">
        <v>1505</v>
      </c>
      <c r="C13" s="41"/>
      <c r="D13" s="35" t="s">
        <v>10</v>
      </c>
      <c r="E13" s="35" t="s">
        <v>11</v>
      </c>
      <c r="F13" s="36" t="s">
        <v>1488</v>
      </c>
      <c r="G13" s="38">
        <v>8</v>
      </c>
      <c r="H13" s="633">
        <v>10018</v>
      </c>
      <c r="I13" s="36" t="s">
        <v>3290</v>
      </c>
      <c r="J13" s="36" t="s">
        <v>3277</v>
      </c>
      <c r="K13" s="36"/>
      <c r="L13" s="36"/>
      <c r="M13" s="402"/>
      <c r="N13" s="36"/>
      <c r="O13" s="36"/>
      <c r="P13" s="392"/>
      <c r="Q13" s="392"/>
      <c r="R13" s="392"/>
      <c r="S13" s="392"/>
      <c r="T13" s="392"/>
      <c r="U13" s="392"/>
      <c r="V13" s="757" t="b">
        <f t="shared" si="1"/>
        <v>1</v>
      </c>
      <c r="W13" s="757" t="b">
        <f t="shared" si="0"/>
        <v>1</v>
      </c>
      <c r="X13" s="35" t="s">
        <v>11</v>
      </c>
      <c r="Y13" s="38">
        <v>8</v>
      </c>
      <c r="Z13" s="38" t="s">
        <v>8</v>
      </c>
      <c r="AA13" s="96" t="s">
        <v>1504</v>
      </c>
      <c r="AB13" s="437" t="s">
        <v>1505</v>
      </c>
      <c r="AC13" s="213" t="s">
        <v>4035</v>
      </c>
      <c r="AD13" s="626" t="str">
        <f t="shared" si="2"/>
        <v>BIO F110P8</v>
      </c>
      <c r="AE13" s="626">
        <v>1010</v>
      </c>
      <c r="AF13" s="36" t="s">
        <v>1488</v>
      </c>
    </row>
    <row r="14" spans="1:32" ht="14.25" customHeight="1">
      <c r="B14" s="40" t="s">
        <v>1507</v>
      </c>
      <c r="C14" s="41"/>
      <c r="D14" s="35" t="s">
        <v>10</v>
      </c>
      <c r="E14" s="35" t="s">
        <v>11</v>
      </c>
      <c r="F14" s="36" t="s">
        <v>1488</v>
      </c>
      <c r="G14" s="38">
        <v>9</v>
      </c>
      <c r="H14" s="633">
        <v>10019</v>
      </c>
      <c r="I14" s="36" t="s">
        <v>3268</v>
      </c>
      <c r="J14" s="36" t="s">
        <v>3273</v>
      </c>
      <c r="K14" s="36"/>
      <c r="L14" s="36"/>
      <c r="M14" s="402"/>
      <c r="N14" s="36"/>
      <c r="O14" s="36"/>
      <c r="P14" s="392"/>
      <c r="Q14" s="392"/>
      <c r="R14" s="392"/>
      <c r="S14" s="392"/>
      <c r="T14" s="392"/>
      <c r="U14" s="392"/>
      <c r="V14" s="757" t="b">
        <f t="shared" si="1"/>
        <v>1</v>
      </c>
      <c r="W14" s="757" t="b">
        <f t="shared" si="0"/>
        <v>1</v>
      </c>
      <c r="X14" s="35" t="s">
        <v>11</v>
      </c>
      <c r="Y14" s="38">
        <v>9</v>
      </c>
      <c r="Z14" s="38" t="s">
        <v>8</v>
      </c>
      <c r="AA14" s="53" t="s">
        <v>3381</v>
      </c>
      <c r="AB14" s="437" t="s">
        <v>1507</v>
      </c>
      <c r="AC14" s="213" t="s">
        <v>4036</v>
      </c>
      <c r="AD14" s="626" t="str">
        <f t="shared" si="2"/>
        <v>BIO F110P9</v>
      </c>
      <c r="AE14" s="626">
        <v>1011</v>
      </c>
      <c r="AF14" s="36" t="s">
        <v>1488</v>
      </c>
    </row>
    <row r="15" spans="1:32" ht="14.25" customHeight="1">
      <c r="B15" s="40" t="s">
        <v>1509</v>
      </c>
      <c r="C15" s="41"/>
      <c r="D15" s="35" t="s">
        <v>10</v>
      </c>
      <c r="E15" s="35" t="s">
        <v>11</v>
      </c>
      <c r="F15" s="36" t="s">
        <v>1488</v>
      </c>
      <c r="G15" s="38">
        <v>10</v>
      </c>
      <c r="H15" s="633">
        <v>100110</v>
      </c>
      <c r="I15" s="36" t="s">
        <v>3291</v>
      </c>
      <c r="J15" s="36" t="s">
        <v>3307</v>
      </c>
      <c r="K15" s="36"/>
      <c r="L15" s="36"/>
      <c r="M15" s="402"/>
      <c r="N15" s="36"/>
      <c r="O15" s="36"/>
      <c r="P15" s="392"/>
      <c r="Q15" s="392"/>
      <c r="R15" s="392"/>
      <c r="S15" s="392"/>
      <c r="T15" s="392"/>
      <c r="U15" s="392"/>
      <c r="V15" s="757" t="b">
        <f t="shared" si="1"/>
        <v>1</v>
      </c>
      <c r="W15" s="757" t="b">
        <f t="shared" si="0"/>
        <v>1</v>
      </c>
      <c r="X15" s="35" t="s">
        <v>11</v>
      </c>
      <c r="Y15" s="38">
        <v>10</v>
      </c>
      <c r="Z15" s="38" t="s">
        <v>8</v>
      </c>
      <c r="AA15" s="96" t="s">
        <v>3382</v>
      </c>
      <c r="AB15" s="437" t="s">
        <v>1509</v>
      </c>
      <c r="AC15" s="213" t="s">
        <v>4037</v>
      </c>
      <c r="AD15" s="626" t="str">
        <f t="shared" si="2"/>
        <v>BIO F110P10</v>
      </c>
      <c r="AE15" s="626">
        <v>1012</v>
      </c>
      <c r="AF15" s="36" t="s">
        <v>1488</v>
      </c>
    </row>
    <row r="16" spans="1:32" ht="14.25" customHeight="1">
      <c r="B16" s="48" t="s">
        <v>1511</v>
      </c>
      <c r="C16" s="41"/>
      <c r="D16" s="35" t="s">
        <v>10</v>
      </c>
      <c r="E16" s="35" t="s">
        <v>11</v>
      </c>
      <c r="F16" s="36" t="s">
        <v>1488</v>
      </c>
      <c r="G16" s="38">
        <v>11</v>
      </c>
      <c r="H16" s="633">
        <v>100111</v>
      </c>
      <c r="I16" s="36" t="s">
        <v>3292</v>
      </c>
      <c r="J16" s="36" t="s">
        <v>3297</v>
      </c>
      <c r="K16" s="36"/>
      <c r="L16" s="36"/>
      <c r="M16" s="402"/>
      <c r="N16" s="36"/>
      <c r="O16" s="36"/>
      <c r="P16" s="392"/>
      <c r="Q16" s="392"/>
      <c r="R16" s="392"/>
      <c r="S16" s="392"/>
      <c r="T16" s="392"/>
      <c r="U16" s="392"/>
      <c r="V16" s="757" t="b">
        <f t="shared" si="1"/>
        <v>1</v>
      </c>
      <c r="W16" s="757" t="b">
        <f t="shared" si="0"/>
        <v>1</v>
      </c>
      <c r="X16" s="35" t="s">
        <v>11</v>
      </c>
      <c r="Y16" s="38">
        <v>11</v>
      </c>
      <c r="Z16" s="38" t="s">
        <v>8</v>
      </c>
      <c r="AA16" s="96" t="s">
        <v>3383</v>
      </c>
      <c r="AB16" s="437" t="s">
        <v>1511</v>
      </c>
      <c r="AC16" s="213" t="s">
        <v>4038</v>
      </c>
      <c r="AD16" s="626" t="str">
        <f t="shared" si="2"/>
        <v>BIO F110P11</v>
      </c>
      <c r="AE16" s="626">
        <v>1013</v>
      </c>
      <c r="AF16" s="36" t="s">
        <v>1488</v>
      </c>
    </row>
    <row r="17" spans="2:32" ht="14.25" customHeight="1">
      <c r="B17" s="48" t="s">
        <v>1605</v>
      </c>
      <c r="C17" s="41"/>
      <c r="D17" s="35" t="s">
        <v>10</v>
      </c>
      <c r="E17" s="35" t="s">
        <v>11</v>
      </c>
      <c r="F17" s="36" t="s">
        <v>1488</v>
      </c>
      <c r="G17" s="38">
        <v>12</v>
      </c>
      <c r="H17" s="633">
        <v>100112</v>
      </c>
      <c r="I17" s="36" t="s">
        <v>3264</v>
      </c>
      <c r="J17" s="36" t="s">
        <v>3298</v>
      </c>
      <c r="K17" s="36"/>
      <c r="L17" s="36"/>
      <c r="M17" s="402"/>
      <c r="N17" s="36"/>
      <c r="O17" s="36"/>
      <c r="P17" s="392"/>
      <c r="Q17" s="392"/>
      <c r="R17" s="392"/>
      <c r="S17" s="392"/>
      <c r="T17" s="392"/>
      <c r="U17" s="392"/>
      <c r="V17" s="757" t="b">
        <f t="shared" si="1"/>
        <v>1</v>
      </c>
      <c r="W17" s="757" t="b">
        <f t="shared" si="0"/>
        <v>1</v>
      </c>
      <c r="X17" s="35" t="s">
        <v>11</v>
      </c>
      <c r="Y17" s="38">
        <v>12</v>
      </c>
      <c r="Z17" s="38" t="s">
        <v>8</v>
      </c>
      <c r="AA17" s="96" t="s">
        <v>1512</v>
      </c>
      <c r="AB17" s="437" t="s">
        <v>1605</v>
      </c>
      <c r="AC17" s="213" t="s">
        <v>4039</v>
      </c>
      <c r="AD17" s="626" t="str">
        <f t="shared" si="2"/>
        <v>BIO F110P12</v>
      </c>
      <c r="AE17" s="626">
        <v>1014</v>
      </c>
      <c r="AF17" s="36" t="s">
        <v>1488</v>
      </c>
    </row>
    <row r="18" spans="2:32" ht="14.25" customHeight="1">
      <c r="B18" s="48" t="s">
        <v>1515</v>
      </c>
      <c r="C18" s="41"/>
      <c r="D18" s="35" t="s">
        <v>10</v>
      </c>
      <c r="E18" s="35" t="s">
        <v>11</v>
      </c>
      <c r="F18" s="36" t="s">
        <v>1488</v>
      </c>
      <c r="G18" s="38">
        <v>13</v>
      </c>
      <c r="H18" s="633">
        <v>100113</v>
      </c>
      <c r="I18" s="36" t="s">
        <v>3271</v>
      </c>
      <c r="J18" s="36" t="s">
        <v>3267</v>
      </c>
      <c r="K18" s="36"/>
      <c r="L18" s="36"/>
      <c r="M18" s="402"/>
      <c r="N18" s="36"/>
      <c r="O18" s="36"/>
      <c r="P18" s="392"/>
      <c r="Q18" s="392"/>
      <c r="R18" s="392"/>
      <c r="S18" s="392"/>
      <c r="T18" s="392"/>
      <c r="U18" s="392"/>
      <c r="V18" s="757" t="b">
        <f t="shared" si="1"/>
        <v>1</v>
      </c>
      <c r="W18" s="757" t="b">
        <f t="shared" si="0"/>
        <v>1</v>
      </c>
      <c r="X18" s="35" t="s">
        <v>11</v>
      </c>
      <c r="Y18" s="38">
        <v>13</v>
      </c>
      <c r="Z18" s="38" t="s">
        <v>8</v>
      </c>
      <c r="AA18" s="96" t="s">
        <v>3384</v>
      </c>
      <c r="AB18" s="437" t="s">
        <v>1515</v>
      </c>
      <c r="AC18" s="213" t="s">
        <v>4040</v>
      </c>
      <c r="AD18" s="626" t="str">
        <f t="shared" si="2"/>
        <v>BIO F110P13</v>
      </c>
      <c r="AE18" s="626">
        <v>1015</v>
      </c>
      <c r="AF18" s="36" t="s">
        <v>1488</v>
      </c>
    </row>
    <row r="19" spans="2:32" ht="14.25" customHeight="1">
      <c r="B19" s="48" t="s">
        <v>1517</v>
      </c>
      <c r="C19" s="41"/>
      <c r="D19" s="35" t="s">
        <v>10</v>
      </c>
      <c r="E19" s="35" t="s">
        <v>11</v>
      </c>
      <c r="F19" s="36" t="s">
        <v>1488</v>
      </c>
      <c r="G19" s="38">
        <v>14</v>
      </c>
      <c r="H19" s="633">
        <v>100114</v>
      </c>
      <c r="I19" s="36" t="s">
        <v>3293</v>
      </c>
      <c r="J19" s="36" t="s">
        <v>3308</v>
      </c>
      <c r="K19" s="36"/>
      <c r="L19" s="36"/>
      <c r="M19" s="402"/>
      <c r="N19" s="36"/>
      <c r="O19" s="36"/>
      <c r="P19" s="392"/>
      <c r="Q19" s="392"/>
      <c r="R19" s="392"/>
      <c r="S19" s="392"/>
      <c r="T19" s="392"/>
      <c r="U19" s="392"/>
      <c r="V19" s="757" t="b">
        <f t="shared" si="1"/>
        <v>1</v>
      </c>
      <c r="W19" s="757" t="b">
        <f t="shared" si="0"/>
        <v>1</v>
      </c>
      <c r="X19" s="35" t="s">
        <v>11</v>
      </c>
      <c r="Y19" s="38">
        <v>14</v>
      </c>
      <c r="Z19" s="38" t="s">
        <v>8</v>
      </c>
      <c r="AA19" s="96" t="s">
        <v>3385</v>
      </c>
      <c r="AB19" s="437" t="s">
        <v>1517</v>
      </c>
      <c r="AC19" s="213" t="s">
        <v>4041</v>
      </c>
      <c r="AD19" s="626" t="str">
        <f t="shared" si="2"/>
        <v>BIO F110P14</v>
      </c>
      <c r="AE19" s="626">
        <v>1016</v>
      </c>
      <c r="AF19" s="36" t="s">
        <v>1488</v>
      </c>
    </row>
    <row r="20" spans="2:32" ht="14.25" customHeight="1">
      <c r="B20" s="48" t="s">
        <v>1519</v>
      </c>
      <c r="C20" s="41"/>
      <c r="D20" s="35" t="s">
        <v>10</v>
      </c>
      <c r="E20" s="35" t="s">
        <v>11</v>
      </c>
      <c r="F20" s="36" t="s">
        <v>1488</v>
      </c>
      <c r="G20" s="38">
        <v>15</v>
      </c>
      <c r="H20" s="633">
        <v>100115</v>
      </c>
      <c r="I20" s="36" t="s">
        <v>3294</v>
      </c>
      <c r="J20" s="36" t="s">
        <v>3269</v>
      </c>
      <c r="K20" s="36"/>
      <c r="L20" s="36"/>
      <c r="M20" s="402"/>
      <c r="N20" s="36"/>
      <c r="O20" s="36"/>
      <c r="P20" s="392"/>
      <c r="Q20" s="392"/>
      <c r="R20" s="392"/>
      <c r="S20" s="392"/>
      <c r="T20" s="392"/>
      <c r="U20" s="392"/>
      <c r="V20" s="757" t="b">
        <f t="shared" si="1"/>
        <v>1</v>
      </c>
      <c r="W20" s="757" t="b">
        <f t="shared" si="0"/>
        <v>1</v>
      </c>
      <c r="X20" s="35" t="s">
        <v>11</v>
      </c>
      <c r="Y20" s="38">
        <v>15</v>
      </c>
      <c r="Z20" s="38" t="s">
        <v>8</v>
      </c>
      <c r="AA20" s="96" t="s">
        <v>3386</v>
      </c>
      <c r="AB20" s="437" t="s">
        <v>1519</v>
      </c>
      <c r="AC20" s="213" t="s">
        <v>4042</v>
      </c>
      <c r="AD20" s="626" t="str">
        <f t="shared" si="2"/>
        <v>BIO F110P15</v>
      </c>
      <c r="AE20" s="626">
        <v>1017</v>
      </c>
      <c r="AF20" s="36" t="s">
        <v>1488</v>
      </c>
    </row>
    <row r="21" spans="2:32" ht="14.25" customHeight="1">
      <c r="B21" s="33" t="s">
        <v>1522</v>
      </c>
      <c r="C21" s="41" t="s">
        <v>1523</v>
      </c>
      <c r="D21" s="35" t="s">
        <v>133</v>
      </c>
      <c r="E21" s="35" t="s">
        <v>134</v>
      </c>
      <c r="F21" s="36" t="s">
        <v>135</v>
      </c>
      <c r="G21" s="38">
        <v>1</v>
      </c>
      <c r="H21" s="633">
        <v>14231</v>
      </c>
      <c r="I21" s="36" t="s">
        <v>3286</v>
      </c>
      <c r="J21" s="36" t="s">
        <v>3289</v>
      </c>
      <c r="K21" s="36" t="s">
        <v>3292</v>
      </c>
      <c r="L21" s="36"/>
      <c r="M21" s="402"/>
      <c r="N21" s="36"/>
      <c r="O21" s="36"/>
      <c r="P21" s="392"/>
      <c r="Q21" s="392"/>
      <c r="R21" s="392"/>
      <c r="S21" s="392"/>
      <c r="T21" s="392"/>
      <c r="U21" s="392"/>
      <c r="V21" s="757" t="b">
        <f t="shared" si="1"/>
        <v>1</v>
      </c>
      <c r="W21" s="757" t="b">
        <f t="shared" si="0"/>
        <v>1</v>
      </c>
      <c r="X21" s="35" t="s">
        <v>134</v>
      </c>
      <c r="Y21" s="38">
        <v>1</v>
      </c>
      <c r="Z21" s="38" t="s">
        <v>6</v>
      </c>
      <c r="AA21" s="96" t="s">
        <v>1521</v>
      </c>
      <c r="AB21" s="33" t="s">
        <v>1522</v>
      </c>
      <c r="AC21" s="213" t="s">
        <v>4043</v>
      </c>
      <c r="AD21" s="626" t="str">
        <f t="shared" si="2"/>
        <v>BIO F215L1</v>
      </c>
      <c r="AE21" s="626">
        <v>1362</v>
      </c>
      <c r="AF21" s="36" t="s">
        <v>135</v>
      </c>
    </row>
    <row r="22" spans="2:32" s="252" customFormat="1" ht="14.25" customHeight="1">
      <c r="B22" s="426" t="s">
        <v>1554</v>
      </c>
      <c r="C22" s="254" t="s">
        <v>1523</v>
      </c>
      <c r="D22" s="253" t="s">
        <v>133</v>
      </c>
      <c r="E22" s="253" t="s">
        <v>134</v>
      </c>
      <c r="F22" s="431" t="s">
        <v>135</v>
      </c>
      <c r="G22" s="260">
        <v>1</v>
      </c>
      <c r="H22" s="641">
        <v>1423157</v>
      </c>
      <c r="I22" s="431" t="s">
        <v>3349</v>
      </c>
      <c r="J22" s="431"/>
      <c r="K22" s="431"/>
      <c r="L22" s="431"/>
      <c r="M22" s="638"/>
      <c r="N22" s="431"/>
      <c r="O22" s="431"/>
      <c r="P22" s="421"/>
      <c r="Q22" s="421"/>
      <c r="R22" s="421"/>
      <c r="S22" s="421"/>
      <c r="T22" s="421"/>
      <c r="U22" s="421"/>
      <c r="V22" s="252" t="b">
        <f t="shared" si="1"/>
        <v>1</v>
      </c>
      <c r="W22" s="252" t="b">
        <f t="shared" si="0"/>
        <v>1</v>
      </c>
      <c r="X22" s="253" t="s">
        <v>134</v>
      </c>
      <c r="Y22" s="260">
        <v>1</v>
      </c>
      <c r="Z22" s="260" t="s">
        <v>7</v>
      </c>
      <c r="AA22" s="639" t="s">
        <v>1524</v>
      </c>
      <c r="AB22" s="426" t="s">
        <v>1554</v>
      </c>
      <c r="AC22" s="252" t="s">
        <v>4044</v>
      </c>
      <c r="AD22" s="252" t="str">
        <f t="shared" si="2"/>
        <v>BIO F215T1</v>
      </c>
      <c r="AE22" s="252">
        <v>1363</v>
      </c>
      <c r="AF22" s="431" t="s">
        <v>135</v>
      </c>
    </row>
    <row r="23" spans="2:32" ht="14.25" customHeight="1">
      <c r="B23" s="33"/>
      <c r="C23" s="41"/>
      <c r="D23" s="35">
        <v>1941</v>
      </c>
      <c r="E23" s="35" t="s">
        <v>141</v>
      </c>
      <c r="F23" s="53" t="s">
        <v>1526</v>
      </c>
      <c r="G23" s="38">
        <v>1</v>
      </c>
      <c r="H23" s="633">
        <v>19411</v>
      </c>
      <c r="I23" s="53"/>
      <c r="J23" s="53"/>
      <c r="K23" s="53"/>
      <c r="L23" s="53"/>
      <c r="M23" s="403"/>
      <c r="N23" s="53"/>
      <c r="O23" s="53"/>
      <c r="P23" s="392"/>
      <c r="Q23" s="392"/>
      <c r="R23" s="392"/>
      <c r="S23" s="392"/>
      <c r="T23" s="392"/>
      <c r="U23" s="392"/>
      <c r="V23" s="757" t="b">
        <f t="shared" si="1"/>
        <v>1</v>
      </c>
      <c r="W23" s="757" t="b">
        <f t="shared" si="0"/>
        <v>1</v>
      </c>
      <c r="X23" s="35" t="s">
        <v>141</v>
      </c>
      <c r="Y23" s="38">
        <v>1</v>
      </c>
      <c r="Z23" s="38" t="s">
        <v>6</v>
      </c>
      <c r="AA23" s="439" t="s">
        <v>143</v>
      </c>
      <c r="AB23" s="33"/>
      <c r="AC23" s="213" t="s">
        <v>4045</v>
      </c>
      <c r="AD23" s="626" t="str">
        <f t="shared" si="2"/>
        <v>BIO F216L1</v>
      </c>
      <c r="AE23" s="626">
        <v>1546</v>
      </c>
      <c r="AF23" s="53" t="s">
        <v>1526</v>
      </c>
    </row>
    <row r="24" spans="2:32" s="252" customFormat="1" ht="14.25" customHeight="1">
      <c r="B24" s="635"/>
      <c r="C24" s="254"/>
      <c r="D24" s="253">
        <v>2264</v>
      </c>
      <c r="E24" s="426" t="s">
        <v>146</v>
      </c>
      <c r="F24" s="430" t="s">
        <v>147</v>
      </c>
      <c r="G24" s="260">
        <v>1</v>
      </c>
      <c r="H24" s="629">
        <v>22641</v>
      </c>
      <c r="I24" s="430"/>
      <c r="J24" s="430"/>
      <c r="K24" s="430"/>
      <c r="L24" s="430"/>
      <c r="M24" s="636"/>
      <c r="N24" s="430"/>
      <c r="O24" s="430"/>
      <c r="P24" s="421"/>
      <c r="Q24" s="421"/>
      <c r="R24" s="421"/>
      <c r="S24" s="421"/>
      <c r="T24" s="421"/>
      <c r="U24" s="421"/>
      <c r="V24" s="252" t="b">
        <f t="shared" si="1"/>
        <v>1</v>
      </c>
      <c r="W24" s="252" t="b">
        <f t="shared" si="0"/>
        <v>1</v>
      </c>
      <c r="X24" s="426" t="s">
        <v>146</v>
      </c>
      <c r="Y24" s="260">
        <v>1</v>
      </c>
      <c r="Z24" s="260" t="s">
        <v>6</v>
      </c>
      <c r="AA24" s="637" t="s">
        <v>143</v>
      </c>
      <c r="AB24" s="635"/>
      <c r="AC24" s="252" t="s">
        <v>4046</v>
      </c>
      <c r="AD24" s="252" t="str">
        <f t="shared" si="2"/>
        <v>BIO F217L1</v>
      </c>
      <c r="AE24" s="252">
        <v>3449</v>
      </c>
      <c r="AF24" s="430" t="s">
        <v>147</v>
      </c>
    </row>
    <row r="25" spans="2:32" ht="14.25" customHeight="1">
      <c r="B25" s="33" t="s">
        <v>1499</v>
      </c>
      <c r="C25" s="41"/>
      <c r="D25" s="35">
        <v>2264</v>
      </c>
      <c r="E25" s="33" t="s">
        <v>146</v>
      </c>
      <c r="F25" s="53" t="s">
        <v>147</v>
      </c>
      <c r="G25" s="38">
        <v>1</v>
      </c>
      <c r="H25" s="642">
        <v>2264199</v>
      </c>
      <c r="I25" s="53" t="s">
        <v>3288</v>
      </c>
      <c r="J25" s="53" t="s">
        <v>3278</v>
      </c>
      <c r="K25" s="53"/>
      <c r="L25" s="53"/>
      <c r="M25" s="403"/>
      <c r="N25" s="53"/>
      <c r="O25" s="53"/>
      <c r="P25" s="392"/>
      <c r="Q25" s="392"/>
      <c r="R25" s="392"/>
      <c r="S25" s="392"/>
      <c r="T25" s="392"/>
      <c r="U25" s="392"/>
      <c r="V25" s="757" t="b">
        <f t="shared" si="1"/>
        <v>1</v>
      </c>
      <c r="W25" s="757" t="b">
        <f t="shared" si="0"/>
        <v>1</v>
      </c>
      <c r="X25" s="33" t="s">
        <v>146</v>
      </c>
      <c r="Y25" s="38">
        <v>1</v>
      </c>
      <c r="Z25" s="38" t="s">
        <v>8</v>
      </c>
      <c r="AA25" s="439" t="s">
        <v>3387</v>
      </c>
      <c r="AB25" s="33" t="s">
        <v>1499</v>
      </c>
      <c r="AC25" s="213" t="s">
        <v>4047</v>
      </c>
      <c r="AD25" s="626" t="str">
        <f t="shared" si="2"/>
        <v>BIO F217P1</v>
      </c>
      <c r="AE25" s="626">
        <v>3450</v>
      </c>
      <c r="AF25" s="53" t="s">
        <v>147</v>
      </c>
    </row>
    <row r="26" spans="2:32" ht="14.25" customHeight="1">
      <c r="B26" s="33" t="s">
        <v>1530</v>
      </c>
      <c r="C26" s="41"/>
      <c r="D26" s="35" t="s">
        <v>160</v>
      </c>
      <c r="E26" s="35" t="s">
        <v>161</v>
      </c>
      <c r="F26" s="36" t="s">
        <v>162</v>
      </c>
      <c r="G26" s="38">
        <v>1</v>
      </c>
      <c r="H26" s="633">
        <v>14241</v>
      </c>
      <c r="I26" s="36" t="s">
        <v>3296</v>
      </c>
      <c r="J26" s="36" t="s">
        <v>3275</v>
      </c>
      <c r="K26" s="36" t="s">
        <v>3310</v>
      </c>
      <c r="L26" s="36"/>
      <c r="M26" s="402"/>
      <c r="N26" s="36"/>
      <c r="O26" s="36"/>
      <c r="P26" s="392"/>
      <c r="Q26" s="392"/>
      <c r="R26" s="392"/>
      <c r="S26" s="392"/>
      <c r="T26" s="392"/>
      <c r="U26" s="392"/>
      <c r="V26" s="757" t="b">
        <f t="shared" si="1"/>
        <v>1</v>
      </c>
      <c r="W26" s="757" t="b">
        <f t="shared" si="0"/>
        <v>1</v>
      </c>
      <c r="X26" s="35" t="s">
        <v>161</v>
      </c>
      <c r="Y26" s="38">
        <v>1</v>
      </c>
      <c r="Z26" s="38" t="s">
        <v>6</v>
      </c>
      <c r="AA26" s="96" t="s">
        <v>1529</v>
      </c>
      <c r="AB26" s="33" t="s">
        <v>1530</v>
      </c>
      <c r="AC26" s="213" t="s">
        <v>4048</v>
      </c>
      <c r="AD26" s="626" t="str">
        <f t="shared" si="2"/>
        <v>BIO F241L1</v>
      </c>
      <c r="AE26" s="626">
        <v>1364</v>
      </c>
      <c r="AF26" s="36" t="s">
        <v>162</v>
      </c>
    </row>
    <row r="27" spans="2:32" ht="14.25" customHeight="1">
      <c r="B27" s="33" t="s">
        <v>1532</v>
      </c>
      <c r="C27" s="41"/>
      <c r="D27" s="35" t="s">
        <v>160</v>
      </c>
      <c r="E27" s="35" t="s">
        <v>161</v>
      </c>
      <c r="F27" s="36" t="s">
        <v>162</v>
      </c>
      <c r="G27" s="38">
        <v>1</v>
      </c>
      <c r="H27" s="641">
        <v>1424157</v>
      </c>
      <c r="I27" s="36" t="s">
        <v>3297</v>
      </c>
      <c r="J27" s="36"/>
      <c r="K27" s="36"/>
      <c r="L27" s="36"/>
      <c r="M27" s="402"/>
      <c r="N27" s="36"/>
      <c r="O27" s="36"/>
      <c r="P27" s="392"/>
      <c r="Q27" s="392"/>
      <c r="R27" s="392"/>
      <c r="S27" s="392"/>
      <c r="T27" s="392"/>
      <c r="U27" s="392"/>
      <c r="V27" s="757" t="b">
        <f t="shared" si="1"/>
        <v>1</v>
      </c>
      <c r="W27" s="757" t="b">
        <f t="shared" si="0"/>
        <v>1</v>
      </c>
      <c r="X27" s="35" t="s">
        <v>161</v>
      </c>
      <c r="Y27" s="38">
        <v>1</v>
      </c>
      <c r="Z27" s="38" t="s">
        <v>7</v>
      </c>
      <c r="AA27" s="96" t="s">
        <v>1531</v>
      </c>
      <c r="AB27" s="33" t="s">
        <v>1532</v>
      </c>
      <c r="AC27" s="213" t="s">
        <v>4049</v>
      </c>
      <c r="AD27" s="626" t="str">
        <f t="shared" si="2"/>
        <v>BIO F241T1</v>
      </c>
      <c r="AE27" s="626">
        <v>1365</v>
      </c>
      <c r="AF27" s="36" t="s">
        <v>162</v>
      </c>
    </row>
    <row r="28" spans="2:32" s="252" customFormat="1" ht="14.25" customHeight="1">
      <c r="B28" s="426" t="s">
        <v>1534</v>
      </c>
      <c r="C28" s="254"/>
      <c r="D28" s="253" t="s">
        <v>167</v>
      </c>
      <c r="E28" s="253" t="s">
        <v>168</v>
      </c>
      <c r="F28" s="431" t="s">
        <v>169</v>
      </c>
      <c r="G28" s="260">
        <v>1</v>
      </c>
      <c r="H28" s="629">
        <v>14301</v>
      </c>
      <c r="I28" s="431" t="s">
        <v>3284</v>
      </c>
      <c r="J28" s="431" t="s">
        <v>3273</v>
      </c>
      <c r="K28" s="431" t="s">
        <v>3269</v>
      </c>
      <c r="L28" s="431"/>
      <c r="M28" s="638"/>
      <c r="N28" s="431"/>
      <c r="O28" s="431"/>
      <c r="P28" s="421"/>
      <c r="Q28" s="421"/>
      <c r="R28" s="421"/>
      <c r="S28" s="421"/>
      <c r="T28" s="421"/>
      <c r="U28" s="421"/>
      <c r="V28" s="252" t="b">
        <f t="shared" si="1"/>
        <v>1</v>
      </c>
      <c r="W28" s="252" t="b">
        <f t="shared" si="0"/>
        <v>1</v>
      </c>
      <c r="X28" s="253" t="s">
        <v>168</v>
      </c>
      <c r="Y28" s="260">
        <v>1</v>
      </c>
      <c r="Z28" s="260" t="s">
        <v>6</v>
      </c>
      <c r="AA28" s="639" t="s">
        <v>1533</v>
      </c>
      <c r="AB28" s="426" t="s">
        <v>1534</v>
      </c>
      <c r="AC28" s="252" t="s">
        <v>4050</v>
      </c>
      <c r="AD28" s="252" t="str">
        <f t="shared" si="2"/>
        <v>BIO F242L1</v>
      </c>
      <c r="AE28" s="252">
        <v>1370</v>
      </c>
      <c r="AF28" s="431" t="s">
        <v>169</v>
      </c>
    </row>
    <row r="29" spans="2:32" ht="14.25" customHeight="1">
      <c r="B29" s="33" t="s">
        <v>1536</v>
      </c>
      <c r="C29" s="41"/>
      <c r="D29" s="35" t="s">
        <v>167</v>
      </c>
      <c r="E29" s="35" t="s">
        <v>168</v>
      </c>
      <c r="F29" s="36" t="s">
        <v>169</v>
      </c>
      <c r="G29" s="38">
        <v>1</v>
      </c>
      <c r="H29" s="641">
        <v>1430157</v>
      </c>
      <c r="I29" s="36" t="s">
        <v>3280</v>
      </c>
      <c r="J29" s="36"/>
      <c r="K29" s="36"/>
      <c r="L29" s="36"/>
      <c r="M29" s="402"/>
      <c r="N29" s="36"/>
      <c r="O29" s="36"/>
      <c r="P29" s="392"/>
      <c r="Q29" s="392"/>
      <c r="R29" s="392"/>
      <c r="S29" s="392"/>
      <c r="T29" s="392"/>
      <c r="U29" s="392"/>
      <c r="V29" s="757" t="b">
        <f t="shared" si="1"/>
        <v>1</v>
      </c>
      <c r="W29" s="757" t="b">
        <f t="shared" si="0"/>
        <v>1</v>
      </c>
      <c r="X29" s="35" t="s">
        <v>168</v>
      </c>
      <c r="Y29" s="38">
        <v>1</v>
      </c>
      <c r="Z29" s="38" t="s">
        <v>7</v>
      </c>
      <c r="AA29" s="96" t="s">
        <v>1535</v>
      </c>
      <c r="AB29" s="33" t="s">
        <v>1536</v>
      </c>
      <c r="AC29" s="213" t="s">
        <v>4051</v>
      </c>
      <c r="AD29" s="626" t="str">
        <f t="shared" si="2"/>
        <v>BIO F242T1</v>
      </c>
      <c r="AE29" s="626">
        <v>1371</v>
      </c>
      <c r="AF29" s="36" t="s">
        <v>169</v>
      </c>
    </row>
    <row r="30" spans="2:32" ht="14.25" customHeight="1">
      <c r="B30" s="33" t="s">
        <v>1538</v>
      </c>
      <c r="C30" s="41"/>
      <c r="D30" s="35" t="s">
        <v>174</v>
      </c>
      <c r="E30" s="35" t="s">
        <v>175</v>
      </c>
      <c r="F30" s="36" t="s">
        <v>176</v>
      </c>
      <c r="G30" s="38">
        <v>1</v>
      </c>
      <c r="H30" s="633">
        <v>14251</v>
      </c>
      <c r="I30" s="36" t="s">
        <v>3282</v>
      </c>
      <c r="J30" s="36" t="s">
        <v>3277</v>
      </c>
      <c r="K30" s="36" t="s">
        <v>3308</v>
      </c>
      <c r="L30" s="36"/>
      <c r="M30" s="402"/>
      <c r="N30" s="36"/>
      <c r="O30" s="36"/>
      <c r="P30" s="392"/>
      <c r="Q30" s="392"/>
      <c r="R30" s="392"/>
      <c r="S30" s="392"/>
      <c r="T30" s="392"/>
      <c r="U30" s="392"/>
      <c r="V30" s="757" t="b">
        <f t="shared" si="1"/>
        <v>1</v>
      </c>
      <c r="W30" s="757" t="b">
        <f t="shared" si="0"/>
        <v>1</v>
      </c>
      <c r="X30" s="35" t="s">
        <v>175</v>
      </c>
      <c r="Y30" s="38">
        <v>1</v>
      </c>
      <c r="Z30" s="38" t="s">
        <v>6</v>
      </c>
      <c r="AA30" s="96" t="s">
        <v>1537</v>
      </c>
      <c r="AB30" s="33" t="s">
        <v>1538</v>
      </c>
      <c r="AC30" s="213" t="s">
        <v>4052</v>
      </c>
      <c r="AD30" s="626" t="str">
        <f t="shared" si="2"/>
        <v>BIO F243L1</v>
      </c>
      <c r="AE30" s="626">
        <v>1366</v>
      </c>
      <c r="AF30" s="36" t="s">
        <v>176</v>
      </c>
    </row>
    <row r="31" spans="2:32" ht="14.25" customHeight="1">
      <c r="B31" s="33" t="s">
        <v>1746</v>
      </c>
      <c r="C31" s="41"/>
      <c r="D31" s="35" t="s">
        <v>174</v>
      </c>
      <c r="E31" s="35" t="s">
        <v>175</v>
      </c>
      <c r="F31" s="36" t="s">
        <v>176</v>
      </c>
      <c r="G31" s="38">
        <v>1</v>
      </c>
      <c r="H31" s="641">
        <v>1425157</v>
      </c>
      <c r="I31" s="36" t="s">
        <v>3278</v>
      </c>
      <c r="J31" s="36"/>
      <c r="K31" s="36"/>
      <c r="L31" s="36"/>
      <c r="M31" s="402"/>
      <c r="N31" s="36"/>
      <c r="O31" s="36"/>
      <c r="P31" s="392"/>
      <c r="Q31" s="392"/>
      <c r="R31" s="392"/>
      <c r="S31" s="392"/>
      <c r="T31" s="392"/>
      <c r="U31" s="392"/>
      <c r="V31" s="757" t="b">
        <f t="shared" si="1"/>
        <v>1</v>
      </c>
      <c r="W31" s="757" t="b">
        <f t="shared" si="0"/>
        <v>1</v>
      </c>
      <c r="X31" s="35" t="s">
        <v>175</v>
      </c>
      <c r="Y31" s="38">
        <v>1</v>
      </c>
      <c r="Z31" s="38" t="s">
        <v>7</v>
      </c>
      <c r="AA31" s="96" t="s">
        <v>1539</v>
      </c>
      <c r="AB31" s="33" t="s">
        <v>1746</v>
      </c>
      <c r="AC31" s="213" t="s">
        <v>4053</v>
      </c>
      <c r="AD31" s="626" t="str">
        <f t="shared" si="2"/>
        <v>BIO F243T1</v>
      </c>
      <c r="AE31" s="626">
        <v>1367</v>
      </c>
      <c r="AF31" s="36" t="s">
        <v>176</v>
      </c>
    </row>
    <row r="32" spans="2:32" s="252" customFormat="1" ht="14.25" customHeight="1">
      <c r="B32" s="635" t="s">
        <v>1543</v>
      </c>
      <c r="C32" s="254"/>
      <c r="D32" s="253" t="s">
        <v>177</v>
      </c>
      <c r="E32" s="253" t="s">
        <v>178</v>
      </c>
      <c r="F32" s="431" t="s">
        <v>179</v>
      </c>
      <c r="G32" s="260">
        <v>1</v>
      </c>
      <c r="H32" s="629">
        <v>14261</v>
      </c>
      <c r="I32" s="431" t="s">
        <v>3298</v>
      </c>
      <c r="J32" s="431"/>
      <c r="K32" s="431"/>
      <c r="L32" s="431"/>
      <c r="M32" s="638"/>
      <c r="N32" s="431"/>
      <c r="O32" s="431"/>
      <c r="P32" s="421"/>
      <c r="Q32" s="421"/>
      <c r="R32" s="421"/>
      <c r="S32" s="421"/>
      <c r="T32" s="421"/>
      <c r="U32" s="421"/>
      <c r="V32" s="252" t="b">
        <f t="shared" si="1"/>
        <v>1</v>
      </c>
      <c r="W32" s="252" t="b">
        <f t="shared" si="0"/>
        <v>1</v>
      </c>
      <c r="X32" s="253" t="s">
        <v>178</v>
      </c>
      <c r="Y32" s="260">
        <v>1</v>
      </c>
      <c r="Z32" s="260" t="s">
        <v>6</v>
      </c>
      <c r="AA32" s="639" t="s">
        <v>3388</v>
      </c>
      <c r="AB32" s="640" t="s">
        <v>1543</v>
      </c>
      <c r="AC32" s="252" t="s">
        <v>4054</v>
      </c>
      <c r="AD32" s="252" t="str">
        <f t="shared" si="2"/>
        <v>BIO F244L1</v>
      </c>
      <c r="AE32" s="252">
        <v>1368</v>
      </c>
      <c r="AF32" s="431" t="s">
        <v>179</v>
      </c>
    </row>
    <row r="33" spans="2:32" ht="14.25" customHeight="1">
      <c r="B33" s="33" t="s">
        <v>1545</v>
      </c>
      <c r="C33" s="41"/>
      <c r="D33" s="35" t="s">
        <v>177</v>
      </c>
      <c r="E33" s="35" t="s">
        <v>178</v>
      </c>
      <c r="F33" s="36" t="s">
        <v>179</v>
      </c>
      <c r="G33" s="38">
        <v>1</v>
      </c>
      <c r="H33" s="642">
        <v>1426199</v>
      </c>
      <c r="I33" s="36" t="s">
        <v>3299</v>
      </c>
      <c r="J33" s="36" t="s">
        <v>3304</v>
      </c>
      <c r="K33" s="36" t="s">
        <v>3300</v>
      </c>
      <c r="L33" s="36" t="s">
        <v>3276</v>
      </c>
      <c r="M33" s="402" t="s">
        <v>3265</v>
      </c>
      <c r="N33" s="36" t="s">
        <v>3309</v>
      </c>
      <c r="O33" s="36"/>
      <c r="P33" s="392"/>
      <c r="Q33" s="392"/>
      <c r="R33" s="392"/>
      <c r="S33" s="392"/>
      <c r="T33" s="392"/>
      <c r="U33" s="392"/>
      <c r="V33" s="757" t="b">
        <f t="shared" si="1"/>
        <v>1</v>
      </c>
      <c r="W33" s="757" t="b">
        <f t="shared" si="0"/>
        <v>1</v>
      </c>
      <c r="X33" s="35" t="s">
        <v>178</v>
      </c>
      <c r="Y33" s="38">
        <v>1</v>
      </c>
      <c r="Z33" s="38" t="s">
        <v>8</v>
      </c>
      <c r="AA33" s="438" t="s">
        <v>3389</v>
      </c>
      <c r="AB33" s="33" t="s">
        <v>1545</v>
      </c>
      <c r="AC33" s="213" t="s">
        <v>4055</v>
      </c>
      <c r="AD33" s="626" t="str">
        <f t="shared" si="2"/>
        <v>BIO F244P1</v>
      </c>
      <c r="AE33" s="626">
        <v>1369</v>
      </c>
      <c r="AF33" s="36" t="s">
        <v>179</v>
      </c>
    </row>
    <row r="34" spans="2:32" s="477" customFormat="1" ht="14.25" customHeight="1">
      <c r="B34" s="470"/>
      <c r="C34" s="471"/>
      <c r="D34" s="472" t="s">
        <v>182</v>
      </c>
      <c r="E34" s="472" t="s">
        <v>183</v>
      </c>
      <c r="F34" s="466" t="s">
        <v>184</v>
      </c>
      <c r="G34" s="473">
        <v>1</v>
      </c>
      <c r="H34" s="634">
        <v>16511</v>
      </c>
      <c r="I34" s="466" t="s">
        <v>15</v>
      </c>
      <c r="J34" s="466"/>
      <c r="K34" s="466"/>
      <c r="L34" s="466"/>
      <c r="M34" s="475"/>
      <c r="N34" s="466"/>
      <c r="O34" s="466"/>
      <c r="P34" s="476"/>
      <c r="Q34" s="476"/>
      <c r="R34" s="476"/>
      <c r="S34" s="476"/>
      <c r="T34" s="476"/>
      <c r="U34" s="476"/>
      <c r="V34" s="477" t="b">
        <f t="shared" si="1"/>
        <v>1</v>
      </c>
      <c r="W34" s="477" t="b">
        <f t="shared" si="0"/>
        <v>1</v>
      </c>
      <c r="X34" s="472" t="s">
        <v>183</v>
      </c>
      <c r="Y34" s="473">
        <v>1</v>
      </c>
      <c r="Z34" s="473" t="s">
        <v>4552</v>
      </c>
      <c r="AA34" s="478" t="s">
        <v>143</v>
      </c>
      <c r="AB34" s="470"/>
      <c r="AC34" s="213" t="s">
        <v>4056</v>
      </c>
      <c r="AD34" s="626" t="str">
        <f t="shared" si="2"/>
        <v>BIO F266R1</v>
      </c>
      <c r="AE34" s="626" t="e">
        <v>#N/A</v>
      </c>
      <c r="AF34" s="466" t="s">
        <v>184</v>
      </c>
    </row>
    <row r="35" spans="2:32" ht="14.25" customHeight="1">
      <c r="B35" s="33" t="s">
        <v>1548</v>
      </c>
      <c r="C35" s="41" t="s">
        <v>1523</v>
      </c>
      <c r="D35" s="35" t="s">
        <v>185</v>
      </c>
      <c r="E35" s="35" t="s">
        <v>186</v>
      </c>
      <c r="F35" s="36" t="s">
        <v>187</v>
      </c>
      <c r="G35" s="38">
        <v>1</v>
      </c>
      <c r="H35" s="633">
        <v>14311</v>
      </c>
      <c r="I35" s="36" t="s">
        <v>3281</v>
      </c>
      <c r="J35" s="36" t="s">
        <v>3290</v>
      </c>
      <c r="K35" s="36" t="s">
        <v>3293</v>
      </c>
      <c r="L35" s="36"/>
      <c r="M35" s="402"/>
      <c r="N35" s="36"/>
      <c r="O35" s="36"/>
      <c r="P35" s="392"/>
      <c r="Q35" s="392"/>
      <c r="R35" s="392"/>
      <c r="S35" s="392"/>
      <c r="T35" s="392"/>
      <c r="U35" s="392"/>
      <c r="V35" s="757" t="b">
        <f t="shared" si="1"/>
        <v>1</v>
      </c>
      <c r="W35" s="757" t="b">
        <f t="shared" si="0"/>
        <v>1</v>
      </c>
      <c r="X35" s="35" t="s">
        <v>186</v>
      </c>
      <c r="Y35" s="38">
        <v>1</v>
      </c>
      <c r="Z35" s="38" t="s">
        <v>6</v>
      </c>
      <c r="AA35" s="53" t="s">
        <v>1547</v>
      </c>
      <c r="AB35" s="33" t="s">
        <v>1548</v>
      </c>
      <c r="AC35" s="213" t="s">
        <v>4057</v>
      </c>
      <c r="AD35" s="626" t="str">
        <f t="shared" si="2"/>
        <v>BIO F341L1</v>
      </c>
      <c r="AE35" s="626">
        <v>1372</v>
      </c>
      <c r="AF35" s="36" t="s">
        <v>187</v>
      </c>
    </row>
    <row r="36" spans="2:32" ht="14.25" customHeight="1">
      <c r="B36" s="33" t="s">
        <v>1550</v>
      </c>
      <c r="C36" s="41" t="s">
        <v>1523</v>
      </c>
      <c r="D36" s="35" t="s">
        <v>185</v>
      </c>
      <c r="E36" s="35" t="s">
        <v>186</v>
      </c>
      <c r="F36" s="36" t="s">
        <v>187</v>
      </c>
      <c r="G36" s="38">
        <v>1</v>
      </c>
      <c r="H36" s="641">
        <v>1431157</v>
      </c>
      <c r="I36" s="36" t="s">
        <v>3288</v>
      </c>
      <c r="J36" s="36"/>
      <c r="K36" s="36"/>
      <c r="L36" s="36"/>
      <c r="M36" s="402"/>
      <c r="N36" s="36"/>
      <c r="O36" s="36"/>
      <c r="P36" s="392"/>
      <c r="Q36" s="392"/>
      <c r="R36" s="392"/>
      <c r="S36" s="392"/>
      <c r="T36" s="392"/>
      <c r="U36" s="392"/>
      <c r="V36" s="757" t="b">
        <f t="shared" si="1"/>
        <v>1</v>
      </c>
      <c r="W36" s="757" t="b">
        <f t="shared" si="0"/>
        <v>1</v>
      </c>
      <c r="X36" s="35" t="s">
        <v>186</v>
      </c>
      <c r="Y36" s="38">
        <v>1</v>
      </c>
      <c r="Z36" s="38" t="s">
        <v>7</v>
      </c>
      <c r="AA36" s="53" t="s">
        <v>1549</v>
      </c>
      <c r="AB36" s="33" t="s">
        <v>1550</v>
      </c>
      <c r="AC36" s="213" t="s">
        <v>4058</v>
      </c>
      <c r="AD36" s="626" t="str">
        <f t="shared" si="2"/>
        <v>BIO F341T1</v>
      </c>
      <c r="AE36" s="626">
        <v>1373</v>
      </c>
      <c r="AF36" s="36" t="s">
        <v>187</v>
      </c>
    </row>
    <row r="37" spans="2:32" ht="14.25" customHeight="1">
      <c r="B37" s="33" t="s">
        <v>1552</v>
      </c>
      <c r="C37" s="41" t="s">
        <v>1523</v>
      </c>
      <c r="D37" s="35" t="s">
        <v>190</v>
      </c>
      <c r="E37" s="35" t="s">
        <v>191</v>
      </c>
      <c r="F37" s="36" t="s">
        <v>192</v>
      </c>
      <c r="G37" s="38">
        <v>1</v>
      </c>
      <c r="H37" s="633">
        <v>14321</v>
      </c>
      <c r="I37" s="36" t="s">
        <v>3300</v>
      </c>
      <c r="J37" s="36" t="s">
        <v>3309</v>
      </c>
      <c r="K37" s="36" t="s">
        <v>3298</v>
      </c>
      <c r="L37" s="36"/>
      <c r="M37" s="402"/>
      <c r="N37" s="36"/>
      <c r="O37" s="36"/>
      <c r="P37" s="392"/>
      <c r="Q37" s="392"/>
      <c r="R37" s="392"/>
      <c r="S37" s="392"/>
      <c r="T37" s="392"/>
      <c r="U37" s="392"/>
      <c r="V37" s="757" t="b">
        <f t="shared" si="1"/>
        <v>1</v>
      </c>
      <c r="W37" s="757" t="b">
        <f t="shared" si="0"/>
        <v>1</v>
      </c>
      <c r="X37" s="35" t="s">
        <v>191</v>
      </c>
      <c r="Y37" s="38">
        <v>1</v>
      </c>
      <c r="Z37" s="38" t="s">
        <v>6</v>
      </c>
      <c r="AA37" s="53" t="s">
        <v>1551</v>
      </c>
      <c r="AB37" s="33" t="s">
        <v>1552</v>
      </c>
      <c r="AC37" s="213" t="s">
        <v>4059</v>
      </c>
      <c r="AD37" s="626" t="str">
        <f t="shared" si="2"/>
        <v>BIO F342L1</v>
      </c>
      <c r="AE37" s="626">
        <v>1374</v>
      </c>
      <c r="AF37" s="36" t="s">
        <v>192</v>
      </c>
    </row>
    <row r="38" spans="2:32" ht="14.25" customHeight="1">
      <c r="B38" s="33" t="s">
        <v>1525</v>
      </c>
      <c r="C38" s="41" t="s">
        <v>1523</v>
      </c>
      <c r="D38" s="35" t="s">
        <v>190</v>
      </c>
      <c r="E38" s="35" t="s">
        <v>191</v>
      </c>
      <c r="F38" s="36" t="s">
        <v>192</v>
      </c>
      <c r="G38" s="38">
        <v>1</v>
      </c>
      <c r="H38" s="641">
        <v>1432157</v>
      </c>
      <c r="I38" s="36" t="s">
        <v>3295</v>
      </c>
      <c r="J38" s="36"/>
      <c r="K38" s="36"/>
      <c r="L38" s="36"/>
      <c r="M38" s="402"/>
      <c r="N38" s="36"/>
      <c r="O38" s="36"/>
      <c r="P38" s="392"/>
      <c r="Q38" s="392"/>
      <c r="R38" s="392"/>
      <c r="S38" s="392"/>
      <c r="T38" s="392"/>
      <c r="U38" s="392"/>
      <c r="V38" s="757" t="b">
        <f t="shared" si="1"/>
        <v>1</v>
      </c>
      <c r="W38" s="757" t="b">
        <f t="shared" si="0"/>
        <v>1</v>
      </c>
      <c r="X38" s="35" t="s">
        <v>191</v>
      </c>
      <c r="Y38" s="38">
        <v>1</v>
      </c>
      <c r="Z38" s="38" t="s">
        <v>7</v>
      </c>
      <c r="AA38" s="53" t="s">
        <v>1553</v>
      </c>
      <c r="AB38" s="33" t="s">
        <v>1525</v>
      </c>
      <c r="AC38" s="213" t="s">
        <v>4060</v>
      </c>
      <c r="AD38" s="626" t="str">
        <f t="shared" si="2"/>
        <v>BIO F342T1</v>
      </c>
      <c r="AE38" s="626">
        <v>1375</v>
      </c>
      <c r="AF38" s="36" t="s">
        <v>192</v>
      </c>
    </row>
    <row r="39" spans="2:32" s="477" customFormat="1" ht="14.25" customHeight="1">
      <c r="B39" s="470"/>
      <c r="C39" s="471"/>
      <c r="D39" s="472" t="s">
        <v>1555</v>
      </c>
      <c r="E39" s="472" t="s">
        <v>1556</v>
      </c>
      <c r="F39" s="466" t="s">
        <v>197</v>
      </c>
      <c r="G39" s="473">
        <v>1</v>
      </c>
      <c r="H39" s="634">
        <v>16501</v>
      </c>
      <c r="I39" s="466" t="s">
        <v>15</v>
      </c>
      <c r="J39" s="466"/>
      <c r="K39" s="466"/>
      <c r="L39" s="466"/>
      <c r="M39" s="475"/>
      <c r="N39" s="466"/>
      <c r="O39" s="466"/>
      <c r="P39" s="476"/>
      <c r="Q39" s="476"/>
      <c r="R39" s="476"/>
      <c r="S39" s="476"/>
      <c r="T39" s="476"/>
      <c r="U39" s="476"/>
      <c r="V39" s="477" t="b">
        <f t="shared" si="1"/>
        <v>1</v>
      </c>
      <c r="W39" s="477" t="b">
        <f t="shared" si="0"/>
        <v>1</v>
      </c>
      <c r="X39" s="472" t="s">
        <v>1556</v>
      </c>
      <c r="Y39" s="473">
        <v>1</v>
      </c>
      <c r="Z39" s="473" t="s">
        <v>19</v>
      </c>
      <c r="AA39" s="478" t="s">
        <v>143</v>
      </c>
      <c r="AB39" s="470"/>
      <c r="AC39" s="213" t="s">
        <v>4061</v>
      </c>
      <c r="AD39" s="626" t="str">
        <f t="shared" si="2"/>
        <v>BIO F366I1</v>
      </c>
      <c r="AE39" s="626" t="e">
        <v>#N/A</v>
      </c>
      <c r="AF39" s="466" t="s">
        <v>197</v>
      </c>
    </row>
    <row r="40" spans="2:32" s="477" customFormat="1" ht="14.25" customHeight="1">
      <c r="B40" s="470"/>
      <c r="C40" s="471"/>
      <c r="D40" s="472" t="s">
        <v>1557</v>
      </c>
      <c r="E40" s="472" t="s">
        <v>1558</v>
      </c>
      <c r="F40" s="466" t="s">
        <v>197</v>
      </c>
      <c r="G40" s="473">
        <v>1</v>
      </c>
      <c r="H40" s="634">
        <v>17361</v>
      </c>
      <c r="I40" s="466" t="s">
        <v>15</v>
      </c>
      <c r="J40" s="466"/>
      <c r="K40" s="466"/>
      <c r="L40" s="466"/>
      <c r="M40" s="475"/>
      <c r="N40" s="466"/>
      <c r="O40" s="466"/>
      <c r="P40" s="476"/>
      <c r="Q40" s="476"/>
      <c r="R40" s="476"/>
      <c r="S40" s="476"/>
      <c r="T40" s="476"/>
      <c r="U40" s="476"/>
      <c r="V40" s="477" t="b">
        <f t="shared" si="1"/>
        <v>1</v>
      </c>
      <c r="W40" s="477" t="b">
        <f t="shared" si="0"/>
        <v>1</v>
      </c>
      <c r="X40" s="472" t="s">
        <v>1558</v>
      </c>
      <c r="Y40" s="473">
        <v>1</v>
      </c>
      <c r="Z40" s="473" t="s">
        <v>19</v>
      </c>
      <c r="AA40" s="478" t="s">
        <v>143</v>
      </c>
      <c r="AB40" s="470"/>
      <c r="AC40" s="213" t="s">
        <v>4062</v>
      </c>
      <c r="AD40" s="626" t="str">
        <f t="shared" si="2"/>
        <v>BIO F367I1</v>
      </c>
      <c r="AE40" s="626" t="e">
        <v>#N/A</v>
      </c>
      <c r="AF40" s="466" t="s">
        <v>197</v>
      </c>
    </row>
    <row r="41" spans="2:32" s="477" customFormat="1" ht="14.25" customHeight="1">
      <c r="B41" s="470"/>
      <c r="C41" s="471"/>
      <c r="D41" s="472" t="s">
        <v>1559</v>
      </c>
      <c r="E41" s="472" t="s">
        <v>1560</v>
      </c>
      <c r="F41" s="466" t="s">
        <v>200</v>
      </c>
      <c r="G41" s="473">
        <v>1</v>
      </c>
      <c r="H41" s="634">
        <v>16851</v>
      </c>
      <c r="I41" s="466" t="s">
        <v>15</v>
      </c>
      <c r="J41" s="466"/>
      <c r="K41" s="466"/>
      <c r="L41" s="466"/>
      <c r="M41" s="475"/>
      <c r="N41" s="466"/>
      <c r="O41" s="466"/>
      <c r="P41" s="476"/>
      <c r="Q41" s="476"/>
      <c r="R41" s="476"/>
      <c r="S41" s="476"/>
      <c r="T41" s="476"/>
      <c r="U41" s="476"/>
      <c r="V41" s="477" t="b">
        <f t="shared" si="1"/>
        <v>1</v>
      </c>
      <c r="W41" s="477" t="b">
        <f t="shared" si="0"/>
        <v>1</v>
      </c>
      <c r="X41" s="472" t="s">
        <v>1560</v>
      </c>
      <c r="Y41" s="473">
        <v>1</v>
      </c>
      <c r="Z41" s="473" t="s">
        <v>19</v>
      </c>
      <c r="AA41" s="478" t="s">
        <v>143</v>
      </c>
      <c r="AB41" s="470"/>
      <c r="AC41" s="213" t="s">
        <v>4063</v>
      </c>
      <c r="AD41" s="626" t="str">
        <f t="shared" si="2"/>
        <v>BIO F376I1</v>
      </c>
      <c r="AE41" s="626" t="e">
        <v>#N/A</v>
      </c>
      <c r="AF41" s="466" t="s">
        <v>200</v>
      </c>
    </row>
    <row r="42" spans="2:32" s="477" customFormat="1" ht="14.25" customHeight="1">
      <c r="B42" s="470"/>
      <c r="C42" s="471"/>
      <c r="D42" s="472" t="s">
        <v>1561</v>
      </c>
      <c r="E42" s="472" t="s">
        <v>1562</v>
      </c>
      <c r="F42" s="466" t="s">
        <v>200</v>
      </c>
      <c r="G42" s="473">
        <v>1</v>
      </c>
      <c r="H42" s="634">
        <v>17521</v>
      </c>
      <c r="I42" s="466" t="s">
        <v>15</v>
      </c>
      <c r="J42" s="466"/>
      <c r="K42" s="466"/>
      <c r="L42" s="466"/>
      <c r="M42" s="475"/>
      <c r="N42" s="466"/>
      <c r="O42" s="466"/>
      <c r="P42" s="476"/>
      <c r="Q42" s="476"/>
      <c r="R42" s="476"/>
      <c r="S42" s="476"/>
      <c r="T42" s="476"/>
      <c r="U42" s="476"/>
      <c r="V42" s="477" t="b">
        <f t="shared" si="1"/>
        <v>1</v>
      </c>
      <c r="W42" s="477" t="b">
        <f t="shared" si="0"/>
        <v>1</v>
      </c>
      <c r="X42" s="472" t="s">
        <v>1562</v>
      </c>
      <c r="Y42" s="473">
        <v>1</v>
      </c>
      <c r="Z42" s="473" t="s">
        <v>19</v>
      </c>
      <c r="AA42" s="478" t="s">
        <v>143</v>
      </c>
      <c r="AB42" s="470"/>
      <c r="AC42" s="213" t="s">
        <v>4064</v>
      </c>
      <c r="AD42" s="626" t="str">
        <f t="shared" si="2"/>
        <v>BIO F377I1</v>
      </c>
      <c r="AE42" s="626" t="e">
        <v>#N/A</v>
      </c>
      <c r="AF42" s="466" t="s">
        <v>200</v>
      </c>
    </row>
    <row r="43" spans="2:32" ht="14.25" customHeight="1">
      <c r="B43" s="33" t="s">
        <v>1564</v>
      </c>
      <c r="C43" s="41"/>
      <c r="D43" s="35" t="s">
        <v>201</v>
      </c>
      <c r="E43" s="35" t="s">
        <v>202</v>
      </c>
      <c r="F43" s="36" t="s">
        <v>1563</v>
      </c>
      <c r="G43" s="38">
        <v>1</v>
      </c>
      <c r="H43" s="633">
        <v>14401</v>
      </c>
      <c r="I43" s="36" t="s">
        <v>3302</v>
      </c>
      <c r="J43" s="36" t="s">
        <v>3272</v>
      </c>
      <c r="K43" s="36" t="s">
        <v>3311</v>
      </c>
      <c r="L43" s="36"/>
      <c r="M43" s="402"/>
      <c r="N43" s="36"/>
      <c r="O43" s="36"/>
      <c r="P43" s="392"/>
      <c r="Q43" s="392"/>
      <c r="R43" s="392"/>
      <c r="S43" s="392"/>
      <c r="T43" s="392"/>
      <c r="U43" s="392"/>
      <c r="V43" s="757" t="b">
        <f t="shared" si="1"/>
        <v>1</v>
      </c>
      <c r="W43" s="757" t="b">
        <f t="shared" si="0"/>
        <v>1</v>
      </c>
      <c r="X43" s="35" t="s">
        <v>202</v>
      </c>
      <c r="Y43" s="38">
        <v>1</v>
      </c>
      <c r="Z43" s="38" t="s">
        <v>6</v>
      </c>
      <c r="AA43" s="441" t="s">
        <v>18</v>
      </c>
      <c r="AB43" s="33" t="s">
        <v>1564</v>
      </c>
      <c r="AC43" s="213" t="s">
        <v>4065</v>
      </c>
      <c r="AD43" s="626" t="str">
        <f t="shared" si="2"/>
        <v>BIO F413L1</v>
      </c>
      <c r="AE43" s="626">
        <v>1378</v>
      </c>
      <c r="AF43" s="36" t="s">
        <v>1563</v>
      </c>
    </row>
    <row r="44" spans="2:32" ht="14.25" customHeight="1">
      <c r="B44" s="33" t="s">
        <v>1567</v>
      </c>
      <c r="C44" s="41" t="s">
        <v>1568</v>
      </c>
      <c r="D44" s="35" t="s">
        <v>204</v>
      </c>
      <c r="E44" s="35" t="s">
        <v>205</v>
      </c>
      <c r="F44" s="36" t="s">
        <v>1565</v>
      </c>
      <c r="G44" s="38">
        <v>1</v>
      </c>
      <c r="H44" s="633">
        <v>14351</v>
      </c>
      <c r="I44" s="36" t="s">
        <v>3287</v>
      </c>
      <c r="J44" s="36" t="s">
        <v>3274</v>
      </c>
      <c r="K44" s="36" t="s">
        <v>3271</v>
      </c>
      <c r="L44" s="36"/>
      <c r="M44" s="402"/>
      <c r="N44" s="36"/>
      <c r="O44" s="36"/>
      <c r="P44" s="392"/>
      <c r="Q44" s="392"/>
      <c r="R44" s="392"/>
      <c r="S44" s="392"/>
      <c r="T44" s="392"/>
      <c r="U44" s="392"/>
      <c r="V44" s="757" t="b">
        <f t="shared" si="1"/>
        <v>1</v>
      </c>
      <c r="W44" s="757" t="b">
        <f t="shared" si="0"/>
        <v>1</v>
      </c>
      <c r="X44" s="35" t="s">
        <v>205</v>
      </c>
      <c r="Y44" s="38">
        <v>1</v>
      </c>
      <c r="Z44" s="38" t="s">
        <v>6</v>
      </c>
      <c r="AA44" s="96" t="s">
        <v>1566</v>
      </c>
      <c r="AB44" s="33" t="s">
        <v>1567</v>
      </c>
      <c r="AC44" s="213" t="s">
        <v>4066</v>
      </c>
      <c r="AD44" s="626" t="str">
        <f t="shared" si="2"/>
        <v>BIO F419L1</v>
      </c>
      <c r="AE44" s="626">
        <v>1376</v>
      </c>
      <c r="AF44" s="36" t="s">
        <v>1565</v>
      </c>
    </row>
    <row r="45" spans="2:32" ht="14.25" customHeight="1">
      <c r="B45" s="33" t="s">
        <v>1569</v>
      </c>
      <c r="C45" s="41"/>
      <c r="D45" s="35" t="s">
        <v>207</v>
      </c>
      <c r="E45" s="35" t="s">
        <v>208</v>
      </c>
      <c r="F45" s="36" t="s">
        <v>209</v>
      </c>
      <c r="G45" s="38">
        <v>1</v>
      </c>
      <c r="H45" s="633">
        <v>14361</v>
      </c>
      <c r="I45" s="36" t="s">
        <v>3283</v>
      </c>
      <c r="J45" s="36" t="s">
        <v>3268</v>
      </c>
      <c r="K45" s="36" t="s">
        <v>3294</v>
      </c>
      <c r="L45" s="36"/>
      <c r="M45" s="402"/>
      <c r="N45" s="36"/>
      <c r="O45" s="36"/>
      <c r="P45" s="392"/>
      <c r="Q45" s="392"/>
      <c r="R45" s="392"/>
      <c r="S45" s="392"/>
      <c r="T45" s="392"/>
      <c r="U45" s="392"/>
      <c r="V45" s="757" t="b">
        <f t="shared" si="1"/>
        <v>1</v>
      </c>
      <c r="W45" s="757" t="b">
        <f t="shared" si="0"/>
        <v>1</v>
      </c>
      <c r="X45" s="35" t="s">
        <v>208</v>
      </c>
      <c r="Y45" s="38">
        <v>1</v>
      </c>
      <c r="Z45" s="38" t="s">
        <v>6</v>
      </c>
      <c r="AA45" s="441" t="s">
        <v>138</v>
      </c>
      <c r="AB45" s="33" t="s">
        <v>1569</v>
      </c>
      <c r="AC45" s="213" t="s">
        <v>4067</v>
      </c>
      <c r="AD45" s="626" t="str">
        <f t="shared" si="2"/>
        <v>BIO F421L1</v>
      </c>
      <c r="AE45" s="626">
        <v>1377</v>
      </c>
      <c r="AF45" s="36" t="s">
        <v>209</v>
      </c>
    </row>
    <row r="46" spans="2:32" s="477" customFormat="1" ht="14.25" customHeight="1">
      <c r="B46" s="470"/>
      <c r="C46" s="471"/>
      <c r="D46" s="472" t="s">
        <v>210</v>
      </c>
      <c r="E46" s="472" t="s">
        <v>211</v>
      </c>
      <c r="F46" s="466" t="s">
        <v>212</v>
      </c>
      <c r="G46" s="473">
        <v>1</v>
      </c>
      <c r="H46" s="634">
        <v>17101</v>
      </c>
      <c r="I46" s="466" t="s">
        <v>15</v>
      </c>
      <c r="J46" s="466"/>
      <c r="K46" s="466"/>
      <c r="L46" s="466"/>
      <c r="M46" s="475"/>
      <c r="N46" s="466"/>
      <c r="O46" s="466"/>
      <c r="P46" s="476"/>
      <c r="Q46" s="476"/>
      <c r="R46" s="476"/>
      <c r="S46" s="476"/>
      <c r="T46" s="476"/>
      <c r="U46" s="476"/>
      <c r="V46" s="477" t="b">
        <f t="shared" si="1"/>
        <v>1</v>
      </c>
      <c r="W46" s="477" t="b">
        <f t="shared" si="0"/>
        <v>1</v>
      </c>
      <c r="X46" s="472" t="s">
        <v>211</v>
      </c>
      <c r="Y46" s="473">
        <v>1</v>
      </c>
      <c r="Z46" s="473" t="s">
        <v>19</v>
      </c>
      <c r="AA46" s="478" t="s">
        <v>143</v>
      </c>
      <c r="AB46" s="470"/>
      <c r="AC46" s="213" t="s">
        <v>4068</v>
      </c>
      <c r="AD46" s="626" t="str">
        <f t="shared" si="2"/>
        <v>BIO F491I1</v>
      </c>
      <c r="AE46" s="626" t="e">
        <v>#N/A</v>
      </c>
      <c r="AF46" s="466" t="s">
        <v>212</v>
      </c>
    </row>
    <row r="47" spans="2:32" ht="14.25" customHeight="1">
      <c r="B47" s="33" t="s">
        <v>1564</v>
      </c>
      <c r="C47" s="41"/>
      <c r="D47" s="35" t="s">
        <v>213</v>
      </c>
      <c r="E47" s="60" t="s">
        <v>214</v>
      </c>
      <c r="F47" s="61" t="s">
        <v>215</v>
      </c>
      <c r="G47" s="38">
        <v>1</v>
      </c>
      <c r="H47" s="633">
        <v>21221</v>
      </c>
      <c r="I47" s="61" t="s">
        <v>3302</v>
      </c>
      <c r="J47" s="61" t="s">
        <v>3272</v>
      </c>
      <c r="K47" s="61" t="s">
        <v>3311</v>
      </c>
      <c r="L47" s="61"/>
      <c r="M47" s="404"/>
      <c r="N47" s="61"/>
      <c r="O47" s="61"/>
      <c r="P47" s="392"/>
      <c r="Q47" s="392"/>
      <c r="R47" s="392"/>
      <c r="S47" s="392"/>
      <c r="T47" s="392"/>
      <c r="U47" s="392"/>
      <c r="V47" s="757" t="b">
        <f t="shared" si="1"/>
        <v>1</v>
      </c>
      <c r="W47" s="757" t="b">
        <f t="shared" si="0"/>
        <v>1</v>
      </c>
      <c r="X47" s="60" t="s">
        <v>214</v>
      </c>
      <c r="Y47" s="38">
        <v>1</v>
      </c>
      <c r="Z47" s="38" t="s">
        <v>6</v>
      </c>
      <c r="AA47" s="441" t="s">
        <v>172</v>
      </c>
      <c r="AB47" s="33" t="s">
        <v>1564</v>
      </c>
      <c r="AC47" s="213" t="s">
        <v>4069</v>
      </c>
      <c r="AD47" s="626" t="str">
        <f t="shared" si="2"/>
        <v>BIO G510L1</v>
      </c>
      <c r="AE47" s="626">
        <v>1558</v>
      </c>
      <c r="AF47" s="61" t="s">
        <v>215</v>
      </c>
    </row>
    <row r="48" spans="2:32" ht="14.25" customHeight="1">
      <c r="B48" s="33" t="s">
        <v>3361</v>
      </c>
      <c r="C48" s="41"/>
      <c r="D48" s="41" t="s">
        <v>216</v>
      </c>
      <c r="E48" s="43" t="s">
        <v>217</v>
      </c>
      <c r="F48" s="62" t="s">
        <v>1571</v>
      </c>
      <c r="G48" s="41">
        <v>1</v>
      </c>
      <c r="H48" s="633">
        <v>1111</v>
      </c>
      <c r="I48" s="53" t="s">
        <v>3288</v>
      </c>
      <c r="J48" s="62" t="s">
        <v>3291</v>
      </c>
      <c r="K48" s="62" t="s">
        <v>3264</v>
      </c>
      <c r="L48" s="62"/>
      <c r="M48" s="405"/>
      <c r="N48" s="62"/>
      <c r="O48" s="62"/>
      <c r="P48" s="392"/>
      <c r="Q48" s="392"/>
      <c r="R48" s="392"/>
      <c r="S48" s="392"/>
      <c r="T48" s="392"/>
      <c r="U48" s="392"/>
      <c r="V48" s="757" t="b">
        <f t="shared" si="1"/>
        <v>1</v>
      </c>
      <c r="W48" s="757" t="b">
        <f t="shared" si="0"/>
        <v>1</v>
      </c>
      <c r="X48" s="43" t="s">
        <v>217</v>
      </c>
      <c r="Y48" s="41">
        <v>1</v>
      </c>
      <c r="Z48" s="64" t="s">
        <v>6</v>
      </c>
      <c r="AA48" s="441" t="s">
        <v>14</v>
      </c>
      <c r="AB48" s="33" t="s">
        <v>3390</v>
      </c>
      <c r="AC48" s="213" t="s">
        <v>4070</v>
      </c>
      <c r="AD48" s="626" t="str">
        <f t="shared" si="2"/>
        <v>BIO G515L1</v>
      </c>
      <c r="AE48" s="626">
        <v>1019</v>
      </c>
      <c r="AF48" s="62" t="s">
        <v>1571</v>
      </c>
    </row>
    <row r="49" spans="2:32" ht="14.25" customHeight="1">
      <c r="B49" s="33" t="s">
        <v>1548</v>
      </c>
      <c r="C49" s="41"/>
      <c r="D49" s="35" t="s">
        <v>219</v>
      </c>
      <c r="E49" s="35" t="s">
        <v>220</v>
      </c>
      <c r="F49" s="36" t="s">
        <v>221</v>
      </c>
      <c r="G49" s="38">
        <v>1</v>
      </c>
      <c r="H49" s="633">
        <v>20081</v>
      </c>
      <c r="I49" s="36" t="s">
        <v>3281</v>
      </c>
      <c r="J49" s="36" t="s">
        <v>3290</v>
      </c>
      <c r="K49" s="36" t="s">
        <v>3293</v>
      </c>
      <c r="L49" s="36"/>
      <c r="M49" s="402"/>
      <c r="N49" s="36"/>
      <c r="O49" s="36"/>
      <c r="P49" s="392"/>
      <c r="Q49" s="392"/>
      <c r="R49" s="392"/>
      <c r="S49" s="392"/>
      <c r="T49" s="392"/>
      <c r="U49" s="392"/>
      <c r="V49" s="757" t="b">
        <f t="shared" si="1"/>
        <v>1</v>
      </c>
      <c r="W49" s="757" t="b">
        <f t="shared" si="0"/>
        <v>1</v>
      </c>
      <c r="X49" s="35" t="s">
        <v>220</v>
      </c>
      <c r="Y49" s="38">
        <v>1</v>
      </c>
      <c r="Z49" s="38" t="s">
        <v>6</v>
      </c>
      <c r="AA49" s="441" t="s">
        <v>222</v>
      </c>
      <c r="AB49" s="33" t="s">
        <v>1548</v>
      </c>
      <c r="AC49" s="213" t="s">
        <v>4071</v>
      </c>
      <c r="AD49" s="626" t="str">
        <f t="shared" si="2"/>
        <v>BIO G524L1</v>
      </c>
      <c r="AE49" s="626">
        <v>1549</v>
      </c>
      <c r="AF49" s="36" t="s">
        <v>221</v>
      </c>
    </row>
    <row r="50" spans="2:32" ht="14.25" customHeight="1">
      <c r="B50" s="33"/>
      <c r="C50" s="41"/>
      <c r="D50" s="35" t="s">
        <v>219</v>
      </c>
      <c r="E50" s="35" t="s">
        <v>220</v>
      </c>
      <c r="F50" s="36" t="s">
        <v>221</v>
      </c>
      <c r="G50" s="38">
        <v>1</v>
      </c>
      <c r="H50" s="642">
        <v>2008199</v>
      </c>
      <c r="I50" s="36" t="s">
        <v>15</v>
      </c>
      <c r="J50" s="36"/>
      <c r="K50" s="36"/>
      <c r="L50" s="36"/>
      <c r="M50" s="402"/>
      <c r="N50" s="36"/>
      <c r="O50" s="36"/>
      <c r="P50" s="392"/>
      <c r="Q50" s="392"/>
      <c r="R50" s="392"/>
      <c r="S50" s="392"/>
      <c r="T50" s="392"/>
      <c r="U50" s="392"/>
      <c r="V50" s="757" t="b">
        <f t="shared" si="1"/>
        <v>1</v>
      </c>
      <c r="W50" s="757" t="b">
        <f t="shared" si="0"/>
        <v>1</v>
      </c>
      <c r="X50" s="35" t="s">
        <v>220</v>
      </c>
      <c r="Y50" s="38">
        <v>1</v>
      </c>
      <c r="Z50" s="38" t="s">
        <v>8</v>
      </c>
      <c r="AA50" s="441" t="s">
        <v>223</v>
      </c>
      <c r="AB50" s="33"/>
      <c r="AC50" s="213" t="s">
        <v>4072</v>
      </c>
      <c r="AD50" s="626" t="str">
        <f t="shared" si="2"/>
        <v>BIO G524P1</v>
      </c>
      <c r="AE50" s="626">
        <v>1566</v>
      </c>
      <c r="AF50" s="36" t="s">
        <v>221</v>
      </c>
    </row>
    <row r="51" spans="2:32" ht="14.25" customHeight="1">
      <c r="B51" s="33" t="s">
        <v>1578</v>
      </c>
      <c r="C51" s="41"/>
      <c r="D51" s="66" t="s">
        <v>224</v>
      </c>
      <c r="E51" s="67" t="s">
        <v>225</v>
      </c>
      <c r="F51" s="67" t="s">
        <v>1575</v>
      </c>
      <c r="G51" s="41">
        <v>1</v>
      </c>
      <c r="H51" s="633">
        <v>20151</v>
      </c>
      <c r="I51" s="67" t="s">
        <v>3299</v>
      </c>
      <c r="J51" s="67" t="s">
        <v>3276</v>
      </c>
      <c r="K51" s="67" t="s">
        <v>3297</v>
      </c>
      <c r="L51" s="67"/>
      <c r="M51" s="406"/>
      <c r="N51" s="67"/>
      <c r="O51" s="67"/>
      <c r="P51" s="392"/>
      <c r="Q51" s="392"/>
      <c r="R51" s="392"/>
      <c r="S51" s="392"/>
      <c r="T51" s="392"/>
      <c r="U51" s="392"/>
      <c r="V51" s="757" t="b">
        <f t="shared" si="1"/>
        <v>1</v>
      </c>
      <c r="W51" s="757" t="b">
        <f t="shared" si="0"/>
        <v>1</v>
      </c>
      <c r="X51" s="67" t="s">
        <v>225</v>
      </c>
      <c r="Y51" s="41">
        <v>1</v>
      </c>
      <c r="Z51" s="41" t="s">
        <v>6</v>
      </c>
      <c r="AA51" s="53" t="s">
        <v>1577</v>
      </c>
      <c r="AB51" s="33" t="s">
        <v>1578</v>
      </c>
      <c r="AC51" s="213" t="s">
        <v>4073</v>
      </c>
      <c r="AD51" s="626" t="str">
        <f t="shared" si="2"/>
        <v>BIO G532L1</v>
      </c>
      <c r="AE51" s="626">
        <v>1551</v>
      </c>
      <c r="AF51" s="67" t="s">
        <v>1575</v>
      </c>
    </row>
    <row r="52" spans="2:32" ht="14.25" customHeight="1">
      <c r="B52" s="33" t="s">
        <v>1580</v>
      </c>
      <c r="C52" s="41"/>
      <c r="D52" s="35" t="s">
        <v>227</v>
      </c>
      <c r="E52" s="35" t="s">
        <v>228</v>
      </c>
      <c r="F52" s="36" t="s">
        <v>229</v>
      </c>
      <c r="G52" s="38">
        <v>1</v>
      </c>
      <c r="H52" s="633">
        <v>2031</v>
      </c>
      <c r="I52" s="36" t="s">
        <v>3287</v>
      </c>
      <c r="J52" s="36" t="s">
        <v>3303</v>
      </c>
      <c r="K52" s="36" t="s">
        <v>3296</v>
      </c>
      <c r="L52" s="36" t="s">
        <v>3274</v>
      </c>
      <c r="M52" s="402" t="s">
        <v>3266</v>
      </c>
      <c r="N52" s="36" t="s">
        <v>3275</v>
      </c>
      <c r="O52" s="36"/>
      <c r="P52" s="392"/>
      <c r="Q52" s="392"/>
      <c r="R52" s="392"/>
      <c r="S52" s="392"/>
      <c r="T52" s="392"/>
      <c r="U52" s="392"/>
      <c r="V52" s="757" t="b">
        <f t="shared" si="1"/>
        <v>1</v>
      </c>
      <c r="W52" s="757" t="b">
        <f t="shared" si="0"/>
        <v>1</v>
      </c>
      <c r="X52" s="35" t="s">
        <v>228</v>
      </c>
      <c r="Y52" s="38">
        <v>1</v>
      </c>
      <c r="Z52" s="38" t="s">
        <v>8</v>
      </c>
      <c r="AA52" s="53" t="s">
        <v>1579</v>
      </c>
      <c r="AB52" s="33" t="s">
        <v>1580</v>
      </c>
      <c r="AC52" s="213" t="s">
        <v>4074</v>
      </c>
      <c r="AD52" s="626" t="str">
        <f t="shared" si="2"/>
        <v>BIO G642P1</v>
      </c>
      <c r="AE52" s="626">
        <v>1020</v>
      </c>
      <c r="AF52" s="36" t="s">
        <v>229</v>
      </c>
    </row>
    <row r="53" spans="2:32" ht="14.25" customHeight="1">
      <c r="B53" s="33" t="s">
        <v>1538</v>
      </c>
      <c r="C53" s="41"/>
      <c r="D53" s="35" t="s">
        <v>230</v>
      </c>
      <c r="E53" s="35" t="s">
        <v>231</v>
      </c>
      <c r="F53" s="36" t="s">
        <v>232</v>
      </c>
      <c r="G53" s="38">
        <v>1</v>
      </c>
      <c r="H53" s="633">
        <v>9561</v>
      </c>
      <c r="I53" s="36" t="s">
        <v>3282</v>
      </c>
      <c r="J53" s="36" t="s">
        <v>3277</v>
      </c>
      <c r="K53" s="36" t="s">
        <v>3308</v>
      </c>
      <c r="L53" s="36"/>
      <c r="M53" s="402"/>
      <c r="N53" s="36"/>
      <c r="O53" s="36"/>
      <c r="P53" s="392"/>
      <c r="Q53" s="392"/>
      <c r="R53" s="392"/>
      <c r="S53" s="392"/>
      <c r="T53" s="392"/>
      <c r="U53" s="392"/>
      <c r="V53" s="757" t="b">
        <f t="shared" si="1"/>
        <v>1</v>
      </c>
      <c r="W53" s="757" t="b">
        <f t="shared" si="0"/>
        <v>1</v>
      </c>
      <c r="X53" s="35" t="s">
        <v>231</v>
      </c>
      <c r="Y53" s="38">
        <v>1</v>
      </c>
      <c r="Z53" s="38" t="s">
        <v>6</v>
      </c>
      <c r="AA53" s="96" t="s">
        <v>1582</v>
      </c>
      <c r="AB53" s="33" t="s">
        <v>1538</v>
      </c>
      <c r="AC53" s="213" t="s">
        <v>4075</v>
      </c>
      <c r="AD53" s="626" t="str">
        <f t="shared" si="2"/>
        <v>BIO G643L1</v>
      </c>
      <c r="AE53" s="626">
        <v>1048</v>
      </c>
      <c r="AF53" s="36" t="s">
        <v>232</v>
      </c>
    </row>
    <row r="54" spans="2:32" ht="14.25" customHeight="1">
      <c r="B54" s="33"/>
      <c r="C54" s="41"/>
      <c r="D54" s="35" t="s">
        <v>230</v>
      </c>
      <c r="E54" s="35" t="s">
        <v>231</v>
      </c>
      <c r="F54" s="36" t="s">
        <v>232</v>
      </c>
      <c r="G54" s="38">
        <v>1</v>
      </c>
      <c r="H54" s="642">
        <v>956199</v>
      </c>
      <c r="I54" s="36" t="s">
        <v>15</v>
      </c>
      <c r="J54" s="36"/>
      <c r="K54" s="36"/>
      <c r="L54" s="36"/>
      <c r="M54" s="402"/>
      <c r="N54" s="36"/>
      <c r="O54" s="36"/>
      <c r="P54" s="392"/>
      <c r="Q54" s="392"/>
      <c r="R54" s="392"/>
      <c r="S54" s="392"/>
      <c r="T54" s="392"/>
      <c r="U54" s="392"/>
      <c r="V54" s="757" t="b">
        <f t="shared" si="1"/>
        <v>1</v>
      </c>
      <c r="W54" s="757" t="b">
        <f t="shared" si="0"/>
        <v>1</v>
      </c>
      <c r="X54" s="35" t="s">
        <v>231</v>
      </c>
      <c r="Y54" s="38">
        <v>1</v>
      </c>
      <c r="Z54" s="38" t="s">
        <v>8</v>
      </c>
      <c r="AA54" s="96" t="s">
        <v>3391</v>
      </c>
      <c r="AB54" s="33"/>
      <c r="AC54" s="213" t="s">
        <v>4076</v>
      </c>
      <c r="AD54" s="626" t="str">
        <f t="shared" si="2"/>
        <v>BIO G643P1</v>
      </c>
      <c r="AE54" s="626">
        <v>1049</v>
      </c>
      <c r="AF54" s="36" t="s">
        <v>232</v>
      </c>
    </row>
    <row r="55" spans="2:32" ht="14.25" customHeight="1">
      <c r="B55" s="33" t="s">
        <v>1617</v>
      </c>
      <c r="C55" s="41"/>
      <c r="D55" s="35" t="s">
        <v>233</v>
      </c>
      <c r="E55" s="35" t="s">
        <v>234</v>
      </c>
      <c r="F55" s="36" t="s">
        <v>1584</v>
      </c>
      <c r="G55" s="38">
        <v>1</v>
      </c>
      <c r="H55" s="633">
        <v>20171</v>
      </c>
      <c r="I55" s="36" t="s">
        <v>3279</v>
      </c>
      <c r="J55" s="36" t="s">
        <v>3270</v>
      </c>
      <c r="K55" s="36"/>
      <c r="L55" s="36"/>
      <c r="M55" s="402"/>
      <c r="N55" s="36"/>
      <c r="O55" s="36"/>
      <c r="P55" s="392"/>
      <c r="Q55" s="392"/>
      <c r="R55" s="392"/>
      <c r="S55" s="392"/>
      <c r="T55" s="392"/>
      <c r="U55" s="392"/>
      <c r="V55" s="757" t="b">
        <f t="shared" si="1"/>
        <v>1</v>
      </c>
      <c r="W55" s="757" t="b">
        <f t="shared" si="0"/>
        <v>1</v>
      </c>
      <c r="X55" s="35" t="s">
        <v>234</v>
      </c>
      <c r="Y55" s="38">
        <v>1</v>
      </c>
      <c r="Z55" s="38" t="s">
        <v>6</v>
      </c>
      <c r="AA55" s="53" t="s">
        <v>1585</v>
      </c>
      <c r="AB55" s="33" t="s">
        <v>1586</v>
      </c>
      <c r="AC55" s="213" t="s">
        <v>4077</v>
      </c>
      <c r="AD55" s="626" t="str">
        <f t="shared" si="2"/>
        <v>BIO G651L1</v>
      </c>
      <c r="AE55" s="626">
        <v>1552</v>
      </c>
      <c r="AF55" s="36" t="s">
        <v>1584</v>
      </c>
    </row>
    <row r="56" spans="2:32" ht="14.25" customHeight="1">
      <c r="B56" s="33"/>
      <c r="C56" s="41"/>
      <c r="D56" s="35" t="s">
        <v>233</v>
      </c>
      <c r="E56" s="35" t="s">
        <v>234</v>
      </c>
      <c r="F56" s="36" t="s">
        <v>1584</v>
      </c>
      <c r="G56" s="38">
        <v>1</v>
      </c>
      <c r="H56" s="642">
        <v>2017199</v>
      </c>
      <c r="I56" s="36" t="s">
        <v>15</v>
      </c>
      <c r="J56" s="36"/>
      <c r="K56" s="36"/>
      <c r="L56" s="36"/>
      <c r="M56" s="402"/>
      <c r="N56" s="36"/>
      <c r="O56" s="36"/>
      <c r="P56" s="392"/>
      <c r="Q56" s="392"/>
      <c r="R56" s="392"/>
      <c r="S56" s="392"/>
      <c r="T56" s="392"/>
      <c r="U56" s="392"/>
      <c r="V56" s="757" t="b">
        <f t="shared" si="1"/>
        <v>1</v>
      </c>
      <c r="W56" s="757" t="b">
        <f t="shared" si="0"/>
        <v>1</v>
      </c>
      <c r="X56" s="35" t="s">
        <v>234</v>
      </c>
      <c r="Y56" s="38">
        <v>1</v>
      </c>
      <c r="Z56" s="38" t="s">
        <v>8</v>
      </c>
      <c r="AA56" s="53" t="s">
        <v>1587</v>
      </c>
      <c r="AB56" s="33"/>
      <c r="AC56" s="213" t="s">
        <v>4078</v>
      </c>
      <c r="AD56" s="626" t="str">
        <f t="shared" si="2"/>
        <v>BIO G651P1</v>
      </c>
      <c r="AE56" s="626">
        <v>1553</v>
      </c>
      <c r="AF56" s="36" t="s">
        <v>1584</v>
      </c>
    </row>
    <row r="57" spans="2:32" ht="14.25" customHeight="1">
      <c r="B57" s="33" t="s">
        <v>1588</v>
      </c>
      <c r="C57" s="41"/>
      <c r="D57" s="66" t="s">
        <v>236</v>
      </c>
      <c r="E57" s="67" t="s">
        <v>237</v>
      </c>
      <c r="F57" s="67" t="s">
        <v>238</v>
      </c>
      <c r="G57" s="41">
        <v>1</v>
      </c>
      <c r="H57" s="633">
        <v>13681</v>
      </c>
      <c r="I57" s="67" t="s">
        <v>3303</v>
      </c>
      <c r="J57" s="67" t="s">
        <v>3266</v>
      </c>
      <c r="K57" s="67" t="s">
        <v>3267</v>
      </c>
      <c r="L57" s="67"/>
      <c r="M57" s="406"/>
      <c r="N57" s="67"/>
      <c r="O57" s="67"/>
      <c r="P57" s="392"/>
      <c r="Q57" s="392"/>
      <c r="R57" s="392"/>
      <c r="S57" s="392"/>
      <c r="T57" s="392"/>
      <c r="U57" s="392"/>
      <c r="V57" s="757" t="b">
        <f t="shared" si="1"/>
        <v>1</v>
      </c>
      <c r="W57" s="757" t="b">
        <f t="shared" si="0"/>
        <v>1</v>
      </c>
      <c r="X57" s="67" t="s">
        <v>237</v>
      </c>
      <c r="Y57" s="41">
        <v>1</v>
      </c>
      <c r="Z57" s="41" t="s">
        <v>6</v>
      </c>
      <c r="AA57" s="53" t="s">
        <v>136</v>
      </c>
      <c r="AB57" s="33" t="s">
        <v>1588</v>
      </c>
      <c r="AC57" s="213" t="s">
        <v>4079</v>
      </c>
      <c r="AD57" s="626" t="str">
        <f t="shared" si="2"/>
        <v>BIOT F345L1</v>
      </c>
      <c r="AE57" s="626">
        <v>1343</v>
      </c>
      <c r="AF57" s="67" t="s">
        <v>238</v>
      </c>
    </row>
    <row r="58" spans="2:32" ht="14.25" customHeight="1">
      <c r="B58" s="33" t="s">
        <v>1569</v>
      </c>
      <c r="C58" s="69"/>
      <c r="D58" s="35" t="s">
        <v>239</v>
      </c>
      <c r="E58" s="60" t="s">
        <v>240</v>
      </c>
      <c r="F58" s="61" t="s">
        <v>241</v>
      </c>
      <c r="G58" s="38">
        <v>1</v>
      </c>
      <c r="H58" s="633">
        <v>13771</v>
      </c>
      <c r="I58" s="61" t="s">
        <v>3283</v>
      </c>
      <c r="J58" s="61" t="s">
        <v>3268</v>
      </c>
      <c r="K58" s="61" t="s">
        <v>3294</v>
      </c>
      <c r="L58" s="61"/>
      <c r="M58" s="404"/>
      <c r="N58" s="61"/>
      <c r="O58" s="61"/>
      <c r="P58" s="392"/>
      <c r="Q58" s="392"/>
      <c r="R58" s="392"/>
      <c r="S58" s="392"/>
      <c r="T58" s="392"/>
      <c r="U58" s="392"/>
      <c r="V58" s="757" t="b">
        <f t="shared" si="1"/>
        <v>1</v>
      </c>
      <c r="W58" s="757" t="b">
        <f t="shared" si="0"/>
        <v>1</v>
      </c>
      <c r="X58" s="60" t="s">
        <v>240</v>
      </c>
      <c r="Y58" s="38">
        <v>1</v>
      </c>
      <c r="Z58" s="38" t="s">
        <v>6</v>
      </c>
      <c r="AA58" s="117" t="s">
        <v>25</v>
      </c>
      <c r="AB58" s="33" t="s">
        <v>1569</v>
      </c>
      <c r="AC58" s="213" t="s">
        <v>4080</v>
      </c>
      <c r="AD58" s="626" t="str">
        <f t="shared" si="2"/>
        <v>BIOT F422L1</v>
      </c>
      <c r="AE58" s="626">
        <v>1345</v>
      </c>
      <c r="AF58" s="61" t="s">
        <v>241</v>
      </c>
    </row>
    <row r="59" spans="2:32" ht="14.25" customHeight="1">
      <c r="B59" s="33" t="s">
        <v>1588</v>
      </c>
      <c r="C59" s="41"/>
      <c r="D59" s="35" t="s">
        <v>242</v>
      </c>
      <c r="E59" s="60" t="s">
        <v>243</v>
      </c>
      <c r="F59" s="61" t="s">
        <v>244</v>
      </c>
      <c r="G59" s="38">
        <v>1</v>
      </c>
      <c r="H59" s="633">
        <v>13751</v>
      </c>
      <c r="I59" s="61" t="s">
        <v>3303</v>
      </c>
      <c r="J59" s="61" t="s">
        <v>3266</v>
      </c>
      <c r="K59" s="61" t="s">
        <v>3267</v>
      </c>
      <c r="L59" s="61"/>
      <c r="M59" s="404"/>
      <c r="N59" s="61"/>
      <c r="O59" s="61"/>
      <c r="P59" s="392"/>
      <c r="Q59" s="392"/>
      <c r="R59" s="392"/>
      <c r="S59" s="392"/>
      <c r="T59" s="392"/>
      <c r="U59" s="392"/>
      <c r="V59" s="757" t="b">
        <f t="shared" si="1"/>
        <v>1</v>
      </c>
      <c r="W59" s="757" t="b">
        <f t="shared" si="0"/>
        <v>1</v>
      </c>
      <c r="X59" s="60" t="s">
        <v>243</v>
      </c>
      <c r="Y59" s="38">
        <v>1</v>
      </c>
      <c r="Z59" s="38" t="s">
        <v>6</v>
      </c>
      <c r="AA59" s="117" t="s">
        <v>1589</v>
      </c>
      <c r="AB59" s="33" t="s">
        <v>1588</v>
      </c>
      <c r="AC59" s="213" t="s">
        <v>4081</v>
      </c>
      <c r="AD59" s="626" t="str">
        <f t="shared" si="2"/>
        <v>BIOT F424L1</v>
      </c>
      <c r="AE59" s="626">
        <v>1344</v>
      </c>
      <c r="AF59" s="61" t="s">
        <v>244</v>
      </c>
    </row>
    <row r="60" spans="2:32" ht="14.25" customHeight="1">
      <c r="B60" s="60"/>
      <c r="C60" s="72"/>
      <c r="D60" s="60" t="s">
        <v>245</v>
      </c>
      <c r="E60" s="60" t="s">
        <v>246</v>
      </c>
      <c r="F60" s="61" t="s">
        <v>247</v>
      </c>
      <c r="G60" s="71">
        <v>1</v>
      </c>
      <c r="H60" s="633">
        <v>5491</v>
      </c>
      <c r="I60" s="61" t="s">
        <v>15</v>
      </c>
      <c r="J60" s="61"/>
      <c r="K60" s="61"/>
      <c r="L60" s="61"/>
      <c r="M60" s="404"/>
      <c r="N60" s="61"/>
      <c r="O60" s="61"/>
      <c r="P60" s="392"/>
      <c r="Q60" s="392"/>
      <c r="R60" s="392"/>
      <c r="S60" s="392"/>
      <c r="T60" s="392"/>
      <c r="U60" s="392"/>
      <c r="V60" s="757" t="b">
        <f t="shared" si="1"/>
        <v>1</v>
      </c>
      <c r="W60" s="757" t="b">
        <f t="shared" si="0"/>
        <v>1</v>
      </c>
      <c r="X60" s="60" t="s">
        <v>246</v>
      </c>
      <c r="Y60" s="71">
        <v>1</v>
      </c>
      <c r="Z60" s="71" t="s">
        <v>19</v>
      </c>
      <c r="AA60" s="61" t="s">
        <v>249</v>
      </c>
      <c r="AB60" s="60"/>
      <c r="AC60" s="213" t="s">
        <v>4082</v>
      </c>
      <c r="AD60" s="626" t="str">
        <f t="shared" si="2"/>
        <v>BITS C790TI1</v>
      </c>
      <c r="AE60" s="626">
        <v>1032</v>
      </c>
      <c r="AF60" s="61" t="s">
        <v>247</v>
      </c>
    </row>
    <row r="61" spans="2:32" ht="14.25" customHeight="1">
      <c r="B61" s="33"/>
      <c r="C61" s="41"/>
      <c r="D61" s="35">
        <v>596</v>
      </c>
      <c r="E61" s="35" t="s">
        <v>252</v>
      </c>
      <c r="F61" s="36" t="s">
        <v>1591</v>
      </c>
      <c r="G61" s="38">
        <v>1</v>
      </c>
      <c r="H61" s="633">
        <v>5961</v>
      </c>
      <c r="I61" s="36" t="s">
        <v>15</v>
      </c>
      <c r="J61" s="36"/>
      <c r="K61" s="36"/>
      <c r="L61" s="36"/>
      <c r="M61" s="402"/>
      <c r="N61" s="36"/>
      <c r="O61" s="36"/>
      <c r="P61" s="392"/>
      <c r="Q61" s="392"/>
      <c r="R61" s="392"/>
      <c r="S61" s="392"/>
      <c r="T61" s="392"/>
      <c r="U61" s="392"/>
      <c r="V61" s="757" t="b">
        <f t="shared" si="1"/>
        <v>1</v>
      </c>
      <c r="W61" s="757" t="b">
        <f t="shared" si="0"/>
        <v>1</v>
      </c>
      <c r="X61" s="35" t="s">
        <v>252</v>
      </c>
      <c r="Y61" s="38">
        <v>1</v>
      </c>
      <c r="Z61" s="38" t="s">
        <v>19</v>
      </c>
      <c r="AA61" s="117" t="s">
        <v>249</v>
      </c>
      <c r="AB61" s="33"/>
      <c r="AC61" s="213" t="s">
        <v>4083</v>
      </c>
      <c r="AD61" s="626" t="str">
        <f t="shared" si="2"/>
        <v>BITS C791TI1</v>
      </c>
      <c r="AE61" s="626">
        <v>1034</v>
      </c>
      <c r="AF61" s="36" t="s">
        <v>1591</v>
      </c>
    </row>
    <row r="62" spans="2:32" s="477" customFormat="1" ht="14.25" customHeight="1">
      <c r="B62" s="470"/>
      <c r="C62" s="471"/>
      <c r="D62" s="472">
        <v>520</v>
      </c>
      <c r="E62" s="472" t="s">
        <v>255</v>
      </c>
      <c r="F62" s="466" t="s">
        <v>1592</v>
      </c>
      <c r="G62" s="473">
        <v>1</v>
      </c>
      <c r="H62" s="634">
        <v>5201</v>
      </c>
      <c r="I62" s="466" t="s">
        <v>15</v>
      </c>
      <c r="J62" s="466"/>
      <c r="K62" s="466"/>
      <c r="L62" s="466"/>
      <c r="M62" s="475"/>
      <c r="N62" s="466"/>
      <c r="O62" s="466"/>
      <c r="P62" s="476"/>
      <c r="Q62" s="476"/>
      <c r="R62" s="476"/>
      <c r="S62" s="476"/>
      <c r="T62" s="476"/>
      <c r="U62" s="476"/>
      <c r="V62" s="477" t="b">
        <f t="shared" si="1"/>
        <v>1</v>
      </c>
      <c r="W62" s="477" t="b">
        <f t="shared" si="0"/>
        <v>1</v>
      </c>
      <c r="X62" s="472" t="s">
        <v>255</v>
      </c>
      <c r="Y62" s="473">
        <v>1</v>
      </c>
      <c r="Z62" s="473" t="s">
        <v>19</v>
      </c>
      <c r="AA62" s="478" t="s">
        <v>249</v>
      </c>
      <c r="AB62" s="470"/>
      <c r="AC62" s="213" t="s">
        <v>4084</v>
      </c>
      <c r="AD62" s="626" t="str">
        <f t="shared" si="2"/>
        <v>BITS C797TI1</v>
      </c>
      <c r="AE62" s="626" t="e">
        <v>#N/A</v>
      </c>
      <c r="AF62" s="466" t="s">
        <v>1592</v>
      </c>
    </row>
    <row r="63" spans="2:32" s="477" customFormat="1" ht="14.25" customHeight="1">
      <c r="B63" s="470"/>
      <c r="C63" s="471"/>
      <c r="D63" s="472">
        <v>553</v>
      </c>
      <c r="E63" s="472" t="s">
        <v>258</v>
      </c>
      <c r="F63" s="466" t="s">
        <v>259</v>
      </c>
      <c r="G63" s="473">
        <v>1</v>
      </c>
      <c r="H63" s="634">
        <v>5531</v>
      </c>
      <c r="I63" s="466" t="s">
        <v>15</v>
      </c>
      <c r="J63" s="466"/>
      <c r="K63" s="466"/>
      <c r="L63" s="466"/>
      <c r="M63" s="475"/>
      <c r="N63" s="466"/>
      <c r="O63" s="466"/>
      <c r="P63" s="476"/>
      <c r="Q63" s="476"/>
      <c r="R63" s="476"/>
      <c r="S63" s="476"/>
      <c r="T63" s="476"/>
      <c r="U63" s="476"/>
      <c r="V63" s="477" t="b">
        <f t="shared" si="1"/>
        <v>1</v>
      </c>
      <c r="W63" s="477" t="b">
        <f t="shared" si="0"/>
        <v>1</v>
      </c>
      <c r="X63" s="472" t="s">
        <v>258</v>
      </c>
      <c r="Y63" s="473">
        <v>1</v>
      </c>
      <c r="Z63" s="473" t="s">
        <v>19</v>
      </c>
      <c r="AA63" s="478" t="s">
        <v>249</v>
      </c>
      <c r="AB63" s="470"/>
      <c r="AC63" s="213" t="s">
        <v>4085</v>
      </c>
      <c r="AD63" s="626" t="str">
        <f t="shared" si="2"/>
        <v>BITS C799TI1</v>
      </c>
      <c r="AE63" s="626" t="e">
        <v>#N/A</v>
      </c>
      <c r="AF63" s="466" t="s">
        <v>259</v>
      </c>
    </row>
    <row r="64" spans="2:32" s="477" customFormat="1" ht="14.25" customHeight="1">
      <c r="B64" s="470"/>
      <c r="C64" s="471"/>
      <c r="D64" s="472">
        <v>2101</v>
      </c>
      <c r="E64" s="472" t="s">
        <v>261</v>
      </c>
      <c r="F64" s="466" t="s">
        <v>1593</v>
      </c>
      <c r="G64" s="473">
        <v>1</v>
      </c>
      <c r="H64" s="634">
        <v>21011</v>
      </c>
      <c r="I64" s="466" t="s">
        <v>15</v>
      </c>
      <c r="J64" s="466"/>
      <c r="K64" s="466"/>
      <c r="L64" s="466"/>
      <c r="M64" s="475"/>
      <c r="N64" s="466"/>
      <c r="O64" s="466"/>
      <c r="P64" s="476"/>
      <c r="Q64" s="476"/>
      <c r="R64" s="476"/>
      <c r="S64" s="476"/>
      <c r="T64" s="476"/>
      <c r="U64" s="476"/>
      <c r="V64" s="477" t="b">
        <f t="shared" si="1"/>
        <v>1</v>
      </c>
      <c r="W64" s="477" t="b">
        <f t="shared" si="0"/>
        <v>1</v>
      </c>
      <c r="X64" s="472" t="s">
        <v>261</v>
      </c>
      <c r="Y64" s="473">
        <v>1</v>
      </c>
      <c r="Z64" s="473" t="s">
        <v>19</v>
      </c>
      <c r="AA64" s="478" t="s">
        <v>249</v>
      </c>
      <c r="AB64" s="470"/>
      <c r="AC64" s="213" t="s">
        <v>4086</v>
      </c>
      <c r="AD64" s="626" t="str">
        <f t="shared" si="2"/>
        <v>BITS E661I1</v>
      </c>
      <c r="AE64" s="626" t="e">
        <v>#N/A</v>
      </c>
      <c r="AF64" s="466" t="s">
        <v>1593</v>
      </c>
    </row>
    <row r="65" spans="2:33" s="477" customFormat="1" ht="14.25" customHeight="1">
      <c r="B65" s="470"/>
      <c r="C65" s="471"/>
      <c r="D65" s="472" t="s">
        <v>263</v>
      </c>
      <c r="E65" s="479" t="s">
        <v>264</v>
      </c>
      <c r="F65" s="480" t="s">
        <v>265</v>
      </c>
      <c r="G65" s="473">
        <v>1</v>
      </c>
      <c r="H65" s="634">
        <v>8571</v>
      </c>
      <c r="I65" s="480" t="s">
        <v>15</v>
      </c>
      <c r="J65" s="480"/>
      <c r="K65" s="480"/>
      <c r="L65" s="480"/>
      <c r="M65" s="481"/>
      <c r="N65" s="480"/>
      <c r="O65" s="480"/>
      <c r="P65" s="476"/>
      <c r="Q65" s="476"/>
      <c r="R65" s="476"/>
      <c r="S65" s="476"/>
      <c r="T65" s="476"/>
      <c r="U65" s="476"/>
      <c r="V65" s="477" t="b">
        <f t="shared" si="1"/>
        <v>1</v>
      </c>
      <c r="W65" s="477" t="b">
        <f t="shared" si="0"/>
        <v>1</v>
      </c>
      <c r="X65" s="479" t="s">
        <v>264</v>
      </c>
      <c r="Y65" s="473">
        <v>1</v>
      </c>
      <c r="Z65" s="473" t="s">
        <v>19</v>
      </c>
      <c r="AA65" s="478" t="s">
        <v>249</v>
      </c>
      <c r="AB65" s="470"/>
      <c r="AC65" s="213" t="s">
        <v>4087</v>
      </c>
      <c r="AD65" s="626" t="str">
        <f t="shared" si="2"/>
        <v>BITS E793TI1</v>
      </c>
      <c r="AE65" s="626" t="e">
        <v>#N/A</v>
      </c>
      <c r="AF65" s="480" t="s">
        <v>265</v>
      </c>
    </row>
    <row r="66" spans="2:33" ht="14.25" customHeight="1">
      <c r="B66" s="43"/>
      <c r="C66" s="41"/>
      <c r="D66" s="35">
        <v>858</v>
      </c>
      <c r="E66" s="75" t="s">
        <v>267</v>
      </c>
      <c r="F66" s="36" t="s">
        <v>268</v>
      </c>
      <c r="G66" s="38">
        <v>1</v>
      </c>
      <c r="H66" s="633">
        <v>8581</v>
      </c>
      <c r="I66" s="36" t="s">
        <v>15</v>
      </c>
      <c r="J66" s="36"/>
      <c r="K66" s="36"/>
      <c r="L66" s="36"/>
      <c r="M66" s="402"/>
      <c r="N66" s="36"/>
      <c r="O66" s="36"/>
      <c r="P66" s="392"/>
      <c r="Q66" s="392"/>
      <c r="R66" s="392"/>
      <c r="S66" s="392"/>
      <c r="T66" s="392"/>
      <c r="U66" s="392"/>
      <c r="V66" s="757" t="b">
        <f t="shared" si="1"/>
        <v>1</v>
      </c>
      <c r="W66" s="757" t="b">
        <f t="shared" si="0"/>
        <v>1</v>
      </c>
      <c r="X66" s="75" t="s">
        <v>267</v>
      </c>
      <c r="Y66" s="38">
        <v>1</v>
      </c>
      <c r="Z66" s="77" t="s">
        <v>19</v>
      </c>
      <c r="AA66" s="117" t="s">
        <v>249</v>
      </c>
      <c r="AB66" s="43"/>
      <c r="AC66" s="213" t="s">
        <v>4088</v>
      </c>
      <c r="AD66" s="626" t="str">
        <f t="shared" si="2"/>
        <v>BITS E794TI1</v>
      </c>
      <c r="AE66" s="626">
        <v>1047</v>
      </c>
      <c r="AF66" s="36" t="s">
        <v>268</v>
      </c>
    </row>
    <row r="67" spans="2:33" ht="14.25" customHeight="1">
      <c r="B67" s="33" t="s">
        <v>1597</v>
      </c>
      <c r="C67" s="41" t="s">
        <v>1598</v>
      </c>
      <c r="D67" s="35" t="s">
        <v>269</v>
      </c>
      <c r="E67" s="35" t="s">
        <v>270</v>
      </c>
      <c r="F67" s="36" t="s">
        <v>271</v>
      </c>
      <c r="G67" s="38">
        <v>1</v>
      </c>
      <c r="H67" s="633">
        <v>10031</v>
      </c>
      <c r="I67" s="36" t="s">
        <v>3287</v>
      </c>
      <c r="J67" s="36"/>
      <c r="K67" s="36"/>
      <c r="L67" s="36"/>
      <c r="M67" s="402"/>
      <c r="N67" s="36"/>
      <c r="O67" s="36"/>
      <c r="P67" s="392"/>
      <c r="Q67" s="392"/>
      <c r="R67" s="392"/>
      <c r="S67" s="392"/>
      <c r="T67" s="392"/>
      <c r="U67" s="392"/>
      <c r="V67" s="757" t="b">
        <f t="shared" si="1"/>
        <v>1</v>
      </c>
      <c r="W67" s="757" t="b">
        <f t="shared" si="0"/>
        <v>1</v>
      </c>
      <c r="X67" s="35" t="s">
        <v>270</v>
      </c>
      <c r="Y67" s="38">
        <v>1</v>
      </c>
      <c r="Z67" s="38" t="s">
        <v>6</v>
      </c>
      <c r="AA67" s="96" t="s">
        <v>1596</v>
      </c>
      <c r="AB67" s="33" t="s">
        <v>1597</v>
      </c>
      <c r="AC67" s="213" t="s">
        <v>4089</v>
      </c>
      <c r="AD67" s="626" t="str">
        <f t="shared" si="2"/>
        <v>BITS F110L1</v>
      </c>
      <c r="AE67" s="626">
        <v>1051</v>
      </c>
      <c r="AF67" s="36" t="s">
        <v>271</v>
      </c>
    </row>
    <row r="68" spans="2:33" ht="14.25" customHeight="1">
      <c r="B68" s="33" t="s">
        <v>1600</v>
      </c>
      <c r="C68" s="41" t="s">
        <v>1598</v>
      </c>
      <c r="D68" s="35" t="s">
        <v>269</v>
      </c>
      <c r="E68" s="35" t="s">
        <v>270</v>
      </c>
      <c r="F68" s="36" t="s">
        <v>271</v>
      </c>
      <c r="G68" s="38">
        <v>2</v>
      </c>
      <c r="H68" s="633">
        <v>10032</v>
      </c>
      <c r="I68" s="36" t="s">
        <v>3274</v>
      </c>
      <c r="J68" s="36"/>
      <c r="K68" s="36"/>
      <c r="L68" s="36"/>
      <c r="M68" s="402"/>
      <c r="N68" s="36"/>
      <c r="O68" s="36"/>
      <c r="P68" s="392"/>
      <c r="Q68" s="392"/>
      <c r="R68" s="392"/>
      <c r="S68" s="392"/>
      <c r="T68" s="392"/>
      <c r="U68" s="392"/>
      <c r="V68" s="757" t="b">
        <f t="shared" si="1"/>
        <v>1</v>
      </c>
      <c r="W68" s="757" t="b">
        <f t="shared" si="0"/>
        <v>1</v>
      </c>
      <c r="X68" s="35" t="s">
        <v>270</v>
      </c>
      <c r="Y68" s="38">
        <v>2</v>
      </c>
      <c r="Z68" s="38" t="s">
        <v>6</v>
      </c>
      <c r="AA68" s="96" t="s">
        <v>1599</v>
      </c>
      <c r="AB68" s="33" t="s">
        <v>1600</v>
      </c>
      <c r="AC68" s="213" t="s">
        <v>4090</v>
      </c>
      <c r="AD68" s="626" t="str">
        <f t="shared" si="2"/>
        <v>BITS F110L2</v>
      </c>
      <c r="AE68" s="626">
        <v>1052</v>
      </c>
      <c r="AF68" s="36" t="s">
        <v>271</v>
      </c>
    </row>
    <row r="69" spans="2:33" ht="14.25" customHeight="1">
      <c r="B69" s="33" t="s">
        <v>1550</v>
      </c>
      <c r="C69" s="41" t="s">
        <v>1601</v>
      </c>
      <c r="D69" s="35" t="s">
        <v>269</v>
      </c>
      <c r="E69" s="35" t="s">
        <v>270</v>
      </c>
      <c r="F69" s="36" t="s">
        <v>271</v>
      </c>
      <c r="G69" s="38">
        <v>1</v>
      </c>
      <c r="H69" s="641">
        <v>1003157</v>
      </c>
      <c r="I69" s="36" t="s">
        <v>3291</v>
      </c>
      <c r="J69" s="36"/>
      <c r="K69" s="36"/>
      <c r="L69" s="36"/>
      <c r="M69" s="402"/>
      <c r="N69" s="36"/>
      <c r="O69" s="36"/>
      <c r="P69" s="392"/>
      <c r="Q69" s="392"/>
      <c r="R69" s="392"/>
      <c r="S69" s="392"/>
      <c r="T69" s="392"/>
      <c r="U69" s="392"/>
      <c r="V69" s="757" t="b">
        <f t="shared" si="1"/>
        <v>1</v>
      </c>
      <c r="W69" s="757" t="b">
        <f t="shared" si="0"/>
        <v>1</v>
      </c>
      <c r="X69" s="35" t="s">
        <v>270</v>
      </c>
      <c r="Y69" s="38">
        <v>1</v>
      </c>
      <c r="Z69" s="38" t="s">
        <v>7</v>
      </c>
      <c r="AA69" s="442" t="s">
        <v>274</v>
      </c>
      <c r="AB69" s="33" t="s">
        <v>1550</v>
      </c>
      <c r="AC69" s="213" t="s">
        <v>4091</v>
      </c>
      <c r="AD69" s="626" t="str">
        <f t="shared" si="2"/>
        <v>BITS F110T1</v>
      </c>
      <c r="AE69" s="626">
        <v>1058</v>
      </c>
      <c r="AF69" s="36" t="s">
        <v>271</v>
      </c>
    </row>
    <row r="70" spans="2:33" ht="14.25" customHeight="1">
      <c r="B70" s="33" t="s">
        <v>1550</v>
      </c>
      <c r="C70" s="41" t="s">
        <v>1598</v>
      </c>
      <c r="D70" s="35" t="s">
        <v>269</v>
      </c>
      <c r="E70" s="35" t="s">
        <v>270</v>
      </c>
      <c r="F70" s="36" t="s">
        <v>271</v>
      </c>
      <c r="G70" s="38">
        <v>2</v>
      </c>
      <c r="H70" s="641">
        <v>1003257</v>
      </c>
      <c r="I70" s="36" t="s">
        <v>3291</v>
      </c>
      <c r="J70" s="36"/>
      <c r="K70" s="36"/>
      <c r="L70" s="36"/>
      <c r="M70" s="402"/>
      <c r="N70" s="36"/>
      <c r="O70" s="36"/>
      <c r="P70" s="392"/>
      <c r="Q70" s="392"/>
      <c r="R70" s="392"/>
      <c r="S70" s="392"/>
      <c r="T70" s="392"/>
      <c r="U70" s="392"/>
      <c r="V70" s="757" t="b">
        <f t="shared" si="1"/>
        <v>1</v>
      </c>
      <c r="W70" s="757" t="b">
        <f t="shared" ref="W70:W133" si="3">EXACT(G70,Y70)</f>
        <v>1</v>
      </c>
      <c r="X70" s="35" t="s">
        <v>270</v>
      </c>
      <c r="Y70" s="38">
        <v>2</v>
      </c>
      <c r="Z70" s="38" t="s">
        <v>7</v>
      </c>
      <c r="AA70" s="442" t="s">
        <v>276</v>
      </c>
      <c r="AB70" s="33" t="s">
        <v>1550</v>
      </c>
      <c r="AC70" s="213" t="s">
        <v>4092</v>
      </c>
      <c r="AD70" s="626" t="str">
        <f t="shared" si="2"/>
        <v>BITS F110T2</v>
      </c>
      <c r="AE70" s="626">
        <v>1059</v>
      </c>
      <c r="AF70" s="36" t="s">
        <v>271</v>
      </c>
    </row>
    <row r="71" spans="2:33" ht="14.25" customHeight="1">
      <c r="B71" s="33" t="s">
        <v>1550</v>
      </c>
      <c r="C71" s="41" t="s">
        <v>1602</v>
      </c>
      <c r="D71" s="35" t="s">
        <v>269</v>
      </c>
      <c r="E71" s="35" t="s">
        <v>270</v>
      </c>
      <c r="F71" s="36" t="s">
        <v>271</v>
      </c>
      <c r="G71" s="38">
        <v>3</v>
      </c>
      <c r="H71" s="641">
        <v>1003357</v>
      </c>
      <c r="I71" s="36" t="s">
        <v>3291</v>
      </c>
      <c r="J71" s="36"/>
      <c r="K71" s="36"/>
      <c r="L71" s="36"/>
      <c r="M71" s="402"/>
      <c r="N71" s="36"/>
      <c r="O71" s="36"/>
      <c r="P71" s="392"/>
      <c r="Q71" s="392"/>
      <c r="R71" s="392"/>
      <c r="S71" s="392"/>
      <c r="T71" s="392"/>
      <c r="U71" s="392"/>
      <c r="V71" s="757" t="b">
        <f t="shared" ref="V71:V134" si="4">EXACT(X71,E71)</f>
        <v>1</v>
      </c>
      <c r="W71" s="757" t="b">
        <f t="shared" si="3"/>
        <v>1</v>
      </c>
      <c r="X71" s="35" t="s">
        <v>270</v>
      </c>
      <c r="Y71" s="38">
        <v>3</v>
      </c>
      <c r="Z71" s="38" t="s">
        <v>7</v>
      </c>
      <c r="AA71" s="442" t="s">
        <v>278</v>
      </c>
      <c r="AB71" s="33" t="s">
        <v>1550</v>
      </c>
      <c r="AC71" s="213" t="s">
        <v>4093</v>
      </c>
      <c r="AD71" s="626" t="str">
        <f t="shared" ref="AD71:AD134" si="5">X71&amp;Z71&amp;Y71</f>
        <v>BITS F110T3</v>
      </c>
      <c r="AE71" s="626">
        <v>1060</v>
      </c>
      <c r="AF71" s="36" t="s">
        <v>271</v>
      </c>
    </row>
    <row r="72" spans="2:33" ht="14.25" customHeight="1">
      <c r="B72" s="33" t="s">
        <v>1550</v>
      </c>
      <c r="C72" s="41" t="s">
        <v>1603</v>
      </c>
      <c r="D72" s="35" t="s">
        <v>269</v>
      </c>
      <c r="E72" s="35" t="s">
        <v>270</v>
      </c>
      <c r="F72" s="36" t="s">
        <v>271</v>
      </c>
      <c r="G72" s="38">
        <v>4</v>
      </c>
      <c r="H72" s="641">
        <v>1003457</v>
      </c>
      <c r="I72" s="36" t="s">
        <v>3291</v>
      </c>
      <c r="J72" s="36"/>
      <c r="K72" s="36"/>
      <c r="L72" s="36"/>
      <c r="M72" s="402"/>
      <c r="N72" s="36"/>
      <c r="O72" s="36"/>
      <c r="P72" s="392"/>
      <c r="Q72" s="392"/>
      <c r="R72" s="392"/>
      <c r="S72" s="392"/>
      <c r="T72" s="392"/>
      <c r="U72" s="392"/>
      <c r="V72" s="757" t="b">
        <f t="shared" si="4"/>
        <v>1</v>
      </c>
      <c r="W72" s="757" t="b">
        <f t="shared" si="3"/>
        <v>1</v>
      </c>
      <c r="X72" s="35" t="s">
        <v>270</v>
      </c>
      <c r="Y72" s="38">
        <v>4</v>
      </c>
      <c r="Z72" s="38" t="s">
        <v>7</v>
      </c>
      <c r="AA72" s="442" t="s">
        <v>282</v>
      </c>
      <c r="AB72" s="33" t="s">
        <v>1550</v>
      </c>
      <c r="AC72" s="213" t="s">
        <v>4094</v>
      </c>
      <c r="AD72" s="626" t="str">
        <f t="shared" si="5"/>
        <v>BITS F110T4</v>
      </c>
      <c r="AE72" s="626">
        <v>1061</v>
      </c>
      <c r="AF72" s="36" t="s">
        <v>271</v>
      </c>
    </row>
    <row r="73" spans="2:33" ht="14.25" customHeight="1">
      <c r="B73" s="33" t="s">
        <v>1550</v>
      </c>
      <c r="C73" s="41" t="s">
        <v>1604</v>
      </c>
      <c r="D73" s="35" t="s">
        <v>269</v>
      </c>
      <c r="E73" s="35" t="s">
        <v>270</v>
      </c>
      <c r="F73" s="36" t="s">
        <v>271</v>
      </c>
      <c r="G73" s="38">
        <v>5</v>
      </c>
      <c r="H73" s="641">
        <v>1003557</v>
      </c>
      <c r="I73" s="36" t="s">
        <v>3291</v>
      </c>
      <c r="J73" s="36"/>
      <c r="K73" s="36"/>
      <c r="L73" s="36"/>
      <c r="M73" s="402"/>
      <c r="N73" s="36"/>
      <c r="O73" s="36"/>
      <c r="P73" s="392"/>
      <c r="Q73" s="392"/>
      <c r="R73" s="392"/>
      <c r="S73" s="392"/>
      <c r="T73" s="392"/>
      <c r="U73" s="392"/>
      <c r="V73" s="757" t="b">
        <f t="shared" si="4"/>
        <v>1</v>
      </c>
      <c r="W73" s="757" t="b">
        <f t="shared" si="3"/>
        <v>1</v>
      </c>
      <c r="X73" s="35" t="s">
        <v>270</v>
      </c>
      <c r="Y73" s="38">
        <v>5</v>
      </c>
      <c r="Z73" s="38" t="s">
        <v>7</v>
      </c>
      <c r="AA73" s="442" t="s">
        <v>3392</v>
      </c>
      <c r="AB73" s="33" t="s">
        <v>1550</v>
      </c>
      <c r="AC73" s="213" t="s">
        <v>4095</v>
      </c>
      <c r="AD73" s="626" t="str">
        <f t="shared" si="5"/>
        <v>BITS F110T5</v>
      </c>
      <c r="AE73" s="626">
        <v>1062</v>
      </c>
      <c r="AF73" s="36" t="s">
        <v>271</v>
      </c>
    </row>
    <row r="74" spans="2:33" ht="14.25" customHeight="1">
      <c r="B74" s="33" t="s">
        <v>1491</v>
      </c>
      <c r="C74" s="41"/>
      <c r="D74" s="35" t="s">
        <v>269</v>
      </c>
      <c r="E74" s="35" t="s">
        <v>270</v>
      </c>
      <c r="F74" s="36" t="s">
        <v>271</v>
      </c>
      <c r="G74" s="38">
        <v>1</v>
      </c>
      <c r="H74" s="642">
        <v>1003199</v>
      </c>
      <c r="I74" s="36" t="s">
        <v>3286</v>
      </c>
      <c r="J74" s="36" t="s">
        <v>3299</v>
      </c>
      <c r="K74" s="36"/>
      <c r="L74" s="36"/>
      <c r="M74" s="402"/>
      <c r="N74" s="36"/>
      <c r="O74" s="36"/>
      <c r="P74" s="392"/>
      <c r="Q74" s="392"/>
      <c r="R74" s="392"/>
      <c r="S74" s="392"/>
      <c r="T74" s="392"/>
      <c r="U74" s="392"/>
      <c r="V74" s="757" t="b">
        <f t="shared" si="4"/>
        <v>1</v>
      </c>
      <c r="W74" s="757" t="b">
        <f t="shared" si="3"/>
        <v>1</v>
      </c>
      <c r="X74" s="35" t="s">
        <v>270</v>
      </c>
      <c r="Y74" s="38">
        <v>1</v>
      </c>
      <c r="Z74" s="38" t="s">
        <v>8</v>
      </c>
      <c r="AA74" s="53" t="s">
        <v>3393</v>
      </c>
      <c r="AB74" s="33" t="s">
        <v>1491</v>
      </c>
      <c r="AC74" s="213" t="s">
        <v>4096</v>
      </c>
      <c r="AD74" s="626" t="str">
        <f t="shared" si="5"/>
        <v>BITS F110P1</v>
      </c>
      <c r="AE74" s="626">
        <v>1053</v>
      </c>
      <c r="AF74" s="36" t="s">
        <v>271</v>
      </c>
    </row>
    <row r="75" spans="2:33" ht="14.25" customHeight="1">
      <c r="B75" s="33" t="s">
        <v>1495</v>
      </c>
      <c r="C75" s="41"/>
      <c r="D75" s="35" t="s">
        <v>269</v>
      </c>
      <c r="E75" s="35" t="s">
        <v>270</v>
      </c>
      <c r="F75" s="36" t="s">
        <v>271</v>
      </c>
      <c r="G75" s="38">
        <v>2</v>
      </c>
      <c r="H75" s="642">
        <v>1003299</v>
      </c>
      <c r="I75" s="36" t="s">
        <v>3281</v>
      </c>
      <c r="J75" s="36" t="s">
        <v>3282</v>
      </c>
      <c r="K75" s="36"/>
      <c r="L75" s="36"/>
      <c r="M75" s="402"/>
      <c r="N75" s="36"/>
      <c r="O75" s="36"/>
      <c r="P75" s="392"/>
      <c r="Q75" s="392"/>
      <c r="R75" s="392"/>
      <c r="S75" s="392"/>
      <c r="T75" s="392"/>
      <c r="U75" s="392"/>
      <c r="V75" s="757" t="b">
        <f t="shared" si="4"/>
        <v>1</v>
      </c>
      <c r="W75" s="757" t="b">
        <f t="shared" si="3"/>
        <v>1</v>
      </c>
      <c r="X75" s="35" t="s">
        <v>270</v>
      </c>
      <c r="Y75" s="38">
        <v>2</v>
      </c>
      <c r="Z75" s="38" t="s">
        <v>8</v>
      </c>
      <c r="AA75" s="53" t="s">
        <v>3394</v>
      </c>
      <c r="AB75" s="33" t="s">
        <v>1495</v>
      </c>
      <c r="AC75" s="213" t="s">
        <v>4097</v>
      </c>
      <c r="AD75" s="626" t="str">
        <f t="shared" si="5"/>
        <v>BITS F110P2</v>
      </c>
      <c r="AE75" s="626">
        <v>1054</v>
      </c>
      <c r="AF75" s="36" t="s">
        <v>271</v>
      </c>
    </row>
    <row r="76" spans="2:33" ht="14.25" customHeight="1">
      <c r="B76" s="33" t="s">
        <v>1505</v>
      </c>
      <c r="C76" s="41"/>
      <c r="D76" s="35" t="s">
        <v>269</v>
      </c>
      <c r="E76" s="35" t="s">
        <v>270</v>
      </c>
      <c r="F76" s="36" t="s">
        <v>271</v>
      </c>
      <c r="G76" s="38">
        <v>3</v>
      </c>
      <c r="H76" s="633">
        <v>10033</v>
      </c>
      <c r="I76" s="36" t="s">
        <v>3290</v>
      </c>
      <c r="J76" s="36" t="s">
        <v>3277</v>
      </c>
      <c r="K76" s="36"/>
      <c r="L76" s="36"/>
      <c r="M76" s="402"/>
      <c r="N76" s="36"/>
      <c r="O76" s="36"/>
      <c r="P76" s="392"/>
      <c r="Q76" s="392"/>
      <c r="R76" s="392"/>
      <c r="S76" s="392"/>
      <c r="T76" s="392"/>
      <c r="U76" s="392"/>
      <c r="V76" s="757" t="b">
        <f t="shared" si="4"/>
        <v>1</v>
      </c>
      <c r="W76" s="757" t="b">
        <f t="shared" si="3"/>
        <v>1</v>
      </c>
      <c r="X76" s="35" t="s">
        <v>270</v>
      </c>
      <c r="Y76" s="38">
        <v>3</v>
      </c>
      <c r="Z76" s="38" t="s">
        <v>8</v>
      </c>
      <c r="AA76" s="53" t="s">
        <v>3395</v>
      </c>
      <c r="AB76" s="33" t="s">
        <v>1505</v>
      </c>
      <c r="AC76" s="213" t="s">
        <v>4098</v>
      </c>
      <c r="AD76" s="626" t="str">
        <f t="shared" si="5"/>
        <v>BITS F110P3</v>
      </c>
      <c r="AE76" s="626">
        <v>1055</v>
      </c>
      <c r="AF76" s="36" t="s">
        <v>271</v>
      </c>
    </row>
    <row r="77" spans="2:33" ht="14.25" customHeight="1">
      <c r="B77" s="33" t="s">
        <v>1605</v>
      </c>
      <c r="C77" s="41"/>
      <c r="D77" s="35" t="s">
        <v>269</v>
      </c>
      <c r="E77" s="35" t="s">
        <v>270</v>
      </c>
      <c r="F77" s="36" t="s">
        <v>271</v>
      </c>
      <c r="G77" s="38">
        <v>4</v>
      </c>
      <c r="H77" s="633">
        <v>10034</v>
      </c>
      <c r="I77" s="36" t="s">
        <v>3264</v>
      </c>
      <c r="J77" s="36" t="s">
        <v>3298</v>
      </c>
      <c r="K77" s="36"/>
      <c r="L77" s="36"/>
      <c r="M77" s="402"/>
      <c r="N77" s="36"/>
      <c r="O77" s="36"/>
      <c r="P77" s="392"/>
      <c r="Q77" s="392"/>
      <c r="R77" s="392"/>
      <c r="S77" s="392"/>
      <c r="T77" s="392"/>
      <c r="U77" s="392"/>
      <c r="V77" s="757" t="b">
        <f t="shared" si="4"/>
        <v>1</v>
      </c>
      <c r="W77" s="757" t="b">
        <f t="shared" si="3"/>
        <v>1</v>
      </c>
      <c r="X77" s="35" t="s">
        <v>270</v>
      </c>
      <c r="Y77" s="38">
        <v>4</v>
      </c>
      <c r="Z77" s="38" t="s">
        <v>8</v>
      </c>
      <c r="AA77" s="53" t="s">
        <v>3396</v>
      </c>
      <c r="AB77" s="33" t="s">
        <v>1605</v>
      </c>
      <c r="AC77" s="213" t="s">
        <v>4099</v>
      </c>
      <c r="AD77" s="626" t="str">
        <f t="shared" si="5"/>
        <v>BITS F110P4</v>
      </c>
      <c r="AE77" s="626">
        <v>1056</v>
      </c>
      <c r="AF77" s="36" t="s">
        <v>271</v>
      </c>
    </row>
    <row r="78" spans="2:33" ht="14.25" customHeight="1">
      <c r="B78" s="33" t="s">
        <v>1519</v>
      </c>
      <c r="C78" s="83"/>
      <c r="D78" s="35" t="s">
        <v>269</v>
      </c>
      <c r="E78" s="35" t="s">
        <v>270</v>
      </c>
      <c r="F78" s="36" t="s">
        <v>271</v>
      </c>
      <c r="G78" s="38">
        <v>5</v>
      </c>
      <c r="H78" s="633">
        <v>10035</v>
      </c>
      <c r="I78" s="36" t="s">
        <v>3294</v>
      </c>
      <c r="J78" s="36" t="s">
        <v>3269</v>
      </c>
      <c r="K78" s="36"/>
      <c r="L78" s="36"/>
      <c r="M78" s="402"/>
      <c r="N78" s="36"/>
      <c r="O78" s="36"/>
      <c r="P78" s="392"/>
      <c r="Q78" s="392"/>
      <c r="R78" s="392"/>
      <c r="S78" s="392"/>
      <c r="T78" s="392"/>
      <c r="U78" s="392"/>
      <c r="V78" s="757" t="b">
        <f t="shared" si="4"/>
        <v>1</v>
      </c>
      <c r="W78" s="757" t="b">
        <f t="shared" si="3"/>
        <v>1</v>
      </c>
      <c r="X78" s="35" t="s">
        <v>270</v>
      </c>
      <c r="Y78" s="38">
        <v>5</v>
      </c>
      <c r="Z78" s="38" t="s">
        <v>8</v>
      </c>
      <c r="AA78" s="53" t="s">
        <v>3397</v>
      </c>
      <c r="AB78" s="33" t="s">
        <v>1519</v>
      </c>
      <c r="AC78" s="213" t="s">
        <v>4100</v>
      </c>
      <c r="AD78" s="626" t="str">
        <f t="shared" si="5"/>
        <v>BITS F110P5</v>
      </c>
      <c r="AE78" s="626">
        <v>1057</v>
      </c>
      <c r="AF78" s="36" t="s">
        <v>271</v>
      </c>
    </row>
    <row r="79" spans="2:33" ht="14.25" customHeight="1">
      <c r="B79" s="33" t="s">
        <v>1607</v>
      </c>
      <c r="C79" s="83" t="s">
        <v>1608</v>
      </c>
      <c r="D79" s="35" t="s">
        <v>301</v>
      </c>
      <c r="E79" s="35" t="s">
        <v>302</v>
      </c>
      <c r="F79" s="36" t="s">
        <v>303</v>
      </c>
      <c r="G79" s="38">
        <v>1</v>
      </c>
      <c r="H79" s="633">
        <v>10041</v>
      </c>
      <c r="I79" s="36" t="s">
        <v>3304</v>
      </c>
      <c r="J79" s="36" t="s">
        <v>3265</v>
      </c>
      <c r="K79" s="36"/>
      <c r="L79" s="36"/>
      <c r="M79" s="402"/>
      <c r="N79" s="36"/>
      <c r="O79" s="36"/>
      <c r="P79" s="392"/>
      <c r="Q79" s="392"/>
      <c r="R79" s="392"/>
      <c r="S79" s="392"/>
      <c r="T79" s="392"/>
      <c r="U79" s="392"/>
      <c r="V79" s="757" t="b">
        <f t="shared" si="4"/>
        <v>1</v>
      </c>
      <c r="W79" s="757" t="b">
        <f t="shared" si="3"/>
        <v>1</v>
      </c>
      <c r="X79" s="35" t="s">
        <v>302</v>
      </c>
      <c r="Y79" s="38">
        <v>1</v>
      </c>
      <c r="Z79" s="38" t="s">
        <v>6</v>
      </c>
      <c r="AA79" s="53" t="s">
        <v>1606</v>
      </c>
      <c r="AB79" s="33" t="s">
        <v>1607</v>
      </c>
      <c r="AC79" s="213" t="s">
        <v>3958</v>
      </c>
      <c r="AD79" s="626" t="str">
        <f t="shared" si="5"/>
        <v>BITS F111L1</v>
      </c>
      <c r="AE79" s="626">
        <v>1064</v>
      </c>
      <c r="AF79" s="36" t="s">
        <v>303</v>
      </c>
    </row>
    <row r="80" spans="2:33" ht="14.25" customHeight="1">
      <c r="B80" s="33" t="s">
        <v>1609</v>
      </c>
      <c r="C80" s="85"/>
      <c r="D80" s="35" t="s">
        <v>301</v>
      </c>
      <c r="E80" s="35" t="s">
        <v>302</v>
      </c>
      <c r="F80" s="36" t="s">
        <v>303</v>
      </c>
      <c r="G80" s="38">
        <v>1</v>
      </c>
      <c r="H80" s="643">
        <v>1004157</v>
      </c>
      <c r="I80" s="36" t="s">
        <v>3280</v>
      </c>
      <c r="J80" s="36" t="s">
        <v>3264</v>
      </c>
      <c r="K80" s="36"/>
      <c r="L80" s="36"/>
      <c r="M80" s="402"/>
      <c r="N80" s="36"/>
      <c r="O80" s="36"/>
      <c r="P80" s="392"/>
      <c r="Q80" s="392"/>
      <c r="R80" s="392"/>
      <c r="S80" s="392"/>
      <c r="T80" s="392"/>
      <c r="U80" s="392"/>
      <c r="V80" s="757" t="b">
        <f t="shared" si="4"/>
        <v>1</v>
      </c>
      <c r="W80" s="757" t="b">
        <f t="shared" si="3"/>
        <v>1</v>
      </c>
      <c r="X80" s="35" t="s">
        <v>302</v>
      </c>
      <c r="Y80" s="38">
        <v>1</v>
      </c>
      <c r="Z80" s="38" t="s">
        <v>7</v>
      </c>
      <c r="AA80" s="53" t="s">
        <v>313</v>
      </c>
      <c r="AB80" s="33" t="s">
        <v>1609</v>
      </c>
      <c r="AC80" s="213" t="s">
        <v>3958</v>
      </c>
      <c r="AD80" s="626" t="str">
        <f t="shared" si="5"/>
        <v>BITS F111T1</v>
      </c>
      <c r="AE80" s="626">
        <v>1064</v>
      </c>
      <c r="AF80" s="36" t="s">
        <v>303</v>
      </c>
      <c r="AG80" s="757" t="s">
        <v>4553</v>
      </c>
    </row>
    <row r="81" spans="2:33" ht="14.25" customHeight="1">
      <c r="B81" s="33" t="s">
        <v>1607</v>
      </c>
      <c r="C81" s="83" t="s">
        <v>1608</v>
      </c>
      <c r="D81" s="35" t="s">
        <v>301</v>
      </c>
      <c r="E81" s="35" t="s">
        <v>302</v>
      </c>
      <c r="F81" s="36" t="s">
        <v>303</v>
      </c>
      <c r="G81" s="38">
        <v>2</v>
      </c>
      <c r="H81" s="633">
        <v>10042</v>
      </c>
      <c r="I81" s="36" t="s">
        <v>3304</v>
      </c>
      <c r="J81" s="36" t="s">
        <v>3265</v>
      </c>
      <c r="K81" s="36"/>
      <c r="L81" s="36"/>
      <c r="M81" s="402"/>
      <c r="N81" s="36"/>
      <c r="O81" s="36"/>
      <c r="P81" s="392"/>
      <c r="Q81" s="392"/>
      <c r="R81" s="392"/>
      <c r="S81" s="392"/>
      <c r="T81" s="392"/>
      <c r="U81" s="392"/>
      <c r="V81" s="757" t="b">
        <f t="shared" si="4"/>
        <v>1</v>
      </c>
      <c r="W81" s="757" t="b">
        <f t="shared" si="3"/>
        <v>1</v>
      </c>
      <c r="X81" s="35" t="s">
        <v>302</v>
      </c>
      <c r="Y81" s="38">
        <v>2</v>
      </c>
      <c r="Z81" s="38" t="s">
        <v>6</v>
      </c>
      <c r="AA81" s="53" t="s">
        <v>1606</v>
      </c>
      <c r="AB81" s="33" t="s">
        <v>1607</v>
      </c>
      <c r="AC81" s="213" t="s">
        <v>3959</v>
      </c>
      <c r="AD81" s="626" t="str">
        <f t="shared" si="5"/>
        <v>BITS F111L2</v>
      </c>
      <c r="AE81" s="626">
        <v>1068</v>
      </c>
      <c r="AF81" s="36" t="s">
        <v>303</v>
      </c>
    </row>
    <row r="82" spans="2:33" ht="14.25" customHeight="1">
      <c r="B82" s="33" t="s">
        <v>1609</v>
      </c>
      <c r="C82" s="83"/>
      <c r="D82" s="35" t="s">
        <v>301</v>
      </c>
      <c r="E82" s="35" t="s">
        <v>302</v>
      </c>
      <c r="F82" s="36" t="s">
        <v>303</v>
      </c>
      <c r="G82" s="38">
        <v>2</v>
      </c>
      <c r="H82" s="643">
        <v>1004257</v>
      </c>
      <c r="I82" s="36" t="s">
        <v>3280</v>
      </c>
      <c r="J82" s="36" t="s">
        <v>3264</v>
      </c>
      <c r="K82" s="36"/>
      <c r="L82" s="36"/>
      <c r="M82" s="402"/>
      <c r="N82" s="36"/>
      <c r="O82" s="36"/>
      <c r="P82" s="392"/>
      <c r="Q82" s="392"/>
      <c r="R82" s="392"/>
      <c r="S82" s="392"/>
      <c r="T82" s="392"/>
      <c r="U82" s="392"/>
      <c r="V82" s="757" t="b">
        <f t="shared" si="4"/>
        <v>1</v>
      </c>
      <c r="W82" s="757" t="b">
        <f t="shared" si="3"/>
        <v>1</v>
      </c>
      <c r="X82" s="35" t="s">
        <v>302</v>
      </c>
      <c r="Y82" s="38">
        <v>2</v>
      </c>
      <c r="Z82" s="38" t="s">
        <v>7</v>
      </c>
      <c r="AA82" s="53" t="s">
        <v>306</v>
      </c>
      <c r="AB82" s="33" t="s">
        <v>1609</v>
      </c>
      <c r="AC82" s="213" t="s">
        <v>3959</v>
      </c>
      <c r="AD82" s="626" t="str">
        <f t="shared" si="5"/>
        <v>BITS F111T2</v>
      </c>
      <c r="AE82" s="626">
        <v>1068</v>
      </c>
      <c r="AF82" s="36" t="s">
        <v>303</v>
      </c>
      <c r="AG82" s="757" t="s">
        <v>4554</v>
      </c>
    </row>
    <row r="83" spans="2:33" ht="14.25" customHeight="1">
      <c r="B83" s="33" t="s">
        <v>1607</v>
      </c>
      <c r="C83" s="83" t="s">
        <v>1608</v>
      </c>
      <c r="D83" s="35" t="s">
        <v>301</v>
      </c>
      <c r="E83" s="35" t="s">
        <v>302</v>
      </c>
      <c r="F83" s="36" t="s">
        <v>303</v>
      </c>
      <c r="G83" s="38">
        <v>3</v>
      </c>
      <c r="H83" s="633">
        <v>10043</v>
      </c>
      <c r="I83" s="36" t="s">
        <v>3304</v>
      </c>
      <c r="J83" s="36" t="s">
        <v>3265</v>
      </c>
      <c r="K83" s="36"/>
      <c r="L83" s="36"/>
      <c r="M83" s="402"/>
      <c r="N83" s="36"/>
      <c r="O83" s="36"/>
      <c r="P83" s="392"/>
      <c r="Q83" s="392"/>
      <c r="R83" s="392"/>
      <c r="S83" s="392"/>
      <c r="T83" s="392"/>
      <c r="U83" s="392"/>
      <c r="V83" s="757" t="b">
        <f t="shared" si="4"/>
        <v>1</v>
      </c>
      <c r="W83" s="757" t="b">
        <f t="shared" si="3"/>
        <v>1</v>
      </c>
      <c r="X83" s="35" t="s">
        <v>302</v>
      </c>
      <c r="Y83" s="38">
        <v>3</v>
      </c>
      <c r="Z83" s="38" t="s">
        <v>6</v>
      </c>
      <c r="AA83" s="53" t="s">
        <v>1606</v>
      </c>
      <c r="AB83" s="33" t="s">
        <v>1607</v>
      </c>
      <c r="AC83" s="213" t="s">
        <v>3960</v>
      </c>
      <c r="AD83" s="626" t="str">
        <f t="shared" si="5"/>
        <v>BITS F111L3</v>
      </c>
      <c r="AE83" s="626">
        <v>1069</v>
      </c>
      <c r="AF83" s="36" t="s">
        <v>303</v>
      </c>
    </row>
    <row r="84" spans="2:33" ht="14.25" customHeight="1">
      <c r="B84" s="33" t="s">
        <v>1609</v>
      </c>
      <c r="C84" s="83"/>
      <c r="D84" s="35" t="s">
        <v>301</v>
      </c>
      <c r="E84" s="35" t="s">
        <v>302</v>
      </c>
      <c r="F84" s="36" t="s">
        <v>303</v>
      </c>
      <c r="G84" s="38">
        <v>3</v>
      </c>
      <c r="H84" s="643">
        <v>1004357</v>
      </c>
      <c r="I84" s="36" t="s">
        <v>3280</v>
      </c>
      <c r="J84" s="36" t="s">
        <v>3264</v>
      </c>
      <c r="K84" s="36"/>
      <c r="L84" s="36"/>
      <c r="M84" s="402"/>
      <c r="N84" s="36"/>
      <c r="O84" s="36"/>
      <c r="P84" s="392"/>
      <c r="Q84" s="392"/>
      <c r="R84" s="392"/>
      <c r="S84" s="392"/>
      <c r="T84" s="392"/>
      <c r="U84" s="392"/>
      <c r="V84" s="757" t="b">
        <f t="shared" si="4"/>
        <v>1</v>
      </c>
      <c r="W84" s="757" t="b">
        <f t="shared" si="3"/>
        <v>1</v>
      </c>
      <c r="X84" s="35" t="s">
        <v>302</v>
      </c>
      <c r="Y84" s="38">
        <v>3</v>
      </c>
      <c r="Z84" s="38" t="s">
        <v>7</v>
      </c>
      <c r="AA84" s="53" t="s">
        <v>322</v>
      </c>
      <c r="AB84" s="33" t="s">
        <v>1609</v>
      </c>
      <c r="AC84" s="213" t="s">
        <v>3960</v>
      </c>
      <c r="AD84" s="626" t="str">
        <f t="shared" si="5"/>
        <v>BITS F111T3</v>
      </c>
      <c r="AE84" s="626">
        <v>1069</v>
      </c>
      <c r="AF84" s="36" t="s">
        <v>303</v>
      </c>
      <c r="AG84" s="757" t="s">
        <v>4555</v>
      </c>
    </row>
    <row r="85" spans="2:33" ht="14.25" customHeight="1">
      <c r="B85" s="33" t="s">
        <v>1607</v>
      </c>
      <c r="C85" s="83" t="s">
        <v>1608</v>
      </c>
      <c r="D85" s="35" t="s">
        <v>301</v>
      </c>
      <c r="E85" s="35" t="s">
        <v>302</v>
      </c>
      <c r="F85" s="36" t="s">
        <v>303</v>
      </c>
      <c r="G85" s="38">
        <v>4</v>
      </c>
      <c r="H85" s="633">
        <v>10044</v>
      </c>
      <c r="I85" s="36" t="s">
        <v>3304</v>
      </c>
      <c r="J85" s="36" t="s">
        <v>3265</v>
      </c>
      <c r="K85" s="36"/>
      <c r="L85" s="36"/>
      <c r="M85" s="402"/>
      <c r="N85" s="36"/>
      <c r="O85" s="36"/>
      <c r="P85" s="392"/>
      <c r="Q85" s="392"/>
      <c r="R85" s="392"/>
      <c r="S85" s="392"/>
      <c r="T85" s="392"/>
      <c r="U85" s="392"/>
      <c r="V85" s="757" t="b">
        <f t="shared" si="4"/>
        <v>1</v>
      </c>
      <c r="W85" s="757" t="b">
        <f t="shared" si="3"/>
        <v>1</v>
      </c>
      <c r="X85" s="35" t="s">
        <v>302</v>
      </c>
      <c r="Y85" s="38">
        <v>4</v>
      </c>
      <c r="Z85" s="38" t="s">
        <v>6</v>
      </c>
      <c r="AA85" s="53" t="s">
        <v>1606</v>
      </c>
      <c r="AB85" s="33" t="s">
        <v>1607</v>
      </c>
      <c r="AC85" s="213" t="s">
        <v>3961</v>
      </c>
      <c r="AD85" s="626" t="str">
        <f t="shared" si="5"/>
        <v>BITS F111L4</v>
      </c>
      <c r="AE85" s="626">
        <v>1070</v>
      </c>
      <c r="AF85" s="36" t="s">
        <v>303</v>
      </c>
    </row>
    <row r="86" spans="2:33" ht="14.25" customHeight="1">
      <c r="B86" s="33" t="s">
        <v>1609</v>
      </c>
      <c r="C86" s="83"/>
      <c r="D86" s="35" t="s">
        <v>301</v>
      </c>
      <c r="E86" s="35" t="s">
        <v>302</v>
      </c>
      <c r="F86" s="36" t="s">
        <v>303</v>
      </c>
      <c r="G86" s="38">
        <v>4</v>
      </c>
      <c r="H86" s="643">
        <v>1004457</v>
      </c>
      <c r="I86" s="36" t="s">
        <v>3280</v>
      </c>
      <c r="J86" s="36" t="s">
        <v>3264</v>
      </c>
      <c r="K86" s="36"/>
      <c r="L86" s="36"/>
      <c r="M86" s="402"/>
      <c r="N86" s="36"/>
      <c r="O86" s="36"/>
      <c r="P86" s="392"/>
      <c r="Q86" s="392"/>
      <c r="R86" s="392"/>
      <c r="S86" s="392"/>
      <c r="T86" s="392"/>
      <c r="U86" s="392"/>
      <c r="V86" s="757" t="b">
        <f t="shared" si="4"/>
        <v>1</v>
      </c>
      <c r="W86" s="757" t="b">
        <f t="shared" si="3"/>
        <v>1</v>
      </c>
      <c r="X86" s="35" t="s">
        <v>302</v>
      </c>
      <c r="Y86" s="38">
        <v>4</v>
      </c>
      <c r="Z86" s="38" t="s">
        <v>7</v>
      </c>
      <c r="AA86" s="53" t="s">
        <v>318</v>
      </c>
      <c r="AB86" s="33" t="s">
        <v>1609</v>
      </c>
      <c r="AC86" s="213" t="s">
        <v>3961</v>
      </c>
      <c r="AD86" s="626" t="str">
        <f t="shared" si="5"/>
        <v>BITS F111T4</v>
      </c>
      <c r="AE86" s="626">
        <v>1070</v>
      </c>
      <c r="AF86" s="36" t="s">
        <v>303</v>
      </c>
      <c r="AG86" s="757" t="s">
        <v>4556</v>
      </c>
    </row>
    <row r="87" spans="2:33" ht="14.25" customHeight="1">
      <c r="B87" s="33" t="s">
        <v>1611</v>
      </c>
      <c r="C87" s="85" t="s">
        <v>1608</v>
      </c>
      <c r="D87" s="35" t="s">
        <v>301</v>
      </c>
      <c r="E87" s="35" t="s">
        <v>302</v>
      </c>
      <c r="F87" s="36" t="s">
        <v>303</v>
      </c>
      <c r="G87" s="38">
        <v>5</v>
      </c>
      <c r="H87" s="633">
        <v>10045</v>
      </c>
      <c r="I87" s="36" t="s">
        <v>3303</v>
      </c>
      <c r="J87" s="36" t="s">
        <v>3266</v>
      </c>
      <c r="K87" s="36"/>
      <c r="L87" s="36"/>
      <c r="M87" s="402"/>
      <c r="N87" s="36"/>
      <c r="O87" s="36"/>
      <c r="P87" s="392"/>
      <c r="Q87" s="392"/>
      <c r="R87" s="392"/>
      <c r="S87" s="392"/>
      <c r="T87" s="392"/>
      <c r="U87" s="392"/>
      <c r="V87" s="757" t="b">
        <f t="shared" si="4"/>
        <v>1</v>
      </c>
      <c r="W87" s="757" t="b">
        <f t="shared" si="3"/>
        <v>1</v>
      </c>
      <c r="X87" s="35" t="s">
        <v>302</v>
      </c>
      <c r="Y87" s="38">
        <v>5</v>
      </c>
      <c r="Z87" s="38" t="s">
        <v>6</v>
      </c>
      <c r="AA87" s="53" t="s">
        <v>1610</v>
      </c>
      <c r="AB87" s="33" t="s">
        <v>1611</v>
      </c>
      <c r="AC87" s="213" t="s">
        <v>3962</v>
      </c>
      <c r="AD87" s="626" t="str">
        <f t="shared" si="5"/>
        <v>BITS F111L5</v>
      </c>
      <c r="AE87" s="626">
        <v>1071</v>
      </c>
      <c r="AF87" s="36" t="s">
        <v>303</v>
      </c>
    </row>
    <row r="88" spans="2:33" ht="14.25" customHeight="1">
      <c r="B88" s="33" t="s">
        <v>1612</v>
      </c>
      <c r="C88" s="83"/>
      <c r="D88" s="35" t="s">
        <v>301</v>
      </c>
      <c r="E88" s="35" t="s">
        <v>302</v>
      </c>
      <c r="F88" s="36" t="s">
        <v>303</v>
      </c>
      <c r="G88" s="38">
        <v>5</v>
      </c>
      <c r="H88" s="643">
        <v>1004557</v>
      </c>
      <c r="I88" s="36" t="s">
        <v>3280</v>
      </c>
      <c r="J88" s="36" t="s">
        <v>3267</v>
      </c>
      <c r="K88" s="36"/>
      <c r="L88" s="36"/>
      <c r="M88" s="402"/>
      <c r="N88" s="36"/>
      <c r="O88" s="36"/>
      <c r="P88" s="392"/>
      <c r="Q88" s="392"/>
      <c r="R88" s="392"/>
      <c r="S88" s="392"/>
      <c r="T88" s="392"/>
      <c r="U88" s="392"/>
      <c r="V88" s="757" t="b">
        <f t="shared" si="4"/>
        <v>1</v>
      </c>
      <c r="W88" s="757" t="b">
        <f t="shared" si="3"/>
        <v>1</v>
      </c>
      <c r="X88" s="35" t="s">
        <v>302</v>
      </c>
      <c r="Y88" s="38">
        <v>5</v>
      </c>
      <c r="Z88" s="38" t="s">
        <v>7</v>
      </c>
      <c r="AA88" s="53" t="s">
        <v>286</v>
      </c>
      <c r="AB88" s="33" t="s">
        <v>1612</v>
      </c>
      <c r="AC88" s="213" t="s">
        <v>3962</v>
      </c>
      <c r="AD88" s="626" t="str">
        <f t="shared" si="5"/>
        <v>BITS F111T5</v>
      </c>
      <c r="AE88" s="626">
        <v>1071</v>
      </c>
      <c r="AF88" s="36" t="s">
        <v>303</v>
      </c>
      <c r="AG88" s="757" t="s">
        <v>4557</v>
      </c>
    </row>
    <row r="89" spans="2:33" ht="14.25" customHeight="1">
      <c r="B89" s="33" t="s">
        <v>1611</v>
      </c>
      <c r="C89" s="85" t="s">
        <v>1608</v>
      </c>
      <c r="D89" s="35" t="s">
        <v>301</v>
      </c>
      <c r="E89" s="35" t="s">
        <v>302</v>
      </c>
      <c r="F89" s="36" t="s">
        <v>303</v>
      </c>
      <c r="G89" s="38">
        <v>6</v>
      </c>
      <c r="H89" s="633">
        <v>10046</v>
      </c>
      <c r="I89" s="36" t="s">
        <v>3303</v>
      </c>
      <c r="J89" s="36" t="s">
        <v>3266</v>
      </c>
      <c r="K89" s="36"/>
      <c r="L89" s="36"/>
      <c r="M89" s="402"/>
      <c r="N89" s="36"/>
      <c r="O89" s="36"/>
      <c r="P89" s="392"/>
      <c r="Q89" s="392"/>
      <c r="R89" s="392"/>
      <c r="S89" s="392"/>
      <c r="T89" s="392"/>
      <c r="U89" s="392"/>
      <c r="V89" s="757" t="b">
        <f t="shared" si="4"/>
        <v>1</v>
      </c>
      <c r="W89" s="757" t="b">
        <f t="shared" si="3"/>
        <v>1</v>
      </c>
      <c r="X89" s="35" t="s">
        <v>302</v>
      </c>
      <c r="Y89" s="38">
        <v>6</v>
      </c>
      <c r="Z89" s="38" t="s">
        <v>6</v>
      </c>
      <c r="AA89" s="53" t="s">
        <v>1610</v>
      </c>
      <c r="AB89" s="33" t="s">
        <v>1611</v>
      </c>
      <c r="AC89" s="213" t="s">
        <v>3963</v>
      </c>
      <c r="AD89" s="626" t="str">
        <f t="shared" si="5"/>
        <v>BITS F111L6</v>
      </c>
      <c r="AE89" s="626">
        <v>1072</v>
      </c>
      <c r="AF89" s="36" t="s">
        <v>303</v>
      </c>
    </row>
    <row r="90" spans="2:33" ht="14.25" customHeight="1">
      <c r="B90" s="33" t="s">
        <v>1612</v>
      </c>
      <c r="C90" s="85"/>
      <c r="D90" s="35" t="s">
        <v>301</v>
      </c>
      <c r="E90" s="35" t="s">
        <v>302</v>
      </c>
      <c r="F90" s="36" t="s">
        <v>303</v>
      </c>
      <c r="G90" s="38">
        <v>6</v>
      </c>
      <c r="H90" s="643">
        <v>1004657</v>
      </c>
      <c r="I90" s="36" t="s">
        <v>3280</v>
      </c>
      <c r="J90" s="36" t="s">
        <v>3267</v>
      </c>
      <c r="K90" s="36"/>
      <c r="L90" s="36"/>
      <c r="M90" s="402"/>
      <c r="N90" s="36"/>
      <c r="O90" s="36"/>
      <c r="P90" s="392"/>
      <c r="Q90" s="392"/>
      <c r="R90" s="392"/>
      <c r="S90" s="392"/>
      <c r="T90" s="392"/>
      <c r="U90" s="392"/>
      <c r="V90" s="757" t="b">
        <f t="shared" si="4"/>
        <v>1</v>
      </c>
      <c r="W90" s="757" t="b">
        <f t="shared" si="3"/>
        <v>1</v>
      </c>
      <c r="X90" s="35" t="s">
        <v>302</v>
      </c>
      <c r="Y90" s="38">
        <v>6</v>
      </c>
      <c r="Z90" s="38" t="s">
        <v>7</v>
      </c>
      <c r="AA90" s="53" t="s">
        <v>311</v>
      </c>
      <c r="AB90" s="33" t="s">
        <v>1612</v>
      </c>
      <c r="AC90" s="213" t="s">
        <v>3963</v>
      </c>
      <c r="AD90" s="626" t="str">
        <f t="shared" si="5"/>
        <v>BITS F111T6</v>
      </c>
      <c r="AE90" s="626">
        <v>1072</v>
      </c>
      <c r="AF90" s="36" t="s">
        <v>303</v>
      </c>
      <c r="AG90" s="757" t="s">
        <v>4558</v>
      </c>
    </row>
    <row r="91" spans="2:33" ht="14.25" customHeight="1">
      <c r="B91" s="33" t="s">
        <v>1611</v>
      </c>
      <c r="C91" s="85" t="s">
        <v>1608</v>
      </c>
      <c r="D91" s="35" t="s">
        <v>301</v>
      </c>
      <c r="E91" s="35" t="s">
        <v>302</v>
      </c>
      <c r="F91" s="36" t="s">
        <v>303</v>
      </c>
      <c r="G91" s="38">
        <v>7</v>
      </c>
      <c r="H91" s="633">
        <v>10047</v>
      </c>
      <c r="I91" s="36" t="s">
        <v>3303</v>
      </c>
      <c r="J91" s="36" t="s">
        <v>3266</v>
      </c>
      <c r="K91" s="36"/>
      <c r="L91" s="36"/>
      <c r="M91" s="402"/>
      <c r="N91" s="36"/>
      <c r="O91" s="36"/>
      <c r="P91" s="392"/>
      <c r="Q91" s="392"/>
      <c r="R91" s="392"/>
      <c r="S91" s="392"/>
      <c r="T91" s="392"/>
      <c r="U91" s="392"/>
      <c r="V91" s="757" t="b">
        <f t="shared" si="4"/>
        <v>1</v>
      </c>
      <c r="W91" s="757" t="b">
        <f t="shared" si="3"/>
        <v>1</v>
      </c>
      <c r="X91" s="35" t="s">
        <v>302</v>
      </c>
      <c r="Y91" s="38">
        <v>7</v>
      </c>
      <c r="Z91" s="38" t="s">
        <v>6</v>
      </c>
      <c r="AA91" s="53" t="s">
        <v>1610</v>
      </c>
      <c r="AB91" s="33" t="s">
        <v>1611</v>
      </c>
      <c r="AC91" s="213" t="s">
        <v>3964</v>
      </c>
      <c r="AD91" s="626" t="str">
        <f t="shared" si="5"/>
        <v>BITS F111L7</v>
      </c>
      <c r="AE91" s="626">
        <v>1073</v>
      </c>
      <c r="AF91" s="36" t="s">
        <v>303</v>
      </c>
    </row>
    <row r="92" spans="2:33" ht="14.25" customHeight="1">
      <c r="B92" s="33" t="s">
        <v>1612</v>
      </c>
      <c r="C92" s="85"/>
      <c r="D92" s="35" t="s">
        <v>301</v>
      </c>
      <c r="E92" s="35" t="s">
        <v>302</v>
      </c>
      <c r="F92" s="36" t="s">
        <v>303</v>
      </c>
      <c r="G92" s="38">
        <v>7</v>
      </c>
      <c r="H92" s="643">
        <v>1004757</v>
      </c>
      <c r="I92" s="36" t="s">
        <v>3280</v>
      </c>
      <c r="J92" s="36" t="s">
        <v>3267</v>
      </c>
      <c r="K92" s="36"/>
      <c r="L92" s="36"/>
      <c r="M92" s="402"/>
      <c r="N92" s="36"/>
      <c r="O92" s="36"/>
      <c r="P92" s="392"/>
      <c r="Q92" s="392"/>
      <c r="R92" s="392"/>
      <c r="S92" s="392"/>
      <c r="T92" s="392"/>
      <c r="U92" s="392"/>
      <c r="V92" s="757" t="b">
        <f t="shared" si="4"/>
        <v>1</v>
      </c>
      <c r="W92" s="757" t="b">
        <f t="shared" si="3"/>
        <v>1</v>
      </c>
      <c r="X92" s="35" t="s">
        <v>302</v>
      </c>
      <c r="Y92" s="38">
        <v>7</v>
      </c>
      <c r="Z92" s="38" t="s">
        <v>7</v>
      </c>
      <c r="AA92" s="53" t="s">
        <v>308</v>
      </c>
      <c r="AB92" s="33" t="s">
        <v>1612</v>
      </c>
      <c r="AC92" s="213" t="s">
        <v>3964</v>
      </c>
      <c r="AD92" s="626" t="str">
        <f t="shared" si="5"/>
        <v>BITS F111T7</v>
      </c>
      <c r="AE92" s="626">
        <v>1073</v>
      </c>
      <c r="AF92" s="36" t="s">
        <v>303</v>
      </c>
      <c r="AG92" s="757" t="s">
        <v>4559</v>
      </c>
    </row>
    <row r="93" spans="2:33" ht="14.25" customHeight="1">
      <c r="B93" s="33" t="s">
        <v>1611</v>
      </c>
      <c r="C93" s="85" t="s">
        <v>1608</v>
      </c>
      <c r="D93" s="35" t="s">
        <v>301</v>
      </c>
      <c r="E93" s="35" t="s">
        <v>302</v>
      </c>
      <c r="F93" s="36" t="s">
        <v>303</v>
      </c>
      <c r="G93" s="38">
        <v>8</v>
      </c>
      <c r="H93" s="633">
        <v>10048</v>
      </c>
      <c r="I93" s="36" t="s">
        <v>3303</v>
      </c>
      <c r="J93" s="36" t="s">
        <v>3266</v>
      </c>
      <c r="K93" s="36"/>
      <c r="L93" s="36"/>
      <c r="M93" s="402"/>
      <c r="N93" s="36"/>
      <c r="O93" s="36"/>
      <c r="P93" s="392"/>
      <c r="Q93" s="392"/>
      <c r="R93" s="392"/>
      <c r="S93" s="392"/>
      <c r="T93" s="392"/>
      <c r="U93" s="392"/>
      <c r="V93" s="757" t="b">
        <f t="shared" si="4"/>
        <v>1</v>
      </c>
      <c r="W93" s="757" t="b">
        <f t="shared" si="3"/>
        <v>1</v>
      </c>
      <c r="X93" s="35" t="s">
        <v>302</v>
      </c>
      <c r="Y93" s="38">
        <v>8</v>
      </c>
      <c r="Z93" s="38" t="s">
        <v>6</v>
      </c>
      <c r="AA93" s="53" t="s">
        <v>1610</v>
      </c>
      <c r="AB93" s="33" t="s">
        <v>1611</v>
      </c>
      <c r="AC93" s="213" t="s">
        <v>3965</v>
      </c>
      <c r="AD93" s="626" t="str">
        <f t="shared" si="5"/>
        <v>BITS F111L8</v>
      </c>
      <c r="AE93" s="626">
        <v>1074</v>
      </c>
      <c r="AF93" s="36" t="s">
        <v>303</v>
      </c>
    </row>
    <row r="94" spans="2:33" ht="14.25" customHeight="1">
      <c r="B94" s="33" t="s">
        <v>1612</v>
      </c>
      <c r="C94" s="85"/>
      <c r="D94" s="35" t="s">
        <v>301</v>
      </c>
      <c r="E94" s="35" t="s">
        <v>302</v>
      </c>
      <c r="F94" s="36" t="s">
        <v>303</v>
      </c>
      <c r="G94" s="38">
        <v>8</v>
      </c>
      <c r="H94" s="643">
        <v>1004857</v>
      </c>
      <c r="I94" s="36" t="s">
        <v>3280</v>
      </c>
      <c r="J94" s="36" t="s">
        <v>3267</v>
      </c>
      <c r="K94" s="36"/>
      <c r="L94" s="36"/>
      <c r="M94" s="402"/>
      <c r="N94" s="36"/>
      <c r="O94" s="36"/>
      <c r="P94" s="392"/>
      <c r="Q94" s="392"/>
      <c r="R94" s="392"/>
      <c r="S94" s="392"/>
      <c r="T94" s="392"/>
      <c r="U94" s="392"/>
      <c r="V94" s="757" t="b">
        <f t="shared" si="4"/>
        <v>1</v>
      </c>
      <c r="W94" s="757" t="b">
        <f t="shared" si="3"/>
        <v>1</v>
      </c>
      <c r="X94" s="35" t="s">
        <v>302</v>
      </c>
      <c r="Y94" s="38">
        <v>8</v>
      </c>
      <c r="Z94" s="38" t="s">
        <v>7</v>
      </c>
      <c r="AA94" s="53" t="s">
        <v>320</v>
      </c>
      <c r="AB94" s="33" t="s">
        <v>1612</v>
      </c>
      <c r="AC94" s="213" t="s">
        <v>3965</v>
      </c>
      <c r="AD94" s="626" t="str">
        <f t="shared" si="5"/>
        <v>BITS F111T8</v>
      </c>
      <c r="AE94" s="626">
        <v>1074</v>
      </c>
      <c r="AF94" s="36" t="s">
        <v>303</v>
      </c>
      <c r="AG94" s="757" t="s">
        <v>4560</v>
      </c>
    </row>
    <row r="95" spans="2:33" ht="14.25" customHeight="1">
      <c r="B95" s="33" t="s">
        <v>1613</v>
      </c>
      <c r="C95" s="83" t="s">
        <v>1608</v>
      </c>
      <c r="D95" s="35" t="s">
        <v>301</v>
      </c>
      <c r="E95" s="35" t="s">
        <v>302</v>
      </c>
      <c r="F95" s="36" t="s">
        <v>303</v>
      </c>
      <c r="G95" s="38">
        <v>9</v>
      </c>
      <c r="H95" s="633">
        <v>10049</v>
      </c>
      <c r="I95" s="36" t="s">
        <v>3283</v>
      </c>
      <c r="J95" s="36" t="s">
        <v>3268</v>
      </c>
      <c r="K95" s="36"/>
      <c r="L95" s="36"/>
      <c r="M95" s="402"/>
      <c r="N95" s="36"/>
      <c r="O95" s="36"/>
      <c r="P95" s="392"/>
      <c r="Q95" s="392"/>
      <c r="R95" s="392"/>
      <c r="S95" s="392"/>
      <c r="T95" s="392"/>
      <c r="U95" s="392"/>
      <c r="V95" s="757" t="b">
        <f t="shared" si="4"/>
        <v>1</v>
      </c>
      <c r="W95" s="757" t="b">
        <f t="shared" si="3"/>
        <v>1</v>
      </c>
      <c r="X95" s="35" t="s">
        <v>302</v>
      </c>
      <c r="Y95" s="38">
        <v>9</v>
      </c>
      <c r="Z95" s="38" t="s">
        <v>6</v>
      </c>
      <c r="AA95" s="442" t="s">
        <v>314</v>
      </c>
      <c r="AB95" s="33" t="s">
        <v>1613</v>
      </c>
      <c r="AC95" s="213" t="s">
        <v>3966</v>
      </c>
      <c r="AD95" s="626" t="str">
        <f t="shared" si="5"/>
        <v>BITS F111L9</v>
      </c>
      <c r="AE95" s="626">
        <v>1075</v>
      </c>
      <c r="AF95" s="36" t="s">
        <v>303</v>
      </c>
    </row>
    <row r="96" spans="2:33" ht="14.25" customHeight="1">
      <c r="B96" s="33" t="s">
        <v>3362</v>
      </c>
      <c r="C96" s="83"/>
      <c r="D96" s="35" t="s">
        <v>301</v>
      </c>
      <c r="E96" s="35" t="s">
        <v>302</v>
      </c>
      <c r="F96" s="36" t="s">
        <v>303</v>
      </c>
      <c r="G96" s="38">
        <v>9</v>
      </c>
      <c r="H96" s="643">
        <v>1004957</v>
      </c>
      <c r="I96" s="36" t="s">
        <v>3305</v>
      </c>
      <c r="J96" s="36" t="s">
        <v>3294</v>
      </c>
      <c r="K96" s="36"/>
      <c r="L96" s="36"/>
      <c r="M96" s="402"/>
      <c r="N96" s="36"/>
      <c r="O96" s="36"/>
      <c r="P96" s="392"/>
      <c r="Q96" s="392"/>
      <c r="R96" s="392"/>
      <c r="S96" s="392"/>
      <c r="T96" s="392"/>
      <c r="U96" s="392"/>
      <c r="V96" s="757" t="b">
        <f t="shared" si="4"/>
        <v>1</v>
      </c>
      <c r="W96" s="757" t="b">
        <f t="shared" si="3"/>
        <v>1</v>
      </c>
      <c r="X96" s="35" t="s">
        <v>302</v>
      </c>
      <c r="Y96" s="38">
        <v>9</v>
      </c>
      <c r="Z96" s="38" t="s">
        <v>7</v>
      </c>
      <c r="AA96" s="53" t="s">
        <v>315</v>
      </c>
      <c r="AB96" s="33" t="s">
        <v>3362</v>
      </c>
      <c r="AC96" s="213" t="s">
        <v>3966</v>
      </c>
      <c r="AD96" s="626" t="str">
        <f t="shared" si="5"/>
        <v>BITS F111T9</v>
      </c>
      <c r="AE96" s="626">
        <v>1075</v>
      </c>
      <c r="AF96" s="36" t="s">
        <v>303</v>
      </c>
      <c r="AG96" s="757" t="s">
        <v>4561</v>
      </c>
    </row>
    <row r="97" spans="2:33" ht="14.25" customHeight="1">
      <c r="B97" s="33" t="s">
        <v>1613</v>
      </c>
      <c r="C97" s="83" t="s">
        <v>1608</v>
      </c>
      <c r="D97" s="35" t="s">
        <v>301</v>
      </c>
      <c r="E97" s="35" t="s">
        <v>302</v>
      </c>
      <c r="F97" s="36" t="s">
        <v>303</v>
      </c>
      <c r="G97" s="38">
        <v>10</v>
      </c>
      <c r="H97" s="633">
        <v>100410</v>
      </c>
      <c r="I97" s="36" t="s">
        <v>3283</v>
      </c>
      <c r="J97" s="36" t="s">
        <v>3268</v>
      </c>
      <c r="K97" s="36"/>
      <c r="L97" s="36"/>
      <c r="M97" s="402"/>
      <c r="N97" s="36"/>
      <c r="O97" s="36"/>
      <c r="P97" s="392"/>
      <c r="Q97" s="392"/>
      <c r="R97" s="392"/>
      <c r="S97" s="392"/>
      <c r="T97" s="392"/>
      <c r="U97" s="392"/>
      <c r="V97" s="757" t="b">
        <f t="shared" si="4"/>
        <v>1</v>
      </c>
      <c r="W97" s="757" t="b">
        <f t="shared" si="3"/>
        <v>1</v>
      </c>
      <c r="X97" s="35" t="s">
        <v>302</v>
      </c>
      <c r="Y97" s="38">
        <v>10</v>
      </c>
      <c r="Z97" s="38" t="s">
        <v>6</v>
      </c>
      <c r="AA97" s="53" t="s">
        <v>315</v>
      </c>
      <c r="AB97" s="33" t="s">
        <v>1613</v>
      </c>
      <c r="AC97" s="213" t="s">
        <v>3967</v>
      </c>
      <c r="AD97" s="626" t="str">
        <f t="shared" si="5"/>
        <v>BITS F111L10</v>
      </c>
      <c r="AE97" s="626">
        <v>1065</v>
      </c>
      <c r="AF97" s="36" t="s">
        <v>303</v>
      </c>
    </row>
    <row r="98" spans="2:33" ht="14.25" customHeight="1">
      <c r="B98" s="33" t="s">
        <v>3362</v>
      </c>
      <c r="C98" s="85"/>
      <c r="D98" s="35" t="s">
        <v>301</v>
      </c>
      <c r="E98" s="35" t="s">
        <v>302</v>
      </c>
      <c r="F98" s="36" t="s">
        <v>303</v>
      </c>
      <c r="G98" s="38">
        <v>10</v>
      </c>
      <c r="H98" s="643">
        <v>10041057</v>
      </c>
      <c r="I98" s="36" t="s">
        <v>3305</v>
      </c>
      <c r="J98" s="36" t="s">
        <v>3294</v>
      </c>
      <c r="K98" s="36"/>
      <c r="L98" s="36"/>
      <c r="M98" s="402"/>
      <c r="N98" s="36"/>
      <c r="O98" s="36"/>
      <c r="P98" s="392"/>
      <c r="Q98" s="392"/>
      <c r="R98" s="392"/>
      <c r="S98" s="392"/>
      <c r="T98" s="392"/>
      <c r="U98" s="392"/>
      <c r="V98" s="757" t="b">
        <f t="shared" si="4"/>
        <v>1</v>
      </c>
      <c r="W98" s="757" t="b">
        <f t="shared" si="3"/>
        <v>1</v>
      </c>
      <c r="X98" s="35" t="s">
        <v>302</v>
      </c>
      <c r="Y98" s="38">
        <v>10</v>
      </c>
      <c r="Z98" s="38" t="s">
        <v>7</v>
      </c>
      <c r="AA98" s="53" t="s">
        <v>308</v>
      </c>
      <c r="AB98" s="33" t="s">
        <v>3362</v>
      </c>
      <c r="AC98" s="213" t="s">
        <v>3967</v>
      </c>
      <c r="AD98" s="626" t="str">
        <f t="shared" si="5"/>
        <v>BITS F111T10</v>
      </c>
      <c r="AE98" s="626">
        <v>1065</v>
      </c>
      <c r="AF98" s="36" t="s">
        <v>303</v>
      </c>
      <c r="AG98" s="757" t="s">
        <v>4562</v>
      </c>
    </row>
    <row r="99" spans="2:33" ht="14.25" customHeight="1">
      <c r="B99" s="33" t="s">
        <v>1613</v>
      </c>
      <c r="C99" s="83" t="s">
        <v>1608</v>
      </c>
      <c r="D99" s="35" t="s">
        <v>301</v>
      </c>
      <c r="E99" s="35" t="s">
        <v>302</v>
      </c>
      <c r="F99" s="36" t="s">
        <v>303</v>
      </c>
      <c r="G99" s="38">
        <v>11</v>
      </c>
      <c r="H99" s="633">
        <v>100411</v>
      </c>
      <c r="I99" s="36" t="s">
        <v>3283</v>
      </c>
      <c r="J99" s="36" t="s">
        <v>3268</v>
      </c>
      <c r="K99" s="36"/>
      <c r="L99" s="36"/>
      <c r="M99" s="402"/>
      <c r="N99" s="36"/>
      <c r="O99" s="36"/>
      <c r="P99" s="392"/>
      <c r="Q99" s="392"/>
      <c r="R99" s="392"/>
      <c r="S99" s="392"/>
      <c r="T99" s="392"/>
      <c r="U99" s="392"/>
      <c r="V99" s="757" t="b">
        <f t="shared" si="4"/>
        <v>1</v>
      </c>
      <c r="W99" s="757" t="b">
        <f t="shared" si="3"/>
        <v>1</v>
      </c>
      <c r="X99" s="35" t="s">
        <v>302</v>
      </c>
      <c r="Y99" s="38">
        <v>11</v>
      </c>
      <c r="Z99" s="38" t="s">
        <v>6</v>
      </c>
      <c r="AA99" s="53" t="s">
        <v>315</v>
      </c>
      <c r="AB99" s="33" t="s">
        <v>1613</v>
      </c>
      <c r="AC99" s="213" t="s">
        <v>3968</v>
      </c>
      <c r="AD99" s="626" t="str">
        <f t="shared" si="5"/>
        <v>BITS F111L11</v>
      </c>
      <c r="AE99" s="626">
        <v>1066</v>
      </c>
      <c r="AF99" s="36" t="s">
        <v>303</v>
      </c>
    </row>
    <row r="100" spans="2:33" ht="14.25" customHeight="1">
      <c r="B100" s="33" t="s">
        <v>3362</v>
      </c>
      <c r="C100" s="83"/>
      <c r="D100" s="35" t="s">
        <v>301</v>
      </c>
      <c r="E100" s="35" t="s">
        <v>302</v>
      </c>
      <c r="F100" s="36" t="s">
        <v>303</v>
      </c>
      <c r="G100" s="38">
        <v>11</v>
      </c>
      <c r="H100" s="643">
        <v>10041157</v>
      </c>
      <c r="I100" s="36" t="s">
        <v>3305</v>
      </c>
      <c r="J100" s="36" t="s">
        <v>3294</v>
      </c>
      <c r="K100" s="36"/>
      <c r="L100" s="36"/>
      <c r="M100" s="402"/>
      <c r="N100" s="36"/>
      <c r="O100" s="36"/>
      <c r="P100" s="392"/>
      <c r="Q100" s="392"/>
      <c r="R100" s="392"/>
      <c r="S100" s="392"/>
      <c r="T100" s="392"/>
      <c r="U100" s="392"/>
      <c r="V100" s="757" t="b">
        <f t="shared" si="4"/>
        <v>1</v>
      </c>
      <c r="W100" s="757" t="b">
        <f t="shared" si="3"/>
        <v>1</v>
      </c>
      <c r="X100" s="35" t="s">
        <v>302</v>
      </c>
      <c r="Y100" s="38">
        <v>11</v>
      </c>
      <c r="Z100" s="38" t="s">
        <v>7</v>
      </c>
      <c r="AA100" s="53" t="s">
        <v>320</v>
      </c>
      <c r="AB100" s="33" t="s">
        <v>3362</v>
      </c>
      <c r="AC100" s="213" t="s">
        <v>3968</v>
      </c>
      <c r="AD100" s="626" t="str">
        <f t="shared" si="5"/>
        <v>BITS F111T11</v>
      </c>
      <c r="AE100" s="626">
        <v>1066</v>
      </c>
      <c r="AF100" s="36" t="s">
        <v>303</v>
      </c>
      <c r="AG100" s="757" t="s">
        <v>4563</v>
      </c>
    </row>
    <row r="101" spans="2:33" ht="14.25" customHeight="1">
      <c r="B101" s="33" t="s">
        <v>1613</v>
      </c>
      <c r="C101" s="83" t="s">
        <v>1608</v>
      </c>
      <c r="D101" s="35" t="s">
        <v>301</v>
      </c>
      <c r="E101" s="35" t="s">
        <v>302</v>
      </c>
      <c r="F101" s="36" t="s">
        <v>303</v>
      </c>
      <c r="G101" s="38">
        <v>12</v>
      </c>
      <c r="H101" s="633">
        <v>100412</v>
      </c>
      <c r="I101" s="36" t="s">
        <v>3283</v>
      </c>
      <c r="J101" s="36" t="s">
        <v>3268</v>
      </c>
      <c r="K101" s="36"/>
      <c r="L101" s="36"/>
      <c r="M101" s="402"/>
      <c r="N101" s="36"/>
      <c r="O101" s="36"/>
      <c r="P101" s="392"/>
      <c r="Q101" s="392"/>
      <c r="R101" s="392"/>
      <c r="S101" s="392"/>
      <c r="T101" s="392"/>
      <c r="U101" s="392"/>
      <c r="V101" s="757" t="b">
        <f t="shared" si="4"/>
        <v>1</v>
      </c>
      <c r="W101" s="757" t="b">
        <f t="shared" si="3"/>
        <v>1</v>
      </c>
      <c r="X101" s="35" t="s">
        <v>302</v>
      </c>
      <c r="Y101" s="38">
        <v>12</v>
      </c>
      <c r="Z101" s="38" t="s">
        <v>6</v>
      </c>
      <c r="AA101" s="53" t="s">
        <v>315</v>
      </c>
      <c r="AB101" s="33" t="s">
        <v>1613</v>
      </c>
      <c r="AC101" s="213" t="s">
        <v>3969</v>
      </c>
      <c r="AD101" s="626" t="str">
        <f t="shared" si="5"/>
        <v>BITS F111L12</v>
      </c>
      <c r="AE101" s="626">
        <v>1067</v>
      </c>
      <c r="AF101" s="36" t="s">
        <v>303</v>
      </c>
    </row>
    <row r="102" spans="2:33" ht="14.25" customHeight="1">
      <c r="B102" s="33" t="s">
        <v>3362</v>
      </c>
      <c r="C102" s="85"/>
      <c r="D102" s="35" t="s">
        <v>301</v>
      </c>
      <c r="E102" s="35" t="s">
        <v>302</v>
      </c>
      <c r="F102" s="36" t="s">
        <v>303</v>
      </c>
      <c r="G102" s="38">
        <v>12</v>
      </c>
      <c r="H102" s="643">
        <v>10041257</v>
      </c>
      <c r="I102" s="36" t="s">
        <v>3305</v>
      </c>
      <c r="J102" s="36" t="s">
        <v>3294</v>
      </c>
      <c r="K102" s="36"/>
      <c r="L102" s="36"/>
      <c r="M102" s="402"/>
      <c r="N102" s="36"/>
      <c r="O102" s="36"/>
      <c r="P102" s="392"/>
      <c r="Q102" s="392"/>
      <c r="R102" s="392"/>
      <c r="S102" s="392"/>
      <c r="T102" s="392"/>
      <c r="U102" s="392"/>
      <c r="V102" s="757" t="b">
        <f t="shared" si="4"/>
        <v>1</v>
      </c>
      <c r="W102" s="757" t="b">
        <f t="shared" si="3"/>
        <v>1</v>
      </c>
      <c r="X102" s="35" t="s">
        <v>302</v>
      </c>
      <c r="Y102" s="38">
        <v>12</v>
      </c>
      <c r="Z102" s="38" t="s">
        <v>7</v>
      </c>
      <c r="AA102" s="53" t="s">
        <v>318</v>
      </c>
      <c r="AB102" s="33" t="s">
        <v>3362</v>
      </c>
      <c r="AC102" s="213" t="s">
        <v>3969</v>
      </c>
      <c r="AD102" s="626" t="str">
        <f t="shared" si="5"/>
        <v>BITS F111T12</v>
      </c>
      <c r="AE102" s="626">
        <v>1067</v>
      </c>
      <c r="AF102" s="36" t="s">
        <v>303</v>
      </c>
      <c r="AG102" s="757" t="s">
        <v>4564</v>
      </c>
    </row>
    <row r="103" spans="2:33" ht="14.25" customHeight="1">
      <c r="B103" s="33" t="s">
        <v>1617</v>
      </c>
      <c r="C103" s="41" t="s">
        <v>1601</v>
      </c>
      <c r="D103" s="35" t="s">
        <v>323</v>
      </c>
      <c r="E103" s="35" t="s">
        <v>324</v>
      </c>
      <c r="F103" s="36" t="s">
        <v>1615</v>
      </c>
      <c r="G103" s="38">
        <v>1</v>
      </c>
      <c r="H103" s="633">
        <v>10051</v>
      </c>
      <c r="I103" s="36" t="s">
        <v>3279</v>
      </c>
      <c r="J103" s="36" t="s">
        <v>3270</v>
      </c>
      <c r="K103" s="36"/>
      <c r="L103" s="36"/>
      <c r="M103" s="402"/>
      <c r="N103" s="36"/>
      <c r="O103" s="36"/>
      <c r="P103" s="392"/>
      <c r="Q103" s="392"/>
      <c r="R103" s="392"/>
      <c r="S103" s="392"/>
      <c r="T103" s="392"/>
      <c r="U103" s="392"/>
      <c r="V103" s="757" t="b">
        <f t="shared" si="4"/>
        <v>1</v>
      </c>
      <c r="W103" s="757" t="b">
        <f t="shared" si="3"/>
        <v>1</v>
      </c>
      <c r="X103" s="35" t="s">
        <v>324</v>
      </c>
      <c r="Y103" s="38">
        <v>1</v>
      </c>
      <c r="Z103" s="38" t="s">
        <v>6</v>
      </c>
      <c r="AA103" s="442" t="s">
        <v>327</v>
      </c>
      <c r="AB103" s="33" t="s">
        <v>1617</v>
      </c>
      <c r="AC103" s="213" t="s">
        <v>4101</v>
      </c>
      <c r="AD103" s="626" t="str">
        <f t="shared" si="5"/>
        <v>BITS F112L1</v>
      </c>
      <c r="AE103" s="626">
        <v>1077</v>
      </c>
      <c r="AF103" s="36" t="s">
        <v>1615</v>
      </c>
    </row>
    <row r="104" spans="2:33" ht="14.25" customHeight="1">
      <c r="B104" s="33" t="s">
        <v>1617</v>
      </c>
      <c r="C104" s="41" t="s">
        <v>1602</v>
      </c>
      <c r="D104" s="35" t="s">
        <v>323</v>
      </c>
      <c r="E104" s="35" t="s">
        <v>324</v>
      </c>
      <c r="F104" s="36" t="s">
        <v>1615</v>
      </c>
      <c r="G104" s="38">
        <v>2</v>
      </c>
      <c r="H104" s="633">
        <v>10052</v>
      </c>
      <c r="I104" s="36" t="s">
        <v>3279</v>
      </c>
      <c r="J104" s="36" t="s">
        <v>3270</v>
      </c>
      <c r="K104" s="36"/>
      <c r="L104" s="36"/>
      <c r="M104" s="402"/>
      <c r="N104" s="36"/>
      <c r="O104" s="36"/>
      <c r="P104" s="392"/>
      <c r="Q104" s="392"/>
      <c r="R104" s="392"/>
      <c r="S104" s="392"/>
      <c r="T104" s="392"/>
      <c r="U104" s="392"/>
      <c r="V104" s="757" t="b">
        <f t="shared" si="4"/>
        <v>1</v>
      </c>
      <c r="W104" s="757" t="b">
        <f t="shared" si="3"/>
        <v>1</v>
      </c>
      <c r="X104" s="35" t="s">
        <v>324</v>
      </c>
      <c r="Y104" s="38">
        <v>2</v>
      </c>
      <c r="Z104" s="38" t="s">
        <v>6</v>
      </c>
      <c r="AA104" s="442" t="s">
        <v>332</v>
      </c>
      <c r="AB104" s="33" t="s">
        <v>1617</v>
      </c>
      <c r="AC104" s="213" t="s">
        <v>4102</v>
      </c>
      <c r="AD104" s="626" t="str">
        <f t="shared" si="5"/>
        <v>BITS F112L2</v>
      </c>
      <c r="AE104" s="626">
        <v>1078</v>
      </c>
      <c r="AF104" s="36" t="s">
        <v>1615</v>
      </c>
    </row>
    <row r="105" spans="2:33" ht="14.25" customHeight="1">
      <c r="B105" s="33" t="s">
        <v>1617</v>
      </c>
      <c r="C105" s="41" t="s">
        <v>1604</v>
      </c>
      <c r="D105" s="35" t="s">
        <v>323</v>
      </c>
      <c r="E105" s="35" t="s">
        <v>324</v>
      </c>
      <c r="F105" s="36" t="s">
        <v>1615</v>
      </c>
      <c r="G105" s="38">
        <v>3</v>
      </c>
      <c r="H105" s="633">
        <v>10053</v>
      </c>
      <c r="I105" s="36" t="s">
        <v>3279</v>
      </c>
      <c r="J105" s="36" t="s">
        <v>3270</v>
      </c>
      <c r="K105" s="36"/>
      <c r="L105" s="36"/>
      <c r="M105" s="402"/>
      <c r="N105" s="36"/>
      <c r="O105" s="36"/>
      <c r="P105" s="392"/>
      <c r="Q105" s="392"/>
      <c r="R105" s="392"/>
      <c r="S105" s="392"/>
      <c r="T105" s="392"/>
      <c r="U105" s="392"/>
      <c r="V105" s="757" t="b">
        <f t="shared" si="4"/>
        <v>1</v>
      </c>
      <c r="W105" s="757" t="b">
        <f t="shared" si="3"/>
        <v>1</v>
      </c>
      <c r="X105" s="35" t="s">
        <v>324</v>
      </c>
      <c r="Y105" s="38">
        <v>3</v>
      </c>
      <c r="Z105" s="38" t="s">
        <v>6</v>
      </c>
      <c r="AA105" s="442" t="s">
        <v>334</v>
      </c>
      <c r="AB105" s="33" t="s">
        <v>1617</v>
      </c>
      <c r="AC105" s="213" t="s">
        <v>4103</v>
      </c>
      <c r="AD105" s="626" t="str">
        <f t="shared" si="5"/>
        <v>BITS F112L3</v>
      </c>
      <c r="AE105" s="626">
        <v>1079</v>
      </c>
      <c r="AF105" s="36" t="s">
        <v>1615</v>
      </c>
    </row>
    <row r="106" spans="2:33" ht="14.25" customHeight="1">
      <c r="B106" s="33" t="s">
        <v>1617</v>
      </c>
      <c r="C106" s="41" t="s">
        <v>1603</v>
      </c>
      <c r="D106" s="35" t="s">
        <v>323</v>
      </c>
      <c r="E106" s="35" t="s">
        <v>324</v>
      </c>
      <c r="F106" s="36" t="s">
        <v>1615</v>
      </c>
      <c r="G106" s="38">
        <v>4</v>
      </c>
      <c r="H106" s="633">
        <v>10054</v>
      </c>
      <c r="I106" s="36" t="s">
        <v>3279</v>
      </c>
      <c r="J106" s="36" t="s">
        <v>3270</v>
      </c>
      <c r="K106" s="36"/>
      <c r="L106" s="36"/>
      <c r="M106" s="402"/>
      <c r="N106" s="36"/>
      <c r="O106" s="36"/>
      <c r="P106" s="392"/>
      <c r="Q106" s="392"/>
      <c r="R106" s="392"/>
      <c r="S106" s="392"/>
      <c r="T106" s="392"/>
      <c r="U106" s="392"/>
      <c r="V106" s="757" t="b">
        <f t="shared" si="4"/>
        <v>1</v>
      </c>
      <c r="W106" s="757" t="b">
        <f t="shared" si="3"/>
        <v>1</v>
      </c>
      <c r="X106" s="35" t="s">
        <v>324</v>
      </c>
      <c r="Y106" s="38">
        <v>4</v>
      </c>
      <c r="Z106" s="38" t="s">
        <v>6</v>
      </c>
      <c r="AA106" s="442" t="s">
        <v>330</v>
      </c>
      <c r="AB106" s="33" t="s">
        <v>1617</v>
      </c>
      <c r="AC106" s="213" t="s">
        <v>4104</v>
      </c>
      <c r="AD106" s="626" t="str">
        <f t="shared" si="5"/>
        <v>BITS F112L4</v>
      </c>
      <c r="AE106" s="626">
        <v>1080</v>
      </c>
      <c r="AF106" s="36" t="s">
        <v>1615</v>
      </c>
    </row>
    <row r="107" spans="2:33" ht="14.25" customHeight="1">
      <c r="B107" s="42" t="s">
        <v>1618</v>
      </c>
      <c r="C107" s="41" t="s">
        <v>1619</v>
      </c>
      <c r="D107" s="35" t="s">
        <v>335</v>
      </c>
      <c r="E107" s="49" t="s">
        <v>336</v>
      </c>
      <c r="F107" s="53" t="s">
        <v>337</v>
      </c>
      <c r="G107" s="38">
        <v>1</v>
      </c>
      <c r="H107" s="633">
        <v>13341</v>
      </c>
      <c r="I107" s="53" t="s">
        <v>3287</v>
      </c>
      <c r="J107" s="53" t="s">
        <v>3288</v>
      </c>
      <c r="K107" s="53" t="s">
        <v>3271</v>
      </c>
      <c r="L107" s="53"/>
      <c r="M107" s="403"/>
      <c r="N107" s="53"/>
      <c r="O107" s="53"/>
      <c r="P107" s="392"/>
      <c r="Q107" s="392"/>
      <c r="R107" s="392"/>
      <c r="S107" s="392"/>
      <c r="T107" s="392"/>
      <c r="U107" s="392"/>
      <c r="V107" s="757" t="b">
        <f t="shared" si="4"/>
        <v>1</v>
      </c>
      <c r="W107" s="757" t="b">
        <f t="shared" si="3"/>
        <v>1</v>
      </c>
      <c r="X107" s="49" t="s">
        <v>336</v>
      </c>
      <c r="Y107" s="38">
        <v>1</v>
      </c>
      <c r="Z107" s="38" t="s">
        <v>6</v>
      </c>
      <c r="AA107" s="96" t="s">
        <v>338</v>
      </c>
      <c r="AB107" s="42" t="s">
        <v>1618</v>
      </c>
      <c r="AC107" s="213" t="s">
        <v>4105</v>
      </c>
      <c r="AD107" s="626" t="str">
        <f t="shared" si="5"/>
        <v>BITS F312L1</v>
      </c>
      <c r="AE107" s="626">
        <v>1304</v>
      </c>
      <c r="AF107" s="53" t="s">
        <v>337</v>
      </c>
    </row>
    <row r="108" spans="2:33" ht="14.25" customHeight="1">
      <c r="B108" s="33" t="s">
        <v>1564</v>
      </c>
      <c r="C108" s="41"/>
      <c r="D108" s="35" t="s">
        <v>340</v>
      </c>
      <c r="E108" s="35" t="s">
        <v>341</v>
      </c>
      <c r="F108" s="36" t="s">
        <v>1620</v>
      </c>
      <c r="G108" s="38">
        <v>1</v>
      </c>
      <c r="H108" s="633">
        <v>15111</v>
      </c>
      <c r="I108" s="36" t="s">
        <v>3302</v>
      </c>
      <c r="J108" s="36" t="s">
        <v>3272</v>
      </c>
      <c r="K108" s="36" t="s">
        <v>3311</v>
      </c>
      <c r="L108" s="36"/>
      <c r="M108" s="402"/>
      <c r="N108" s="36"/>
      <c r="O108" s="36"/>
      <c r="P108" s="392"/>
      <c r="Q108" s="392"/>
      <c r="R108" s="392"/>
      <c r="S108" s="392"/>
      <c r="T108" s="392"/>
      <c r="U108" s="392"/>
      <c r="V108" s="757" t="b">
        <f t="shared" si="4"/>
        <v>1</v>
      </c>
      <c r="W108" s="757" t="b">
        <f t="shared" si="3"/>
        <v>1</v>
      </c>
      <c r="X108" s="35" t="s">
        <v>341</v>
      </c>
      <c r="Y108" s="38">
        <v>1</v>
      </c>
      <c r="Z108" s="38" t="s">
        <v>6</v>
      </c>
      <c r="AA108" s="96" t="s">
        <v>317</v>
      </c>
      <c r="AB108" s="33" t="s">
        <v>1564</v>
      </c>
      <c r="AC108" s="213" t="s">
        <v>4106</v>
      </c>
      <c r="AD108" s="626" t="str">
        <f t="shared" si="5"/>
        <v>BITS F316L1</v>
      </c>
      <c r="AE108" s="626">
        <v>1430</v>
      </c>
      <c r="AF108" s="36" t="s">
        <v>1620</v>
      </c>
    </row>
    <row r="109" spans="2:33" ht="14.25" customHeight="1">
      <c r="B109" s="33" t="s">
        <v>1621</v>
      </c>
      <c r="C109" s="41"/>
      <c r="D109" s="66">
        <v>2193</v>
      </c>
      <c r="E109" s="67" t="s">
        <v>344</v>
      </c>
      <c r="F109" s="67" t="s">
        <v>345</v>
      </c>
      <c r="G109" s="41">
        <v>1</v>
      </c>
      <c r="H109" s="633">
        <v>21931</v>
      </c>
      <c r="I109" s="67" t="s">
        <v>3304</v>
      </c>
      <c r="J109" s="67" t="s">
        <v>3265</v>
      </c>
      <c r="K109" s="67" t="s">
        <v>3264</v>
      </c>
      <c r="L109" s="67"/>
      <c r="M109" s="406"/>
      <c r="N109" s="67"/>
      <c r="O109" s="67"/>
      <c r="P109" s="392"/>
      <c r="Q109" s="392"/>
      <c r="R109" s="392"/>
      <c r="S109" s="392"/>
      <c r="T109" s="392"/>
      <c r="U109" s="392"/>
      <c r="V109" s="757" t="b">
        <f t="shared" si="4"/>
        <v>1</v>
      </c>
      <c r="W109" s="757" t="b">
        <f t="shared" si="3"/>
        <v>1</v>
      </c>
      <c r="X109" s="67" t="s">
        <v>344</v>
      </c>
      <c r="Y109" s="41">
        <v>1</v>
      </c>
      <c r="Z109" s="41" t="s">
        <v>6</v>
      </c>
      <c r="AA109" s="53" t="s">
        <v>346</v>
      </c>
      <c r="AB109" s="33" t="s">
        <v>1621</v>
      </c>
      <c r="AC109" s="213" t="s">
        <v>4107</v>
      </c>
      <c r="AD109" s="626" t="str">
        <f t="shared" si="5"/>
        <v>BITS F317L1</v>
      </c>
      <c r="AE109" s="626">
        <v>1564</v>
      </c>
      <c r="AF109" s="67" t="s">
        <v>345</v>
      </c>
    </row>
    <row r="110" spans="2:33" ht="14.25" customHeight="1">
      <c r="B110" s="33"/>
      <c r="C110" s="41"/>
      <c r="D110" s="35" t="s">
        <v>348</v>
      </c>
      <c r="E110" s="35" t="s">
        <v>349</v>
      </c>
      <c r="F110" s="36" t="s">
        <v>350</v>
      </c>
      <c r="G110" s="38">
        <v>1</v>
      </c>
      <c r="H110" s="633">
        <v>17911</v>
      </c>
      <c r="I110" s="36" t="s">
        <v>15</v>
      </c>
      <c r="J110" s="36"/>
      <c r="K110" s="36"/>
      <c r="L110" s="36"/>
      <c r="M110" s="402"/>
      <c r="N110" s="36"/>
      <c r="O110" s="36"/>
      <c r="P110" s="392"/>
      <c r="Q110" s="392"/>
      <c r="R110" s="392"/>
      <c r="S110" s="392"/>
      <c r="T110" s="392"/>
      <c r="U110" s="392"/>
      <c r="V110" s="757" t="b">
        <f t="shared" si="4"/>
        <v>1</v>
      </c>
      <c r="W110" s="757" t="b">
        <f t="shared" si="3"/>
        <v>1</v>
      </c>
      <c r="X110" s="35" t="s">
        <v>349</v>
      </c>
      <c r="Y110" s="38">
        <v>1</v>
      </c>
      <c r="Z110" s="38" t="s">
        <v>19</v>
      </c>
      <c r="AA110" s="96" t="s">
        <v>351</v>
      </c>
      <c r="AB110" s="33"/>
      <c r="AC110" s="213" t="s">
        <v>4108</v>
      </c>
      <c r="AD110" s="626" t="str">
        <f t="shared" si="5"/>
        <v>BITS F382I1</v>
      </c>
      <c r="AE110" s="626">
        <v>1530</v>
      </c>
      <c r="AF110" s="36" t="s">
        <v>350</v>
      </c>
    </row>
    <row r="111" spans="2:33" ht="14.25" customHeight="1">
      <c r="B111" s="33" t="s">
        <v>1534</v>
      </c>
      <c r="C111" s="41"/>
      <c r="D111" s="66" t="s">
        <v>353</v>
      </c>
      <c r="E111" s="67" t="s">
        <v>354</v>
      </c>
      <c r="F111" s="67" t="s">
        <v>1622</v>
      </c>
      <c r="G111" s="41">
        <v>1</v>
      </c>
      <c r="H111" s="633">
        <v>13371</v>
      </c>
      <c r="I111" s="67" t="s">
        <v>3284</v>
      </c>
      <c r="J111" s="67" t="s">
        <v>3273</v>
      </c>
      <c r="K111" s="67" t="s">
        <v>3269</v>
      </c>
      <c r="L111" s="67"/>
      <c r="M111" s="406"/>
      <c r="N111" s="67"/>
      <c r="O111" s="67"/>
      <c r="P111" s="392"/>
      <c r="Q111" s="392"/>
      <c r="R111" s="392"/>
      <c r="S111" s="392"/>
      <c r="T111" s="392"/>
      <c r="U111" s="392"/>
      <c r="V111" s="757" t="b">
        <f t="shared" si="4"/>
        <v>1</v>
      </c>
      <c r="W111" s="757" t="b">
        <f t="shared" si="3"/>
        <v>1</v>
      </c>
      <c r="X111" s="67" t="s">
        <v>354</v>
      </c>
      <c r="Y111" s="41">
        <v>1</v>
      </c>
      <c r="Z111" s="41" t="s">
        <v>6</v>
      </c>
      <c r="AA111" s="441" t="s">
        <v>356</v>
      </c>
      <c r="AB111" s="33" t="s">
        <v>1534</v>
      </c>
      <c r="AC111" s="213" t="s">
        <v>4109</v>
      </c>
      <c r="AD111" s="626" t="str">
        <f t="shared" si="5"/>
        <v>BITS F386L1</v>
      </c>
      <c r="AE111" s="626">
        <v>1305</v>
      </c>
      <c r="AF111" s="67" t="s">
        <v>1622</v>
      </c>
    </row>
    <row r="112" spans="2:33" ht="14.25" customHeight="1">
      <c r="B112" s="92" t="s">
        <v>3363</v>
      </c>
      <c r="C112" s="93"/>
      <c r="D112" s="88">
        <v>1248</v>
      </c>
      <c r="E112" s="89" t="s">
        <v>358</v>
      </c>
      <c r="F112" s="89" t="s">
        <v>359</v>
      </c>
      <c r="G112" s="91">
        <v>1</v>
      </c>
      <c r="H112" s="633">
        <v>12481</v>
      </c>
      <c r="I112" s="89" t="s">
        <v>3288</v>
      </c>
      <c r="J112" s="89" t="s">
        <v>3291</v>
      </c>
      <c r="K112" s="89" t="s">
        <v>3311</v>
      </c>
      <c r="L112" s="89"/>
      <c r="M112" s="407"/>
      <c r="N112" s="89"/>
      <c r="O112" s="89"/>
      <c r="P112" s="392"/>
      <c r="Q112" s="392"/>
      <c r="R112" s="392"/>
      <c r="S112" s="392"/>
      <c r="T112" s="392"/>
      <c r="U112" s="392"/>
      <c r="V112" s="757" t="b">
        <f t="shared" si="4"/>
        <v>1</v>
      </c>
      <c r="W112" s="757" t="b">
        <f t="shared" si="3"/>
        <v>1</v>
      </c>
      <c r="X112" s="437" t="s">
        <v>358</v>
      </c>
      <c r="Y112" s="41">
        <v>1</v>
      </c>
      <c r="Z112" s="41" t="s">
        <v>6</v>
      </c>
      <c r="AA112" s="444" t="s">
        <v>360</v>
      </c>
      <c r="AB112" s="445" t="s">
        <v>3363</v>
      </c>
      <c r="AC112" s="213" t="s">
        <v>4110</v>
      </c>
      <c r="AD112" s="626" t="str">
        <f t="shared" si="5"/>
        <v>BITS F415L1</v>
      </c>
      <c r="AE112" s="626">
        <v>1260</v>
      </c>
      <c r="AF112" s="89" t="s">
        <v>359</v>
      </c>
    </row>
    <row r="113" spans="2:32" ht="14.25" customHeight="1">
      <c r="B113" s="33" t="s">
        <v>1569</v>
      </c>
      <c r="C113" s="41"/>
      <c r="D113" s="35">
        <v>1808</v>
      </c>
      <c r="E113" s="35" t="s">
        <v>363</v>
      </c>
      <c r="F113" s="36" t="s">
        <v>1624</v>
      </c>
      <c r="G113" s="38">
        <v>1</v>
      </c>
      <c r="H113" s="633">
        <v>18081</v>
      </c>
      <c r="I113" s="36" t="s">
        <v>3283</v>
      </c>
      <c r="J113" s="36" t="s">
        <v>3268</v>
      </c>
      <c r="K113" s="36" t="s">
        <v>3294</v>
      </c>
      <c r="L113" s="36"/>
      <c r="M113" s="402"/>
      <c r="N113" s="36"/>
      <c r="O113" s="36"/>
      <c r="P113" s="392"/>
      <c r="Q113" s="392"/>
      <c r="R113" s="392"/>
      <c r="S113" s="392"/>
      <c r="T113" s="392"/>
      <c r="U113" s="392"/>
      <c r="V113" s="757" t="b">
        <f t="shared" si="4"/>
        <v>1</v>
      </c>
      <c r="W113" s="757" t="b">
        <f t="shared" si="3"/>
        <v>1</v>
      </c>
      <c r="X113" s="35" t="s">
        <v>363</v>
      </c>
      <c r="Y113" s="38">
        <v>1</v>
      </c>
      <c r="Z113" s="38" t="s">
        <v>6</v>
      </c>
      <c r="AA113" s="441" t="s">
        <v>365</v>
      </c>
      <c r="AB113" s="33" t="s">
        <v>1569</v>
      </c>
      <c r="AC113" s="213" t="s">
        <v>4111</v>
      </c>
      <c r="AD113" s="626" t="str">
        <f t="shared" si="5"/>
        <v>BITS F416L1</v>
      </c>
      <c r="AE113" s="626">
        <v>1532</v>
      </c>
      <c r="AF113" s="36" t="s">
        <v>1624</v>
      </c>
    </row>
    <row r="114" spans="2:32" ht="14.25" customHeight="1">
      <c r="B114" s="33" t="s">
        <v>1567</v>
      </c>
      <c r="C114" s="41" t="s">
        <v>1627</v>
      </c>
      <c r="D114" s="66">
        <v>1770</v>
      </c>
      <c r="E114" s="67" t="s">
        <v>368</v>
      </c>
      <c r="F114" s="67" t="s">
        <v>1625</v>
      </c>
      <c r="G114" s="41">
        <v>1</v>
      </c>
      <c r="H114" s="633">
        <v>17701</v>
      </c>
      <c r="I114" s="67" t="s">
        <v>3287</v>
      </c>
      <c r="J114" s="67" t="s">
        <v>3274</v>
      </c>
      <c r="K114" s="67" t="s">
        <v>3271</v>
      </c>
      <c r="L114" s="67"/>
      <c r="M114" s="406"/>
      <c r="N114" s="67"/>
      <c r="O114" s="67"/>
      <c r="P114" s="392"/>
      <c r="Q114" s="392"/>
      <c r="R114" s="392"/>
      <c r="S114" s="392"/>
      <c r="T114" s="392"/>
      <c r="U114" s="392"/>
      <c r="V114" s="757" t="b">
        <f t="shared" si="4"/>
        <v>1</v>
      </c>
      <c r="W114" s="757" t="b">
        <f t="shared" si="3"/>
        <v>1</v>
      </c>
      <c r="X114" s="67" t="s">
        <v>368</v>
      </c>
      <c r="Y114" s="41">
        <v>1</v>
      </c>
      <c r="Z114" s="41" t="s">
        <v>6</v>
      </c>
      <c r="AA114" s="441" t="s">
        <v>170</v>
      </c>
      <c r="AB114" s="33" t="s">
        <v>1567</v>
      </c>
      <c r="AC114" s="213" t="s">
        <v>4112</v>
      </c>
      <c r="AD114" s="626" t="str">
        <f t="shared" si="5"/>
        <v>BITS F418L1</v>
      </c>
      <c r="AE114" s="626">
        <v>1527</v>
      </c>
      <c r="AF114" s="67" t="s">
        <v>1625</v>
      </c>
    </row>
    <row r="115" spans="2:32" s="477" customFormat="1" ht="14.25" customHeight="1">
      <c r="B115" s="470"/>
      <c r="C115" s="471"/>
      <c r="D115" s="472">
        <v>1593</v>
      </c>
      <c r="E115" s="472" t="s">
        <v>1628</v>
      </c>
      <c r="F115" s="466" t="s">
        <v>372</v>
      </c>
      <c r="G115" s="473">
        <v>1</v>
      </c>
      <c r="H115" s="634">
        <v>15931</v>
      </c>
      <c r="I115" s="466" t="s">
        <v>15</v>
      </c>
      <c r="J115" s="466"/>
      <c r="K115" s="466"/>
      <c r="L115" s="466"/>
      <c r="M115" s="475"/>
      <c r="N115" s="466"/>
      <c r="O115" s="466"/>
      <c r="P115" s="476"/>
      <c r="Q115" s="476"/>
      <c r="R115" s="476"/>
      <c r="S115" s="476"/>
      <c r="T115" s="476"/>
      <c r="U115" s="476"/>
      <c r="V115" s="477" t="b">
        <f t="shared" si="4"/>
        <v>1</v>
      </c>
      <c r="W115" s="477" t="b">
        <f t="shared" si="3"/>
        <v>1</v>
      </c>
      <c r="X115" s="472" t="s">
        <v>1628</v>
      </c>
      <c r="Y115" s="473">
        <v>1</v>
      </c>
      <c r="Z115" s="473" t="s">
        <v>19</v>
      </c>
      <c r="AA115" s="478" t="s">
        <v>249</v>
      </c>
      <c r="AB115" s="470"/>
      <c r="AC115" s="213" t="s">
        <v>4113</v>
      </c>
      <c r="AD115" s="626" t="str">
        <f t="shared" si="5"/>
        <v>BITS F421TI1</v>
      </c>
      <c r="AE115" s="626" t="e">
        <v>#N/A</v>
      </c>
      <c r="AF115" s="466" t="s">
        <v>372</v>
      </c>
    </row>
    <row r="116" spans="2:32" s="477" customFormat="1" ht="14.25" customHeight="1">
      <c r="B116" s="470"/>
      <c r="C116" s="471"/>
      <c r="D116" s="472">
        <v>1616</v>
      </c>
      <c r="E116" s="472" t="s">
        <v>1629</v>
      </c>
      <c r="F116" s="466" t="s">
        <v>372</v>
      </c>
      <c r="G116" s="473">
        <v>1</v>
      </c>
      <c r="H116" s="634">
        <v>16161</v>
      </c>
      <c r="I116" s="466" t="s">
        <v>15</v>
      </c>
      <c r="J116" s="466"/>
      <c r="K116" s="466"/>
      <c r="L116" s="466"/>
      <c r="M116" s="475"/>
      <c r="N116" s="466"/>
      <c r="O116" s="466"/>
      <c r="P116" s="476"/>
      <c r="Q116" s="476"/>
      <c r="R116" s="476"/>
      <c r="S116" s="476"/>
      <c r="T116" s="476"/>
      <c r="U116" s="476"/>
      <c r="V116" s="477" t="b">
        <f t="shared" si="4"/>
        <v>1</v>
      </c>
      <c r="W116" s="477" t="b">
        <f t="shared" si="3"/>
        <v>1</v>
      </c>
      <c r="X116" s="472" t="s">
        <v>1629</v>
      </c>
      <c r="Y116" s="473">
        <v>1</v>
      </c>
      <c r="Z116" s="473" t="s">
        <v>19</v>
      </c>
      <c r="AA116" s="478" t="s">
        <v>249</v>
      </c>
      <c r="AB116" s="470"/>
      <c r="AC116" s="213" t="s">
        <v>4114</v>
      </c>
      <c r="AD116" s="626" t="str">
        <f t="shared" si="5"/>
        <v>BITS F422TI1</v>
      </c>
      <c r="AE116" s="626" t="e">
        <v>#N/A</v>
      </c>
      <c r="AF116" s="466" t="s">
        <v>372</v>
      </c>
    </row>
    <row r="117" spans="2:32" s="477" customFormat="1" ht="14.25" customHeight="1">
      <c r="B117" s="470"/>
      <c r="C117" s="471"/>
      <c r="D117" s="472">
        <v>1617</v>
      </c>
      <c r="E117" s="472" t="s">
        <v>1630</v>
      </c>
      <c r="F117" s="466" t="s">
        <v>372</v>
      </c>
      <c r="G117" s="473">
        <v>1</v>
      </c>
      <c r="H117" s="634">
        <v>16171</v>
      </c>
      <c r="I117" s="466" t="s">
        <v>15</v>
      </c>
      <c r="J117" s="466"/>
      <c r="K117" s="466"/>
      <c r="L117" s="466"/>
      <c r="M117" s="475"/>
      <c r="N117" s="466"/>
      <c r="O117" s="466"/>
      <c r="P117" s="476"/>
      <c r="Q117" s="476"/>
      <c r="R117" s="476"/>
      <c r="S117" s="476"/>
      <c r="T117" s="476"/>
      <c r="U117" s="476"/>
      <c r="V117" s="477" t="b">
        <f t="shared" si="4"/>
        <v>1</v>
      </c>
      <c r="W117" s="477" t="b">
        <f t="shared" si="3"/>
        <v>1</v>
      </c>
      <c r="X117" s="472" t="s">
        <v>1630</v>
      </c>
      <c r="Y117" s="473">
        <v>1</v>
      </c>
      <c r="Z117" s="473" t="s">
        <v>19</v>
      </c>
      <c r="AA117" s="478" t="s">
        <v>249</v>
      </c>
      <c r="AB117" s="470"/>
      <c r="AC117" s="213" t="s">
        <v>4115</v>
      </c>
      <c r="AD117" s="626" t="str">
        <f t="shared" si="5"/>
        <v>BITS F423TI1</v>
      </c>
      <c r="AE117" s="626" t="e">
        <v>#N/A</v>
      </c>
      <c r="AF117" s="466" t="s">
        <v>372</v>
      </c>
    </row>
    <row r="118" spans="2:32" s="477" customFormat="1" ht="14.25" customHeight="1">
      <c r="B118" s="482"/>
      <c r="C118" s="471"/>
      <c r="D118" s="472">
        <v>1619</v>
      </c>
      <c r="E118" s="483" t="s">
        <v>1631</v>
      </c>
      <c r="F118" s="466" t="s">
        <v>372</v>
      </c>
      <c r="G118" s="473">
        <v>1</v>
      </c>
      <c r="H118" s="634">
        <v>16191</v>
      </c>
      <c r="I118" s="466" t="s">
        <v>15</v>
      </c>
      <c r="J118" s="466"/>
      <c r="K118" s="466"/>
      <c r="L118" s="466"/>
      <c r="M118" s="475"/>
      <c r="N118" s="466"/>
      <c r="O118" s="466"/>
      <c r="P118" s="476"/>
      <c r="Q118" s="476"/>
      <c r="R118" s="476"/>
      <c r="S118" s="476"/>
      <c r="T118" s="476"/>
      <c r="U118" s="476"/>
      <c r="V118" s="477" t="b">
        <f t="shared" si="4"/>
        <v>1</v>
      </c>
      <c r="W118" s="477" t="b">
        <f t="shared" si="3"/>
        <v>1</v>
      </c>
      <c r="X118" s="483" t="s">
        <v>1631</v>
      </c>
      <c r="Y118" s="473">
        <v>1</v>
      </c>
      <c r="Z118" s="484" t="s">
        <v>19</v>
      </c>
      <c r="AA118" s="478" t="s">
        <v>249</v>
      </c>
      <c r="AB118" s="482"/>
      <c r="AC118" s="213" t="s">
        <v>4116</v>
      </c>
      <c r="AD118" s="626" t="str">
        <f t="shared" si="5"/>
        <v>BITS F424TI1</v>
      </c>
      <c r="AE118" s="626" t="e">
        <v>#N/A</v>
      </c>
      <c r="AF118" s="466" t="s">
        <v>372</v>
      </c>
    </row>
    <row r="119" spans="2:32" ht="14.25" customHeight="1">
      <c r="B119" s="43" t="s">
        <v>1548</v>
      </c>
      <c r="C119" s="41"/>
      <c r="D119" s="35" t="s">
        <v>373</v>
      </c>
      <c r="E119" s="35" t="s">
        <v>374</v>
      </c>
      <c r="F119" s="53" t="s">
        <v>375</v>
      </c>
      <c r="G119" s="38">
        <v>1</v>
      </c>
      <c r="H119" s="633">
        <v>17961</v>
      </c>
      <c r="I119" s="53" t="s">
        <v>3281</v>
      </c>
      <c r="J119" s="53" t="s">
        <v>3290</v>
      </c>
      <c r="K119" s="53" t="s">
        <v>3293</v>
      </c>
      <c r="L119" s="53"/>
      <c r="M119" s="403"/>
      <c r="N119" s="53"/>
      <c r="O119" s="53"/>
      <c r="P119" s="392"/>
      <c r="Q119" s="392"/>
      <c r="R119" s="392"/>
      <c r="S119" s="392"/>
      <c r="T119" s="392"/>
      <c r="U119" s="392"/>
      <c r="V119" s="757" t="b">
        <f t="shared" si="4"/>
        <v>1</v>
      </c>
      <c r="W119" s="757" t="b">
        <f t="shared" si="3"/>
        <v>1</v>
      </c>
      <c r="X119" s="35" t="s">
        <v>374</v>
      </c>
      <c r="Y119" s="38">
        <v>1</v>
      </c>
      <c r="Z119" s="38" t="s">
        <v>6</v>
      </c>
      <c r="AA119" s="441" t="s">
        <v>377</v>
      </c>
      <c r="AB119" s="43" t="s">
        <v>1548</v>
      </c>
      <c r="AC119" s="213" t="s">
        <v>4117</v>
      </c>
      <c r="AD119" s="626" t="str">
        <f t="shared" si="5"/>
        <v>BITS F462L1</v>
      </c>
      <c r="AE119" s="626">
        <v>1531</v>
      </c>
      <c r="AF119" s="53" t="s">
        <v>375</v>
      </c>
    </row>
    <row r="120" spans="2:32" ht="14.25" customHeight="1">
      <c r="B120" s="42" t="s">
        <v>1530</v>
      </c>
      <c r="C120" s="41"/>
      <c r="D120" s="35" t="s">
        <v>379</v>
      </c>
      <c r="E120" s="49" t="s">
        <v>380</v>
      </c>
      <c r="F120" s="53" t="s">
        <v>381</v>
      </c>
      <c r="G120" s="38">
        <v>1</v>
      </c>
      <c r="H120" s="633">
        <v>13391</v>
      </c>
      <c r="I120" s="53" t="s">
        <v>3296</v>
      </c>
      <c r="J120" s="53" t="s">
        <v>3275</v>
      </c>
      <c r="K120" s="53" t="s">
        <v>3310</v>
      </c>
      <c r="L120" s="53"/>
      <c r="M120" s="403"/>
      <c r="N120" s="53"/>
      <c r="O120" s="53"/>
      <c r="P120" s="392"/>
      <c r="Q120" s="392"/>
      <c r="R120" s="392"/>
      <c r="S120" s="392"/>
      <c r="T120" s="392"/>
      <c r="U120" s="392"/>
      <c r="V120" s="757" t="b">
        <f t="shared" si="4"/>
        <v>1</v>
      </c>
      <c r="W120" s="757" t="b">
        <f t="shared" si="3"/>
        <v>1</v>
      </c>
      <c r="X120" s="49" t="s">
        <v>380</v>
      </c>
      <c r="Y120" s="38">
        <v>1</v>
      </c>
      <c r="Z120" s="38" t="s">
        <v>6</v>
      </c>
      <c r="AA120" s="441" t="s">
        <v>382</v>
      </c>
      <c r="AB120" s="42" t="s">
        <v>1530</v>
      </c>
      <c r="AC120" s="213" t="s">
        <v>4118</v>
      </c>
      <c r="AD120" s="626" t="str">
        <f t="shared" si="5"/>
        <v>BITS F464L1</v>
      </c>
      <c r="AE120" s="626">
        <v>1306</v>
      </c>
      <c r="AF120" s="53" t="s">
        <v>381</v>
      </c>
    </row>
    <row r="121" spans="2:32" s="477" customFormat="1" ht="14.25" customHeight="1">
      <c r="B121" s="485"/>
      <c r="C121" s="471"/>
      <c r="D121" s="472" t="s">
        <v>384</v>
      </c>
      <c r="E121" s="486" t="s">
        <v>385</v>
      </c>
      <c r="F121" s="487" t="s">
        <v>386</v>
      </c>
      <c r="G121" s="473">
        <v>1</v>
      </c>
      <c r="H121" s="634">
        <v>4991</v>
      </c>
      <c r="I121" s="487" t="s">
        <v>15</v>
      </c>
      <c r="J121" s="487"/>
      <c r="K121" s="487"/>
      <c r="L121" s="487"/>
      <c r="M121" s="488"/>
      <c r="N121" s="487"/>
      <c r="O121" s="487"/>
      <c r="P121" s="476"/>
      <c r="Q121" s="476"/>
      <c r="R121" s="476"/>
      <c r="S121" s="476"/>
      <c r="T121" s="476"/>
      <c r="U121" s="476"/>
      <c r="V121" s="477" t="b">
        <f t="shared" si="4"/>
        <v>1</v>
      </c>
      <c r="W121" s="477" t="b">
        <f t="shared" si="3"/>
        <v>1</v>
      </c>
      <c r="X121" s="486" t="s">
        <v>385</v>
      </c>
      <c r="Y121" s="473">
        <v>1</v>
      </c>
      <c r="Z121" s="473" t="s">
        <v>19</v>
      </c>
      <c r="AA121" s="478" t="s">
        <v>249</v>
      </c>
      <c r="AB121" s="485"/>
      <c r="AC121" s="213" t="s">
        <v>4119</v>
      </c>
      <c r="AD121" s="626" t="str">
        <f t="shared" si="5"/>
        <v>BITS G511I1</v>
      </c>
      <c r="AE121" s="626" t="e">
        <v>#N/A</v>
      </c>
      <c r="AF121" s="487" t="s">
        <v>386</v>
      </c>
    </row>
    <row r="122" spans="2:32" ht="14.25" customHeight="1">
      <c r="B122" s="33"/>
      <c r="C122" s="41"/>
      <c r="D122" s="35" t="s">
        <v>387</v>
      </c>
      <c r="E122" s="60" t="s">
        <v>388</v>
      </c>
      <c r="F122" s="61" t="s">
        <v>389</v>
      </c>
      <c r="G122" s="38">
        <v>1</v>
      </c>
      <c r="H122" s="633">
        <v>5471</v>
      </c>
      <c r="I122" s="61" t="s">
        <v>15</v>
      </c>
      <c r="J122" s="61"/>
      <c r="K122" s="61"/>
      <c r="L122" s="61"/>
      <c r="M122" s="404"/>
      <c r="N122" s="61"/>
      <c r="O122" s="61"/>
      <c r="P122" s="392"/>
      <c r="Q122" s="392"/>
      <c r="R122" s="392"/>
      <c r="S122" s="392"/>
      <c r="T122" s="392"/>
      <c r="U122" s="392"/>
      <c r="V122" s="757" t="b">
        <f t="shared" si="4"/>
        <v>1</v>
      </c>
      <c r="W122" s="757" t="b">
        <f t="shared" si="3"/>
        <v>1</v>
      </c>
      <c r="X122" s="60" t="s">
        <v>388</v>
      </c>
      <c r="Y122" s="38">
        <v>1</v>
      </c>
      <c r="Z122" s="38" t="s">
        <v>19</v>
      </c>
      <c r="AA122" s="117" t="s">
        <v>249</v>
      </c>
      <c r="AB122" s="33"/>
      <c r="AC122" s="213" t="s">
        <v>4120</v>
      </c>
      <c r="AD122" s="626" t="str">
        <f t="shared" si="5"/>
        <v>BITS G513I1</v>
      </c>
      <c r="AE122" s="626">
        <v>1031</v>
      </c>
      <c r="AF122" s="61" t="s">
        <v>389</v>
      </c>
    </row>
    <row r="123" spans="2:32" s="477" customFormat="1" ht="14.25" customHeight="1">
      <c r="B123" s="470"/>
      <c r="C123" s="471"/>
      <c r="D123" s="472" t="s">
        <v>390</v>
      </c>
      <c r="E123" s="479" t="s">
        <v>391</v>
      </c>
      <c r="F123" s="480" t="s">
        <v>392</v>
      </c>
      <c r="G123" s="473">
        <v>1</v>
      </c>
      <c r="H123" s="634">
        <v>7541</v>
      </c>
      <c r="I123" s="480" t="s">
        <v>15</v>
      </c>
      <c r="J123" s="480"/>
      <c r="K123" s="480"/>
      <c r="L123" s="480"/>
      <c r="M123" s="481"/>
      <c r="N123" s="480"/>
      <c r="O123" s="480"/>
      <c r="P123" s="476"/>
      <c r="Q123" s="476"/>
      <c r="R123" s="476"/>
      <c r="S123" s="476"/>
      <c r="T123" s="476"/>
      <c r="U123" s="476"/>
      <c r="V123" s="477" t="b">
        <f t="shared" si="4"/>
        <v>1</v>
      </c>
      <c r="W123" s="477" t="b">
        <f t="shared" si="3"/>
        <v>1</v>
      </c>
      <c r="X123" s="479" t="s">
        <v>391</v>
      </c>
      <c r="Y123" s="473">
        <v>1</v>
      </c>
      <c r="Z123" s="473" t="s">
        <v>19</v>
      </c>
      <c r="AA123" s="478" t="s">
        <v>249</v>
      </c>
      <c r="AB123" s="470"/>
      <c r="AC123" s="213" t="s">
        <v>4121</v>
      </c>
      <c r="AD123" s="626" t="str">
        <f t="shared" si="5"/>
        <v>BITS G529I1</v>
      </c>
      <c r="AE123" s="626" t="e">
        <v>#N/A</v>
      </c>
      <c r="AF123" s="480" t="s">
        <v>392</v>
      </c>
    </row>
    <row r="124" spans="2:32" s="477" customFormat="1" ht="14.25" customHeight="1">
      <c r="B124" s="470"/>
      <c r="C124" s="471"/>
      <c r="D124" s="472" t="s">
        <v>393</v>
      </c>
      <c r="E124" s="479" t="s">
        <v>394</v>
      </c>
      <c r="F124" s="480" t="s">
        <v>395</v>
      </c>
      <c r="G124" s="473">
        <v>1</v>
      </c>
      <c r="H124" s="634">
        <v>7551</v>
      </c>
      <c r="I124" s="480" t="s">
        <v>15</v>
      </c>
      <c r="J124" s="480"/>
      <c r="K124" s="480"/>
      <c r="L124" s="480"/>
      <c r="M124" s="481"/>
      <c r="N124" s="480"/>
      <c r="O124" s="480"/>
      <c r="P124" s="476"/>
      <c r="Q124" s="476"/>
      <c r="R124" s="476"/>
      <c r="S124" s="476"/>
      <c r="T124" s="476"/>
      <c r="U124" s="476"/>
      <c r="V124" s="477" t="b">
        <f t="shared" si="4"/>
        <v>1</v>
      </c>
      <c r="W124" s="477" t="b">
        <f t="shared" si="3"/>
        <v>1</v>
      </c>
      <c r="X124" s="479" t="s">
        <v>394</v>
      </c>
      <c r="Y124" s="473">
        <v>1</v>
      </c>
      <c r="Z124" s="473" t="s">
        <v>19</v>
      </c>
      <c r="AA124" s="478" t="s">
        <v>249</v>
      </c>
      <c r="AB124" s="470"/>
      <c r="AC124" s="213" t="s">
        <v>4122</v>
      </c>
      <c r="AD124" s="626" t="str">
        <f t="shared" si="5"/>
        <v>BITS G539I1</v>
      </c>
      <c r="AE124" s="626" t="e">
        <v>#N/A</v>
      </c>
      <c r="AF124" s="480" t="s">
        <v>395</v>
      </c>
    </row>
    <row r="125" spans="2:32" s="477" customFormat="1" ht="14.25" customHeight="1">
      <c r="B125" s="470"/>
      <c r="C125" s="471"/>
      <c r="D125" s="472" t="s">
        <v>396</v>
      </c>
      <c r="E125" s="472" t="s">
        <v>397</v>
      </c>
      <c r="F125" s="466" t="s">
        <v>398</v>
      </c>
      <c r="G125" s="473">
        <v>1</v>
      </c>
      <c r="H125" s="634">
        <v>20031</v>
      </c>
      <c r="I125" s="466" t="s">
        <v>15</v>
      </c>
      <c r="J125" s="466"/>
      <c r="K125" s="466"/>
      <c r="L125" s="466"/>
      <c r="M125" s="475"/>
      <c r="N125" s="466"/>
      <c r="O125" s="466"/>
      <c r="P125" s="476"/>
      <c r="Q125" s="476"/>
      <c r="R125" s="476"/>
      <c r="S125" s="476"/>
      <c r="T125" s="476"/>
      <c r="U125" s="476"/>
      <c r="V125" s="477" t="b">
        <f t="shared" si="4"/>
        <v>1</v>
      </c>
      <c r="W125" s="477" t="b">
        <f t="shared" si="3"/>
        <v>1</v>
      </c>
      <c r="X125" s="472" t="s">
        <v>397</v>
      </c>
      <c r="Y125" s="473">
        <v>1</v>
      </c>
      <c r="Z125" s="473" t="s">
        <v>19</v>
      </c>
      <c r="AA125" s="478" t="s">
        <v>249</v>
      </c>
      <c r="AB125" s="470"/>
      <c r="AC125" s="213" t="s">
        <v>4123</v>
      </c>
      <c r="AD125" s="626" t="str">
        <f t="shared" si="5"/>
        <v>BITS G540I1</v>
      </c>
      <c r="AE125" s="626" t="e">
        <v>#N/A</v>
      </c>
      <c r="AF125" s="466" t="s">
        <v>398</v>
      </c>
    </row>
    <row r="126" spans="2:32" ht="14.25" customHeight="1">
      <c r="B126" s="43" t="s">
        <v>1621</v>
      </c>
      <c r="C126" s="41"/>
      <c r="D126" s="66" t="s">
        <v>399</v>
      </c>
      <c r="E126" s="67" t="s">
        <v>400</v>
      </c>
      <c r="F126" s="67" t="s">
        <v>1634</v>
      </c>
      <c r="G126" s="41">
        <v>1</v>
      </c>
      <c r="H126" s="633">
        <v>91</v>
      </c>
      <c r="I126" s="67" t="s">
        <v>3304</v>
      </c>
      <c r="J126" s="67" t="s">
        <v>3265</v>
      </c>
      <c r="K126" s="67" t="s">
        <v>3264</v>
      </c>
      <c r="L126" s="67"/>
      <c r="M126" s="406"/>
      <c r="N126" s="67"/>
      <c r="O126" s="67"/>
      <c r="P126" s="392"/>
      <c r="Q126" s="392"/>
      <c r="R126" s="392"/>
      <c r="S126" s="392"/>
      <c r="T126" s="392"/>
      <c r="U126" s="392"/>
      <c r="V126" s="757" t="b">
        <f t="shared" si="4"/>
        <v>1</v>
      </c>
      <c r="W126" s="757" t="b">
        <f t="shared" si="3"/>
        <v>1</v>
      </c>
      <c r="X126" s="67" t="s">
        <v>400</v>
      </c>
      <c r="Y126" s="41">
        <v>1</v>
      </c>
      <c r="Z126" s="41" t="s">
        <v>6</v>
      </c>
      <c r="AA126" s="442" t="s">
        <v>402</v>
      </c>
      <c r="AB126" s="43" t="s">
        <v>1621</v>
      </c>
      <c r="AC126" s="213" t="s">
        <v>4124</v>
      </c>
      <c r="AD126" s="626" t="str">
        <f t="shared" si="5"/>
        <v>BITS G553L1</v>
      </c>
      <c r="AE126" s="626">
        <v>1018</v>
      </c>
      <c r="AF126" s="67" t="s">
        <v>1634</v>
      </c>
    </row>
    <row r="127" spans="2:32" s="477" customFormat="1" ht="14.25" customHeight="1">
      <c r="B127" s="482"/>
      <c r="C127" s="471"/>
      <c r="D127" s="489" t="s">
        <v>404</v>
      </c>
      <c r="E127" s="489" t="s">
        <v>405</v>
      </c>
      <c r="F127" s="489" t="s">
        <v>406</v>
      </c>
      <c r="G127" s="471">
        <v>1</v>
      </c>
      <c r="H127" s="634">
        <v>21641</v>
      </c>
      <c r="I127" s="489" t="s">
        <v>15</v>
      </c>
      <c r="J127" s="489"/>
      <c r="K127" s="489"/>
      <c r="L127" s="489"/>
      <c r="M127" s="490"/>
      <c r="N127" s="489"/>
      <c r="O127" s="489"/>
      <c r="P127" s="476"/>
      <c r="Q127" s="476"/>
      <c r="R127" s="476"/>
      <c r="S127" s="476"/>
      <c r="T127" s="476"/>
      <c r="U127" s="476"/>
      <c r="V127" s="477" t="b">
        <f t="shared" si="4"/>
        <v>1</v>
      </c>
      <c r="W127" s="477" t="b">
        <f t="shared" si="3"/>
        <v>1</v>
      </c>
      <c r="X127" s="491" t="s">
        <v>405</v>
      </c>
      <c r="Y127" s="471">
        <v>1</v>
      </c>
      <c r="Z127" s="471" t="s">
        <v>19</v>
      </c>
      <c r="AA127" s="478" t="s">
        <v>249</v>
      </c>
      <c r="AB127" s="482"/>
      <c r="AC127" s="213" t="s">
        <v>4125</v>
      </c>
      <c r="AD127" s="626" t="str">
        <f t="shared" si="5"/>
        <v>BITS G562TI1</v>
      </c>
      <c r="AE127" s="626" t="e">
        <v>#N/A</v>
      </c>
      <c r="AF127" s="489" t="s">
        <v>406</v>
      </c>
    </row>
    <row r="128" spans="2:32" s="477" customFormat="1" ht="14.25" customHeight="1">
      <c r="B128" s="470"/>
      <c r="C128" s="471"/>
      <c r="D128" s="483" t="s">
        <v>407</v>
      </c>
      <c r="E128" s="483" t="s">
        <v>408</v>
      </c>
      <c r="F128" s="466" t="s">
        <v>406</v>
      </c>
      <c r="G128" s="484">
        <v>1</v>
      </c>
      <c r="H128" s="634">
        <v>21651</v>
      </c>
      <c r="I128" s="466" t="s">
        <v>15</v>
      </c>
      <c r="J128" s="466"/>
      <c r="K128" s="466"/>
      <c r="L128" s="466"/>
      <c r="M128" s="475"/>
      <c r="N128" s="466"/>
      <c r="O128" s="466"/>
      <c r="P128" s="476"/>
      <c r="Q128" s="476"/>
      <c r="R128" s="476"/>
      <c r="S128" s="476"/>
      <c r="T128" s="476"/>
      <c r="U128" s="476"/>
      <c r="V128" s="477" t="b">
        <f t="shared" si="4"/>
        <v>1</v>
      </c>
      <c r="W128" s="477" t="b">
        <f t="shared" si="3"/>
        <v>1</v>
      </c>
      <c r="X128" s="483" t="s">
        <v>408</v>
      </c>
      <c r="Y128" s="484">
        <v>1</v>
      </c>
      <c r="Z128" s="484" t="s">
        <v>19</v>
      </c>
      <c r="AA128" s="478" t="s">
        <v>249</v>
      </c>
      <c r="AB128" s="470"/>
      <c r="AC128" s="213" t="s">
        <v>4126</v>
      </c>
      <c r="AD128" s="626" t="str">
        <f t="shared" si="5"/>
        <v>BITS G563TI1</v>
      </c>
      <c r="AE128" s="626" t="e">
        <v>#N/A</v>
      </c>
      <c r="AF128" s="466" t="s">
        <v>406</v>
      </c>
    </row>
    <row r="129" spans="2:32" s="477" customFormat="1" ht="14.25" customHeight="1">
      <c r="B129" s="470"/>
      <c r="C129" s="471"/>
      <c r="D129" s="472" t="s">
        <v>412</v>
      </c>
      <c r="E129" s="472" t="s">
        <v>413</v>
      </c>
      <c r="F129" s="466" t="s">
        <v>406</v>
      </c>
      <c r="G129" s="473">
        <v>1</v>
      </c>
      <c r="H129" s="634">
        <v>7561</v>
      </c>
      <c r="I129" s="466" t="s">
        <v>15</v>
      </c>
      <c r="J129" s="466"/>
      <c r="K129" s="466"/>
      <c r="L129" s="466"/>
      <c r="M129" s="475"/>
      <c r="N129" s="466"/>
      <c r="O129" s="466"/>
      <c r="P129" s="476"/>
      <c r="Q129" s="476"/>
      <c r="R129" s="476"/>
      <c r="S129" s="476"/>
      <c r="T129" s="476"/>
      <c r="U129" s="476"/>
      <c r="V129" s="477" t="b">
        <f t="shared" si="4"/>
        <v>1</v>
      </c>
      <c r="W129" s="477" t="b">
        <f t="shared" si="3"/>
        <v>1</v>
      </c>
      <c r="X129" s="472" t="s">
        <v>413</v>
      </c>
      <c r="Y129" s="473">
        <v>1</v>
      </c>
      <c r="Z129" s="473" t="s">
        <v>19</v>
      </c>
      <c r="AA129" s="478" t="s">
        <v>249</v>
      </c>
      <c r="AB129" s="470"/>
      <c r="AC129" s="213" t="s">
        <v>4127</v>
      </c>
      <c r="AD129" s="626" t="str">
        <f t="shared" si="5"/>
        <v>BITS G629TI1</v>
      </c>
      <c r="AE129" s="626" t="e">
        <v>#N/A</v>
      </c>
      <c r="AF129" s="466" t="s">
        <v>406</v>
      </c>
    </row>
    <row r="130" spans="2:32" s="477" customFormat="1" ht="14.25" customHeight="1">
      <c r="B130" s="492"/>
      <c r="C130" s="471"/>
      <c r="D130" s="473" t="s">
        <v>409</v>
      </c>
      <c r="E130" s="482" t="s">
        <v>410</v>
      </c>
      <c r="F130" s="493" t="s">
        <v>411</v>
      </c>
      <c r="G130" s="471">
        <v>1</v>
      </c>
      <c r="H130" s="634">
        <v>7531</v>
      </c>
      <c r="I130" s="494" t="s">
        <v>15</v>
      </c>
      <c r="J130" s="493"/>
      <c r="K130" s="493"/>
      <c r="L130" s="493"/>
      <c r="M130" s="495"/>
      <c r="N130" s="493"/>
      <c r="O130" s="493"/>
      <c r="P130" s="476"/>
      <c r="Q130" s="476"/>
      <c r="R130" s="476"/>
      <c r="S130" s="476"/>
      <c r="T130" s="476"/>
      <c r="U130" s="476"/>
      <c r="V130" s="477" t="b">
        <f t="shared" si="4"/>
        <v>1</v>
      </c>
      <c r="W130" s="477" t="b">
        <f t="shared" si="3"/>
        <v>1</v>
      </c>
      <c r="X130" s="482" t="s">
        <v>410</v>
      </c>
      <c r="Y130" s="471">
        <v>1</v>
      </c>
      <c r="Z130" s="496" t="s">
        <v>19</v>
      </c>
      <c r="AA130" s="478" t="s">
        <v>249</v>
      </c>
      <c r="AB130" s="492"/>
      <c r="AC130" s="213" t="s">
        <v>4128</v>
      </c>
      <c r="AD130" s="626" t="str">
        <f t="shared" si="5"/>
        <v>BITS G619I1</v>
      </c>
      <c r="AE130" s="626" t="e">
        <v>#N/A</v>
      </c>
      <c r="AF130" s="493" t="s">
        <v>411</v>
      </c>
    </row>
    <row r="131" spans="2:32" ht="14.25" customHeight="1">
      <c r="B131" s="42"/>
      <c r="C131" s="41"/>
      <c r="D131" s="35" t="s">
        <v>414</v>
      </c>
      <c r="E131" s="49" t="s">
        <v>415</v>
      </c>
      <c r="F131" s="96" t="s">
        <v>416</v>
      </c>
      <c r="G131" s="38">
        <v>1</v>
      </c>
      <c r="H131" s="633">
        <v>7571</v>
      </c>
      <c r="I131" s="96" t="s">
        <v>15</v>
      </c>
      <c r="J131" s="96"/>
      <c r="K131" s="96"/>
      <c r="L131" s="96"/>
      <c r="M131" s="408"/>
      <c r="N131" s="96"/>
      <c r="O131" s="96"/>
      <c r="P131" s="392"/>
      <c r="Q131" s="392"/>
      <c r="R131" s="392"/>
      <c r="S131" s="392"/>
      <c r="T131" s="392"/>
      <c r="U131" s="392"/>
      <c r="V131" s="757" t="b">
        <f t="shared" si="4"/>
        <v>1</v>
      </c>
      <c r="W131" s="757" t="b">
        <f t="shared" si="3"/>
        <v>1</v>
      </c>
      <c r="X131" s="49" t="s">
        <v>415</v>
      </c>
      <c r="Y131" s="38">
        <v>1</v>
      </c>
      <c r="Z131" s="38" t="s">
        <v>19</v>
      </c>
      <c r="AA131" s="117" t="s">
        <v>249</v>
      </c>
      <c r="AB131" s="42"/>
      <c r="AC131" s="213" t="s">
        <v>4129</v>
      </c>
      <c r="AD131" s="626" t="str">
        <f t="shared" si="5"/>
        <v>BITS G649I1</v>
      </c>
      <c r="AE131" s="626">
        <v>1042</v>
      </c>
      <c r="AF131" s="96" t="s">
        <v>416</v>
      </c>
    </row>
    <row r="132" spans="2:32" s="477" customFormat="1" ht="14.25" customHeight="1">
      <c r="B132" s="492"/>
      <c r="C132" s="471"/>
      <c r="D132" s="471" t="s">
        <v>417</v>
      </c>
      <c r="E132" s="482" t="s">
        <v>418</v>
      </c>
      <c r="F132" s="493" t="s">
        <v>419</v>
      </c>
      <c r="G132" s="471">
        <v>1</v>
      </c>
      <c r="H132" s="634">
        <v>6011</v>
      </c>
      <c r="I132" s="494" t="s">
        <v>15</v>
      </c>
      <c r="J132" s="493"/>
      <c r="K132" s="493"/>
      <c r="L132" s="493"/>
      <c r="M132" s="495"/>
      <c r="N132" s="493"/>
      <c r="O132" s="493"/>
      <c r="P132" s="476"/>
      <c r="Q132" s="476"/>
      <c r="R132" s="476"/>
      <c r="S132" s="476"/>
      <c r="T132" s="476"/>
      <c r="U132" s="476"/>
      <c r="V132" s="477" t="b">
        <f t="shared" si="4"/>
        <v>1</v>
      </c>
      <c r="W132" s="477" t="b">
        <f t="shared" si="3"/>
        <v>1</v>
      </c>
      <c r="X132" s="482" t="s">
        <v>418</v>
      </c>
      <c r="Y132" s="471">
        <v>1</v>
      </c>
      <c r="Z132" s="496" t="s">
        <v>19</v>
      </c>
      <c r="AA132" s="478" t="s">
        <v>249</v>
      </c>
      <c r="AB132" s="492"/>
      <c r="AC132" s="213" t="s">
        <v>4130</v>
      </c>
      <c r="AD132" s="626" t="str">
        <f t="shared" si="5"/>
        <v>BITS G654I1</v>
      </c>
      <c r="AE132" s="626" t="e">
        <v>#N/A</v>
      </c>
      <c r="AF132" s="493" t="s">
        <v>419</v>
      </c>
    </row>
    <row r="133" spans="2:32" s="477" customFormat="1" ht="14.25" customHeight="1">
      <c r="B133" s="470"/>
      <c r="C133" s="471"/>
      <c r="D133" s="472" t="s">
        <v>420</v>
      </c>
      <c r="E133" s="486" t="s">
        <v>421</v>
      </c>
      <c r="F133" s="466" t="s">
        <v>262</v>
      </c>
      <c r="G133" s="473">
        <v>1</v>
      </c>
      <c r="H133" s="634">
        <v>21671</v>
      </c>
      <c r="I133" s="466" t="s">
        <v>15</v>
      </c>
      <c r="J133" s="466"/>
      <c r="K133" s="466"/>
      <c r="L133" s="466"/>
      <c r="M133" s="475"/>
      <c r="N133" s="466"/>
      <c r="O133" s="466"/>
      <c r="P133" s="476"/>
      <c r="Q133" s="476"/>
      <c r="R133" s="476"/>
      <c r="S133" s="476"/>
      <c r="T133" s="476"/>
      <c r="U133" s="476"/>
      <c r="V133" s="477" t="b">
        <f t="shared" si="4"/>
        <v>1</v>
      </c>
      <c r="W133" s="477" t="b">
        <f t="shared" si="3"/>
        <v>1</v>
      </c>
      <c r="X133" s="486" t="s">
        <v>421</v>
      </c>
      <c r="Y133" s="473">
        <v>1</v>
      </c>
      <c r="Z133" s="473" t="s">
        <v>19</v>
      </c>
      <c r="AA133" s="478" t="s">
        <v>1635</v>
      </c>
      <c r="AB133" s="470"/>
      <c r="AC133" s="213" t="s">
        <v>4131</v>
      </c>
      <c r="AD133" s="626" t="str">
        <f t="shared" si="5"/>
        <v>BITS G661 I1</v>
      </c>
      <c r="AE133" s="626" t="e">
        <v>#N/A</v>
      </c>
      <c r="AF133" s="466" t="s">
        <v>262</v>
      </c>
    </row>
    <row r="134" spans="2:32" ht="14.25" customHeight="1">
      <c r="B134" s="33" t="s">
        <v>1578</v>
      </c>
      <c r="C134" s="41" t="s">
        <v>1601</v>
      </c>
      <c r="D134" s="35" t="s">
        <v>424</v>
      </c>
      <c r="E134" s="35" t="s">
        <v>425</v>
      </c>
      <c r="F134" s="36" t="s">
        <v>426</v>
      </c>
      <c r="G134" s="38">
        <v>1</v>
      </c>
      <c r="H134" s="633">
        <v>11801</v>
      </c>
      <c r="I134" s="36" t="s">
        <v>3299</v>
      </c>
      <c r="J134" s="36" t="s">
        <v>3276</v>
      </c>
      <c r="K134" s="36" t="s">
        <v>3297</v>
      </c>
      <c r="L134" s="36"/>
      <c r="M134" s="402"/>
      <c r="N134" s="36"/>
      <c r="O134" s="36"/>
      <c r="P134" s="392"/>
      <c r="Q134" s="392"/>
      <c r="R134" s="392"/>
      <c r="S134" s="392"/>
      <c r="T134" s="392"/>
      <c r="U134" s="392"/>
      <c r="V134" s="757" t="b">
        <f t="shared" si="4"/>
        <v>1</v>
      </c>
      <c r="W134" s="757" t="b">
        <f t="shared" ref="W134:W197" si="6">EXACT(G134,Y134)</f>
        <v>1</v>
      </c>
      <c r="X134" s="35" t="s">
        <v>425</v>
      </c>
      <c r="Y134" s="38">
        <v>1</v>
      </c>
      <c r="Z134" s="38" t="s">
        <v>6</v>
      </c>
      <c r="AA134" s="117" t="s">
        <v>365</v>
      </c>
      <c r="AB134" s="33" t="s">
        <v>1578</v>
      </c>
      <c r="AC134" s="213" t="s">
        <v>4132</v>
      </c>
      <c r="AD134" s="626" t="str">
        <f t="shared" si="5"/>
        <v>CHE F241L1</v>
      </c>
      <c r="AE134" s="626">
        <v>1203</v>
      </c>
      <c r="AF134" s="36" t="s">
        <v>426</v>
      </c>
    </row>
    <row r="135" spans="2:32" ht="14.25" customHeight="1">
      <c r="B135" s="33" t="s">
        <v>1536</v>
      </c>
      <c r="C135" s="41"/>
      <c r="D135" s="35" t="s">
        <v>424</v>
      </c>
      <c r="E135" s="35" t="s">
        <v>425</v>
      </c>
      <c r="F135" s="36" t="s">
        <v>426</v>
      </c>
      <c r="G135" s="38">
        <v>1</v>
      </c>
      <c r="H135" s="641">
        <v>1180157</v>
      </c>
      <c r="I135" s="36" t="s">
        <v>3280</v>
      </c>
      <c r="J135" s="36"/>
      <c r="K135" s="36"/>
      <c r="L135" s="36"/>
      <c r="M135" s="402"/>
      <c r="N135" s="36"/>
      <c r="O135" s="36"/>
      <c r="P135" s="392"/>
      <c r="Q135" s="392"/>
      <c r="R135" s="392"/>
      <c r="S135" s="392"/>
      <c r="T135" s="392"/>
      <c r="U135" s="392"/>
      <c r="V135" s="757" t="b">
        <f t="shared" ref="V135:V198" si="7">EXACT(X135,E135)</f>
        <v>1</v>
      </c>
      <c r="W135" s="757" t="b">
        <f t="shared" si="6"/>
        <v>1</v>
      </c>
      <c r="X135" s="35" t="s">
        <v>425</v>
      </c>
      <c r="Y135" s="38">
        <v>1</v>
      </c>
      <c r="Z135" s="38" t="s">
        <v>7</v>
      </c>
      <c r="AA135" s="53" t="s">
        <v>366</v>
      </c>
      <c r="AB135" s="33" t="s">
        <v>1536</v>
      </c>
      <c r="AC135" s="213" t="s">
        <v>4133</v>
      </c>
      <c r="AD135" s="626" t="str">
        <f t="shared" ref="AD135:AD198" si="8">X135&amp;Z135&amp;Y135</f>
        <v>CHE F241T1</v>
      </c>
      <c r="AE135" s="626">
        <v>1204</v>
      </c>
      <c r="AF135" s="36" t="s">
        <v>426</v>
      </c>
    </row>
    <row r="136" spans="2:32" ht="14.25" customHeight="1">
      <c r="B136" s="33" t="s">
        <v>1534</v>
      </c>
      <c r="C136" s="41"/>
      <c r="D136" s="35" t="s">
        <v>427</v>
      </c>
      <c r="E136" s="35" t="s">
        <v>428</v>
      </c>
      <c r="F136" s="36" t="s">
        <v>1636</v>
      </c>
      <c r="G136" s="38">
        <v>1</v>
      </c>
      <c r="H136" s="633">
        <v>11811</v>
      </c>
      <c r="I136" s="36" t="s">
        <v>3284</v>
      </c>
      <c r="J136" s="36" t="s">
        <v>3273</v>
      </c>
      <c r="K136" s="36" t="s">
        <v>3269</v>
      </c>
      <c r="L136" s="36"/>
      <c r="M136" s="402"/>
      <c r="N136" s="36"/>
      <c r="O136" s="36"/>
      <c r="P136" s="392"/>
      <c r="Q136" s="392"/>
      <c r="R136" s="392"/>
      <c r="S136" s="392"/>
      <c r="T136" s="392"/>
      <c r="U136" s="392"/>
      <c r="V136" s="757" t="b">
        <f t="shared" si="7"/>
        <v>1</v>
      </c>
      <c r="W136" s="757" t="b">
        <f t="shared" si="6"/>
        <v>1</v>
      </c>
      <c r="X136" s="35" t="s">
        <v>428</v>
      </c>
      <c r="Y136" s="38">
        <v>1</v>
      </c>
      <c r="Z136" s="38" t="s">
        <v>6</v>
      </c>
      <c r="AA136" s="53" t="s">
        <v>430</v>
      </c>
      <c r="AB136" s="33" t="s">
        <v>1534</v>
      </c>
      <c r="AC136" s="213" t="s">
        <v>4134</v>
      </c>
      <c r="AD136" s="626" t="str">
        <f t="shared" si="8"/>
        <v>CHE F242L1</v>
      </c>
      <c r="AE136" s="626">
        <v>1205</v>
      </c>
      <c r="AF136" s="36" t="s">
        <v>1636</v>
      </c>
    </row>
    <row r="137" spans="2:32" ht="14.25" customHeight="1">
      <c r="B137" s="33" t="s">
        <v>1637</v>
      </c>
      <c r="C137" s="41"/>
      <c r="D137" s="35" t="s">
        <v>427</v>
      </c>
      <c r="E137" s="35" t="s">
        <v>428</v>
      </c>
      <c r="F137" s="36" t="s">
        <v>1636</v>
      </c>
      <c r="G137" s="38">
        <v>1</v>
      </c>
      <c r="H137" s="641">
        <v>1181157</v>
      </c>
      <c r="I137" s="36" t="s">
        <v>3301</v>
      </c>
      <c r="J137" s="36"/>
      <c r="K137" s="36"/>
      <c r="L137" s="36"/>
      <c r="M137" s="402"/>
      <c r="N137" s="36"/>
      <c r="O137" s="36"/>
      <c r="P137" s="392"/>
      <c r="Q137" s="392"/>
      <c r="R137" s="392"/>
      <c r="S137" s="392"/>
      <c r="T137" s="392"/>
      <c r="U137" s="392"/>
      <c r="V137" s="757" t="b">
        <f t="shared" si="7"/>
        <v>1</v>
      </c>
      <c r="W137" s="757" t="b">
        <f t="shared" si="6"/>
        <v>1</v>
      </c>
      <c r="X137" s="35" t="s">
        <v>428</v>
      </c>
      <c r="Y137" s="38">
        <v>1</v>
      </c>
      <c r="Z137" s="38" t="s">
        <v>7</v>
      </c>
      <c r="AA137" s="53" t="s">
        <v>431</v>
      </c>
      <c r="AB137" s="33" t="s">
        <v>1637</v>
      </c>
      <c r="AC137" s="213" t="s">
        <v>4135</v>
      </c>
      <c r="AD137" s="626" t="str">
        <f t="shared" si="8"/>
        <v>CHE F242T1</v>
      </c>
      <c r="AE137" s="626">
        <v>1206</v>
      </c>
      <c r="AF137" s="36" t="s">
        <v>1636</v>
      </c>
    </row>
    <row r="138" spans="2:32" ht="14.25" customHeight="1">
      <c r="B138" s="33" t="s">
        <v>1621</v>
      </c>
      <c r="C138" s="41" t="s">
        <v>1601</v>
      </c>
      <c r="D138" s="35" t="s">
        <v>432</v>
      </c>
      <c r="E138" s="35" t="s">
        <v>433</v>
      </c>
      <c r="F138" s="36" t="s">
        <v>1638</v>
      </c>
      <c r="G138" s="38">
        <v>1</v>
      </c>
      <c r="H138" s="633">
        <v>11821</v>
      </c>
      <c r="I138" s="36" t="s">
        <v>3304</v>
      </c>
      <c r="J138" s="36" t="s">
        <v>3265</v>
      </c>
      <c r="K138" s="36" t="s">
        <v>3264</v>
      </c>
      <c r="L138" s="36"/>
      <c r="M138" s="402"/>
      <c r="N138" s="36"/>
      <c r="O138" s="36"/>
      <c r="P138" s="392"/>
      <c r="Q138" s="392"/>
      <c r="R138" s="392"/>
      <c r="S138" s="392"/>
      <c r="T138" s="392"/>
      <c r="U138" s="392"/>
      <c r="V138" s="757" t="b">
        <f t="shared" si="7"/>
        <v>1</v>
      </c>
      <c r="W138" s="757" t="b">
        <f t="shared" si="6"/>
        <v>1</v>
      </c>
      <c r="X138" s="35" t="s">
        <v>433</v>
      </c>
      <c r="Y138" s="38">
        <v>1</v>
      </c>
      <c r="Z138" s="38" t="s">
        <v>6</v>
      </c>
      <c r="AA138" s="53" t="s">
        <v>435</v>
      </c>
      <c r="AB138" s="33" t="s">
        <v>1621</v>
      </c>
      <c r="AC138" s="213" t="s">
        <v>4136</v>
      </c>
      <c r="AD138" s="626" t="str">
        <f t="shared" si="8"/>
        <v>CHE F243L1</v>
      </c>
      <c r="AE138" s="626">
        <v>1207</v>
      </c>
      <c r="AF138" s="36" t="s">
        <v>1638</v>
      </c>
    </row>
    <row r="139" spans="2:32" ht="14.25" customHeight="1">
      <c r="B139" s="33" t="s">
        <v>1639</v>
      </c>
      <c r="C139" s="41" t="s">
        <v>1601</v>
      </c>
      <c r="D139" s="35" t="s">
        <v>432</v>
      </c>
      <c r="E139" s="35" t="s">
        <v>433</v>
      </c>
      <c r="F139" s="36" t="s">
        <v>1638</v>
      </c>
      <c r="G139" s="38">
        <v>1</v>
      </c>
      <c r="H139" s="641">
        <v>1182157</v>
      </c>
      <c r="I139" s="36" t="s">
        <v>3305</v>
      </c>
      <c r="J139" s="36"/>
      <c r="K139" s="36"/>
      <c r="L139" s="36"/>
      <c r="M139" s="402"/>
      <c r="N139" s="36"/>
      <c r="O139" s="36"/>
      <c r="P139" s="392"/>
      <c r="Q139" s="392"/>
      <c r="R139" s="392"/>
      <c r="S139" s="392"/>
      <c r="T139" s="392"/>
      <c r="U139" s="392"/>
      <c r="V139" s="757" t="b">
        <f t="shared" si="7"/>
        <v>1</v>
      </c>
      <c r="W139" s="757" t="b">
        <f t="shared" si="6"/>
        <v>1</v>
      </c>
      <c r="X139" s="35" t="s">
        <v>433</v>
      </c>
      <c r="Y139" s="38">
        <v>1</v>
      </c>
      <c r="Z139" s="38" t="s">
        <v>7</v>
      </c>
      <c r="AA139" s="53" t="s">
        <v>436</v>
      </c>
      <c r="AB139" s="33" t="s">
        <v>1639</v>
      </c>
      <c r="AC139" s="213" t="s">
        <v>4137</v>
      </c>
      <c r="AD139" s="626" t="str">
        <f t="shared" si="8"/>
        <v>CHE F243T1</v>
      </c>
      <c r="AE139" s="626">
        <v>1208</v>
      </c>
      <c r="AF139" s="36" t="s">
        <v>1638</v>
      </c>
    </row>
    <row r="140" spans="2:32" ht="14.25" customHeight="1">
      <c r="B140" s="33" t="s">
        <v>1538</v>
      </c>
      <c r="C140" s="41" t="s">
        <v>1601</v>
      </c>
      <c r="D140" s="35">
        <v>1183</v>
      </c>
      <c r="E140" s="35" t="s">
        <v>438</v>
      </c>
      <c r="F140" s="36" t="s">
        <v>439</v>
      </c>
      <c r="G140" s="38">
        <v>1</v>
      </c>
      <c r="H140" s="633">
        <v>11831</v>
      </c>
      <c r="I140" s="36" t="s">
        <v>3282</v>
      </c>
      <c r="J140" s="36" t="s">
        <v>3277</v>
      </c>
      <c r="K140" s="36" t="s">
        <v>3308</v>
      </c>
      <c r="L140" s="36"/>
      <c r="M140" s="402"/>
      <c r="N140" s="36"/>
      <c r="O140" s="36"/>
      <c r="P140" s="392"/>
      <c r="Q140" s="392"/>
      <c r="R140" s="392"/>
      <c r="S140" s="392"/>
      <c r="T140" s="392"/>
      <c r="U140" s="392"/>
      <c r="V140" s="757" t="b">
        <f t="shared" si="7"/>
        <v>1</v>
      </c>
      <c r="W140" s="757" t="b">
        <f t="shared" si="6"/>
        <v>1</v>
      </c>
      <c r="X140" s="35" t="s">
        <v>438</v>
      </c>
      <c r="Y140" s="38">
        <v>1</v>
      </c>
      <c r="Z140" s="38" t="s">
        <v>6</v>
      </c>
      <c r="AA140" s="96" t="s">
        <v>440</v>
      </c>
      <c r="AB140" s="33" t="s">
        <v>1538</v>
      </c>
      <c r="AC140" s="213" t="s">
        <v>4138</v>
      </c>
      <c r="AD140" s="626" t="str">
        <f t="shared" si="8"/>
        <v>CHE F244L1</v>
      </c>
      <c r="AE140" s="626">
        <v>1209</v>
      </c>
      <c r="AF140" s="36" t="s">
        <v>439</v>
      </c>
    </row>
    <row r="141" spans="2:32" ht="14.25" customHeight="1">
      <c r="B141" s="33" t="s">
        <v>1640</v>
      </c>
      <c r="C141" s="41"/>
      <c r="D141" s="35" t="s">
        <v>437</v>
      </c>
      <c r="E141" s="35" t="s">
        <v>438</v>
      </c>
      <c r="F141" s="36" t="s">
        <v>439</v>
      </c>
      <c r="G141" s="38">
        <v>1</v>
      </c>
      <c r="H141" s="641">
        <v>1183157</v>
      </c>
      <c r="I141" s="36" t="s">
        <v>3306</v>
      </c>
      <c r="J141" s="36"/>
      <c r="K141" s="36"/>
      <c r="L141" s="36"/>
      <c r="M141" s="402"/>
      <c r="N141" s="36"/>
      <c r="O141" s="36"/>
      <c r="P141" s="392"/>
      <c r="Q141" s="392"/>
      <c r="R141" s="392"/>
      <c r="S141" s="392"/>
      <c r="T141" s="392"/>
      <c r="U141" s="392"/>
      <c r="V141" s="757" t="b">
        <f t="shared" si="7"/>
        <v>1</v>
      </c>
      <c r="W141" s="757" t="b">
        <f t="shared" si="6"/>
        <v>1</v>
      </c>
      <c r="X141" s="35" t="s">
        <v>438</v>
      </c>
      <c r="Y141" s="38">
        <v>1</v>
      </c>
      <c r="Z141" s="38" t="s">
        <v>7</v>
      </c>
      <c r="AA141" s="53" t="s">
        <v>441</v>
      </c>
      <c r="AB141" s="33" t="s">
        <v>1640</v>
      </c>
      <c r="AC141" s="213" t="s">
        <v>4139</v>
      </c>
      <c r="AD141" s="626" t="str">
        <f t="shared" si="8"/>
        <v>CHE F244T1</v>
      </c>
      <c r="AE141" s="626">
        <v>1210</v>
      </c>
      <c r="AF141" s="36" t="s">
        <v>439</v>
      </c>
    </row>
    <row r="142" spans="2:32" ht="14.25" customHeight="1">
      <c r="B142" s="33"/>
      <c r="C142" s="41"/>
      <c r="D142" s="35" t="s">
        <v>442</v>
      </c>
      <c r="E142" s="35" t="s">
        <v>443</v>
      </c>
      <c r="F142" s="36" t="s">
        <v>184</v>
      </c>
      <c r="G142" s="38">
        <v>1</v>
      </c>
      <c r="H142" s="633">
        <v>16531</v>
      </c>
      <c r="I142" s="36" t="s">
        <v>15</v>
      </c>
      <c r="J142" s="36"/>
      <c r="K142" s="36"/>
      <c r="L142" s="36"/>
      <c r="M142" s="402"/>
      <c r="N142" s="36"/>
      <c r="O142" s="36"/>
      <c r="P142" s="392"/>
      <c r="Q142" s="392"/>
      <c r="R142" s="392"/>
      <c r="S142" s="392"/>
      <c r="T142" s="392"/>
      <c r="U142" s="392"/>
      <c r="V142" s="757" t="b">
        <f t="shared" si="7"/>
        <v>1</v>
      </c>
      <c r="W142" s="757" t="b">
        <f t="shared" si="6"/>
        <v>1</v>
      </c>
      <c r="X142" s="35" t="s">
        <v>443</v>
      </c>
      <c r="Y142" s="38">
        <v>1</v>
      </c>
      <c r="Z142" s="38" t="s">
        <v>19</v>
      </c>
      <c r="AA142" s="117" t="s">
        <v>440</v>
      </c>
      <c r="AB142" s="33"/>
      <c r="AC142" s="213" t="s">
        <v>4140</v>
      </c>
      <c r="AD142" s="626" t="str">
        <f t="shared" si="8"/>
        <v>CHE F266I1</v>
      </c>
      <c r="AE142" s="626">
        <v>1471</v>
      </c>
      <c r="AF142" s="36" t="s">
        <v>184</v>
      </c>
    </row>
    <row r="143" spans="2:32" ht="14.25" customHeight="1">
      <c r="B143" s="99" t="s">
        <v>1643</v>
      </c>
      <c r="C143" s="41"/>
      <c r="D143" s="35" t="s">
        <v>444</v>
      </c>
      <c r="E143" s="35" t="s">
        <v>445</v>
      </c>
      <c r="F143" s="36" t="s">
        <v>446</v>
      </c>
      <c r="G143" s="38">
        <v>1</v>
      </c>
      <c r="H143" s="633">
        <v>11881</v>
      </c>
      <c r="I143" s="36" t="s">
        <v>3288</v>
      </c>
      <c r="J143" s="36" t="s">
        <v>3278</v>
      </c>
      <c r="K143" s="36" t="s">
        <v>3279</v>
      </c>
      <c r="L143" s="36" t="s">
        <v>3291</v>
      </c>
      <c r="M143" s="402" t="s">
        <v>3307</v>
      </c>
      <c r="N143" s="36" t="s">
        <v>3270</v>
      </c>
      <c r="O143" s="36"/>
      <c r="P143" s="392"/>
      <c r="Q143" s="392"/>
      <c r="R143" s="392"/>
      <c r="S143" s="392"/>
      <c r="T143" s="392"/>
      <c r="U143" s="392"/>
      <c r="V143" s="757" t="b">
        <f t="shared" si="7"/>
        <v>1</v>
      </c>
      <c r="W143" s="757" t="b">
        <f t="shared" si="6"/>
        <v>1</v>
      </c>
      <c r="X143" s="35" t="s">
        <v>445</v>
      </c>
      <c r="Y143" s="38">
        <v>1</v>
      </c>
      <c r="Z143" s="38" t="s">
        <v>8</v>
      </c>
      <c r="AA143" s="446" t="s">
        <v>1642</v>
      </c>
      <c r="AB143" s="447" t="s">
        <v>1643</v>
      </c>
      <c r="AC143" s="213" t="s">
        <v>4141</v>
      </c>
      <c r="AD143" s="626" t="str">
        <f t="shared" si="8"/>
        <v>CHE F341P1</v>
      </c>
      <c r="AE143" s="626">
        <v>1211</v>
      </c>
      <c r="AF143" s="36" t="s">
        <v>446</v>
      </c>
    </row>
    <row r="144" spans="2:32" ht="14.25" customHeight="1">
      <c r="B144" s="33" t="s">
        <v>1578</v>
      </c>
      <c r="C144" s="41" t="s">
        <v>1644</v>
      </c>
      <c r="D144" s="35" t="s">
        <v>506</v>
      </c>
      <c r="E144" s="35" t="s">
        <v>507</v>
      </c>
      <c r="F144" s="36" t="s">
        <v>508</v>
      </c>
      <c r="G144" s="38">
        <v>1</v>
      </c>
      <c r="H144" s="633">
        <v>11891</v>
      </c>
      <c r="I144" s="36" t="s">
        <v>3299</v>
      </c>
      <c r="J144" s="36" t="s">
        <v>3276</v>
      </c>
      <c r="K144" s="36" t="s">
        <v>3297</v>
      </c>
      <c r="L144" s="36"/>
      <c r="M144" s="402"/>
      <c r="N144" s="36"/>
      <c r="O144" s="36"/>
      <c r="P144" s="392"/>
      <c r="Q144" s="392"/>
      <c r="R144" s="392"/>
      <c r="S144" s="392"/>
      <c r="T144" s="392"/>
      <c r="U144" s="392"/>
      <c r="V144" s="757" t="b">
        <f t="shared" si="7"/>
        <v>1</v>
      </c>
      <c r="W144" s="757" t="b">
        <f t="shared" si="6"/>
        <v>1</v>
      </c>
      <c r="X144" s="35" t="s">
        <v>507</v>
      </c>
      <c r="Y144" s="38">
        <v>1</v>
      </c>
      <c r="Z144" s="38" t="s">
        <v>6</v>
      </c>
      <c r="AA144" s="441" t="s">
        <v>509</v>
      </c>
      <c r="AB144" s="33" t="s">
        <v>1578</v>
      </c>
      <c r="AC144" s="213" t="s">
        <v>4142</v>
      </c>
      <c r="AD144" s="626" t="str">
        <f t="shared" si="8"/>
        <v>CHE F342L1</v>
      </c>
      <c r="AE144" s="626">
        <v>1212</v>
      </c>
      <c r="AF144" s="36" t="s">
        <v>508</v>
      </c>
    </row>
    <row r="145" spans="2:32" ht="14.25" customHeight="1">
      <c r="B145" s="33" t="s">
        <v>1639</v>
      </c>
      <c r="C145" s="41" t="s">
        <v>1644</v>
      </c>
      <c r="D145" s="35" t="s">
        <v>506</v>
      </c>
      <c r="E145" s="35" t="s">
        <v>507</v>
      </c>
      <c r="F145" s="36" t="s">
        <v>508</v>
      </c>
      <c r="G145" s="38">
        <v>1</v>
      </c>
      <c r="H145" s="641">
        <v>1189157</v>
      </c>
      <c r="I145" s="36" t="s">
        <v>3305</v>
      </c>
      <c r="J145" s="36"/>
      <c r="K145" s="36"/>
      <c r="L145" s="36"/>
      <c r="M145" s="402"/>
      <c r="N145" s="36"/>
      <c r="O145" s="36"/>
      <c r="P145" s="392"/>
      <c r="Q145" s="392"/>
      <c r="R145" s="392"/>
      <c r="S145" s="392"/>
      <c r="T145" s="392"/>
      <c r="U145" s="392"/>
      <c r="V145" s="757" t="b">
        <f t="shared" si="7"/>
        <v>1</v>
      </c>
      <c r="W145" s="757" t="b">
        <f t="shared" si="6"/>
        <v>1</v>
      </c>
      <c r="X145" s="35" t="s">
        <v>507</v>
      </c>
      <c r="Y145" s="38">
        <v>1</v>
      </c>
      <c r="Z145" s="38" t="s">
        <v>7</v>
      </c>
      <c r="AA145" s="53" t="s">
        <v>510</v>
      </c>
      <c r="AB145" s="33" t="s">
        <v>1639</v>
      </c>
      <c r="AC145" s="213" t="s">
        <v>4143</v>
      </c>
      <c r="AD145" s="626" t="str">
        <f t="shared" si="8"/>
        <v>CHE F342T1</v>
      </c>
      <c r="AE145" s="626">
        <v>1213</v>
      </c>
      <c r="AF145" s="36" t="s">
        <v>508</v>
      </c>
    </row>
    <row r="146" spans="2:32" ht="14.25" customHeight="1">
      <c r="B146" s="33" t="s">
        <v>1538</v>
      </c>
      <c r="C146" s="41" t="s">
        <v>1644</v>
      </c>
      <c r="D146" s="35" t="s">
        <v>511</v>
      </c>
      <c r="E146" s="35" t="s">
        <v>512</v>
      </c>
      <c r="F146" s="36" t="s">
        <v>513</v>
      </c>
      <c r="G146" s="38">
        <v>1</v>
      </c>
      <c r="H146" s="633">
        <v>11901</v>
      </c>
      <c r="I146" s="36" t="s">
        <v>3282</v>
      </c>
      <c r="J146" s="36" t="s">
        <v>3277</v>
      </c>
      <c r="K146" s="36" t="s">
        <v>3308</v>
      </c>
      <c r="L146" s="36"/>
      <c r="M146" s="402"/>
      <c r="N146" s="36"/>
      <c r="O146" s="36"/>
      <c r="P146" s="392"/>
      <c r="Q146" s="392"/>
      <c r="R146" s="392"/>
      <c r="S146" s="392"/>
      <c r="T146" s="392"/>
      <c r="U146" s="392"/>
      <c r="V146" s="757" t="b">
        <f t="shared" si="7"/>
        <v>1</v>
      </c>
      <c r="W146" s="757" t="b">
        <f t="shared" si="6"/>
        <v>1</v>
      </c>
      <c r="X146" s="35" t="s">
        <v>512</v>
      </c>
      <c r="Y146" s="38">
        <v>1</v>
      </c>
      <c r="Z146" s="38" t="s">
        <v>6</v>
      </c>
      <c r="AA146" s="441" t="s">
        <v>514</v>
      </c>
      <c r="AB146" s="33" t="s">
        <v>1538</v>
      </c>
      <c r="AC146" s="213" t="s">
        <v>4144</v>
      </c>
      <c r="AD146" s="626" t="str">
        <f t="shared" si="8"/>
        <v>CHE F343L1</v>
      </c>
      <c r="AE146" s="626">
        <v>1214</v>
      </c>
      <c r="AF146" s="36" t="s">
        <v>513</v>
      </c>
    </row>
    <row r="147" spans="2:32" ht="14.25" customHeight="1">
      <c r="B147" s="33" t="s">
        <v>1536</v>
      </c>
      <c r="C147" s="41" t="s">
        <v>1644</v>
      </c>
      <c r="D147" s="35" t="s">
        <v>511</v>
      </c>
      <c r="E147" s="35" t="s">
        <v>512</v>
      </c>
      <c r="F147" s="36" t="s">
        <v>513</v>
      </c>
      <c r="G147" s="38">
        <v>1</v>
      </c>
      <c r="H147" s="641">
        <v>1190157</v>
      </c>
      <c r="I147" s="36" t="s">
        <v>3280</v>
      </c>
      <c r="J147" s="36"/>
      <c r="K147" s="36"/>
      <c r="L147" s="36"/>
      <c r="M147" s="402"/>
      <c r="N147" s="36"/>
      <c r="O147" s="36"/>
      <c r="P147" s="392"/>
      <c r="Q147" s="392"/>
      <c r="R147" s="392"/>
      <c r="S147" s="392"/>
      <c r="T147" s="392"/>
      <c r="U147" s="392"/>
      <c r="V147" s="757" t="b">
        <f t="shared" si="7"/>
        <v>1</v>
      </c>
      <c r="W147" s="757" t="b">
        <f t="shared" si="6"/>
        <v>1</v>
      </c>
      <c r="X147" s="35" t="s">
        <v>512</v>
      </c>
      <c r="Y147" s="38">
        <v>1</v>
      </c>
      <c r="Z147" s="38" t="s">
        <v>7</v>
      </c>
      <c r="AA147" s="53" t="s">
        <v>515</v>
      </c>
      <c r="AB147" s="33" t="s">
        <v>1536</v>
      </c>
      <c r="AC147" s="213" t="s">
        <v>4145</v>
      </c>
      <c r="AD147" s="626" t="str">
        <f t="shared" si="8"/>
        <v>CHE F343T1</v>
      </c>
      <c r="AE147" s="626">
        <v>1215</v>
      </c>
      <c r="AF147" s="36" t="s">
        <v>513</v>
      </c>
    </row>
    <row r="148" spans="2:32" ht="14.25" customHeight="1">
      <c r="B148" s="33"/>
      <c r="C148" s="41"/>
      <c r="D148" s="35" t="s">
        <v>1645</v>
      </c>
      <c r="E148" s="35" t="s">
        <v>1646</v>
      </c>
      <c r="F148" s="36" t="s">
        <v>197</v>
      </c>
      <c r="G148" s="38">
        <v>1</v>
      </c>
      <c r="H148" s="633">
        <v>16681</v>
      </c>
      <c r="I148" s="36" t="s">
        <v>15</v>
      </c>
      <c r="J148" s="36"/>
      <c r="K148" s="36"/>
      <c r="L148" s="36"/>
      <c r="M148" s="402"/>
      <c r="N148" s="36"/>
      <c r="O148" s="36"/>
      <c r="P148" s="392"/>
      <c r="Q148" s="392"/>
      <c r="R148" s="392"/>
      <c r="S148" s="392"/>
      <c r="T148" s="392"/>
      <c r="U148" s="392"/>
      <c r="V148" s="757" t="b">
        <f t="shared" si="7"/>
        <v>1</v>
      </c>
      <c r="W148" s="757" t="b">
        <f t="shared" si="6"/>
        <v>1</v>
      </c>
      <c r="X148" s="35" t="s">
        <v>1646</v>
      </c>
      <c r="Y148" s="38">
        <v>1</v>
      </c>
      <c r="Z148" s="38" t="s">
        <v>19</v>
      </c>
      <c r="AA148" s="117" t="s">
        <v>440</v>
      </c>
      <c r="AB148" s="33"/>
      <c r="AC148" s="213" t="s">
        <v>4146</v>
      </c>
      <c r="AD148" s="626" t="str">
        <f t="shared" si="8"/>
        <v>CHE F366I1</v>
      </c>
      <c r="AE148" s="626">
        <v>1480</v>
      </c>
      <c r="AF148" s="36" t="s">
        <v>197</v>
      </c>
    </row>
    <row r="149" spans="2:32" s="477" customFormat="1" ht="14.25" customHeight="1">
      <c r="B149" s="470"/>
      <c r="C149" s="471"/>
      <c r="D149" s="472" t="s">
        <v>1647</v>
      </c>
      <c r="E149" s="472" t="s">
        <v>1648</v>
      </c>
      <c r="F149" s="466" t="s">
        <v>197</v>
      </c>
      <c r="G149" s="473">
        <v>1</v>
      </c>
      <c r="H149" s="634">
        <v>17381</v>
      </c>
      <c r="I149" s="466" t="s">
        <v>15</v>
      </c>
      <c r="J149" s="466"/>
      <c r="K149" s="466"/>
      <c r="L149" s="466"/>
      <c r="M149" s="475"/>
      <c r="N149" s="466"/>
      <c r="O149" s="466"/>
      <c r="P149" s="476"/>
      <c r="Q149" s="476"/>
      <c r="R149" s="476"/>
      <c r="S149" s="476"/>
      <c r="T149" s="476"/>
      <c r="U149" s="476"/>
      <c r="V149" s="477" t="b">
        <f t="shared" si="7"/>
        <v>1</v>
      </c>
      <c r="W149" s="477" t="b">
        <f t="shared" si="6"/>
        <v>1</v>
      </c>
      <c r="X149" s="472" t="s">
        <v>1648</v>
      </c>
      <c r="Y149" s="473">
        <v>1</v>
      </c>
      <c r="Z149" s="473" t="s">
        <v>19</v>
      </c>
      <c r="AA149" s="478" t="s">
        <v>440</v>
      </c>
      <c r="AB149" s="470"/>
      <c r="AC149" s="213" t="s">
        <v>4147</v>
      </c>
      <c r="AD149" s="626" t="str">
        <f t="shared" si="8"/>
        <v>CHE F367I1</v>
      </c>
      <c r="AE149" s="626" t="e">
        <v>#N/A</v>
      </c>
      <c r="AF149" s="466" t="s">
        <v>197</v>
      </c>
    </row>
    <row r="150" spans="2:32" s="477" customFormat="1" ht="14.25" customHeight="1">
      <c r="B150" s="470"/>
      <c r="C150" s="471"/>
      <c r="D150" s="472" t="s">
        <v>1649</v>
      </c>
      <c r="E150" s="472" t="s">
        <v>1650</v>
      </c>
      <c r="F150" s="466" t="s">
        <v>200</v>
      </c>
      <c r="G150" s="473">
        <v>1</v>
      </c>
      <c r="H150" s="634">
        <v>16871</v>
      </c>
      <c r="I150" s="466" t="s">
        <v>15</v>
      </c>
      <c r="J150" s="466"/>
      <c r="K150" s="466"/>
      <c r="L150" s="466"/>
      <c r="M150" s="475"/>
      <c r="N150" s="466"/>
      <c r="O150" s="466"/>
      <c r="P150" s="476"/>
      <c r="Q150" s="476"/>
      <c r="R150" s="476"/>
      <c r="S150" s="476"/>
      <c r="T150" s="476"/>
      <c r="U150" s="476"/>
      <c r="V150" s="477" t="b">
        <f t="shared" si="7"/>
        <v>1</v>
      </c>
      <c r="W150" s="477" t="b">
        <f t="shared" si="6"/>
        <v>1</v>
      </c>
      <c r="X150" s="472" t="s">
        <v>1650</v>
      </c>
      <c r="Y150" s="473">
        <v>1</v>
      </c>
      <c r="Z150" s="473" t="s">
        <v>19</v>
      </c>
      <c r="AA150" s="478" t="s">
        <v>440</v>
      </c>
      <c r="AB150" s="470"/>
      <c r="AC150" s="213" t="s">
        <v>4148</v>
      </c>
      <c r="AD150" s="626" t="str">
        <f t="shared" si="8"/>
        <v>CHE F376I1</v>
      </c>
      <c r="AE150" s="626" t="e">
        <v>#N/A</v>
      </c>
      <c r="AF150" s="466" t="s">
        <v>200</v>
      </c>
    </row>
    <row r="151" spans="2:32" ht="14.25" customHeight="1">
      <c r="B151" s="33"/>
      <c r="C151" s="41"/>
      <c r="D151" s="35" t="s">
        <v>1651</v>
      </c>
      <c r="E151" s="35" t="s">
        <v>1652</v>
      </c>
      <c r="F151" s="36" t="s">
        <v>200</v>
      </c>
      <c r="G151" s="38">
        <v>1</v>
      </c>
      <c r="H151" s="633">
        <v>17541</v>
      </c>
      <c r="I151" s="36" t="s">
        <v>15</v>
      </c>
      <c r="J151" s="36"/>
      <c r="K151" s="36"/>
      <c r="L151" s="36"/>
      <c r="M151" s="402"/>
      <c r="N151" s="36"/>
      <c r="O151" s="36"/>
      <c r="P151" s="392"/>
      <c r="Q151" s="392"/>
      <c r="R151" s="392"/>
      <c r="S151" s="392"/>
      <c r="T151" s="392"/>
      <c r="U151" s="392"/>
      <c r="V151" s="757" t="b">
        <f t="shared" si="7"/>
        <v>1</v>
      </c>
      <c r="W151" s="757" t="b">
        <f t="shared" si="6"/>
        <v>1</v>
      </c>
      <c r="X151" s="35" t="s">
        <v>1652</v>
      </c>
      <c r="Y151" s="38">
        <v>1</v>
      </c>
      <c r="Z151" s="38" t="s">
        <v>19</v>
      </c>
      <c r="AA151" s="117" t="s">
        <v>440</v>
      </c>
      <c r="AB151" s="33"/>
      <c r="AC151" s="213" t="s">
        <v>4149</v>
      </c>
      <c r="AD151" s="626" t="str">
        <f t="shared" si="8"/>
        <v>CHE F377I1</v>
      </c>
      <c r="AE151" s="626">
        <v>1518</v>
      </c>
      <c r="AF151" s="36" t="s">
        <v>200</v>
      </c>
    </row>
    <row r="152" spans="2:32" s="252" customFormat="1" ht="14.25" customHeight="1">
      <c r="B152" s="422" t="s">
        <v>1534</v>
      </c>
      <c r="C152" s="254"/>
      <c r="D152" s="255" t="s">
        <v>520</v>
      </c>
      <c r="E152" s="423" t="s">
        <v>521</v>
      </c>
      <c r="F152" s="423" t="s">
        <v>1653</v>
      </c>
      <c r="G152" s="254">
        <v>1</v>
      </c>
      <c r="H152" s="629">
        <v>12061</v>
      </c>
      <c r="I152" s="423" t="s">
        <v>3284</v>
      </c>
      <c r="J152" s="423" t="s">
        <v>3273</v>
      </c>
      <c r="K152" s="423" t="s">
        <v>3269</v>
      </c>
      <c r="L152" s="423"/>
      <c r="M152" s="425"/>
      <c r="N152" s="423"/>
      <c r="O152" s="423"/>
      <c r="P152" s="421"/>
      <c r="Q152" s="421"/>
      <c r="R152" s="421"/>
      <c r="S152" s="421"/>
      <c r="T152" s="421"/>
      <c r="U152" s="421"/>
      <c r="V152" s="757" t="b">
        <f t="shared" si="7"/>
        <v>1</v>
      </c>
      <c r="W152" s="757" t="b">
        <f t="shared" si="6"/>
        <v>1</v>
      </c>
      <c r="X152" s="67" t="s">
        <v>521</v>
      </c>
      <c r="Y152" s="41">
        <v>1</v>
      </c>
      <c r="Z152" s="41" t="s">
        <v>6</v>
      </c>
      <c r="AA152" s="53" t="s">
        <v>523</v>
      </c>
      <c r="AB152" s="43" t="s">
        <v>1534</v>
      </c>
      <c r="AC152" s="213" t="s">
        <v>4150</v>
      </c>
      <c r="AD152" s="626" t="str">
        <f t="shared" si="8"/>
        <v>CHE F411L1</v>
      </c>
      <c r="AE152" s="626">
        <v>1220</v>
      </c>
      <c r="AF152" s="423" t="s">
        <v>1653</v>
      </c>
    </row>
    <row r="153" spans="2:32" ht="14.25" customHeight="1">
      <c r="B153" s="42" t="s">
        <v>1548</v>
      </c>
      <c r="C153" s="41"/>
      <c r="D153" s="35" t="s">
        <v>525</v>
      </c>
      <c r="E153" s="49" t="s">
        <v>526</v>
      </c>
      <c r="F153" s="53" t="s">
        <v>527</v>
      </c>
      <c r="G153" s="38">
        <v>1</v>
      </c>
      <c r="H153" s="633">
        <v>12071</v>
      </c>
      <c r="I153" s="53" t="s">
        <v>3281</v>
      </c>
      <c r="J153" s="53" t="s">
        <v>3290</v>
      </c>
      <c r="K153" s="53" t="s">
        <v>3293</v>
      </c>
      <c r="L153" s="53"/>
      <c r="M153" s="403"/>
      <c r="N153" s="53"/>
      <c r="O153" s="53"/>
      <c r="P153" s="392"/>
      <c r="Q153" s="392"/>
      <c r="R153" s="392"/>
      <c r="S153" s="392"/>
      <c r="T153" s="392"/>
      <c r="U153" s="392"/>
      <c r="V153" s="757" t="b">
        <f t="shared" si="7"/>
        <v>1</v>
      </c>
      <c r="W153" s="757" t="b">
        <f t="shared" si="6"/>
        <v>1</v>
      </c>
      <c r="X153" s="49" t="s">
        <v>526</v>
      </c>
      <c r="Y153" s="38">
        <v>1</v>
      </c>
      <c r="Z153" s="38" t="s">
        <v>6</v>
      </c>
      <c r="AA153" s="117" t="s">
        <v>509</v>
      </c>
      <c r="AB153" s="42" t="s">
        <v>1548</v>
      </c>
      <c r="AC153" s="213" t="s">
        <v>4151</v>
      </c>
      <c r="AD153" s="626" t="str">
        <f t="shared" si="8"/>
        <v>CHE F412L1</v>
      </c>
      <c r="AE153" s="626">
        <v>1221</v>
      </c>
      <c r="AF153" s="53" t="s">
        <v>527</v>
      </c>
    </row>
    <row r="154" spans="2:32" ht="14.25" customHeight="1">
      <c r="B154" s="33" t="s">
        <v>1522</v>
      </c>
      <c r="C154" s="41"/>
      <c r="D154" s="35">
        <v>1204</v>
      </c>
      <c r="E154" s="49" t="s">
        <v>529</v>
      </c>
      <c r="F154" s="53" t="s">
        <v>530</v>
      </c>
      <c r="G154" s="38">
        <v>1</v>
      </c>
      <c r="H154" s="633">
        <v>12041</v>
      </c>
      <c r="I154" s="53" t="s">
        <v>3286</v>
      </c>
      <c r="J154" s="53" t="s">
        <v>3289</v>
      </c>
      <c r="K154" s="53" t="s">
        <v>3292</v>
      </c>
      <c r="L154" s="53"/>
      <c r="M154" s="403"/>
      <c r="N154" s="53"/>
      <c r="O154" s="53"/>
      <c r="P154" s="392"/>
      <c r="Q154" s="392"/>
      <c r="R154" s="392"/>
      <c r="S154" s="392"/>
      <c r="T154" s="392"/>
      <c r="U154" s="392"/>
      <c r="V154" s="757" t="b">
        <f t="shared" si="7"/>
        <v>1</v>
      </c>
      <c r="W154" s="757" t="b">
        <f t="shared" si="6"/>
        <v>1</v>
      </c>
      <c r="X154" s="49" t="s">
        <v>529</v>
      </c>
      <c r="Y154" s="38">
        <v>1</v>
      </c>
      <c r="Z154" s="38" t="s">
        <v>6</v>
      </c>
      <c r="AA154" s="117" t="s">
        <v>440</v>
      </c>
      <c r="AB154" s="449" t="s">
        <v>1522</v>
      </c>
      <c r="AC154" s="213" t="s">
        <v>4152</v>
      </c>
      <c r="AD154" s="626" t="str">
        <f t="shared" si="8"/>
        <v>CHE F413L1</v>
      </c>
      <c r="AE154" s="626">
        <v>1218</v>
      </c>
      <c r="AF154" s="53" t="s">
        <v>530</v>
      </c>
    </row>
    <row r="155" spans="2:32" ht="14.25" customHeight="1">
      <c r="B155" s="451" t="s">
        <v>1552</v>
      </c>
      <c r="C155" s="41"/>
      <c r="D155" s="35" t="s">
        <v>1655</v>
      </c>
      <c r="E155" s="35" t="s">
        <v>532</v>
      </c>
      <c r="F155" s="36" t="s">
        <v>1656</v>
      </c>
      <c r="G155" s="38">
        <v>1</v>
      </c>
      <c r="H155" s="633">
        <v>9121</v>
      </c>
      <c r="I155" s="448" t="s">
        <v>3300</v>
      </c>
      <c r="J155" s="448" t="s">
        <v>3309</v>
      </c>
      <c r="K155" s="448" t="s">
        <v>3298</v>
      </c>
      <c r="L155" s="36"/>
      <c r="M155" s="402"/>
      <c r="N155" s="36"/>
      <c r="O155" s="36"/>
      <c r="P155" s="392"/>
      <c r="Q155" s="392"/>
      <c r="R155" s="392"/>
      <c r="S155" s="392"/>
      <c r="T155" s="392"/>
      <c r="U155" s="392"/>
      <c r="V155" s="757" t="b">
        <f t="shared" si="7"/>
        <v>1</v>
      </c>
      <c r="W155" s="757" t="b">
        <f t="shared" si="6"/>
        <v>1</v>
      </c>
      <c r="X155" s="35" t="s">
        <v>532</v>
      </c>
      <c r="Y155" s="38">
        <v>1</v>
      </c>
      <c r="Z155" s="38" t="s">
        <v>6</v>
      </c>
      <c r="AA155" s="450" t="s">
        <v>534</v>
      </c>
      <c r="AB155" s="451" t="s">
        <v>1552</v>
      </c>
      <c r="AC155" s="213" t="s">
        <v>4153</v>
      </c>
      <c r="AD155" s="626" t="str">
        <f t="shared" si="8"/>
        <v>CHE F414L1</v>
      </c>
      <c r="AE155" s="626">
        <v>1216</v>
      </c>
      <c r="AF155" s="36" t="s">
        <v>1656</v>
      </c>
    </row>
    <row r="156" spans="2:32" s="477" customFormat="1" ht="14.25" customHeight="1">
      <c r="B156" s="485"/>
      <c r="C156" s="471"/>
      <c r="D156" s="497" t="s">
        <v>536</v>
      </c>
      <c r="E156" s="497" t="s">
        <v>537</v>
      </c>
      <c r="F156" s="497" t="s">
        <v>538</v>
      </c>
      <c r="G156" s="473">
        <v>1</v>
      </c>
      <c r="H156" s="634">
        <v>12111</v>
      </c>
      <c r="I156" s="497"/>
      <c r="J156" s="497"/>
      <c r="K156" s="497"/>
      <c r="L156" s="497"/>
      <c r="M156" s="498"/>
      <c r="N156" s="497"/>
      <c r="O156" s="497"/>
      <c r="P156" s="476"/>
      <c r="Q156" s="476"/>
      <c r="R156" s="476"/>
      <c r="S156" s="476"/>
      <c r="T156" s="476"/>
      <c r="U156" s="476"/>
      <c r="V156" s="477" t="b">
        <f t="shared" si="7"/>
        <v>1</v>
      </c>
      <c r="W156" s="477" t="b">
        <f t="shared" si="6"/>
        <v>1</v>
      </c>
      <c r="X156" s="497" t="s">
        <v>537</v>
      </c>
      <c r="Y156" s="473">
        <v>1</v>
      </c>
      <c r="Z156" s="473" t="s">
        <v>19</v>
      </c>
      <c r="AA156" s="478" t="s">
        <v>440</v>
      </c>
      <c r="AB156" s="485"/>
      <c r="AC156" s="213" t="s">
        <v>4154</v>
      </c>
      <c r="AD156" s="626" t="str">
        <f t="shared" si="8"/>
        <v>CHE F416I1</v>
      </c>
      <c r="AE156" s="626" t="e">
        <v>#N/A</v>
      </c>
      <c r="AF156" s="497" t="s">
        <v>538</v>
      </c>
    </row>
    <row r="157" spans="2:32" s="477" customFormat="1" ht="14.25" customHeight="1">
      <c r="B157" s="485"/>
      <c r="C157" s="471"/>
      <c r="D157" s="497" t="s">
        <v>539</v>
      </c>
      <c r="E157" s="497" t="s">
        <v>540</v>
      </c>
      <c r="F157" s="497" t="s">
        <v>541</v>
      </c>
      <c r="G157" s="473">
        <v>1</v>
      </c>
      <c r="H157" s="634">
        <v>12121</v>
      </c>
      <c r="I157" s="497"/>
      <c r="J157" s="497"/>
      <c r="K157" s="497"/>
      <c r="L157" s="497"/>
      <c r="M157" s="498"/>
      <c r="N157" s="497"/>
      <c r="O157" s="497"/>
      <c r="P157" s="476"/>
      <c r="Q157" s="476"/>
      <c r="R157" s="476"/>
      <c r="S157" s="476"/>
      <c r="T157" s="476"/>
      <c r="U157" s="476"/>
      <c r="V157" s="477" t="b">
        <f t="shared" si="7"/>
        <v>1</v>
      </c>
      <c r="W157" s="477" t="b">
        <f t="shared" si="6"/>
        <v>1</v>
      </c>
      <c r="X157" s="497" t="s">
        <v>540</v>
      </c>
      <c r="Y157" s="473">
        <v>1</v>
      </c>
      <c r="Z157" s="473" t="s">
        <v>19</v>
      </c>
      <c r="AA157" s="478" t="s">
        <v>440</v>
      </c>
      <c r="AB157" s="485"/>
      <c r="AC157" s="213" t="s">
        <v>4155</v>
      </c>
      <c r="AD157" s="626" t="str">
        <f t="shared" si="8"/>
        <v>CHE F417I1</v>
      </c>
      <c r="AE157" s="626" t="e">
        <v>#N/A</v>
      </c>
      <c r="AF157" s="497" t="s">
        <v>541</v>
      </c>
    </row>
    <row r="158" spans="2:32" ht="14.25" customHeight="1">
      <c r="B158" s="33" t="s">
        <v>1621</v>
      </c>
      <c r="C158" s="41"/>
      <c r="D158" s="35" t="s">
        <v>542</v>
      </c>
      <c r="E158" s="35" t="s">
        <v>543</v>
      </c>
      <c r="F158" s="36" t="s">
        <v>1657</v>
      </c>
      <c r="G158" s="38">
        <v>1</v>
      </c>
      <c r="H158" s="633">
        <v>12031</v>
      </c>
      <c r="I158" s="36" t="s">
        <v>3304</v>
      </c>
      <c r="J158" s="36" t="s">
        <v>3265</v>
      </c>
      <c r="K158" s="36" t="s">
        <v>3264</v>
      </c>
      <c r="L158" s="36"/>
      <c r="M158" s="402"/>
      <c r="N158" s="36"/>
      <c r="O158" s="36"/>
      <c r="P158" s="392"/>
      <c r="Q158" s="392"/>
      <c r="R158" s="392"/>
      <c r="S158" s="392"/>
      <c r="T158" s="392"/>
      <c r="U158" s="392"/>
      <c r="V158" s="757" t="b">
        <f t="shared" si="7"/>
        <v>1</v>
      </c>
      <c r="W158" s="757" t="b">
        <f t="shared" si="6"/>
        <v>1</v>
      </c>
      <c r="X158" s="35" t="s">
        <v>543</v>
      </c>
      <c r="Y158" s="38">
        <v>1</v>
      </c>
      <c r="Z158" s="38" t="s">
        <v>6</v>
      </c>
      <c r="AA158" s="441" t="s">
        <v>422</v>
      </c>
      <c r="AB158" s="39" t="s">
        <v>1621</v>
      </c>
      <c r="AC158" s="213" t="s">
        <v>4156</v>
      </c>
      <c r="AD158" s="626" t="str">
        <f t="shared" si="8"/>
        <v>CHE F419L1</v>
      </c>
      <c r="AE158" s="626">
        <v>1217</v>
      </c>
      <c r="AF158" s="36" t="s">
        <v>1657</v>
      </c>
    </row>
    <row r="159" spans="2:32" ht="14.25" customHeight="1">
      <c r="B159" s="43" t="s">
        <v>1530</v>
      </c>
      <c r="C159" s="41"/>
      <c r="D159" s="35">
        <v>1205</v>
      </c>
      <c r="E159" s="75" t="s">
        <v>546</v>
      </c>
      <c r="F159" s="36" t="s">
        <v>1658</v>
      </c>
      <c r="G159" s="38">
        <v>1</v>
      </c>
      <c r="H159" s="633">
        <v>12051</v>
      </c>
      <c r="I159" s="36" t="s">
        <v>3296</v>
      </c>
      <c r="J159" s="36" t="s">
        <v>3275</v>
      </c>
      <c r="K159" s="36" t="s">
        <v>3310</v>
      </c>
      <c r="L159" s="36"/>
      <c r="M159" s="402"/>
      <c r="N159" s="36"/>
      <c r="O159" s="36"/>
      <c r="P159" s="392"/>
      <c r="Q159" s="392"/>
      <c r="R159" s="392"/>
      <c r="S159" s="392"/>
      <c r="T159" s="392"/>
      <c r="U159" s="392"/>
      <c r="V159" s="757" t="b">
        <f t="shared" si="7"/>
        <v>1</v>
      </c>
      <c r="W159" s="757" t="b">
        <f t="shared" si="6"/>
        <v>1</v>
      </c>
      <c r="X159" s="75" t="s">
        <v>546</v>
      </c>
      <c r="Y159" s="38">
        <v>1</v>
      </c>
      <c r="Z159" s="77" t="s">
        <v>6</v>
      </c>
      <c r="AA159" s="441" t="s">
        <v>456</v>
      </c>
      <c r="AB159" s="43" t="s">
        <v>1530</v>
      </c>
      <c r="AC159" s="213" t="s">
        <v>4157</v>
      </c>
      <c r="AD159" s="626" t="str">
        <f t="shared" si="8"/>
        <v>CHE F421L1</v>
      </c>
      <c r="AE159" s="626">
        <v>1219</v>
      </c>
      <c r="AF159" s="36" t="s">
        <v>1658</v>
      </c>
    </row>
    <row r="160" spans="2:32" s="477" customFormat="1" ht="14.25" customHeight="1">
      <c r="B160" s="470"/>
      <c r="C160" s="471"/>
      <c r="D160" s="472" t="s">
        <v>548</v>
      </c>
      <c r="E160" s="472" t="s">
        <v>549</v>
      </c>
      <c r="F160" s="466" t="s">
        <v>550</v>
      </c>
      <c r="G160" s="473">
        <v>1</v>
      </c>
      <c r="H160" s="634">
        <v>12091</v>
      </c>
      <c r="I160" s="466"/>
      <c r="J160" s="466"/>
      <c r="K160" s="466"/>
      <c r="L160" s="466"/>
      <c r="M160" s="475"/>
      <c r="N160" s="466"/>
      <c r="O160" s="466"/>
      <c r="P160" s="476"/>
      <c r="Q160" s="476"/>
      <c r="R160" s="476"/>
      <c r="S160" s="476"/>
      <c r="T160" s="476"/>
      <c r="U160" s="476"/>
      <c r="V160" s="477" t="b">
        <f t="shared" si="7"/>
        <v>1</v>
      </c>
      <c r="W160" s="477" t="b">
        <f t="shared" si="6"/>
        <v>1</v>
      </c>
      <c r="X160" s="472" t="s">
        <v>549</v>
      </c>
      <c r="Y160" s="473">
        <v>1</v>
      </c>
      <c r="Z160" s="473" t="s">
        <v>19</v>
      </c>
      <c r="AA160" s="478" t="s">
        <v>440</v>
      </c>
      <c r="AB160" s="470"/>
      <c r="AC160" s="213" t="s">
        <v>4158</v>
      </c>
      <c r="AD160" s="626" t="str">
        <f t="shared" si="8"/>
        <v>CHE F491I1</v>
      </c>
      <c r="AE160" s="626" t="e">
        <v>#N/A</v>
      </c>
      <c r="AF160" s="466" t="s">
        <v>550</v>
      </c>
    </row>
    <row r="161" spans="1:32" ht="14.25" customHeight="1">
      <c r="A161" s="252"/>
      <c r="B161" s="422" t="s">
        <v>1522</v>
      </c>
      <c r="C161" s="254"/>
      <c r="D161" s="253" t="s">
        <v>551</v>
      </c>
      <c r="E161" s="429" t="s">
        <v>552</v>
      </c>
      <c r="F161" s="430" t="s">
        <v>553</v>
      </c>
      <c r="G161" s="260">
        <v>1</v>
      </c>
      <c r="H161" s="629">
        <v>2791</v>
      </c>
      <c r="I161" s="430" t="s">
        <v>3286</v>
      </c>
      <c r="J161" s="430" t="s">
        <v>3289</v>
      </c>
      <c r="K161" s="430" t="s">
        <v>3292</v>
      </c>
      <c r="L161" s="53"/>
      <c r="M161" s="403"/>
      <c r="N161" s="53"/>
      <c r="O161" s="53"/>
      <c r="P161" s="392"/>
      <c r="Q161" s="392"/>
      <c r="R161" s="392"/>
      <c r="S161" s="392"/>
      <c r="T161" s="392"/>
      <c r="U161" s="392"/>
      <c r="V161" s="757" t="b">
        <f t="shared" si="7"/>
        <v>1</v>
      </c>
      <c r="W161" s="757" t="b">
        <f t="shared" si="6"/>
        <v>1</v>
      </c>
      <c r="X161" s="49" t="s">
        <v>552</v>
      </c>
      <c r="Y161" s="38">
        <v>1</v>
      </c>
      <c r="Z161" s="38" t="s">
        <v>6</v>
      </c>
      <c r="AA161" s="117" t="s">
        <v>523</v>
      </c>
      <c r="AB161" s="449" t="s">
        <v>1522</v>
      </c>
      <c r="AC161" s="213" t="s">
        <v>4159</v>
      </c>
      <c r="AD161" s="626" t="str">
        <f t="shared" si="8"/>
        <v>CHE G513L1</v>
      </c>
      <c r="AE161" s="626">
        <v>1023</v>
      </c>
      <c r="AF161" s="430" t="s">
        <v>553</v>
      </c>
    </row>
    <row r="162" spans="1:32" ht="14.25" customHeight="1">
      <c r="B162" s="33" t="s">
        <v>1588</v>
      </c>
      <c r="C162" s="41"/>
      <c r="D162" s="35" t="s">
        <v>554</v>
      </c>
      <c r="E162" s="35" t="s">
        <v>555</v>
      </c>
      <c r="F162" s="36" t="s">
        <v>556</v>
      </c>
      <c r="G162" s="38">
        <v>1</v>
      </c>
      <c r="H162" s="633">
        <v>8471</v>
      </c>
      <c r="I162" s="36" t="s">
        <v>3303</v>
      </c>
      <c r="J162" s="36" t="s">
        <v>3266</v>
      </c>
      <c r="K162" s="36" t="s">
        <v>3267</v>
      </c>
      <c r="L162" s="36"/>
      <c r="M162" s="402"/>
      <c r="N162" s="36"/>
      <c r="O162" s="36"/>
      <c r="P162" s="392"/>
      <c r="Q162" s="392"/>
      <c r="R162" s="392"/>
      <c r="S162" s="392"/>
      <c r="T162" s="392"/>
      <c r="U162" s="392"/>
      <c r="V162" s="757" t="b">
        <f t="shared" si="7"/>
        <v>1</v>
      </c>
      <c r="W162" s="757" t="b">
        <f t="shared" si="6"/>
        <v>1</v>
      </c>
      <c r="X162" s="35" t="s">
        <v>555</v>
      </c>
      <c r="Y162" s="38">
        <v>1</v>
      </c>
      <c r="Z162" s="38" t="s">
        <v>6</v>
      </c>
      <c r="AA162" s="450" t="s">
        <v>454</v>
      </c>
      <c r="AB162" s="452" t="s">
        <v>1588</v>
      </c>
      <c r="AC162" s="213" t="s">
        <v>4160</v>
      </c>
      <c r="AD162" s="626" t="str">
        <f t="shared" si="8"/>
        <v>CHE G522L1</v>
      </c>
      <c r="AE162" s="626">
        <v>1045</v>
      </c>
      <c r="AF162" s="36" t="s">
        <v>556</v>
      </c>
    </row>
    <row r="163" spans="1:32" ht="14.25" customHeight="1">
      <c r="B163" s="42" t="s">
        <v>1569</v>
      </c>
      <c r="C163" s="41"/>
      <c r="D163" s="35">
        <v>2080</v>
      </c>
      <c r="E163" s="75" t="s">
        <v>558</v>
      </c>
      <c r="F163" s="36" t="s">
        <v>1660</v>
      </c>
      <c r="G163" s="38">
        <v>1</v>
      </c>
      <c r="H163" s="633">
        <v>20801</v>
      </c>
      <c r="I163" s="36" t="s">
        <v>3283</v>
      </c>
      <c r="J163" s="36" t="s">
        <v>3268</v>
      </c>
      <c r="K163" s="36" t="s">
        <v>3294</v>
      </c>
      <c r="L163" s="36"/>
      <c r="M163" s="402"/>
      <c r="N163" s="36"/>
      <c r="O163" s="36"/>
      <c r="P163" s="392"/>
      <c r="Q163" s="392"/>
      <c r="R163" s="392"/>
      <c r="S163" s="392"/>
      <c r="T163" s="392"/>
      <c r="U163" s="392"/>
      <c r="V163" s="757" t="b">
        <f t="shared" si="7"/>
        <v>1</v>
      </c>
      <c r="W163" s="757" t="b">
        <f t="shared" si="6"/>
        <v>1</v>
      </c>
      <c r="X163" s="75" t="s">
        <v>558</v>
      </c>
      <c r="Y163" s="38">
        <v>1</v>
      </c>
      <c r="Z163" s="77" t="s">
        <v>6</v>
      </c>
      <c r="AA163" s="117" t="s">
        <v>534</v>
      </c>
      <c r="AB163" s="451" t="s">
        <v>1569</v>
      </c>
      <c r="AC163" s="213" t="s">
        <v>4161</v>
      </c>
      <c r="AD163" s="626" t="str">
        <f t="shared" si="8"/>
        <v>CHE G524L1</v>
      </c>
      <c r="AE163" s="626">
        <v>1555</v>
      </c>
      <c r="AF163" s="36" t="s">
        <v>1660</v>
      </c>
    </row>
    <row r="164" spans="1:32" ht="14.25" customHeight="1">
      <c r="B164" s="33" t="s">
        <v>1530</v>
      </c>
      <c r="C164" s="41"/>
      <c r="D164" s="35" t="s">
        <v>560</v>
      </c>
      <c r="E164" s="35" t="s">
        <v>561</v>
      </c>
      <c r="F164" s="36" t="s">
        <v>1662</v>
      </c>
      <c r="G164" s="38">
        <v>1</v>
      </c>
      <c r="H164" s="633">
        <v>21461</v>
      </c>
      <c r="I164" s="36" t="s">
        <v>3296</v>
      </c>
      <c r="J164" s="36" t="s">
        <v>3275</v>
      </c>
      <c r="K164" s="36" t="s">
        <v>3310</v>
      </c>
      <c r="L164" s="36"/>
      <c r="M164" s="402"/>
      <c r="N164" s="36"/>
      <c r="O164" s="36"/>
      <c r="P164" s="392"/>
      <c r="Q164" s="392"/>
      <c r="R164" s="392"/>
      <c r="S164" s="392"/>
      <c r="T164" s="392"/>
      <c r="U164" s="392"/>
      <c r="V164" s="757" t="b">
        <f t="shared" si="7"/>
        <v>1</v>
      </c>
      <c r="W164" s="757" t="b">
        <f t="shared" si="6"/>
        <v>1</v>
      </c>
      <c r="X164" s="35" t="s">
        <v>561</v>
      </c>
      <c r="Y164" s="38">
        <v>1</v>
      </c>
      <c r="Z164" s="38" t="s">
        <v>6</v>
      </c>
      <c r="AA164" s="117" t="s">
        <v>452</v>
      </c>
      <c r="AB164" s="33" t="s">
        <v>1530</v>
      </c>
      <c r="AC164" s="213" t="s">
        <v>4162</v>
      </c>
      <c r="AD164" s="626" t="str">
        <f t="shared" si="8"/>
        <v>CHE G552L1</v>
      </c>
      <c r="AE164" s="626">
        <v>1559</v>
      </c>
      <c r="AF164" s="36" t="s">
        <v>1662</v>
      </c>
    </row>
    <row r="165" spans="1:32" ht="14.25" customHeight="1">
      <c r="B165" s="43" t="s">
        <v>1567</v>
      </c>
      <c r="C165" s="41"/>
      <c r="D165" s="66">
        <v>2152</v>
      </c>
      <c r="E165" s="67" t="s">
        <v>564</v>
      </c>
      <c r="F165" s="67" t="s">
        <v>565</v>
      </c>
      <c r="G165" s="41">
        <v>1</v>
      </c>
      <c r="H165" s="633">
        <v>21521</v>
      </c>
      <c r="I165" s="67" t="s">
        <v>3287</v>
      </c>
      <c r="J165" s="67" t="s">
        <v>3274</v>
      </c>
      <c r="K165" s="67" t="s">
        <v>3271</v>
      </c>
      <c r="L165" s="67"/>
      <c r="M165" s="406"/>
      <c r="N165" s="67"/>
      <c r="O165" s="67"/>
      <c r="P165" s="392"/>
      <c r="Q165" s="392"/>
      <c r="R165" s="392"/>
      <c r="S165" s="392"/>
      <c r="T165" s="392"/>
      <c r="U165" s="392"/>
      <c r="V165" s="757" t="b">
        <f t="shared" si="7"/>
        <v>1</v>
      </c>
      <c r="W165" s="757" t="b">
        <f t="shared" si="6"/>
        <v>1</v>
      </c>
      <c r="X165" s="67" t="s">
        <v>564</v>
      </c>
      <c r="Y165" s="41">
        <v>1</v>
      </c>
      <c r="Z165" s="41" t="s">
        <v>6</v>
      </c>
      <c r="AA165" s="53" t="s">
        <v>430</v>
      </c>
      <c r="AB165" s="43" t="s">
        <v>1567</v>
      </c>
      <c r="AC165" s="213" t="s">
        <v>4163</v>
      </c>
      <c r="AD165" s="626" t="str">
        <f t="shared" si="8"/>
        <v>CHE G558L1</v>
      </c>
      <c r="AE165" s="626">
        <v>1560</v>
      </c>
      <c r="AF165" s="67" t="s">
        <v>565</v>
      </c>
    </row>
    <row r="166" spans="1:32" ht="14.25" customHeight="1">
      <c r="B166" s="426" t="s">
        <v>1621</v>
      </c>
      <c r="C166" s="254" t="s">
        <v>1663</v>
      </c>
      <c r="D166" s="253" t="s">
        <v>566</v>
      </c>
      <c r="E166" s="253" t="s">
        <v>567</v>
      </c>
      <c r="F166" s="431" t="s">
        <v>568</v>
      </c>
      <c r="G166" s="260">
        <v>1</v>
      </c>
      <c r="H166" s="629">
        <v>7291</v>
      </c>
      <c r="I166" s="431" t="s">
        <v>3304</v>
      </c>
      <c r="J166" s="431" t="s">
        <v>3265</v>
      </c>
      <c r="K166" s="431" t="s">
        <v>3264</v>
      </c>
      <c r="L166" s="36"/>
      <c r="M166" s="402"/>
      <c r="N166" s="36"/>
      <c r="O166" s="36"/>
      <c r="P166" s="392"/>
      <c r="Q166" s="392"/>
      <c r="R166" s="392"/>
      <c r="S166" s="392"/>
      <c r="T166" s="392"/>
      <c r="U166" s="392"/>
      <c r="V166" s="757" t="b">
        <f t="shared" si="7"/>
        <v>1</v>
      </c>
      <c r="W166" s="757" t="b">
        <f t="shared" si="6"/>
        <v>1</v>
      </c>
      <c r="X166" s="35" t="s">
        <v>567</v>
      </c>
      <c r="Y166" s="38">
        <v>1</v>
      </c>
      <c r="Z166" s="38" t="s">
        <v>6</v>
      </c>
      <c r="AA166" s="117" t="s">
        <v>514</v>
      </c>
      <c r="AB166" s="449" t="s">
        <v>1621</v>
      </c>
      <c r="AC166" s="213" t="s">
        <v>4164</v>
      </c>
      <c r="AD166" s="626" t="str">
        <f t="shared" si="8"/>
        <v>CHE G641L1</v>
      </c>
      <c r="AE166" s="626">
        <v>1036</v>
      </c>
      <c r="AF166" s="431" t="s">
        <v>568</v>
      </c>
    </row>
    <row r="167" spans="1:32" ht="14.25" customHeight="1">
      <c r="B167" s="33" t="s">
        <v>1491</v>
      </c>
      <c r="C167" s="41"/>
      <c r="D167" s="35" t="s">
        <v>569</v>
      </c>
      <c r="E167" s="35" t="s">
        <v>570</v>
      </c>
      <c r="F167" s="36" t="s">
        <v>571</v>
      </c>
      <c r="G167" s="38">
        <v>1</v>
      </c>
      <c r="H167" s="633">
        <v>10061</v>
      </c>
      <c r="I167" s="36" t="s">
        <v>3286</v>
      </c>
      <c r="J167" s="36" t="s">
        <v>3299</v>
      </c>
      <c r="K167" s="36"/>
      <c r="L167" s="36"/>
      <c r="M167" s="402"/>
      <c r="N167" s="36"/>
      <c r="O167" s="36"/>
      <c r="P167" s="392"/>
      <c r="Q167" s="392"/>
      <c r="R167" s="392"/>
      <c r="S167" s="392"/>
      <c r="T167" s="392"/>
      <c r="U167" s="392"/>
      <c r="V167" s="757" t="b">
        <f t="shared" si="7"/>
        <v>1</v>
      </c>
      <c r="W167" s="757" t="b">
        <f t="shared" si="6"/>
        <v>1</v>
      </c>
      <c r="X167" s="35" t="s">
        <v>570</v>
      </c>
      <c r="Y167" s="38">
        <v>1</v>
      </c>
      <c r="Z167" s="38" t="s">
        <v>8</v>
      </c>
      <c r="AA167" s="96" t="s">
        <v>3398</v>
      </c>
      <c r="AB167" s="33" t="s">
        <v>1491</v>
      </c>
      <c r="AC167" s="213" t="s">
        <v>4165</v>
      </c>
      <c r="AD167" s="626" t="str">
        <f t="shared" si="8"/>
        <v>CHEM F110P1</v>
      </c>
      <c r="AE167" s="626">
        <v>1082</v>
      </c>
      <c r="AF167" s="36" t="s">
        <v>571</v>
      </c>
    </row>
    <row r="168" spans="1:32" ht="14.25" customHeight="1">
      <c r="B168" s="33" t="s">
        <v>1664</v>
      </c>
      <c r="C168" s="41"/>
      <c r="D168" s="35" t="s">
        <v>569</v>
      </c>
      <c r="E168" s="35" t="s">
        <v>570</v>
      </c>
      <c r="F168" s="36" t="s">
        <v>571</v>
      </c>
      <c r="G168" s="38">
        <v>2</v>
      </c>
      <c r="H168" s="633">
        <v>10062</v>
      </c>
      <c r="I168" s="36" t="s">
        <v>3304</v>
      </c>
      <c r="J168" s="36" t="s">
        <v>3300</v>
      </c>
      <c r="K168" s="36"/>
      <c r="L168" s="36"/>
      <c r="M168" s="402"/>
      <c r="N168" s="36"/>
      <c r="O168" s="36"/>
      <c r="P168" s="392"/>
      <c r="Q168" s="392"/>
      <c r="R168" s="392"/>
      <c r="S168" s="392"/>
      <c r="T168" s="392"/>
      <c r="U168" s="392"/>
      <c r="V168" s="757" t="b">
        <f t="shared" si="7"/>
        <v>1</v>
      </c>
      <c r="W168" s="757" t="b">
        <f t="shared" si="6"/>
        <v>1</v>
      </c>
      <c r="X168" s="35" t="s">
        <v>570</v>
      </c>
      <c r="Y168" s="38">
        <v>2</v>
      </c>
      <c r="Z168" s="38" t="s">
        <v>8</v>
      </c>
      <c r="AA168" s="53" t="s">
        <v>3399</v>
      </c>
      <c r="AB168" s="33" t="s">
        <v>1664</v>
      </c>
      <c r="AC168" s="213" t="s">
        <v>4166</v>
      </c>
      <c r="AD168" s="626" t="str">
        <f t="shared" si="8"/>
        <v>CHEM F110P2</v>
      </c>
      <c r="AE168" s="626">
        <v>1086</v>
      </c>
      <c r="AF168" s="36" t="s">
        <v>571</v>
      </c>
    </row>
    <row r="169" spans="1:32" ht="14.25" customHeight="1">
      <c r="B169" s="33" t="s">
        <v>1495</v>
      </c>
      <c r="C169" s="41"/>
      <c r="D169" s="35" t="s">
        <v>569</v>
      </c>
      <c r="E169" s="35" t="s">
        <v>570</v>
      </c>
      <c r="F169" s="36" t="s">
        <v>571</v>
      </c>
      <c r="G169" s="38">
        <v>3</v>
      </c>
      <c r="H169" s="633">
        <v>10063</v>
      </c>
      <c r="I169" s="36" t="s">
        <v>3281</v>
      </c>
      <c r="J169" s="36" t="s">
        <v>3282</v>
      </c>
      <c r="K169" s="36"/>
      <c r="L169" s="36"/>
      <c r="M169" s="402"/>
      <c r="N169" s="36"/>
      <c r="O169" s="36"/>
      <c r="P169" s="392"/>
      <c r="Q169" s="392"/>
      <c r="R169" s="392"/>
      <c r="S169" s="392"/>
      <c r="T169" s="392"/>
      <c r="U169" s="392"/>
      <c r="V169" s="757" t="b">
        <f t="shared" si="7"/>
        <v>1</v>
      </c>
      <c r="W169" s="757" t="b">
        <f t="shared" si="6"/>
        <v>1</v>
      </c>
      <c r="X169" s="35" t="s">
        <v>570</v>
      </c>
      <c r="Y169" s="38">
        <v>3</v>
      </c>
      <c r="Z169" s="38" t="s">
        <v>8</v>
      </c>
      <c r="AA169" s="403" t="s">
        <v>3400</v>
      </c>
      <c r="AB169" s="33" t="s">
        <v>1495</v>
      </c>
      <c r="AC169" s="213" t="s">
        <v>4167</v>
      </c>
      <c r="AD169" s="626" t="str">
        <f t="shared" si="8"/>
        <v>CHEM F110P3</v>
      </c>
      <c r="AE169" s="626">
        <v>1087</v>
      </c>
      <c r="AF169" s="36" t="s">
        <v>571</v>
      </c>
    </row>
    <row r="170" spans="1:32" ht="14.25" customHeight="1">
      <c r="B170" s="33" t="s">
        <v>1497</v>
      </c>
      <c r="C170" s="41"/>
      <c r="D170" s="35" t="s">
        <v>569</v>
      </c>
      <c r="E170" s="35" t="s">
        <v>570</v>
      </c>
      <c r="F170" s="36" t="s">
        <v>571</v>
      </c>
      <c r="G170" s="38">
        <v>4</v>
      </c>
      <c r="H170" s="633">
        <v>10064</v>
      </c>
      <c r="I170" s="36" t="s">
        <v>3283</v>
      </c>
      <c r="J170" s="36" t="s">
        <v>3284</v>
      </c>
      <c r="K170" s="36"/>
      <c r="L170" s="36"/>
      <c r="M170" s="402"/>
      <c r="N170" s="36"/>
      <c r="O170" s="36"/>
      <c r="P170" s="392"/>
      <c r="Q170" s="392"/>
      <c r="R170" s="392"/>
      <c r="S170" s="392"/>
      <c r="T170" s="392"/>
      <c r="U170" s="392"/>
      <c r="V170" s="757" t="b">
        <f t="shared" si="7"/>
        <v>1</v>
      </c>
      <c r="W170" s="757" t="b">
        <f t="shared" si="6"/>
        <v>1</v>
      </c>
      <c r="X170" s="35" t="s">
        <v>570</v>
      </c>
      <c r="Y170" s="38">
        <v>4</v>
      </c>
      <c r="Z170" s="38" t="s">
        <v>8</v>
      </c>
      <c r="AA170" s="53" t="s">
        <v>3401</v>
      </c>
      <c r="AB170" s="33" t="s">
        <v>1497</v>
      </c>
      <c r="AC170" s="213" t="s">
        <v>4168</v>
      </c>
      <c r="AD170" s="626" t="str">
        <f t="shared" si="8"/>
        <v>CHEM F110P4</v>
      </c>
      <c r="AE170" s="626">
        <v>1088</v>
      </c>
      <c r="AF170" s="36" t="s">
        <v>571</v>
      </c>
    </row>
    <row r="171" spans="1:32" ht="14.25" customHeight="1">
      <c r="B171" s="33" t="s">
        <v>1501</v>
      </c>
      <c r="C171" s="41"/>
      <c r="D171" s="35" t="s">
        <v>569</v>
      </c>
      <c r="E171" s="35" t="s">
        <v>570</v>
      </c>
      <c r="F171" s="36" t="s">
        <v>571</v>
      </c>
      <c r="G171" s="38">
        <v>5</v>
      </c>
      <c r="H171" s="633">
        <v>10065</v>
      </c>
      <c r="I171" s="36" t="s">
        <v>3289</v>
      </c>
      <c r="J171" s="36" t="s">
        <v>3276</v>
      </c>
      <c r="K171" s="36"/>
      <c r="L171" s="36"/>
      <c r="M171" s="402"/>
      <c r="N171" s="36"/>
      <c r="O171" s="36"/>
      <c r="P171" s="392"/>
      <c r="Q171" s="392"/>
      <c r="R171" s="392"/>
      <c r="S171" s="392"/>
      <c r="T171" s="392"/>
      <c r="U171" s="392"/>
      <c r="V171" s="757" t="b">
        <f t="shared" si="7"/>
        <v>1</v>
      </c>
      <c r="W171" s="757" t="b">
        <f t="shared" si="6"/>
        <v>1</v>
      </c>
      <c r="X171" s="35" t="s">
        <v>570</v>
      </c>
      <c r="Y171" s="38">
        <v>5</v>
      </c>
      <c r="Z171" s="38" t="s">
        <v>8</v>
      </c>
      <c r="AA171" s="53" t="s">
        <v>3402</v>
      </c>
      <c r="AB171" s="33" t="s">
        <v>1501</v>
      </c>
      <c r="AC171" s="213" t="s">
        <v>4169</v>
      </c>
      <c r="AD171" s="626" t="str">
        <f t="shared" si="8"/>
        <v>CHEM F110P5</v>
      </c>
      <c r="AE171" s="626">
        <v>1089</v>
      </c>
      <c r="AF171" s="36" t="s">
        <v>571</v>
      </c>
    </row>
    <row r="172" spans="1:32" ht="14.25" customHeight="1">
      <c r="B172" s="33" t="s">
        <v>1667</v>
      </c>
      <c r="C172" s="41"/>
      <c r="D172" s="35" t="s">
        <v>569</v>
      </c>
      <c r="E172" s="35" t="s">
        <v>570</v>
      </c>
      <c r="F172" s="36" t="s">
        <v>571</v>
      </c>
      <c r="G172" s="38">
        <v>6</v>
      </c>
      <c r="H172" s="633">
        <v>10066</v>
      </c>
      <c r="I172" s="36" t="s">
        <v>3265</v>
      </c>
      <c r="J172" s="36" t="s">
        <v>3309</v>
      </c>
      <c r="K172" s="36"/>
      <c r="L172" s="36"/>
      <c r="M172" s="402"/>
      <c r="N172" s="36"/>
      <c r="O172" s="36"/>
      <c r="P172" s="392"/>
      <c r="Q172" s="392"/>
      <c r="R172" s="392"/>
      <c r="S172" s="392"/>
      <c r="T172" s="392"/>
      <c r="U172" s="392"/>
      <c r="V172" s="757" t="b">
        <f t="shared" si="7"/>
        <v>1</v>
      </c>
      <c r="W172" s="757" t="b">
        <f t="shared" si="6"/>
        <v>1</v>
      </c>
      <c r="X172" s="35" t="s">
        <v>570</v>
      </c>
      <c r="Y172" s="38">
        <v>6</v>
      </c>
      <c r="Z172" s="38" t="s">
        <v>8</v>
      </c>
      <c r="AA172" s="53" t="s">
        <v>3403</v>
      </c>
      <c r="AB172" s="33" t="s">
        <v>1667</v>
      </c>
      <c r="AC172" s="213" t="s">
        <v>4170</v>
      </c>
      <c r="AD172" s="626" t="str">
        <f t="shared" si="8"/>
        <v>CHEM F110P6</v>
      </c>
      <c r="AE172" s="626">
        <v>1090</v>
      </c>
      <c r="AF172" s="36" t="s">
        <v>571</v>
      </c>
    </row>
    <row r="173" spans="1:32" ht="14.25" customHeight="1">
      <c r="B173" s="33" t="s">
        <v>1505</v>
      </c>
      <c r="C173" s="41"/>
      <c r="D173" s="35" t="s">
        <v>569</v>
      </c>
      <c r="E173" s="35" t="s">
        <v>570</v>
      </c>
      <c r="F173" s="36" t="s">
        <v>571</v>
      </c>
      <c r="G173" s="38">
        <v>7</v>
      </c>
      <c r="H173" s="633">
        <v>10067</v>
      </c>
      <c r="I173" s="36" t="s">
        <v>3290</v>
      </c>
      <c r="J173" s="36" t="s">
        <v>3277</v>
      </c>
      <c r="K173" s="36"/>
      <c r="L173" s="36"/>
      <c r="M173" s="402"/>
      <c r="N173" s="36"/>
      <c r="O173" s="36"/>
      <c r="P173" s="392"/>
      <c r="Q173" s="392"/>
      <c r="R173" s="392"/>
      <c r="S173" s="392"/>
      <c r="T173" s="392"/>
      <c r="U173" s="392"/>
      <c r="V173" s="757" t="b">
        <f t="shared" si="7"/>
        <v>1</v>
      </c>
      <c r="W173" s="757" t="b">
        <f t="shared" si="6"/>
        <v>1</v>
      </c>
      <c r="X173" s="35" t="s">
        <v>570</v>
      </c>
      <c r="Y173" s="38">
        <v>7</v>
      </c>
      <c r="Z173" s="38" t="s">
        <v>8</v>
      </c>
      <c r="AA173" s="53" t="s">
        <v>3404</v>
      </c>
      <c r="AB173" s="33" t="s">
        <v>1505</v>
      </c>
      <c r="AC173" s="213" t="s">
        <v>4171</v>
      </c>
      <c r="AD173" s="626" t="str">
        <f t="shared" si="8"/>
        <v>CHEM F110P7</v>
      </c>
      <c r="AE173" s="626">
        <v>1091</v>
      </c>
      <c r="AF173" s="36" t="s">
        <v>571</v>
      </c>
    </row>
    <row r="174" spans="1:32" ht="14.25" customHeight="1">
      <c r="B174" s="33" t="s">
        <v>1507</v>
      </c>
      <c r="C174" s="41"/>
      <c r="D174" s="35" t="s">
        <v>569</v>
      </c>
      <c r="E174" s="35" t="s">
        <v>570</v>
      </c>
      <c r="F174" s="36" t="s">
        <v>571</v>
      </c>
      <c r="G174" s="38">
        <v>8</v>
      </c>
      <c r="H174" s="633">
        <v>10068</v>
      </c>
      <c r="I174" s="36" t="s">
        <v>3268</v>
      </c>
      <c r="J174" s="36" t="s">
        <v>3273</v>
      </c>
      <c r="K174" s="36"/>
      <c r="L174" s="36"/>
      <c r="M174" s="402"/>
      <c r="N174" s="36"/>
      <c r="O174" s="36"/>
      <c r="P174" s="392"/>
      <c r="Q174" s="392"/>
      <c r="R174" s="392"/>
      <c r="S174" s="392"/>
      <c r="T174" s="392"/>
      <c r="U174" s="392"/>
      <c r="V174" s="757" t="b">
        <f t="shared" si="7"/>
        <v>1</v>
      </c>
      <c r="W174" s="757" t="b">
        <f t="shared" si="6"/>
        <v>1</v>
      </c>
      <c r="X174" s="35" t="s">
        <v>570</v>
      </c>
      <c r="Y174" s="38">
        <v>8</v>
      </c>
      <c r="Z174" s="38" t="s">
        <v>8</v>
      </c>
      <c r="AA174" s="53" t="s">
        <v>3405</v>
      </c>
      <c r="AB174" s="33" t="s">
        <v>1507</v>
      </c>
      <c r="AC174" s="213" t="s">
        <v>4172</v>
      </c>
      <c r="AD174" s="626" t="str">
        <f t="shared" si="8"/>
        <v>CHEM F110P8</v>
      </c>
      <c r="AE174" s="626">
        <v>1092</v>
      </c>
      <c r="AF174" s="36" t="s">
        <v>571</v>
      </c>
    </row>
    <row r="175" spans="1:32" ht="14.25" customHeight="1">
      <c r="B175" s="33" t="s">
        <v>1511</v>
      </c>
      <c r="C175" s="41"/>
      <c r="D175" s="35" t="s">
        <v>569</v>
      </c>
      <c r="E175" s="35" t="s">
        <v>570</v>
      </c>
      <c r="F175" s="36" t="s">
        <v>571</v>
      </c>
      <c r="G175" s="38">
        <v>9</v>
      </c>
      <c r="H175" s="633">
        <v>10069</v>
      </c>
      <c r="I175" s="36" t="s">
        <v>3292</v>
      </c>
      <c r="J175" s="36" t="s">
        <v>3297</v>
      </c>
      <c r="K175" s="36"/>
      <c r="L175" s="36"/>
      <c r="M175" s="402"/>
      <c r="N175" s="36"/>
      <c r="O175" s="36"/>
      <c r="P175" s="392"/>
      <c r="Q175" s="392"/>
      <c r="R175" s="392"/>
      <c r="S175" s="392"/>
      <c r="T175" s="392"/>
      <c r="U175" s="392"/>
      <c r="V175" s="757" t="b">
        <f t="shared" si="7"/>
        <v>1</v>
      </c>
      <c r="W175" s="757" t="b">
        <f t="shared" si="6"/>
        <v>1</v>
      </c>
      <c r="X175" s="35" t="s">
        <v>570</v>
      </c>
      <c r="Y175" s="38">
        <v>9</v>
      </c>
      <c r="Z175" s="38" t="s">
        <v>8</v>
      </c>
      <c r="AA175" s="53" t="s">
        <v>3406</v>
      </c>
      <c r="AB175" s="33" t="s">
        <v>1511</v>
      </c>
      <c r="AC175" s="213" t="s">
        <v>4173</v>
      </c>
      <c r="AD175" s="626" t="str">
        <f t="shared" si="8"/>
        <v>CHEM F110P9</v>
      </c>
      <c r="AE175" s="626">
        <v>1093</v>
      </c>
      <c r="AF175" s="36" t="s">
        <v>571</v>
      </c>
    </row>
    <row r="176" spans="1:32" ht="14.25" customHeight="1">
      <c r="B176" s="33" t="s">
        <v>1605</v>
      </c>
      <c r="C176" s="41"/>
      <c r="D176" s="35" t="s">
        <v>569</v>
      </c>
      <c r="E176" s="35" t="s">
        <v>570</v>
      </c>
      <c r="F176" s="36" t="s">
        <v>571</v>
      </c>
      <c r="G176" s="38">
        <v>10</v>
      </c>
      <c r="H176" s="633">
        <v>100610</v>
      </c>
      <c r="I176" s="36" t="s">
        <v>3264</v>
      </c>
      <c r="J176" s="36" t="s">
        <v>3298</v>
      </c>
      <c r="K176" s="36"/>
      <c r="L176" s="36"/>
      <c r="M176" s="402"/>
      <c r="N176" s="36"/>
      <c r="O176" s="36"/>
      <c r="P176" s="392"/>
      <c r="Q176" s="392"/>
      <c r="R176" s="392"/>
      <c r="S176" s="392"/>
      <c r="T176" s="392"/>
      <c r="U176" s="392"/>
      <c r="V176" s="757" t="b">
        <f t="shared" si="7"/>
        <v>1</v>
      </c>
      <c r="W176" s="757" t="b">
        <f t="shared" si="6"/>
        <v>1</v>
      </c>
      <c r="X176" s="35" t="s">
        <v>570</v>
      </c>
      <c r="Y176" s="38">
        <v>10</v>
      </c>
      <c r="Z176" s="38" t="s">
        <v>8</v>
      </c>
      <c r="AA176" s="53" t="s">
        <v>3407</v>
      </c>
      <c r="AB176" s="33" t="s">
        <v>1605</v>
      </c>
      <c r="AC176" s="213" t="s">
        <v>4174</v>
      </c>
      <c r="AD176" s="626" t="str">
        <f t="shared" si="8"/>
        <v>CHEM F110P10</v>
      </c>
      <c r="AE176" s="626">
        <v>1083</v>
      </c>
      <c r="AF176" s="36" t="s">
        <v>571</v>
      </c>
    </row>
    <row r="177" spans="2:32" ht="14.25" customHeight="1">
      <c r="B177" s="33" t="s">
        <v>1517</v>
      </c>
      <c r="C177" s="41"/>
      <c r="D177" s="35" t="s">
        <v>569</v>
      </c>
      <c r="E177" s="35" t="s">
        <v>570</v>
      </c>
      <c r="F177" s="36" t="s">
        <v>571</v>
      </c>
      <c r="G177" s="38">
        <v>11</v>
      </c>
      <c r="H177" s="633">
        <v>100611</v>
      </c>
      <c r="I177" s="36" t="s">
        <v>3293</v>
      </c>
      <c r="J177" s="36" t="s">
        <v>3308</v>
      </c>
      <c r="K177" s="36"/>
      <c r="L177" s="36"/>
      <c r="M177" s="402"/>
      <c r="N177" s="36"/>
      <c r="O177" s="36"/>
      <c r="P177" s="392"/>
      <c r="Q177" s="392"/>
      <c r="R177" s="392"/>
      <c r="S177" s="392"/>
      <c r="T177" s="392"/>
      <c r="U177" s="392"/>
      <c r="V177" s="757" t="b">
        <f t="shared" si="7"/>
        <v>1</v>
      </c>
      <c r="W177" s="757" t="b">
        <f t="shared" si="6"/>
        <v>1</v>
      </c>
      <c r="X177" s="35" t="s">
        <v>570</v>
      </c>
      <c r="Y177" s="38">
        <v>11</v>
      </c>
      <c r="Z177" s="38" t="s">
        <v>8</v>
      </c>
      <c r="AA177" s="53" t="s">
        <v>3408</v>
      </c>
      <c r="AB177" s="33" t="s">
        <v>1517</v>
      </c>
      <c r="AC177" s="213" t="s">
        <v>4175</v>
      </c>
      <c r="AD177" s="626" t="str">
        <f t="shared" si="8"/>
        <v>CHEM F110P11</v>
      </c>
      <c r="AE177" s="626">
        <v>1084</v>
      </c>
      <c r="AF177" s="36" t="s">
        <v>571</v>
      </c>
    </row>
    <row r="178" spans="2:32" ht="14.25" customHeight="1">
      <c r="B178" s="33" t="s">
        <v>1519</v>
      </c>
      <c r="C178" s="41"/>
      <c r="D178" s="35" t="s">
        <v>569</v>
      </c>
      <c r="E178" s="35" t="s">
        <v>570</v>
      </c>
      <c r="F178" s="36" t="s">
        <v>571</v>
      </c>
      <c r="G178" s="38">
        <v>12</v>
      </c>
      <c r="H178" s="633">
        <v>100612</v>
      </c>
      <c r="I178" s="36" t="s">
        <v>3294</v>
      </c>
      <c r="J178" s="36" t="s">
        <v>3269</v>
      </c>
      <c r="K178" s="36"/>
      <c r="L178" s="36"/>
      <c r="M178" s="402"/>
      <c r="N178" s="36"/>
      <c r="O178" s="36"/>
      <c r="P178" s="392"/>
      <c r="Q178" s="392"/>
      <c r="R178" s="392"/>
      <c r="S178" s="392"/>
      <c r="T178" s="392"/>
      <c r="U178" s="392"/>
      <c r="V178" s="757" t="b">
        <f t="shared" si="7"/>
        <v>1</v>
      </c>
      <c r="W178" s="757" t="b">
        <f t="shared" si="6"/>
        <v>1</v>
      </c>
      <c r="X178" s="35" t="s">
        <v>570</v>
      </c>
      <c r="Y178" s="38">
        <v>12</v>
      </c>
      <c r="Z178" s="38" t="s">
        <v>8</v>
      </c>
      <c r="AA178" s="53" t="s">
        <v>3409</v>
      </c>
      <c r="AB178" s="33" t="s">
        <v>1519</v>
      </c>
      <c r="AC178" s="213" t="s">
        <v>4176</v>
      </c>
      <c r="AD178" s="626" t="str">
        <f t="shared" si="8"/>
        <v>CHEM F110P12</v>
      </c>
      <c r="AE178" s="626">
        <v>1085</v>
      </c>
      <c r="AF178" s="36" t="s">
        <v>571</v>
      </c>
    </row>
    <row r="179" spans="2:32" ht="14.25" customHeight="1">
      <c r="B179" s="43" t="s">
        <v>1578</v>
      </c>
      <c r="C179" s="41" t="s">
        <v>1672</v>
      </c>
      <c r="D179" s="35" t="s">
        <v>611</v>
      </c>
      <c r="E179" s="35" t="s">
        <v>612</v>
      </c>
      <c r="F179" s="36" t="s">
        <v>613</v>
      </c>
      <c r="G179" s="38">
        <v>1</v>
      </c>
      <c r="H179" s="633">
        <v>15541</v>
      </c>
      <c r="I179" s="36" t="s">
        <v>3299</v>
      </c>
      <c r="J179" s="36" t="s">
        <v>3276</v>
      </c>
      <c r="K179" s="36" t="s">
        <v>3297</v>
      </c>
      <c r="L179" s="36"/>
      <c r="M179" s="402"/>
      <c r="N179" s="36"/>
      <c r="O179" s="36"/>
      <c r="P179" s="392"/>
      <c r="Q179" s="392"/>
      <c r="R179" s="392"/>
      <c r="S179" s="392"/>
      <c r="T179" s="392"/>
      <c r="U179" s="392"/>
      <c r="V179" s="757" t="b">
        <f t="shared" si="7"/>
        <v>1</v>
      </c>
      <c r="W179" s="757" t="b">
        <f t="shared" si="6"/>
        <v>1</v>
      </c>
      <c r="X179" s="35" t="s">
        <v>612</v>
      </c>
      <c r="Y179" s="38">
        <v>1</v>
      </c>
      <c r="Z179" s="38" t="s">
        <v>6</v>
      </c>
      <c r="AA179" s="53" t="s">
        <v>1671</v>
      </c>
      <c r="AB179" s="43" t="s">
        <v>1578</v>
      </c>
      <c r="AC179" s="213" t="s">
        <v>4177</v>
      </c>
      <c r="AD179" s="626" t="str">
        <f t="shared" si="8"/>
        <v>CHEM F241L1</v>
      </c>
      <c r="AE179" s="626">
        <v>1437</v>
      </c>
      <c r="AF179" s="36" t="s">
        <v>613</v>
      </c>
    </row>
    <row r="180" spans="2:32" ht="14.25" customHeight="1">
      <c r="B180" s="43" t="s">
        <v>1674</v>
      </c>
      <c r="C180" s="41" t="s">
        <v>1672</v>
      </c>
      <c r="D180" s="35" t="s">
        <v>611</v>
      </c>
      <c r="E180" s="35" t="s">
        <v>612</v>
      </c>
      <c r="F180" s="36" t="s">
        <v>613</v>
      </c>
      <c r="G180" s="38">
        <v>1</v>
      </c>
      <c r="H180" s="641">
        <v>1554157</v>
      </c>
      <c r="I180" s="36" t="s">
        <v>3288</v>
      </c>
      <c r="J180" s="36"/>
      <c r="K180" s="36"/>
      <c r="L180" s="36"/>
      <c r="M180" s="402"/>
      <c r="N180" s="36"/>
      <c r="O180" s="36"/>
      <c r="P180" s="392"/>
      <c r="Q180" s="392"/>
      <c r="R180" s="392"/>
      <c r="S180" s="392"/>
      <c r="T180" s="392"/>
      <c r="U180" s="392"/>
      <c r="V180" s="757" t="b">
        <f t="shared" si="7"/>
        <v>1</v>
      </c>
      <c r="W180" s="757" t="b">
        <f t="shared" si="6"/>
        <v>1</v>
      </c>
      <c r="X180" s="35" t="s">
        <v>612</v>
      </c>
      <c r="Y180" s="38">
        <v>1</v>
      </c>
      <c r="Z180" s="38" t="s">
        <v>7</v>
      </c>
      <c r="AA180" s="442" t="s">
        <v>1673</v>
      </c>
      <c r="AB180" s="43" t="s">
        <v>1674</v>
      </c>
      <c r="AC180" s="213" t="s">
        <v>4178</v>
      </c>
      <c r="AD180" s="626" t="str">
        <f t="shared" si="8"/>
        <v>CHEM F241T1</v>
      </c>
      <c r="AE180" s="626">
        <v>1438</v>
      </c>
      <c r="AF180" s="36" t="s">
        <v>613</v>
      </c>
    </row>
    <row r="181" spans="2:32" ht="14.25" customHeight="1">
      <c r="B181" s="33" t="s">
        <v>1677</v>
      </c>
      <c r="C181" s="41"/>
      <c r="D181" s="35" t="s">
        <v>616</v>
      </c>
      <c r="E181" s="35" t="s">
        <v>617</v>
      </c>
      <c r="F181" s="36" t="s">
        <v>1675</v>
      </c>
      <c r="G181" s="38">
        <v>1</v>
      </c>
      <c r="H181" s="633">
        <v>15551</v>
      </c>
      <c r="I181" s="75" t="s">
        <v>3287</v>
      </c>
      <c r="J181" s="75" t="s">
        <v>3303</v>
      </c>
      <c r="K181" s="75" t="s">
        <v>3296</v>
      </c>
      <c r="L181" s="75" t="s">
        <v>3274</v>
      </c>
      <c r="M181" s="631" t="s">
        <v>3266</v>
      </c>
      <c r="N181" s="75" t="s">
        <v>3275</v>
      </c>
      <c r="O181" s="75" t="s">
        <v>3271</v>
      </c>
      <c r="P181" s="632" t="s">
        <v>3267</v>
      </c>
      <c r="Q181" s="632" t="s">
        <v>3310</v>
      </c>
      <c r="R181" s="392"/>
      <c r="S181" s="392"/>
      <c r="T181" s="392"/>
      <c r="U181" s="392"/>
      <c r="V181" s="757" t="b">
        <f t="shared" si="7"/>
        <v>1</v>
      </c>
      <c r="W181" s="757" t="b">
        <f t="shared" si="6"/>
        <v>1</v>
      </c>
      <c r="X181" s="35" t="s">
        <v>617</v>
      </c>
      <c r="Y181" s="38">
        <v>1</v>
      </c>
      <c r="Z181" s="38" t="s">
        <v>8</v>
      </c>
      <c r="AA181" s="53" t="s">
        <v>1676</v>
      </c>
      <c r="AB181" s="33" t="s">
        <v>1677</v>
      </c>
      <c r="AC181" s="213" t="s">
        <v>4179</v>
      </c>
      <c r="AD181" s="626" t="str">
        <f t="shared" si="8"/>
        <v>CHEM F242P1</v>
      </c>
      <c r="AE181" s="626">
        <v>1439</v>
      </c>
      <c r="AF181" s="36" t="s">
        <v>1675</v>
      </c>
    </row>
    <row r="182" spans="2:32" ht="14.25" customHeight="1">
      <c r="B182" s="33" t="s">
        <v>1538</v>
      </c>
      <c r="C182" s="41" t="s">
        <v>1672</v>
      </c>
      <c r="D182" s="35" t="s">
        <v>636</v>
      </c>
      <c r="E182" s="35" t="s">
        <v>637</v>
      </c>
      <c r="F182" s="36" t="s">
        <v>638</v>
      </c>
      <c r="G182" s="38">
        <v>1</v>
      </c>
      <c r="H182" s="633">
        <v>15561</v>
      </c>
      <c r="I182" s="36" t="s">
        <v>3282</v>
      </c>
      <c r="J182" s="36" t="s">
        <v>3277</v>
      </c>
      <c r="K182" s="36" t="s">
        <v>3308</v>
      </c>
      <c r="L182" s="36"/>
      <c r="M182" s="402"/>
      <c r="N182" s="36"/>
      <c r="O182" s="36"/>
      <c r="P182" s="392"/>
      <c r="Q182" s="392"/>
      <c r="R182" s="392"/>
      <c r="S182" s="392"/>
      <c r="T182" s="392"/>
      <c r="U182" s="392"/>
      <c r="V182" s="757" t="b">
        <f t="shared" si="7"/>
        <v>1</v>
      </c>
      <c r="W182" s="757" t="b">
        <f t="shared" si="6"/>
        <v>1</v>
      </c>
      <c r="X182" s="35" t="s">
        <v>637</v>
      </c>
      <c r="Y182" s="38">
        <v>1</v>
      </c>
      <c r="Z182" s="38" t="s">
        <v>6</v>
      </c>
      <c r="AA182" s="53" t="s">
        <v>1678</v>
      </c>
      <c r="AB182" s="33" t="s">
        <v>1538</v>
      </c>
      <c r="AC182" s="213" t="s">
        <v>4180</v>
      </c>
      <c r="AD182" s="626" t="str">
        <f t="shared" si="8"/>
        <v>CHEM F243L1</v>
      </c>
      <c r="AE182" s="626">
        <v>1440</v>
      </c>
      <c r="AF182" s="36" t="s">
        <v>638</v>
      </c>
    </row>
    <row r="183" spans="2:32" ht="14.25" customHeight="1">
      <c r="B183" s="33" t="s">
        <v>1550</v>
      </c>
      <c r="C183" s="41" t="s">
        <v>1672</v>
      </c>
      <c r="D183" s="35" t="s">
        <v>636</v>
      </c>
      <c r="E183" s="35" t="s">
        <v>637</v>
      </c>
      <c r="F183" s="36" t="s">
        <v>638</v>
      </c>
      <c r="G183" s="38">
        <v>1</v>
      </c>
      <c r="H183" s="641">
        <v>1556157</v>
      </c>
      <c r="I183" s="36" t="s">
        <v>3291</v>
      </c>
      <c r="J183" s="36"/>
      <c r="K183" s="36"/>
      <c r="L183" s="36"/>
      <c r="M183" s="402"/>
      <c r="N183" s="36"/>
      <c r="O183" s="36"/>
      <c r="P183" s="392"/>
      <c r="Q183" s="392"/>
      <c r="R183" s="392"/>
      <c r="S183" s="392"/>
      <c r="T183" s="392"/>
      <c r="U183" s="392"/>
      <c r="V183" s="757" t="b">
        <f t="shared" si="7"/>
        <v>1</v>
      </c>
      <c r="W183" s="757" t="b">
        <f t="shared" si="6"/>
        <v>1</v>
      </c>
      <c r="X183" s="35" t="s">
        <v>637</v>
      </c>
      <c r="Y183" s="38">
        <v>1</v>
      </c>
      <c r="Z183" s="38" t="s">
        <v>7</v>
      </c>
      <c r="AA183" s="442" t="s">
        <v>1679</v>
      </c>
      <c r="AB183" s="33" t="s">
        <v>1550</v>
      </c>
      <c r="AC183" s="213" t="s">
        <v>4181</v>
      </c>
      <c r="AD183" s="626" t="str">
        <f t="shared" si="8"/>
        <v>CHEM F243T1</v>
      </c>
      <c r="AE183" s="626">
        <v>1441</v>
      </c>
      <c r="AF183" s="36" t="s">
        <v>638</v>
      </c>
    </row>
    <row r="184" spans="2:32" ht="14.25" customHeight="1">
      <c r="B184" s="33" t="s">
        <v>1534</v>
      </c>
      <c r="C184" s="41" t="s">
        <v>1672</v>
      </c>
      <c r="D184" s="35" t="s">
        <v>639</v>
      </c>
      <c r="E184" s="35" t="s">
        <v>640</v>
      </c>
      <c r="F184" s="36" t="s">
        <v>641</v>
      </c>
      <c r="G184" s="38">
        <v>1</v>
      </c>
      <c r="H184" s="633">
        <v>15571</v>
      </c>
      <c r="I184" s="36" t="s">
        <v>3284</v>
      </c>
      <c r="J184" s="36" t="s">
        <v>3273</v>
      </c>
      <c r="K184" s="36" t="s">
        <v>3269</v>
      </c>
      <c r="L184" s="36"/>
      <c r="M184" s="402"/>
      <c r="N184" s="36"/>
      <c r="O184" s="36"/>
      <c r="P184" s="392"/>
      <c r="Q184" s="392"/>
      <c r="R184" s="392"/>
      <c r="S184" s="392"/>
      <c r="T184" s="392"/>
      <c r="U184" s="392"/>
      <c r="V184" s="757" t="b">
        <f t="shared" si="7"/>
        <v>1</v>
      </c>
      <c r="W184" s="757" t="b">
        <f t="shared" si="6"/>
        <v>1</v>
      </c>
      <c r="X184" s="35" t="s">
        <v>640</v>
      </c>
      <c r="Y184" s="38">
        <v>1</v>
      </c>
      <c r="Z184" s="38" t="s">
        <v>6</v>
      </c>
      <c r="AA184" s="53" t="s">
        <v>1680</v>
      </c>
      <c r="AB184" s="33" t="s">
        <v>1534</v>
      </c>
      <c r="AC184" s="213" t="s">
        <v>4182</v>
      </c>
      <c r="AD184" s="626" t="str">
        <f t="shared" si="8"/>
        <v>CHEM F244L1</v>
      </c>
      <c r="AE184" s="626">
        <v>1442</v>
      </c>
      <c r="AF184" s="36" t="s">
        <v>641</v>
      </c>
    </row>
    <row r="185" spans="2:32" ht="14.25" customHeight="1">
      <c r="B185" s="43" t="s">
        <v>1682</v>
      </c>
      <c r="C185" s="41" t="s">
        <v>1672</v>
      </c>
      <c r="D185" s="35" t="s">
        <v>639</v>
      </c>
      <c r="E185" s="35" t="s">
        <v>640</v>
      </c>
      <c r="F185" s="36" t="s">
        <v>641</v>
      </c>
      <c r="G185" s="38">
        <v>1</v>
      </c>
      <c r="H185" s="641">
        <v>1557157</v>
      </c>
      <c r="I185" s="36" t="s">
        <v>3350</v>
      </c>
      <c r="J185" s="36"/>
      <c r="K185" s="36"/>
      <c r="L185" s="36"/>
      <c r="M185" s="402"/>
      <c r="N185" s="36"/>
      <c r="O185" s="36"/>
      <c r="P185" s="392"/>
      <c r="Q185" s="392"/>
      <c r="R185" s="392"/>
      <c r="S185" s="392"/>
      <c r="T185" s="392"/>
      <c r="U185" s="392"/>
      <c r="V185" s="757" t="b">
        <f t="shared" si="7"/>
        <v>1</v>
      </c>
      <c r="W185" s="757" t="b">
        <f t="shared" si="6"/>
        <v>1</v>
      </c>
      <c r="X185" s="35" t="s">
        <v>640</v>
      </c>
      <c r="Y185" s="38">
        <v>1</v>
      </c>
      <c r="Z185" s="38" t="s">
        <v>7</v>
      </c>
      <c r="AA185" s="53" t="s">
        <v>1681</v>
      </c>
      <c r="AB185" s="43" t="s">
        <v>1682</v>
      </c>
      <c r="AC185" s="213" t="s">
        <v>4183</v>
      </c>
      <c r="AD185" s="626" t="str">
        <f t="shared" si="8"/>
        <v>CHEM F244T1</v>
      </c>
      <c r="AE185" s="626">
        <v>1443</v>
      </c>
      <c r="AF185" s="36" t="s">
        <v>641</v>
      </c>
    </row>
    <row r="186" spans="2:32" ht="14.25" customHeight="1">
      <c r="B186" s="33"/>
      <c r="C186" s="41"/>
      <c r="D186" s="35" t="s">
        <v>642</v>
      </c>
      <c r="E186" s="35" t="s">
        <v>643</v>
      </c>
      <c r="F186" s="36" t="s">
        <v>184</v>
      </c>
      <c r="G186" s="38">
        <v>1</v>
      </c>
      <c r="H186" s="633">
        <v>16541</v>
      </c>
      <c r="I186" s="36"/>
      <c r="J186" s="36"/>
      <c r="K186" s="36"/>
      <c r="L186" s="36"/>
      <c r="M186" s="402"/>
      <c r="N186" s="36"/>
      <c r="O186" s="36"/>
      <c r="P186" s="392"/>
      <c r="Q186" s="392"/>
      <c r="R186" s="392"/>
      <c r="S186" s="392"/>
      <c r="T186" s="392"/>
      <c r="U186" s="392"/>
      <c r="V186" s="757" t="b">
        <f t="shared" si="7"/>
        <v>1</v>
      </c>
      <c r="W186" s="757" t="b">
        <f t="shared" si="6"/>
        <v>1</v>
      </c>
      <c r="X186" s="35" t="s">
        <v>643</v>
      </c>
      <c r="Y186" s="38">
        <v>1</v>
      </c>
      <c r="Z186" s="38" t="s">
        <v>19</v>
      </c>
      <c r="AA186" s="96" t="s">
        <v>588</v>
      </c>
      <c r="AB186" s="33"/>
      <c r="AC186" s="213" t="s">
        <v>4184</v>
      </c>
      <c r="AD186" s="626" t="str">
        <f t="shared" si="8"/>
        <v>CHEM F266I1</v>
      </c>
      <c r="AE186" s="626">
        <v>1472</v>
      </c>
      <c r="AF186" s="36" t="s">
        <v>184</v>
      </c>
    </row>
    <row r="187" spans="2:32" ht="14.25" customHeight="1">
      <c r="B187" s="33" t="s">
        <v>1569</v>
      </c>
      <c r="C187" s="41" t="s">
        <v>1672</v>
      </c>
      <c r="D187" s="35" t="s">
        <v>644</v>
      </c>
      <c r="E187" s="35" t="s">
        <v>645</v>
      </c>
      <c r="F187" s="36" t="s">
        <v>1684</v>
      </c>
      <c r="G187" s="38">
        <v>1</v>
      </c>
      <c r="H187" s="633">
        <v>15721</v>
      </c>
      <c r="I187" s="36" t="s">
        <v>3283</v>
      </c>
      <c r="J187" s="36" t="s">
        <v>3268</v>
      </c>
      <c r="K187" s="36" t="s">
        <v>3294</v>
      </c>
      <c r="L187" s="36"/>
      <c r="M187" s="402"/>
      <c r="N187" s="36"/>
      <c r="O187" s="36"/>
      <c r="P187" s="392"/>
      <c r="Q187" s="392"/>
      <c r="R187" s="392"/>
      <c r="S187" s="392"/>
      <c r="T187" s="392"/>
      <c r="U187" s="392"/>
      <c r="V187" s="757" t="b">
        <f t="shared" si="7"/>
        <v>1</v>
      </c>
      <c r="W187" s="757" t="b">
        <f t="shared" si="6"/>
        <v>1</v>
      </c>
      <c r="X187" s="35" t="s">
        <v>645</v>
      </c>
      <c r="Y187" s="38">
        <v>1</v>
      </c>
      <c r="Z187" s="38" t="s">
        <v>6</v>
      </c>
      <c r="AA187" s="438" t="s">
        <v>2692</v>
      </c>
      <c r="AB187" s="33" t="s">
        <v>1569</v>
      </c>
      <c r="AC187" s="213" t="s">
        <v>4185</v>
      </c>
      <c r="AD187" s="626" t="str">
        <f t="shared" si="8"/>
        <v>CHEM F325L1</v>
      </c>
      <c r="AE187" s="626">
        <v>1452</v>
      </c>
      <c r="AF187" s="36" t="s">
        <v>1684</v>
      </c>
    </row>
    <row r="188" spans="2:32" ht="14.25" customHeight="1">
      <c r="B188" s="43" t="s">
        <v>1621</v>
      </c>
      <c r="C188" s="41" t="s">
        <v>1672</v>
      </c>
      <c r="D188" s="35" t="s">
        <v>649</v>
      </c>
      <c r="E188" s="35" t="s">
        <v>650</v>
      </c>
      <c r="F188" s="36" t="s">
        <v>651</v>
      </c>
      <c r="G188" s="38">
        <v>1</v>
      </c>
      <c r="H188" s="633">
        <v>15791</v>
      </c>
      <c r="I188" s="36" t="s">
        <v>3304</v>
      </c>
      <c r="J188" s="36" t="s">
        <v>3265</v>
      </c>
      <c r="K188" s="36" t="s">
        <v>3264</v>
      </c>
      <c r="L188" s="36"/>
      <c r="M188" s="402"/>
      <c r="N188" s="36"/>
      <c r="O188" s="36"/>
      <c r="P188" s="392"/>
      <c r="Q188" s="392"/>
      <c r="R188" s="392"/>
      <c r="S188" s="392"/>
      <c r="T188" s="392"/>
      <c r="U188" s="392"/>
      <c r="V188" s="757" t="b">
        <f t="shared" si="7"/>
        <v>1</v>
      </c>
      <c r="W188" s="757" t="b">
        <f t="shared" si="6"/>
        <v>1</v>
      </c>
      <c r="X188" s="35" t="s">
        <v>650</v>
      </c>
      <c r="Y188" s="38">
        <v>1</v>
      </c>
      <c r="Z188" s="38" t="s">
        <v>6</v>
      </c>
      <c r="AA188" s="53" t="s">
        <v>1686</v>
      </c>
      <c r="AB188" s="43" t="s">
        <v>1621</v>
      </c>
      <c r="AC188" s="213" t="s">
        <v>4186</v>
      </c>
      <c r="AD188" s="626" t="str">
        <f t="shared" si="8"/>
        <v>CHEM F328L1</v>
      </c>
      <c r="AE188" s="626">
        <v>1453</v>
      </c>
      <c r="AF188" s="36" t="s">
        <v>651</v>
      </c>
    </row>
    <row r="189" spans="2:32" ht="14.25" customHeight="1">
      <c r="B189" s="43" t="s">
        <v>1564</v>
      </c>
      <c r="C189" s="41" t="s">
        <v>1672</v>
      </c>
      <c r="D189" s="66" t="s">
        <v>652</v>
      </c>
      <c r="E189" s="67" t="s">
        <v>653</v>
      </c>
      <c r="F189" s="67" t="s">
        <v>1687</v>
      </c>
      <c r="G189" s="41">
        <v>1</v>
      </c>
      <c r="H189" s="633">
        <v>15851</v>
      </c>
      <c r="I189" s="67" t="s">
        <v>3302</v>
      </c>
      <c r="J189" s="67" t="s">
        <v>3272</v>
      </c>
      <c r="K189" s="67" t="s">
        <v>3311</v>
      </c>
      <c r="L189" s="67"/>
      <c r="M189" s="406"/>
      <c r="N189" s="67"/>
      <c r="O189" s="67"/>
      <c r="P189" s="392"/>
      <c r="Q189" s="392"/>
      <c r="R189" s="392"/>
      <c r="S189" s="392"/>
      <c r="T189" s="392"/>
      <c r="U189" s="392"/>
      <c r="V189" s="757" t="b">
        <f t="shared" si="7"/>
        <v>1</v>
      </c>
      <c r="W189" s="757" t="b">
        <f t="shared" si="6"/>
        <v>1</v>
      </c>
      <c r="X189" s="67" t="s">
        <v>653</v>
      </c>
      <c r="Y189" s="41">
        <v>1</v>
      </c>
      <c r="Z189" s="41" t="s">
        <v>6</v>
      </c>
      <c r="AA189" s="442" t="s">
        <v>572</v>
      </c>
      <c r="AB189" s="43" t="s">
        <v>1564</v>
      </c>
      <c r="AC189" s="213" t="s">
        <v>4187</v>
      </c>
      <c r="AD189" s="626" t="str">
        <f t="shared" si="8"/>
        <v>CHEM F335L1</v>
      </c>
      <c r="AE189" s="626">
        <v>1454</v>
      </c>
      <c r="AF189" s="67" t="s">
        <v>1687</v>
      </c>
    </row>
    <row r="190" spans="2:32" ht="14.25" customHeight="1">
      <c r="B190" s="449" t="s">
        <v>3410</v>
      </c>
      <c r="C190" s="41"/>
      <c r="D190" s="35" t="s">
        <v>655</v>
      </c>
      <c r="E190" s="35" t="s">
        <v>656</v>
      </c>
      <c r="F190" s="36" t="s">
        <v>657</v>
      </c>
      <c r="G190" s="38">
        <v>1</v>
      </c>
      <c r="H190" s="633">
        <v>15611</v>
      </c>
      <c r="I190" s="449" t="s">
        <v>3410</v>
      </c>
      <c r="J190" s="36"/>
      <c r="K190" s="36"/>
      <c r="L190" s="36"/>
      <c r="M190" s="402"/>
      <c r="N190" s="36"/>
      <c r="O190" s="36"/>
      <c r="P190" s="392"/>
      <c r="Q190" s="392"/>
      <c r="R190" s="392"/>
      <c r="S190" s="392"/>
      <c r="T190" s="392"/>
      <c r="U190" s="392"/>
      <c r="V190" s="757" t="b">
        <f t="shared" si="7"/>
        <v>1</v>
      </c>
      <c r="W190" s="757" t="b">
        <f t="shared" si="6"/>
        <v>1</v>
      </c>
      <c r="X190" s="35" t="s">
        <v>656</v>
      </c>
      <c r="Y190" s="38">
        <v>1</v>
      </c>
      <c r="Z190" s="38" t="s">
        <v>6</v>
      </c>
      <c r="AA190" s="53" t="s">
        <v>1689</v>
      </c>
      <c r="AB190" s="33" t="s">
        <v>3410</v>
      </c>
      <c r="AC190" s="213" t="s">
        <v>4188</v>
      </c>
      <c r="AD190" s="626" t="str">
        <f t="shared" si="8"/>
        <v>CHEM F341L1</v>
      </c>
      <c r="AE190" s="626">
        <v>1444</v>
      </c>
      <c r="AF190" s="36" t="s">
        <v>657</v>
      </c>
    </row>
    <row r="191" spans="2:32" ht="14.25" customHeight="1">
      <c r="B191" s="33" t="s">
        <v>1643</v>
      </c>
      <c r="C191" s="41"/>
      <c r="D191" s="35" t="s">
        <v>655</v>
      </c>
      <c r="E191" s="35" t="s">
        <v>656</v>
      </c>
      <c r="F191" s="36" t="s">
        <v>657</v>
      </c>
      <c r="G191" s="38">
        <v>1</v>
      </c>
      <c r="H191" s="642">
        <v>1561199</v>
      </c>
      <c r="I191" s="36" t="s">
        <v>3288</v>
      </c>
      <c r="J191" s="36" t="s">
        <v>3278</v>
      </c>
      <c r="K191" s="36" t="s">
        <v>3279</v>
      </c>
      <c r="L191" s="36" t="s">
        <v>3291</v>
      </c>
      <c r="M191" s="402" t="s">
        <v>3307</v>
      </c>
      <c r="N191" s="36" t="s">
        <v>3270</v>
      </c>
      <c r="O191" s="36"/>
      <c r="P191" s="392"/>
      <c r="Q191" s="392"/>
      <c r="R191" s="392"/>
      <c r="S191" s="392"/>
      <c r="T191" s="392"/>
      <c r="U191" s="392"/>
      <c r="V191" s="757" t="b">
        <f t="shared" si="7"/>
        <v>1</v>
      </c>
      <c r="W191" s="757" t="b">
        <f t="shared" si="6"/>
        <v>1</v>
      </c>
      <c r="X191" s="35" t="s">
        <v>656</v>
      </c>
      <c r="Y191" s="38">
        <v>1</v>
      </c>
      <c r="Z191" s="38" t="s">
        <v>8</v>
      </c>
      <c r="AA191" s="53" t="s">
        <v>1690</v>
      </c>
      <c r="AB191" s="33" t="s">
        <v>1643</v>
      </c>
      <c r="AC191" s="213" t="s">
        <v>4189</v>
      </c>
      <c r="AD191" s="626" t="str">
        <f t="shared" si="8"/>
        <v>CHEM F341P1</v>
      </c>
      <c r="AE191" s="626">
        <v>1445</v>
      </c>
      <c r="AF191" s="36" t="s">
        <v>657</v>
      </c>
    </row>
    <row r="192" spans="2:32" ht="14.25" customHeight="1">
      <c r="B192" s="33" t="s">
        <v>1522</v>
      </c>
      <c r="C192" s="41" t="s">
        <v>1672</v>
      </c>
      <c r="D192" s="35" t="s">
        <v>675</v>
      </c>
      <c r="E192" s="35" t="s">
        <v>676</v>
      </c>
      <c r="F192" s="36" t="s">
        <v>677</v>
      </c>
      <c r="G192" s="38">
        <v>1</v>
      </c>
      <c r="H192" s="633">
        <v>15621</v>
      </c>
      <c r="I192" s="36" t="s">
        <v>3286</v>
      </c>
      <c r="J192" s="36" t="s">
        <v>3289</v>
      </c>
      <c r="K192" s="36" t="s">
        <v>3292</v>
      </c>
      <c r="L192" s="36"/>
      <c r="M192" s="402"/>
      <c r="N192" s="36"/>
      <c r="O192" s="36"/>
      <c r="P192" s="392"/>
      <c r="Q192" s="392"/>
      <c r="R192" s="392"/>
      <c r="S192" s="392"/>
      <c r="T192" s="392"/>
      <c r="U192" s="392"/>
      <c r="V192" s="757" t="b">
        <f t="shared" si="7"/>
        <v>1</v>
      </c>
      <c r="W192" s="757" t="b">
        <f t="shared" si="6"/>
        <v>1</v>
      </c>
      <c r="X192" s="35" t="s">
        <v>676</v>
      </c>
      <c r="Y192" s="38">
        <v>1</v>
      </c>
      <c r="Z192" s="38" t="s">
        <v>6</v>
      </c>
      <c r="AA192" s="53" t="s">
        <v>1691</v>
      </c>
      <c r="AB192" s="33" t="s">
        <v>1522</v>
      </c>
      <c r="AC192" s="213" t="s">
        <v>4190</v>
      </c>
      <c r="AD192" s="626" t="str">
        <f t="shared" si="8"/>
        <v>CHEM F342L1</v>
      </c>
      <c r="AE192" s="626">
        <v>1446</v>
      </c>
      <c r="AF192" s="36" t="s">
        <v>677</v>
      </c>
    </row>
    <row r="193" spans="2:32" ht="14.25" customHeight="1">
      <c r="B193" s="33" t="s">
        <v>1554</v>
      </c>
      <c r="C193" s="41" t="s">
        <v>1672</v>
      </c>
      <c r="D193" s="35" t="s">
        <v>675</v>
      </c>
      <c r="E193" s="35" t="s">
        <v>676</v>
      </c>
      <c r="F193" s="36" t="s">
        <v>677</v>
      </c>
      <c r="G193" s="38">
        <v>1</v>
      </c>
      <c r="H193" s="641">
        <v>1562157</v>
      </c>
      <c r="I193" s="36" t="s">
        <v>3349</v>
      </c>
      <c r="J193" s="36"/>
      <c r="K193" s="36"/>
      <c r="L193" s="36"/>
      <c r="M193" s="402"/>
      <c r="N193" s="36"/>
      <c r="O193" s="36"/>
      <c r="P193" s="392"/>
      <c r="Q193" s="392"/>
      <c r="R193" s="392"/>
      <c r="S193" s="392"/>
      <c r="T193" s="392"/>
      <c r="U193" s="392"/>
      <c r="V193" s="757" t="b">
        <f t="shared" si="7"/>
        <v>1</v>
      </c>
      <c r="W193" s="757" t="b">
        <f t="shared" si="6"/>
        <v>1</v>
      </c>
      <c r="X193" s="35" t="s">
        <v>676</v>
      </c>
      <c r="Y193" s="38">
        <v>1</v>
      </c>
      <c r="Z193" s="38" t="s">
        <v>7</v>
      </c>
      <c r="AA193" s="53" t="s">
        <v>1692</v>
      </c>
      <c r="AB193" s="33" t="s">
        <v>1554</v>
      </c>
      <c r="AC193" s="213" t="s">
        <v>4191</v>
      </c>
      <c r="AD193" s="626" t="str">
        <f t="shared" si="8"/>
        <v>CHEM F342T1</v>
      </c>
      <c r="AE193" s="626">
        <v>1447</v>
      </c>
      <c r="AF193" s="36" t="s">
        <v>677</v>
      </c>
    </row>
    <row r="194" spans="2:32" ht="14.25" customHeight="1">
      <c r="B194" s="33" t="s">
        <v>1548</v>
      </c>
      <c r="C194" s="41" t="s">
        <v>1568</v>
      </c>
      <c r="D194" s="35" t="s">
        <v>678</v>
      </c>
      <c r="E194" s="35" t="s">
        <v>679</v>
      </c>
      <c r="F194" s="36" t="s">
        <v>680</v>
      </c>
      <c r="G194" s="38">
        <v>1</v>
      </c>
      <c r="H194" s="633">
        <v>15631</v>
      </c>
      <c r="I194" s="36" t="s">
        <v>3281</v>
      </c>
      <c r="J194" s="36" t="s">
        <v>3290</v>
      </c>
      <c r="K194" s="36" t="s">
        <v>3293</v>
      </c>
      <c r="L194" s="36"/>
      <c r="M194" s="402"/>
      <c r="N194" s="36"/>
      <c r="O194" s="36"/>
      <c r="P194" s="392"/>
      <c r="Q194" s="392"/>
      <c r="R194" s="392"/>
      <c r="S194" s="392"/>
      <c r="T194" s="392"/>
      <c r="U194" s="392"/>
      <c r="V194" s="757" t="b">
        <f t="shared" si="7"/>
        <v>1</v>
      </c>
      <c r="W194" s="757" t="b">
        <f t="shared" si="6"/>
        <v>1</v>
      </c>
      <c r="X194" s="35" t="s">
        <v>679</v>
      </c>
      <c r="Y194" s="38">
        <v>1</v>
      </c>
      <c r="Z194" s="38" t="s">
        <v>6</v>
      </c>
      <c r="AA194" s="53" t="s">
        <v>1693</v>
      </c>
      <c r="AB194" s="33" t="s">
        <v>1548</v>
      </c>
      <c r="AC194" s="213" t="s">
        <v>4192</v>
      </c>
      <c r="AD194" s="626" t="str">
        <f t="shared" si="8"/>
        <v>CHEM F343L1</v>
      </c>
      <c r="AE194" s="626">
        <v>1448</v>
      </c>
      <c r="AF194" s="36" t="s">
        <v>680</v>
      </c>
    </row>
    <row r="195" spans="2:32" ht="14.25" customHeight="1">
      <c r="B195" s="33" t="s">
        <v>1695</v>
      </c>
      <c r="C195" s="41" t="s">
        <v>1568</v>
      </c>
      <c r="D195" s="35" t="s">
        <v>678</v>
      </c>
      <c r="E195" s="35" t="s">
        <v>679</v>
      </c>
      <c r="F195" s="36" t="s">
        <v>680</v>
      </c>
      <c r="G195" s="38">
        <v>1</v>
      </c>
      <c r="H195" s="641">
        <v>1563157</v>
      </c>
      <c r="I195" s="36" t="s">
        <v>3310</v>
      </c>
      <c r="J195" s="36"/>
      <c r="K195" s="36"/>
      <c r="L195" s="36"/>
      <c r="M195" s="402"/>
      <c r="N195" s="36"/>
      <c r="O195" s="36"/>
      <c r="P195" s="392"/>
      <c r="Q195" s="392"/>
      <c r="R195" s="392"/>
      <c r="S195" s="392"/>
      <c r="T195" s="392"/>
      <c r="U195" s="392"/>
      <c r="V195" s="757" t="b">
        <f t="shared" si="7"/>
        <v>1</v>
      </c>
      <c r="W195" s="757" t="b">
        <f t="shared" si="6"/>
        <v>1</v>
      </c>
      <c r="X195" s="35" t="s">
        <v>679</v>
      </c>
      <c r="Y195" s="38">
        <v>1</v>
      </c>
      <c r="Z195" s="38" t="s">
        <v>7</v>
      </c>
      <c r="AA195" s="53" t="s">
        <v>1694</v>
      </c>
      <c r="AB195" s="33" t="s">
        <v>1695</v>
      </c>
      <c r="AC195" s="213" t="s">
        <v>4193</v>
      </c>
      <c r="AD195" s="626" t="str">
        <f t="shared" si="8"/>
        <v>CHEM F343T1</v>
      </c>
      <c r="AE195" s="626">
        <v>1449</v>
      </c>
      <c r="AF195" s="36" t="s">
        <v>680</v>
      </c>
    </row>
    <row r="196" spans="2:32" ht="14.25" customHeight="1">
      <c r="B196" s="33"/>
      <c r="C196" s="41"/>
      <c r="D196" s="35" t="s">
        <v>1696</v>
      </c>
      <c r="E196" s="35" t="s">
        <v>1697</v>
      </c>
      <c r="F196" s="36" t="s">
        <v>197</v>
      </c>
      <c r="G196" s="38">
        <v>1</v>
      </c>
      <c r="H196" s="633">
        <v>16691</v>
      </c>
      <c r="I196" s="36"/>
      <c r="J196" s="36"/>
      <c r="K196" s="36"/>
      <c r="L196" s="36"/>
      <c r="M196" s="402"/>
      <c r="N196" s="36"/>
      <c r="O196" s="36"/>
      <c r="P196" s="392"/>
      <c r="Q196" s="392"/>
      <c r="R196" s="392"/>
      <c r="S196" s="392"/>
      <c r="T196" s="392"/>
      <c r="U196" s="392"/>
      <c r="V196" s="757" t="b">
        <f t="shared" si="7"/>
        <v>1</v>
      </c>
      <c r="W196" s="757" t="b">
        <f t="shared" si="6"/>
        <v>1</v>
      </c>
      <c r="X196" s="35" t="s">
        <v>1697</v>
      </c>
      <c r="Y196" s="38">
        <v>1</v>
      </c>
      <c r="Z196" s="38" t="s">
        <v>19</v>
      </c>
      <c r="AA196" s="117" t="s">
        <v>588</v>
      </c>
      <c r="AB196" s="33"/>
      <c r="AC196" s="213" t="s">
        <v>4194</v>
      </c>
      <c r="AD196" s="626" t="str">
        <f t="shared" si="8"/>
        <v>CHEM F366I1</v>
      </c>
      <c r="AE196" s="626">
        <v>1481</v>
      </c>
      <c r="AF196" s="36" t="s">
        <v>197</v>
      </c>
    </row>
    <row r="197" spans="2:32" ht="14.25" customHeight="1">
      <c r="B197" s="43"/>
      <c r="C197" s="41"/>
      <c r="D197" s="35">
        <v>1739</v>
      </c>
      <c r="E197" s="75" t="s">
        <v>1698</v>
      </c>
      <c r="F197" s="36" t="s">
        <v>197</v>
      </c>
      <c r="G197" s="38">
        <v>1</v>
      </c>
      <c r="H197" s="633">
        <v>17391</v>
      </c>
      <c r="I197" s="36"/>
      <c r="J197" s="36"/>
      <c r="K197" s="36"/>
      <c r="L197" s="36"/>
      <c r="M197" s="402"/>
      <c r="N197" s="36"/>
      <c r="O197" s="36"/>
      <c r="P197" s="392"/>
      <c r="Q197" s="392"/>
      <c r="R197" s="392"/>
      <c r="S197" s="392"/>
      <c r="T197" s="392"/>
      <c r="U197" s="392"/>
      <c r="V197" s="757" t="b">
        <f t="shared" si="7"/>
        <v>1</v>
      </c>
      <c r="W197" s="757" t="b">
        <f t="shared" si="6"/>
        <v>1</v>
      </c>
      <c r="X197" s="75" t="s">
        <v>1698</v>
      </c>
      <c r="Y197" s="38">
        <v>1</v>
      </c>
      <c r="Z197" s="77" t="s">
        <v>19</v>
      </c>
      <c r="AA197" s="117" t="s">
        <v>588</v>
      </c>
      <c r="AB197" s="43"/>
      <c r="AC197" s="213" t="s">
        <v>4195</v>
      </c>
      <c r="AD197" s="626" t="str">
        <f t="shared" si="8"/>
        <v>CHEM F367I1</v>
      </c>
      <c r="AE197" s="626">
        <v>1509</v>
      </c>
      <c r="AF197" s="36" t="s">
        <v>197</v>
      </c>
    </row>
    <row r="198" spans="2:32" ht="14.25" customHeight="1">
      <c r="B198" s="33"/>
      <c r="C198" s="41"/>
      <c r="D198" s="35" t="s">
        <v>1699</v>
      </c>
      <c r="E198" s="35" t="s">
        <v>1700</v>
      </c>
      <c r="F198" s="36" t="s">
        <v>200</v>
      </c>
      <c r="G198" s="38">
        <v>1</v>
      </c>
      <c r="H198" s="633">
        <v>16881</v>
      </c>
      <c r="I198" s="36"/>
      <c r="J198" s="36"/>
      <c r="K198" s="36"/>
      <c r="L198" s="36"/>
      <c r="M198" s="402"/>
      <c r="N198" s="36"/>
      <c r="O198" s="36"/>
      <c r="P198" s="392"/>
      <c r="Q198" s="392"/>
      <c r="R198" s="392"/>
      <c r="S198" s="392"/>
      <c r="T198" s="392"/>
      <c r="U198" s="392"/>
      <c r="V198" s="757" t="b">
        <f t="shared" si="7"/>
        <v>1</v>
      </c>
      <c r="W198" s="757" t="b">
        <f t="shared" ref="W198:W261" si="9">EXACT(G198,Y198)</f>
        <v>1</v>
      </c>
      <c r="X198" s="35" t="s">
        <v>1700</v>
      </c>
      <c r="Y198" s="38">
        <v>1</v>
      </c>
      <c r="Z198" s="38" t="s">
        <v>19</v>
      </c>
      <c r="AA198" s="117" t="s">
        <v>574</v>
      </c>
      <c r="AB198" s="33"/>
      <c r="AC198" s="213" t="s">
        <v>4196</v>
      </c>
      <c r="AD198" s="626" t="str">
        <f t="shared" si="8"/>
        <v>CHEM F376I1</v>
      </c>
      <c r="AE198" s="626">
        <v>1489</v>
      </c>
      <c r="AF198" s="36" t="s">
        <v>200</v>
      </c>
    </row>
    <row r="199" spans="2:32" ht="14.25" customHeight="1">
      <c r="B199" s="33"/>
      <c r="C199" s="41"/>
      <c r="D199" s="35" t="s">
        <v>1701</v>
      </c>
      <c r="E199" s="35" t="s">
        <v>1702</v>
      </c>
      <c r="F199" s="36" t="s">
        <v>200</v>
      </c>
      <c r="G199" s="38">
        <v>1</v>
      </c>
      <c r="H199" s="633">
        <v>17551</v>
      </c>
      <c r="I199" s="36"/>
      <c r="J199" s="36"/>
      <c r="K199" s="36"/>
      <c r="L199" s="36"/>
      <c r="M199" s="402"/>
      <c r="N199" s="36"/>
      <c r="O199" s="36"/>
      <c r="P199" s="392"/>
      <c r="Q199" s="392"/>
      <c r="R199" s="392"/>
      <c r="S199" s="392"/>
      <c r="T199" s="392"/>
      <c r="U199" s="392"/>
      <c r="V199" s="757" t="b">
        <f t="shared" ref="V199:V262" si="10">EXACT(X199,E199)</f>
        <v>1</v>
      </c>
      <c r="W199" s="757" t="b">
        <f t="shared" si="9"/>
        <v>1</v>
      </c>
      <c r="X199" s="35" t="s">
        <v>1702</v>
      </c>
      <c r="Y199" s="38">
        <v>1</v>
      </c>
      <c r="Z199" s="38" t="s">
        <v>19</v>
      </c>
      <c r="AA199" s="117" t="s">
        <v>574</v>
      </c>
      <c r="AB199" s="33"/>
      <c r="AC199" s="213" t="s">
        <v>4197</v>
      </c>
      <c r="AD199" s="626" t="str">
        <f t="shared" ref="AD199:AD262" si="11">X199&amp;Z199&amp;Y199</f>
        <v>CHEM F377I1</v>
      </c>
      <c r="AE199" s="626">
        <v>1519</v>
      </c>
      <c r="AF199" s="36" t="s">
        <v>200</v>
      </c>
    </row>
    <row r="200" spans="2:32" s="477" customFormat="1" ht="14.25" customHeight="1">
      <c r="B200" s="470"/>
      <c r="C200" s="471"/>
      <c r="D200" s="472" t="s">
        <v>685</v>
      </c>
      <c r="E200" s="472" t="s">
        <v>686</v>
      </c>
      <c r="F200" s="466" t="s">
        <v>212</v>
      </c>
      <c r="G200" s="473">
        <v>1</v>
      </c>
      <c r="H200" s="634">
        <v>17131</v>
      </c>
      <c r="I200" s="466"/>
      <c r="J200" s="466"/>
      <c r="K200" s="466"/>
      <c r="L200" s="466"/>
      <c r="M200" s="475"/>
      <c r="N200" s="466"/>
      <c r="O200" s="466"/>
      <c r="P200" s="476"/>
      <c r="Q200" s="476"/>
      <c r="R200" s="476"/>
      <c r="S200" s="476"/>
      <c r="T200" s="476"/>
      <c r="U200" s="476"/>
      <c r="V200" s="477" t="b">
        <f t="shared" si="10"/>
        <v>1</v>
      </c>
      <c r="W200" s="477" t="b">
        <f t="shared" si="9"/>
        <v>1</v>
      </c>
      <c r="X200" s="472" t="s">
        <v>686</v>
      </c>
      <c r="Y200" s="473">
        <v>1</v>
      </c>
      <c r="Z200" s="473" t="s">
        <v>19</v>
      </c>
      <c r="AA200" s="478" t="s">
        <v>574</v>
      </c>
      <c r="AB200" s="470"/>
      <c r="AC200" s="213" t="s">
        <v>4198</v>
      </c>
      <c r="AD200" s="626" t="str">
        <f t="shared" si="11"/>
        <v>CHEM F491I1</v>
      </c>
      <c r="AE200" s="626" t="e">
        <v>#N/A</v>
      </c>
      <c r="AF200" s="466" t="s">
        <v>212</v>
      </c>
    </row>
    <row r="201" spans="2:32" ht="14.25" customHeight="1">
      <c r="B201" s="33" t="s">
        <v>1552</v>
      </c>
      <c r="C201" s="41" t="s">
        <v>1608</v>
      </c>
      <c r="D201" s="35" t="s">
        <v>687</v>
      </c>
      <c r="E201" s="35" t="s">
        <v>688</v>
      </c>
      <c r="F201" s="36" t="s">
        <v>689</v>
      </c>
      <c r="G201" s="38">
        <v>1</v>
      </c>
      <c r="H201" s="633">
        <v>10081</v>
      </c>
      <c r="I201" s="36" t="s">
        <v>3300</v>
      </c>
      <c r="J201" s="36" t="s">
        <v>3309</v>
      </c>
      <c r="K201" s="36" t="s">
        <v>3298</v>
      </c>
      <c r="L201" s="36"/>
      <c r="M201" s="402"/>
      <c r="N201" s="36"/>
      <c r="O201" s="36"/>
      <c r="P201" s="392"/>
      <c r="Q201" s="392"/>
      <c r="R201" s="392"/>
      <c r="S201" s="392"/>
      <c r="T201" s="392"/>
      <c r="U201" s="392"/>
      <c r="V201" s="757" t="b">
        <f t="shared" si="10"/>
        <v>1</v>
      </c>
      <c r="W201" s="757" t="b">
        <f t="shared" si="9"/>
        <v>1</v>
      </c>
      <c r="X201" s="35" t="s">
        <v>688</v>
      </c>
      <c r="Y201" s="38">
        <v>1</v>
      </c>
      <c r="Z201" s="38" t="s">
        <v>6</v>
      </c>
      <c r="AA201" s="117" t="s">
        <v>249</v>
      </c>
      <c r="AB201" s="33" t="s">
        <v>1552</v>
      </c>
      <c r="AC201" s="213" t="s">
        <v>4199</v>
      </c>
      <c r="AD201" s="626" t="str">
        <f t="shared" si="11"/>
        <v>CS F111L1</v>
      </c>
      <c r="AE201" s="626">
        <v>1095</v>
      </c>
      <c r="AF201" s="36" t="s">
        <v>689</v>
      </c>
    </row>
    <row r="202" spans="2:32" ht="14.25" customHeight="1">
      <c r="B202" s="33" t="s">
        <v>1530</v>
      </c>
      <c r="C202" s="41" t="s">
        <v>1608</v>
      </c>
      <c r="D202" s="35" t="s">
        <v>687</v>
      </c>
      <c r="E202" s="35" t="s">
        <v>688</v>
      </c>
      <c r="F202" s="36" t="s">
        <v>689</v>
      </c>
      <c r="G202" s="38">
        <v>2</v>
      </c>
      <c r="H202" s="633">
        <v>10082</v>
      </c>
      <c r="I202" s="36" t="s">
        <v>3296</v>
      </c>
      <c r="J202" s="36" t="s">
        <v>3275</v>
      </c>
      <c r="K202" s="36" t="s">
        <v>3310</v>
      </c>
      <c r="L202" s="36"/>
      <c r="M202" s="402"/>
      <c r="N202" s="36"/>
      <c r="O202" s="36"/>
      <c r="P202" s="392"/>
      <c r="Q202" s="392"/>
      <c r="R202" s="392"/>
      <c r="S202" s="392"/>
      <c r="T202" s="392"/>
      <c r="U202" s="392"/>
      <c r="V202" s="757" t="b">
        <f t="shared" si="10"/>
        <v>1</v>
      </c>
      <c r="W202" s="757" t="b">
        <f t="shared" si="9"/>
        <v>1</v>
      </c>
      <c r="X202" s="35" t="s">
        <v>688</v>
      </c>
      <c r="Y202" s="38">
        <v>2</v>
      </c>
      <c r="Z202" s="38" t="s">
        <v>6</v>
      </c>
      <c r="AA202" s="96" t="s">
        <v>250</v>
      </c>
      <c r="AB202" s="33" t="s">
        <v>1530</v>
      </c>
      <c r="AC202" s="213" t="s">
        <v>4200</v>
      </c>
      <c r="AD202" s="626" t="str">
        <f t="shared" si="11"/>
        <v>CS F111L2</v>
      </c>
      <c r="AE202" s="626">
        <v>1096</v>
      </c>
      <c r="AF202" s="36" t="s">
        <v>689</v>
      </c>
    </row>
    <row r="203" spans="2:32" ht="14.25" customHeight="1">
      <c r="B203" s="33" t="s">
        <v>1534</v>
      </c>
      <c r="C203" s="41" t="s">
        <v>1608</v>
      </c>
      <c r="D203" s="35" t="s">
        <v>687</v>
      </c>
      <c r="E203" s="35" t="s">
        <v>688</v>
      </c>
      <c r="F203" s="36" t="s">
        <v>689</v>
      </c>
      <c r="G203" s="38">
        <v>3</v>
      </c>
      <c r="H203" s="633">
        <v>10083</v>
      </c>
      <c r="I203" s="36" t="s">
        <v>3284</v>
      </c>
      <c r="J203" s="36" t="s">
        <v>3273</v>
      </c>
      <c r="K203" s="36" t="s">
        <v>3269</v>
      </c>
      <c r="L203" s="36"/>
      <c r="M203" s="402"/>
      <c r="N203" s="36"/>
      <c r="O203" s="36"/>
      <c r="P203" s="392"/>
      <c r="Q203" s="392"/>
      <c r="R203" s="392"/>
      <c r="S203" s="392"/>
      <c r="T203" s="392"/>
      <c r="U203" s="392"/>
      <c r="V203" s="757" t="b">
        <f t="shared" si="10"/>
        <v>1</v>
      </c>
      <c r="W203" s="757" t="b">
        <f t="shared" si="9"/>
        <v>1</v>
      </c>
      <c r="X203" s="35" t="s">
        <v>688</v>
      </c>
      <c r="Y203" s="38">
        <v>3</v>
      </c>
      <c r="Z203" s="38" t="s">
        <v>6</v>
      </c>
      <c r="AA203" s="96" t="s">
        <v>703</v>
      </c>
      <c r="AB203" s="33" t="s">
        <v>1534</v>
      </c>
      <c r="AC203" s="213" t="s">
        <v>4201</v>
      </c>
      <c r="AD203" s="626" t="str">
        <f t="shared" si="11"/>
        <v>CS F111L3</v>
      </c>
      <c r="AE203" s="626">
        <v>1097</v>
      </c>
      <c r="AF203" s="36" t="s">
        <v>689</v>
      </c>
    </row>
    <row r="204" spans="2:32" ht="14.25" customHeight="1">
      <c r="B204" s="33" t="s">
        <v>1703</v>
      </c>
      <c r="C204" s="41"/>
      <c r="D204" s="35" t="s">
        <v>687</v>
      </c>
      <c r="E204" s="35" t="s">
        <v>688</v>
      </c>
      <c r="F204" s="36" t="s">
        <v>689</v>
      </c>
      <c r="G204" s="38">
        <v>1</v>
      </c>
      <c r="H204" s="642">
        <v>1008199</v>
      </c>
      <c r="I204" s="36" t="s">
        <v>3302</v>
      </c>
      <c r="J204" s="36" t="s">
        <v>3352</v>
      </c>
      <c r="K204" s="36"/>
      <c r="L204" s="36"/>
      <c r="M204" s="402"/>
      <c r="N204" s="36"/>
      <c r="O204" s="36"/>
      <c r="P204" s="392"/>
      <c r="Q204" s="392"/>
      <c r="R204" s="392"/>
      <c r="S204" s="392"/>
      <c r="T204" s="392"/>
      <c r="U204" s="392"/>
      <c r="V204" s="757" t="b">
        <f t="shared" si="10"/>
        <v>1</v>
      </c>
      <c r="W204" s="757" t="b">
        <f t="shared" si="9"/>
        <v>1</v>
      </c>
      <c r="X204" s="35" t="s">
        <v>688</v>
      </c>
      <c r="Y204" s="38">
        <v>1</v>
      </c>
      <c r="Z204" s="38" t="s">
        <v>8</v>
      </c>
      <c r="AA204" s="53" t="s">
        <v>693</v>
      </c>
      <c r="AB204" s="33" t="s">
        <v>1703</v>
      </c>
      <c r="AC204" s="213" t="s">
        <v>4202</v>
      </c>
      <c r="AD204" s="626" t="str">
        <f t="shared" si="11"/>
        <v>CS F111P1</v>
      </c>
      <c r="AE204" s="626">
        <v>1098</v>
      </c>
      <c r="AF204" s="36" t="s">
        <v>689</v>
      </c>
    </row>
    <row r="205" spans="2:32" ht="14.25" customHeight="1">
      <c r="B205" s="33" t="s">
        <v>1703</v>
      </c>
      <c r="C205" s="41"/>
      <c r="D205" s="35" t="s">
        <v>687</v>
      </c>
      <c r="E205" s="35" t="s">
        <v>688</v>
      </c>
      <c r="F205" s="36" t="s">
        <v>689</v>
      </c>
      <c r="G205" s="38">
        <v>2</v>
      </c>
      <c r="H205" s="642">
        <v>1008299</v>
      </c>
      <c r="I205" s="36" t="s">
        <v>3302</v>
      </c>
      <c r="J205" s="36" t="s">
        <v>3352</v>
      </c>
      <c r="K205" s="36"/>
      <c r="L205" s="36"/>
      <c r="M205" s="402"/>
      <c r="N205" s="36"/>
      <c r="O205" s="36"/>
      <c r="P205" s="392"/>
      <c r="Q205" s="392"/>
      <c r="R205" s="392"/>
      <c r="S205" s="392"/>
      <c r="T205" s="392"/>
      <c r="U205" s="392"/>
      <c r="V205" s="757" t="b">
        <f t="shared" si="10"/>
        <v>1</v>
      </c>
      <c r="W205" s="757" t="b">
        <f t="shared" si="9"/>
        <v>1</v>
      </c>
      <c r="X205" s="35" t="s">
        <v>688</v>
      </c>
      <c r="Y205" s="38">
        <v>2</v>
      </c>
      <c r="Z205" s="38" t="s">
        <v>8</v>
      </c>
      <c r="AA205" s="53" t="s">
        <v>693</v>
      </c>
      <c r="AB205" s="33" t="s">
        <v>1703</v>
      </c>
      <c r="AC205" s="213" t="s">
        <v>4203</v>
      </c>
      <c r="AD205" s="626" t="str">
        <f t="shared" si="11"/>
        <v>CS F111P2</v>
      </c>
      <c r="AE205" s="626">
        <v>1102</v>
      </c>
      <c r="AF205" s="36" t="s">
        <v>689</v>
      </c>
    </row>
    <row r="206" spans="2:32" ht="14.25" customHeight="1">
      <c r="B206" s="33" t="s">
        <v>1703</v>
      </c>
      <c r="C206" s="41"/>
      <c r="D206" s="35" t="s">
        <v>687</v>
      </c>
      <c r="E206" s="35" t="s">
        <v>688</v>
      </c>
      <c r="F206" s="36" t="s">
        <v>689</v>
      </c>
      <c r="G206" s="38">
        <v>3</v>
      </c>
      <c r="H206" s="642">
        <v>1008399</v>
      </c>
      <c r="I206" s="36" t="s">
        <v>3302</v>
      </c>
      <c r="J206" s="36" t="s">
        <v>3352</v>
      </c>
      <c r="K206" s="36"/>
      <c r="L206" s="36"/>
      <c r="M206" s="402"/>
      <c r="N206" s="36"/>
      <c r="O206" s="36"/>
      <c r="P206" s="392"/>
      <c r="Q206" s="392"/>
      <c r="R206" s="392"/>
      <c r="S206" s="392"/>
      <c r="T206" s="392"/>
      <c r="U206" s="392"/>
      <c r="V206" s="757" t="b">
        <f t="shared" si="10"/>
        <v>1</v>
      </c>
      <c r="W206" s="757" t="b">
        <f t="shared" si="9"/>
        <v>1</v>
      </c>
      <c r="X206" s="35" t="s">
        <v>688</v>
      </c>
      <c r="Y206" s="38">
        <v>3</v>
      </c>
      <c r="Z206" s="38" t="s">
        <v>8</v>
      </c>
      <c r="AA206" s="53" t="s">
        <v>693</v>
      </c>
      <c r="AB206" s="33" t="s">
        <v>1703</v>
      </c>
      <c r="AC206" s="213" t="s">
        <v>4204</v>
      </c>
      <c r="AD206" s="626" t="str">
        <f t="shared" si="11"/>
        <v>CS F111P3</v>
      </c>
      <c r="AE206" s="626">
        <v>1103</v>
      </c>
      <c r="AF206" s="36" t="s">
        <v>689</v>
      </c>
    </row>
    <row r="207" spans="2:32" ht="14.25" customHeight="1">
      <c r="B207" s="33" t="s">
        <v>1704</v>
      </c>
      <c r="C207" s="41"/>
      <c r="D207" s="35" t="s">
        <v>687</v>
      </c>
      <c r="E207" s="35" t="s">
        <v>688</v>
      </c>
      <c r="F207" s="36" t="s">
        <v>689</v>
      </c>
      <c r="G207" s="38">
        <v>4</v>
      </c>
      <c r="H207" s="633">
        <v>10084</v>
      </c>
      <c r="I207" s="36" t="s">
        <v>3351</v>
      </c>
      <c r="J207" s="36" t="s">
        <v>3353</v>
      </c>
      <c r="K207" s="36"/>
      <c r="L207" s="36"/>
      <c r="M207" s="402"/>
      <c r="N207" s="36"/>
      <c r="O207" s="36"/>
      <c r="P207" s="392"/>
      <c r="Q207" s="392"/>
      <c r="R207" s="392"/>
      <c r="S207" s="392"/>
      <c r="T207" s="392"/>
      <c r="U207" s="392"/>
      <c r="V207" s="757" t="b">
        <f t="shared" si="10"/>
        <v>1</v>
      </c>
      <c r="W207" s="757" t="b">
        <f t="shared" si="9"/>
        <v>1</v>
      </c>
      <c r="X207" s="35" t="s">
        <v>688</v>
      </c>
      <c r="Y207" s="38">
        <v>4</v>
      </c>
      <c r="Z207" s="38" t="s">
        <v>8</v>
      </c>
      <c r="AA207" s="453" t="s">
        <v>3411</v>
      </c>
      <c r="AB207" s="33" t="s">
        <v>1704</v>
      </c>
      <c r="AC207" s="213" t="s">
        <v>4205</v>
      </c>
      <c r="AD207" s="626" t="str">
        <f t="shared" si="11"/>
        <v>CS F111P4</v>
      </c>
      <c r="AE207" s="626">
        <v>1104</v>
      </c>
      <c r="AF207" s="36" t="s">
        <v>689</v>
      </c>
    </row>
    <row r="208" spans="2:32" ht="14.25" customHeight="1">
      <c r="B208" s="33" t="s">
        <v>1704</v>
      </c>
      <c r="C208" s="41"/>
      <c r="D208" s="35" t="s">
        <v>687</v>
      </c>
      <c r="E208" s="35" t="s">
        <v>688</v>
      </c>
      <c r="F208" s="36" t="s">
        <v>689</v>
      </c>
      <c r="G208" s="38">
        <v>5</v>
      </c>
      <c r="H208" s="633">
        <v>10085</v>
      </c>
      <c r="I208" s="36" t="s">
        <v>3351</v>
      </c>
      <c r="J208" s="36" t="s">
        <v>3353</v>
      </c>
      <c r="K208" s="36"/>
      <c r="L208" s="36"/>
      <c r="M208" s="402"/>
      <c r="N208" s="36"/>
      <c r="O208" s="36"/>
      <c r="P208" s="392"/>
      <c r="Q208" s="392"/>
      <c r="R208" s="392"/>
      <c r="S208" s="392"/>
      <c r="T208" s="392"/>
      <c r="U208" s="392"/>
      <c r="V208" s="757" t="b">
        <f t="shared" si="10"/>
        <v>1</v>
      </c>
      <c r="W208" s="757" t="b">
        <f t="shared" si="9"/>
        <v>1</v>
      </c>
      <c r="X208" s="35" t="s">
        <v>688</v>
      </c>
      <c r="Y208" s="38">
        <v>5</v>
      </c>
      <c r="Z208" s="38" t="s">
        <v>8</v>
      </c>
      <c r="AA208" s="453" t="s">
        <v>3411</v>
      </c>
      <c r="AB208" s="33" t="s">
        <v>1704</v>
      </c>
      <c r="AC208" s="213" t="s">
        <v>4206</v>
      </c>
      <c r="AD208" s="626" t="str">
        <f t="shared" si="11"/>
        <v>CS F111P5</v>
      </c>
      <c r="AE208" s="626">
        <v>1105</v>
      </c>
      <c r="AF208" s="36" t="s">
        <v>689</v>
      </c>
    </row>
    <row r="209" spans="2:32" ht="14.25" customHeight="1">
      <c r="B209" s="33" t="s">
        <v>1704</v>
      </c>
      <c r="C209" s="41"/>
      <c r="D209" s="35" t="s">
        <v>687</v>
      </c>
      <c r="E209" s="35" t="s">
        <v>688</v>
      </c>
      <c r="F209" s="36" t="s">
        <v>689</v>
      </c>
      <c r="G209" s="38">
        <v>6</v>
      </c>
      <c r="H209" s="633">
        <v>10086</v>
      </c>
      <c r="I209" s="36" t="s">
        <v>3351</v>
      </c>
      <c r="J209" s="36" t="s">
        <v>3353</v>
      </c>
      <c r="K209" s="36"/>
      <c r="L209" s="36"/>
      <c r="M209" s="402"/>
      <c r="N209" s="36"/>
      <c r="O209" s="36"/>
      <c r="P209" s="392"/>
      <c r="Q209" s="392"/>
      <c r="R209" s="392"/>
      <c r="S209" s="392"/>
      <c r="T209" s="392"/>
      <c r="U209" s="392"/>
      <c r="V209" s="757" t="b">
        <f t="shared" si="10"/>
        <v>1</v>
      </c>
      <c r="W209" s="757" t="b">
        <f t="shared" si="9"/>
        <v>1</v>
      </c>
      <c r="X209" s="35" t="s">
        <v>688</v>
      </c>
      <c r="Y209" s="38">
        <v>6</v>
      </c>
      <c r="Z209" s="38" t="s">
        <v>8</v>
      </c>
      <c r="AA209" s="453" t="s">
        <v>3411</v>
      </c>
      <c r="AB209" s="33" t="s">
        <v>1704</v>
      </c>
      <c r="AC209" s="213" t="s">
        <v>4207</v>
      </c>
      <c r="AD209" s="626" t="str">
        <f t="shared" si="11"/>
        <v>CS F111P6</v>
      </c>
      <c r="AE209" s="626">
        <v>1106</v>
      </c>
      <c r="AF209" s="36" t="s">
        <v>689</v>
      </c>
    </row>
    <row r="210" spans="2:32" ht="14.25" customHeight="1">
      <c r="B210" s="33" t="s">
        <v>1705</v>
      </c>
      <c r="C210" s="41"/>
      <c r="D210" s="35" t="s">
        <v>687</v>
      </c>
      <c r="E210" s="35" t="s">
        <v>688</v>
      </c>
      <c r="F210" s="36" t="s">
        <v>689</v>
      </c>
      <c r="G210" s="38">
        <v>7</v>
      </c>
      <c r="H210" s="633">
        <v>10087</v>
      </c>
      <c r="I210" s="36" t="s">
        <v>3272</v>
      </c>
      <c r="J210" s="36" t="s">
        <v>3354</v>
      </c>
      <c r="K210" s="36"/>
      <c r="L210" s="36"/>
      <c r="M210" s="402"/>
      <c r="N210" s="36"/>
      <c r="O210" s="36"/>
      <c r="P210" s="392"/>
      <c r="Q210" s="392"/>
      <c r="R210" s="392"/>
      <c r="S210" s="392"/>
      <c r="T210" s="392"/>
      <c r="U210" s="392"/>
      <c r="V210" s="757" t="b">
        <f t="shared" si="10"/>
        <v>1</v>
      </c>
      <c r="W210" s="757" t="b">
        <f t="shared" si="9"/>
        <v>1</v>
      </c>
      <c r="X210" s="35" t="s">
        <v>688</v>
      </c>
      <c r="Y210" s="38">
        <v>7</v>
      </c>
      <c r="Z210" s="38" t="s">
        <v>8</v>
      </c>
      <c r="AA210" s="53" t="s">
        <v>695</v>
      </c>
      <c r="AB210" s="33" t="s">
        <v>1705</v>
      </c>
      <c r="AC210" s="213" t="s">
        <v>4208</v>
      </c>
      <c r="AD210" s="626" t="str">
        <f t="shared" si="11"/>
        <v>CS F111P7</v>
      </c>
      <c r="AE210" s="626">
        <v>1107</v>
      </c>
      <c r="AF210" s="36" t="s">
        <v>689</v>
      </c>
    </row>
    <row r="211" spans="2:32" ht="14.25" customHeight="1">
      <c r="B211" s="33" t="s">
        <v>1705</v>
      </c>
      <c r="C211" s="41"/>
      <c r="D211" s="35" t="s">
        <v>687</v>
      </c>
      <c r="E211" s="35" t="s">
        <v>688</v>
      </c>
      <c r="F211" s="36" t="s">
        <v>689</v>
      </c>
      <c r="G211" s="38">
        <v>8</v>
      </c>
      <c r="H211" s="633">
        <v>10088</v>
      </c>
      <c r="I211" s="36" t="s">
        <v>3272</v>
      </c>
      <c r="J211" s="36" t="s">
        <v>3354</v>
      </c>
      <c r="K211" s="36"/>
      <c r="L211" s="36"/>
      <c r="M211" s="402"/>
      <c r="N211" s="36"/>
      <c r="O211" s="36"/>
      <c r="P211" s="392"/>
      <c r="Q211" s="392"/>
      <c r="R211" s="392"/>
      <c r="S211" s="392"/>
      <c r="T211" s="392"/>
      <c r="U211" s="392"/>
      <c r="V211" s="757" t="b">
        <f t="shared" si="10"/>
        <v>1</v>
      </c>
      <c r="W211" s="757" t="b">
        <f t="shared" si="9"/>
        <v>1</v>
      </c>
      <c r="X211" s="35" t="s">
        <v>688</v>
      </c>
      <c r="Y211" s="38">
        <v>8</v>
      </c>
      <c r="Z211" s="38" t="s">
        <v>8</v>
      </c>
      <c r="AA211" s="53" t="s">
        <v>695</v>
      </c>
      <c r="AB211" s="33" t="s">
        <v>1705</v>
      </c>
      <c r="AC211" s="213" t="s">
        <v>4209</v>
      </c>
      <c r="AD211" s="626" t="str">
        <f t="shared" si="11"/>
        <v>CS F111P8</v>
      </c>
      <c r="AE211" s="626">
        <v>1108</v>
      </c>
      <c r="AF211" s="36" t="s">
        <v>689</v>
      </c>
    </row>
    <row r="212" spans="2:32" ht="14.25" customHeight="1">
      <c r="B212" s="33" t="s">
        <v>1705</v>
      </c>
      <c r="C212" s="41"/>
      <c r="D212" s="35" t="s">
        <v>687</v>
      </c>
      <c r="E212" s="35" t="s">
        <v>688</v>
      </c>
      <c r="F212" s="36" t="s">
        <v>689</v>
      </c>
      <c r="G212" s="38">
        <v>9</v>
      </c>
      <c r="H212" s="633">
        <v>10089</v>
      </c>
      <c r="I212" s="36" t="s">
        <v>3272</v>
      </c>
      <c r="J212" s="36" t="s">
        <v>3354</v>
      </c>
      <c r="K212" s="36"/>
      <c r="L212" s="36"/>
      <c r="M212" s="402"/>
      <c r="N212" s="36"/>
      <c r="O212" s="36"/>
      <c r="P212" s="392"/>
      <c r="Q212" s="392"/>
      <c r="R212" s="392"/>
      <c r="S212" s="392"/>
      <c r="T212" s="392"/>
      <c r="U212" s="392"/>
      <c r="V212" s="757" t="b">
        <f t="shared" si="10"/>
        <v>1</v>
      </c>
      <c r="W212" s="757" t="b">
        <f t="shared" si="9"/>
        <v>1</v>
      </c>
      <c r="X212" s="35" t="s">
        <v>688</v>
      </c>
      <c r="Y212" s="38">
        <v>9</v>
      </c>
      <c r="Z212" s="38" t="s">
        <v>8</v>
      </c>
      <c r="AA212" s="53" t="s">
        <v>695</v>
      </c>
      <c r="AB212" s="33" t="s">
        <v>1705</v>
      </c>
      <c r="AC212" s="213" t="s">
        <v>4210</v>
      </c>
      <c r="AD212" s="626" t="str">
        <f t="shared" si="11"/>
        <v>CS F111P9</v>
      </c>
      <c r="AE212" s="626">
        <v>1109</v>
      </c>
      <c r="AF212" s="36" t="s">
        <v>689</v>
      </c>
    </row>
    <row r="213" spans="2:32" ht="14.25" customHeight="1">
      <c r="B213" s="33" t="s">
        <v>1706</v>
      </c>
      <c r="C213" s="41"/>
      <c r="D213" s="35" t="s">
        <v>687</v>
      </c>
      <c r="E213" s="35" t="s">
        <v>688</v>
      </c>
      <c r="F213" s="36" t="s">
        <v>689</v>
      </c>
      <c r="G213" s="38">
        <v>10</v>
      </c>
      <c r="H213" s="633">
        <v>100810</v>
      </c>
      <c r="I213" s="36" t="s">
        <v>3311</v>
      </c>
      <c r="J213" s="36" t="s">
        <v>3355</v>
      </c>
      <c r="K213" s="36"/>
      <c r="L213" s="36"/>
      <c r="M213" s="402"/>
      <c r="N213" s="36"/>
      <c r="O213" s="36"/>
      <c r="P213" s="392"/>
      <c r="Q213" s="392"/>
      <c r="R213" s="392"/>
      <c r="S213" s="392"/>
      <c r="T213" s="392"/>
      <c r="U213" s="392"/>
      <c r="V213" s="757" t="b">
        <f t="shared" si="10"/>
        <v>1</v>
      </c>
      <c r="W213" s="757" t="b">
        <f t="shared" si="9"/>
        <v>1</v>
      </c>
      <c r="X213" s="35" t="s">
        <v>688</v>
      </c>
      <c r="Y213" s="38">
        <v>10</v>
      </c>
      <c r="Z213" s="38" t="s">
        <v>8</v>
      </c>
      <c r="AA213" s="117" t="s">
        <v>701</v>
      </c>
      <c r="AB213" s="33" t="s">
        <v>1706</v>
      </c>
      <c r="AC213" s="213" t="s">
        <v>4211</v>
      </c>
      <c r="AD213" s="626" t="str">
        <f t="shared" si="11"/>
        <v>CS F111P10</v>
      </c>
      <c r="AE213" s="626">
        <v>1099</v>
      </c>
      <c r="AF213" s="36" t="s">
        <v>689</v>
      </c>
    </row>
    <row r="214" spans="2:32" ht="14.25" customHeight="1">
      <c r="B214" s="33" t="s">
        <v>1706</v>
      </c>
      <c r="C214" s="41"/>
      <c r="D214" s="35" t="s">
        <v>687</v>
      </c>
      <c r="E214" s="35" t="s">
        <v>688</v>
      </c>
      <c r="F214" s="36" t="s">
        <v>689</v>
      </c>
      <c r="G214" s="38">
        <v>11</v>
      </c>
      <c r="H214" s="633">
        <v>100811</v>
      </c>
      <c r="I214" s="36" t="s">
        <v>3311</v>
      </c>
      <c r="J214" s="36" t="s">
        <v>3355</v>
      </c>
      <c r="K214" s="36"/>
      <c r="L214" s="36"/>
      <c r="M214" s="402"/>
      <c r="N214" s="36"/>
      <c r="O214" s="36"/>
      <c r="P214" s="392"/>
      <c r="Q214" s="392"/>
      <c r="R214" s="392"/>
      <c r="S214" s="392"/>
      <c r="T214" s="392"/>
      <c r="U214" s="392"/>
      <c r="V214" s="757" t="b">
        <f t="shared" si="10"/>
        <v>1</v>
      </c>
      <c r="W214" s="757" t="b">
        <f t="shared" si="9"/>
        <v>1</v>
      </c>
      <c r="X214" s="35" t="s">
        <v>688</v>
      </c>
      <c r="Y214" s="38">
        <v>11</v>
      </c>
      <c r="Z214" s="38" t="s">
        <v>8</v>
      </c>
      <c r="AA214" s="117" t="s">
        <v>701</v>
      </c>
      <c r="AB214" s="33" t="s">
        <v>1706</v>
      </c>
      <c r="AC214" s="213" t="s">
        <v>4212</v>
      </c>
      <c r="AD214" s="626" t="str">
        <f t="shared" si="11"/>
        <v>CS F111P11</v>
      </c>
      <c r="AE214" s="626">
        <v>1100</v>
      </c>
      <c r="AF214" s="36" t="s">
        <v>689</v>
      </c>
    </row>
    <row r="215" spans="2:32" ht="14.25" customHeight="1">
      <c r="B215" s="33" t="s">
        <v>1706</v>
      </c>
      <c r="C215" s="41"/>
      <c r="D215" s="35" t="s">
        <v>687</v>
      </c>
      <c r="E215" s="35" t="s">
        <v>688</v>
      </c>
      <c r="F215" s="36" t="s">
        <v>689</v>
      </c>
      <c r="G215" s="38">
        <v>12</v>
      </c>
      <c r="H215" s="633">
        <v>100812</v>
      </c>
      <c r="I215" s="36" t="s">
        <v>3311</v>
      </c>
      <c r="J215" s="36" t="s">
        <v>3355</v>
      </c>
      <c r="K215" s="36"/>
      <c r="L215" s="36"/>
      <c r="M215" s="402"/>
      <c r="N215" s="36"/>
      <c r="O215" s="36"/>
      <c r="P215" s="392"/>
      <c r="Q215" s="392"/>
      <c r="R215" s="392"/>
      <c r="S215" s="392"/>
      <c r="T215" s="392"/>
      <c r="U215" s="392"/>
      <c r="V215" s="757" t="b">
        <f t="shared" si="10"/>
        <v>1</v>
      </c>
      <c r="W215" s="757" t="b">
        <f t="shared" si="9"/>
        <v>1</v>
      </c>
      <c r="X215" s="35" t="s">
        <v>688</v>
      </c>
      <c r="Y215" s="38">
        <v>12</v>
      </c>
      <c r="Z215" s="38" t="s">
        <v>8</v>
      </c>
      <c r="AA215" s="117" t="s">
        <v>701</v>
      </c>
      <c r="AB215" s="33" t="s">
        <v>1706</v>
      </c>
      <c r="AC215" s="213" t="s">
        <v>4213</v>
      </c>
      <c r="AD215" s="626" t="str">
        <f t="shared" si="11"/>
        <v>CS F111P12</v>
      </c>
      <c r="AE215" s="626">
        <v>1101</v>
      </c>
      <c r="AF215" s="36" t="s">
        <v>689</v>
      </c>
    </row>
    <row r="216" spans="2:32" ht="14.25" customHeight="1">
      <c r="B216" s="33" t="s">
        <v>1538</v>
      </c>
      <c r="C216" s="41" t="s">
        <v>1598</v>
      </c>
      <c r="D216" s="35" t="s">
        <v>704</v>
      </c>
      <c r="E216" s="35" t="s">
        <v>705</v>
      </c>
      <c r="F216" s="36" t="s">
        <v>1707</v>
      </c>
      <c r="G216" s="38">
        <v>1</v>
      </c>
      <c r="H216" s="633">
        <v>10941</v>
      </c>
      <c r="I216" s="36" t="s">
        <v>3282</v>
      </c>
      <c r="J216" s="36" t="s">
        <v>3277</v>
      </c>
      <c r="K216" s="36" t="s">
        <v>3308</v>
      </c>
      <c r="L216" s="36"/>
      <c r="M216" s="402"/>
      <c r="N216" s="36"/>
      <c r="O216" s="36"/>
      <c r="P216" s="392"/>
      <c r="Q216" s="392"/>
      <c r="R216" s="392"/>
      <c r="S216" s="392"/>
      <c r="T216" s="392"/>
      <c r="U216" s="392"/>
      <c r="V216" s="757" t="b">
        <f t="shared" si="10"/>
        <v>1</v>
      </c>
      <c r="W216" s="757" t="b">
        <f t="shared" si="9"/>
        <v>1</v>
      </c>
      <c r="X216" s="35" t="s">
        <v>705</v>
      </c>
      <c r="Y216" s="38">
        <v>1</v>
      </c>
      <c r="Z216" s="38" t="s">
        <v>6</v>
      </c>
      <c r="AA216" s="117" t="s">
        <v>707</v>
      </c>
      <c r="AB216" s="33" t="s">
        <v>1538</v>
      </c>
      <c r="AC216" s="213" t="s">
        <v>4214</v>
      </c>
      <c r="AD216" s="626" t="str">
        <f t="shared" si="11"/>
        <v>CS F211L1</v>
      </c>
      <c r="AE216" s="626">
        <v>1184</v>
      </c>
      <c r="AF216" s="36" t="s">
        <v>1707</v>
      </c>
    </row>
    <row r="217" spans="2:32" ht="14.25" customHeight="1">
      <c r="B217" s="33" t="s">
        <v>1515</v>
      </c>
      <c r="C217" s="41"/>
      <c r="D217" s="35" t="s">
        <v>704</v>
      </c>
      <c r="E217" s="35" t="s">
        <v>705</v>
      </c>
      <c r="F217" s="36" t="s">
        <v>1707</v>
      </c>
      <c r="G217" s="38">
        <v>1</v>
      </c>
      <c r="H217" s="642">
        <v>1094199</v>
      </c>
      <c r="I217" s="36" t="s">
        <v>3271</v>
      </c>
      <c r="J217" s="36" t="s">
        <v>3267</v>
      </c>
      <c r="K217" s="36"/>
      <c r="L217" s="36"/>
      <c r="M217" s="402"/>
      <c r="N217" s="36"/>
      <c r="O217" s="36"/>
      <c r="P217" s="392"/>
      <c r="Q217" s="392"/>
      <c r="R217" s="392"/>
      <c r="S217" s="392"/>
      <c r="T217" s="392"/>
      <c r="U217" s="392"/>
      <c r="V217" s="757" t="b">
        <f t="shared" si="10"/>
        <v>1</v>
      </c>
      <c r="W217" s="757" t="b">
        <f t="shared" si="9"/>
        <v>1</v>
      </c>
      <c r="X217" s="35" t="s">
        <v>705</v>
      </c>
      <c r="Y217" s="38">
        <v>1</v>
      </c>
      <c r="Z217" s="38" t="s">
        <v>8</v>
      </c>
      <c r="AA217" s="454" t="s">
        <v>710</v>
      </c>
      <c r="AB217" s="33" t="s">
        <v>1515</v>
      </c>
      <c r="AC217" s="213" t="s">
        <v>4215</v>
      </c>
      <c r="AD217" s="626" t="str">
        <f t="shared" si="11"/>
        <v>CS F211P1</v>
      </c>
      <c r="AE217" s="626">
        <v>1185</v>
      </c>
      <c r="AF217" s="36" t="s">
        <v>1707</v>
      </c>
    </row>
    <row r="218" spans="2:32" ht="14.25" customHeight="1">
      <c r="B218" s="33" t="s">
        <v>1578</v>
      </c>
      <c r="C218" s="41" t="s">
        <v>1598</v>
      </c>
      <c r="D218" s="35" t="s">
        <v>711</v>
      </c>
      <c r="E218" s="35" t="s">
        <v>712</v>
      </c>
      <c r="F218" s="36" t="s">
        <v>713</v>
      </c>
      <c r="G218" s="38">
        <v>1</v>
      </c>
      <c r="H218" s="633">
        <v>10951</v>
      </c>
      <c r="I218" s="36" t="s">
        <v>3299</v>
      </c>
      <c r="J218" s="36" t="s">
        <v>3276</v>
      </c>
      <c r="K218" s="36" t="s">
        <v>3297</v>
      </c>
      <c r="L218" s="36"/>
      <c r="M218" s="402"/>
      <c r="N218" s="36"/>
      <c r="O218" s="36"/>
      <c r="P218" s="392"/>
      <c r="Q218" s="392"/>
      <c r="R218" s="392"/>
      <c r="S218" s="392"/>
      <c r="T218" s="392"/>
      <c r="U218" s="392"/>
      <c r="V218" s="757" t="b">
        <f t="shared" si="10"/>
        <v>1</v>
      </c>
      <c r="W218" s="757" t="b">
        <f t="shared" si="9"/>
        <v>1</v>
      </c>
      <c r="X218" s="35" t="s">
        <v>712</v>
      </c>
      <c r="Y218" s="38">
        <v>1</v>
      </c>
      <c r="Z218" s="38" t="s">
        <v>6</v>
      </c>
      <c r="AA218" s="53" t="s">
        <v>692</v>
      </c>
      <c r="AB218" s="33" t="s">
        <v>1578</v>
      </c>
      <c r="AC218" s="213" t="s">
        <v>4216</v>
      </c>
      <c r="AD218" s="626" t="str">
        <f t="shared" si="11"/>
        <v>CS F212L1</v>
      </c>
      <c r="AE218" s="626">
        <v>1186</v>
      </c>
      <c r="AF218" s="36" t="s">
        <v>713</v>
      </c>
    </row>
    <row r="219" spans="2:32" ht="14.25" customHeight="1">
      <c r="B219" s="33" t="s">
        <v>1503</v>
      </c>
      <c r="C219" s="41"/>
      <c r="D219" s="35" t="s">
        <v>711</v>
      </c>
      <c r="E219" s="35" t="s">
        <v>712</v>
      </c>
      <c r="F219" s="36" t="s">
        <v>713</v>
      </c>
      <c r="G219" s="38">
        <v>1</v>
      </c>
      <c r="H219" s="642">
        <v>1095199</v>
      </c>
      <c r="I219" s="36" t="s">
        <v>3274</v>
      </c>
      <c r="J219" s="36" t="s">
        <v>3266</v>
      </c>
      <c r="K219" s="36"/>
      <c r="L219" s="36"/>
      <c r="M219" s="402"/>
      <c r="N219" s="36"/>
      <c r="O219" s="36"/>
      <c r="P219" s="392"/>
      <c r="Q219" s="392"/>
      <c r="R219" s="392"/>
      <c r="S219" s="392"/>
      <c r="T219" s="392"/>
      <c r="U219" s="392"/>
      <c r="V219" s="757" t="b">
        <f t="shared" si="10"/>
        <v>1</v>
      </c>
      <c r="W219" s="757" t="b">
        <f t="shared" si="9"/>
        <v>1</v>
      </c>
      <c r="X219" s="35" t="s">
        <v>712</v>
      </c>
      <c r="Y219" s="38">
        <v>1</v>
      </c>
      <c r="Z219" s="38" t="s">
        <v>8</v>
      </c>
      <c r="AA219" s="442" t="s">
        <v>693</v>
      </c>
      <c r="AB219" s="33" t="s">
        <v>1503</v>
      </c>
      <c r="AC219" s="213" t="s">
        <v>4217</v>
      </c>
      <c r="AD219" s="626" t="str">
        <f t="shared" si="11"/>
        <v>CS F212P1</v>
      </c>
      <c r="AE219" s="626">
        <v>1187</v>
      </c>
      <c r="AF219" s="36" t="s">
        <v>713</v>
      </c>
    </row>
    <row r="220" spans="2:32" ht="14.25" customHeight="1">
      <c r="B220" s="43" t="s">
        <v>1530</v>
      </c>
      <c r="C220" s="41"/>
      <c r="D220" s="66" t="s">
        <v>714</v>
      </c>
      <c r="E220" s="67" t="s">
        <v>715</v>
      </c>
      <c r="F220" s="67" t="s">
        <v>1708</v>
      </c>
      <c r="G220" s="41">
        <v>1</v>
      </c>
      <c r="H220" s="633">
        <v>10921</v>
      </c>
      <c r="I220" s="67" t="s">
        <v>3296</v>
      </c>
      <c r="J220" s="67" t="s">
        <v>3275</v>
      </c>
      <c r="K220" s="67" t="s">
        <v>3310</v>
      </c>
      <c r="L220" s="67"/>
      <c r="M220" s="406"/>
      <c r="N220" s="67"/>
      <c r="O220" s="67"/>
      <c r="P220" s="392"/>
      <c r="Q220" s="392"/>
      <c r="R220" s="392"/>
      <c r="S220" s="392"/>
      <c r="T220" s="392"/>
      <c r="U220" s="392"/>
      <c r="V220" s="757" t="b">
        <f t="shared" si="10"/>
        <v>1</v>
      </c>
      <c r="W220" s="757" t="b">
        <f t="shared" si="9"/>
        <v>1</v>
      </c>
      <c r="X220" s="67" t="s">
        <v>715</v>
      </c>
      <c r="Y220" s="41">
        <v>1</v>
      </c>
      <c r="Z220" s="41" t="s">
        <v>6</v>
      </c>
      <c r="AA220" s="96" t="s">
        <v>717</v>
      </c>
      <c r="AB220" s="43" t="s">
        <v>1530</v>
      </c>
      <c r="AC220" s="213" t="s">
        <v>4218</v>
      </c>
      <c r="AD220" s="626" t="str">
        <f t="shared" si="11"/>
        <v>CS F213L1</v>
      </c>
      <c r="AE220" s="626">
        <v>1182</v>
      </c>
      <c r="AF220" s="67" t="s">
        <v>1708</v>
      </c>
    </row>
    <row r="221" spans="2:32" ht="14.25" customHeight="1">
      <c r="B221" s="43" t="s">
        <v>3364</v>
      </c>
      <c r="C221" s="41"/>
      <c r="D221" s="66" t="s">
        <v>714</v>
      </c>
      <c r="E221" s="67" t="s">
        <v>715</v>
      </c>
      <c r="F221" s="67" t="s">
        <v>1708</v>
      </c>
      <c r="G221" s="41">
        <v>1</v>
      </c>
      <c r="H221" s="642">
        <v>1092199</v>
      </c>
      <c r="I221" s="67" t="s">
        <v>3350</v>
      </c>
      <c r="J221" s="67" t="s">
        <v>3365</v>
      </c>
      <c r="K221" s="67"/>
      <c r="L221" s="67"/>
      <c r="M221" s="406"/>
      <c r="N221" s="67"/>
      <c r="O221" s="67"/>
      <c r="P221" s="392"/>
      <c r="Q221" s="392"/>
      <c r="R221" s="392"/>
      <c r="S221" s="392"/>
      <c r="T221" s="392"/>
      <c r="U221" s="392"/>
      <c r="V221" s="757" t="b">
        <f t="shared" si="10"/>
        <v>1</v>
      </c>
      <c r="W221" s="757" t="b">
        <f t="shared" si="9"/>
        <v>1</v>
      </c>
      <c r="X221" s="67" t="s">
        <v>715</v>
      </c>
      <c r="Y221" s="41">
        <v>1</v>
      </c>
      <c r="Z221" s="41" t="s">
        <v>8</v>
      </c>
      <c r="AA221" s="442" t="s">
        <v>718</v>
      </c>
      <c r="AB221" s="43" t="s">
        <v>3364</v>
      </c>
      <c r="AC221" s="213" t="s">
        <v>4219</v>
      </c>
      <c r="AD221" s="626" t="str">
        <f t="shared" si="11"/>
        <v>CS F213P1</v>
      </c>
      <c r="AE221" s="626">
        <v>1183</v>
      </c>
      <c r="AF221" s="67" t="s">
        <v>1708</v>
      </c>
    </row>
    <row r="222" spans="2:32" ht="14.25" customHeight="1">
      <c r="B222" s="33" t="s">
        <v>1530</v>
      </c>
      <c r="C222" s="41" t="s">
        <v>1598</v>
      </c>
      <c r="D222" s="35" t="s">
        <v>1709</v>
      </c>
      <c r="E222" s="35" t="s">
        <v>1710</v>
      </c>
      <c r="F222" s="36" t="s">
        <v>1711</v>
      </c>
      <c r="G222" s="38">
        <v>1</v>
      </c>
      <c r="H222" s="633">
        <v>13131</v>
      </c>
      <c r="I222" s="36" t="s">
        <v>3296</v>
      </c>
      <c r="J222" s="36" t="s">
        <v>3275</v>
      </c>
      <c r="K222" s="36" t="s">
        <v>3310</v>
      </c>
      <c r="L222" s="36"/>
      <c r="M222" s="402"/>
      <c r="N222" s="36"/>
      <c r="O222" s="36"/>
      <c r="P222" s="392"/>
      <c r="Q222" s="392"/>
      <c r="R222" s="392"/>
      <c r="S222" s="392"/>
      <c r="T222" s="392"/>
      <c r="U222" s="392"/>
      <c r="V222" s="757" t="b">
        <f t="shared" si="10"/>
        <v>1</v>
      </c>
      <c r="W222" s="757" t="b">
        <f t="shared" si="9"/>
        <v>1</v>
      </c>
      <c r="X222" s="35" t="s">
        <v>1710</v>
      </c>
      <c r="Y222" s="38">
        <v>1</v>
      </c>
      <c r="Z222" s="38" t="s">
        <v>6</v>
      </c>
      <c r="AA222" s="117" t="s">
        <v>722</v>
      </c>
      <c r="AB222" s="33" t="s">
        <v>1530</v>
      </c>
      <c r="AC222" s="213" t="s">
        <v>4220</v>
      </c>
      <c r="AD222" s="626" t="str">
        <f t="shared" si="11"/>
        <v>CS F241L1</v>
      </c>
      <c r="AE222" s="626">
        <v>1284</v>
      </c>
      <c r="AF222" s="36" t="s">
        <v>1711</v>
      </c>
    </row>
    <row r="223" spans="2:32" ht="14.25" customHeight="1">
      <c r="B223" s="33" t="s">
        <v>1569</v>
      </c>
      <c r="C223" s="41" t="s">
        <v>1598</v>
      </c>
      <c r="D223" s="35" t="s">
        <v>1709</v>
      </c>
      <c r="E223" s="35" t="s">
        <v>1710</v>
      </c>
      <c r="F223" s="36" t="s">
        <v>1711</v>
      </c>
      <c r="G223" s="38">
        <v>2</v>
      </c>
      <c r="H223" s="633">
        <v>13132</v>
      </c>
      <c r="I223" s="36" t="s">
        <v>3283</v>
      </c>
      <c r="J223" s="36" t="s">
        <v>3268</v>
      </c>
      <c r="K223" s="36" t="s">
        <v>3294</v>
      </c>
      <c r="L223" s="36"/>
      <c r="M223" s="402"/>
      <c r="N223" s="36"/>
      <c r="O223" s="36"/>
      <c r="P223" s="392"/>
      <c r="Q223" s="392"/>
      <c r="R223" s="392"/>
      <c r="S223" s="392"/>
      <c r="T223" s="392"/>
      <c r="U223" s="392"/>
      <c r="V223" s="757" t="b">
        <f t="shared" si="10"/>
        <v>1</v>
      </c>
      <c r="W223" s="757" t="b">
        <f t="shared" si="9"/>
        <v>1</v>
      </c>
      <c r="X223" s="35" t="s">
        <v>1710</v>
      </c>
      <c r="Y223" s="38">
        <v>2</v>
      </c>
      <c r="Z223" s="38" t="s">
        <v>6</v>
      </c>
      <c r="AA223" s="53" t="s">
        <v>723</v>
      </c>
      <c r="AB223" s="33" t="s">
        <v>1569</v>
      </c>
      <c r="AC223" s="213" t="s">
        <v>4221</v>
      </c>
      <c r="AD223" s="626" t="str">
        <f t="shared" si="11"/>
        <v>CS F241L2</v>
      </c>
      <c r="AE223" s="626">
        <v>1285</v>
      </c>
      <c r="AF223" s="36" t="s">
        <v>1711</v>
      </c>
    </row>
    <row r="224" spans="2:32" ht="14.25" customHeight="1">
      <c r="B224" s="33" t="s">
        <v>1639</v>
      </c>
      <c r="C224" s="41" t="s">
        <v>1598</v>
      </c>
      <c r="D224" s="35" t="s">
        <v>1709</v>
      </c>
      <c r="E224" s="35" t="s">
        <v>1710</v>
      </c>
      <c r="F224" s="36" t="s">
        <v>1711</v>
      </c>
      <c r="G224" s="38">
        <v>1</v>
      </c>
      <c r="H224" s="641">
        <v>1313157</v>
      </c>
      <c r="I224" s="36" t="s">
        <v>3305</v>
      </c>
      <c r="J224" s="36"/>
      <c r="K224" s="36"/>
      <c r="L224" s="36"/>
      <c r="M224" s="402"/>
      <c r="N224" s="36"/>
      <c r="O224" s="36"/>
      <c r="P224" s="392"/>
      <c r="Q224" s="392"/>
      <c r="R224" s="392"/>
      <c r="S224" s="392"/>
      <c r="T224" s="392"/>
      <c r="U224" s="392"/>
      <c r="V224" s="757" t="b">
        <f t="shared" si="10"/>
        <v>1</v>
      </c>
      <c r="W224" s="757" t="b">
        <f t="shared" si="9"/>
        <v>1</v>
      </c>
      <c r="X224" s="35" t="s">
        <v>1710</v>
      </c>
      <c r="Y224" s="38">
        <v>1</v>
      </c>
      <c r="Z224" s="38" t="s">
        <v>7</v>
      </c>
      <c r="AA224" s="117" t="s">
        <v>723</v>
      </c>
      <c r="AB224" s="33" t="s">
        <v>1639</v>
      </c>
      <c r="AC224" s="213" t="s">
        <v>4222</v>
      </c>
      <c r="AD224" s="626" t="str">
        <f t="shared" si="11"/>
        <v>CS F241T1</v>
      </c>
      <c r="AE224" s="626">
        <v>1289</v>
      </c>
      <c r="AF224" s="36" t="s">
        <v>1711</v>
      </c>
    </row>
    <row r="225" spans="2:32" ht="14.25" customHeight="1">
      <c r="B225" s="33" t="s">
        <v>1639</v>
      </c>
      <c r="C225" s="41" t="s">
        <v>1712</v>
      </c>
      <c r="D225" s="35" t="s">
        <v>1709</v>
      </c>
      <c r="E225" s="35" t="s">
        <v>1710</v>
      </c>
      <c r="F225" s="36" t="s">
        <v>1711</v>
      </c>
      <c r="G225" s="38">
        <v>2</v>
      </c>
      <c r="H225" s="641">
        <v>1313257</v>
      </c>
      <c r="I225" s="36" t="s">
        <v>3305</v>
      </c>
      <c r="J225" s="36"/>
      <c r="K225" s="36"/>
      <c r="L225" s="36"/>
      <c r="M225" s="402"/>
      <c r="N225" s="36"/>
      <c r="O225" s="36"/>
      <c r="P225" s="392"/>
      <c r="Q225" s="392"/>
      <c r="R225" s="392"/>
      <c r="S225" s="392"/>
      <c r="T225" s="392"/>
      <c r="U225" s="392"/>
      <c r="V225" s="757" t="b">
        <f t="shared" si="10"/>
        <v>1</v>
      </c>
      <c r="W225" s="757" t="b">
        <f t="shared" si="9"/>
        <v>1</v>
      </c>
      <c r="X225" s="35" t="s">
        <v>1710</v>
      </c>
      <c r="Y225" s="38">
        <v>2</v>
      </c>
      <c r="Z225" s="38" t="s">
        <v>7</v>
      </c>
      <c r="AA225" s="117" t="s">
        <v>727</v>
      </c>
      <c r="AB225" s="33" t="s">
        <v>1639</v>
      </c>
      <c r="AC225" s="213" t="s">
        <v>4223</v>
      </c>
      <c r="AD225" s="626" t="str">
        <f t="shared" si="11"/>
        <v>CS F241T2</v>
      </c>
      <c r="AE225" s="626">
        <v>1290</v>
      </c>
      <c r="AF225" s="36" t="s">
        <v>1711</v>
      </c>
    </row>
    <row r="226" spans="2:32" ht="14.25" customHeight="1">
      <c r="B226" s="33" t="s">
        <v>1639</v>
      </c>
      <c r="C226" s="41" t="s">
        <v>1608</v>
      </c>
      <c r="D226" s="35" t="s">
        <v>1709</v>
      </c>
      <c r="E226" s="35" t="s">
        <v>1710</v>
      </c>
      <c r="F226" s="36" t="s">
        <v>1711</v>
      </c>
      <c r="G226" s="38">
        <v>3</v>
      </c>
      <c r="H226" s="641">
        <v>1313357</v>
      </c>
      <c r="I226" s="36" t="s">
        <v>3305</v>
      </c>
      <c r="J226" s="36"/>
      <c r="K226" s="36"/>
      <c r="L226" s="36"/>
      <c r="M226" s="402"/>
      <c r="N226" s="36"/>
      <c r="O226" s="36"/>
      <c r="P226" s="392"/>
      <c r="Q226" s="392"/>
      <c r="R226" s="392"/>
      <c r="S226" s="392"/>
      <c r="T226" s="392"/>
      <c r="U226" s="392"/>
      <c r="V226" s="757" t="b">
        <f t="shared" si="10"/>
        <v>1</v>
      </c>
      <c r="W226" s="757" t="b">
        <f t="shared" si="9"/>
        <v>1</v>
      </c>
      <c r="X226" s="35" t="s">
        <v>1710</v>
      </c>
      <c r="Y226" s="38">
        <v>3</v>
      </c>
      <c r="Z226" s="38" t="s">
        <v>7</v>
      </c>
      <c r="AA226" s="53" t="s">
        <v>729</v>
      </c>
      <c r="AB226" s="33" t="s">
        <v>1639</v>
      </c>
      <c r="AC226" s="213" t="s">
        <v>4224</v>
      </c>
      <c r="AD226" s="626" t="str">
        <f t="shared" si="11"/>
        <v>CS F241T3</v>
      </c>
      <c r="AE226" s="626">
        <v>1291</v>
      </c>
      <c r="AF226" s="36" t="s">
        <v>1711</v>
      </c>
    </row>
    <row r="227" spans="2:32" ht="14.25" customHeight="1">
      <c r="B227" s="33" t="s">
        <v>1493</v>
      </c>
      <c r="C227" s="41"/>
      <c r="D227" s="35" t="s">
        <v>1709</v>
      </c>
      <c r="E227" s="35" t="s">
        <v>1710</v>
      </c>
      <c r="F227" s="36" t="s">
        <v>1711</v>
      </c>
      <c r="G227" s="38">
        <v>1</v>
      </c>
      <c r="H227" s="642">
        <v>1313199</v>
      </c>
      <c r="I227" s="36" t="s">
        <v>3287</v>
      </c>
      <c r="J227" s="36" t="s">
        <v>3303</v>
      </c>
      <c r="K227" s="36"/>
      <c r="L227" s="36"/>
      <c r="M227" s="402"/>
      <c r="N227" s="36"/>
      <c r="O227" s="36"/>
      <c r="P227" s="392"/>
      <c r="Q227" s="392"/>
      <c r="R227" s="392"/>
      <c r="S227" s="392"/>
      <c r="T227" s="392"/>
      <c r="U227" s="392"/>
      <c r="V227" s="757" t="b">
        <f t="shared" si="10"/>
        <v>1</v>
      </c>
      <c r="W227" s="757" t="b">
        <f t="shared" si="9"/>
        <v>1</v>
      </c>
      <c r="X227" s="35" t="s">
        <v>1710</v>
      </c>
      <c r="Y227" s="38">
        <v>1</v>
      </c>
      <c r="Z227" s="38" t="s">
        <v>8</v>
      </c>
      <c r="AA227" s="53" t="s">
        <v>3412</v>
      </c>
      <c r="AB227" s="33" t="s">
        <v>1493</v>
      </c>
      <c r="AC227" s="213" t="s">
        <v>4225</v>
      </c>
      <c r="AD227" s="626" t="str">
        <f t="shared" si="11"/>
        <v>CS F241P1</v>
      </c>
      <c r="AE227" s="626">
        <v>1286</v>
      </c>
      <c r="AF227" s="36" t="s">
        <v>1711</v>
      </c>
    </row>
    <row r="228" spans="2:32" ht="14.25" customHeight="1">
      <c r="B228" s="33" t="s">
        <v>1499</v>
      </c>
      <c r="C228" s="41"/>
      <c r="D228" s="35" t="s">
        <v>1709</v>
      </c>
      <c r="E228" s="35" t="s">
        <v>1710</v>
      </c>
      <c r="F228" s="36" t="s">
        <v>1711</v>
      </c>
      <c r="G228" s="38">
        <v>2</v>
      </c>
      <c r="H228" s="642">
        <v>1313299</v>
      </c>
      <c r="I228" s="36" t="s">
        <v>3288</v>
      </c>
      <c r="J228" s="36" t="s">
        <v>3278</v>
      </c>
      <c r="K228" s="36"/>
      <c r="L228" s="36"/>
      <c r="M228" s="402"/>
      <c r="N228" s="36"/>
      <c r="O228" s="36"/>
      <c r="P228" s="392"/>
      <c r="Q228" s="392"/>
      <c r="R228" s="392"/>
      <c r="S228" s="392"/>
      <c r="T228" s="392"/>
      <c r="U228" s="392"/>
      <c r="V228" s="757" t="b">
        <f t="shared" si="10"/>
        <v>1</v>
      </c>
      <c r="W228" s="757" t="b">
        <f t="shared" si="9"/>
        <v>1</v>
      </c>
      <c r="X228" s="35" t="s">
        <v>1710</v>
      </c>
      <c r="Y228" s="38">
        <v>2</v>
      </c>
      <c r="Z228" s="38" t="s">
        <v>8</v>
      </c>
      <c r="AA228" s="53" t="s">
        <v>3413</v>
      </c>
      <c r="AB228" s="33" t="s">
        <v>1499</v>
      </c>
      <c r="AC228" s="213" t="s">
        <v>4226</v>
      </c>
      <c r="AD228" s="626" t="str">
        <f t="shared" si="11"/>
        <v>CS F241P2</v>
      </c>
      <c r="AE228" s="626">
        <v>1287</v>
      </c>
      <c r="AF228" s="36" t="s">
        <v>1711</v>
      </c>
    </row>
    <row r="229" spans="2:32" ht="14.25" customHeight="1">
      <c r="B229" s="33" t="s">
        <v>3359</v>
      </c>
      <c r="C229" s="41"/>
      <c r="D229" s="35" t="s">
        <v>1709</v>
      </c>
      <c r="E229" s="35" t="s">
        <v>1710</v>
      </c>
      <c r="F229" s="36" t="s">
        <v>1711</v>
      </c>
      <c r="G229" s="38">
        <v>3</v>
      </c>
      <c r="H229" s="633">
        <v>13133</v>
      </c>
      <c r="I229" s="36" t="s">
        <v>3356</v>
      </c>
      <c r="J229" s="36" t="s">
        <v>3360</v>
      </c>
      <c r="K229" s="36"/>
      <c r="L229" s="36"/>
      <c r="M229" s="402"/>
      <c r="N229" s="36"/>
      <c r="O229" s="36"/>
      <c r="P229" s="392"/>
      <c r="Q229" s="392"/>
      <c r="R229" s="392"/>
      <c r="S229" s="392"/>
      <c r="T229" s="392"/>
      <c r="U229" s="392"/>
      <c r="V229" s="757" t="b">
        <f t="shared" si="10"/>
        <v>1</v>
      </c>
      <c r="W229" s="757" t="b">
        <f t="shared" si="9"/>
        <v>1</v>
      </c>
      <c r="X229" s="35" t="s">
        <v>1710</v>
      </c>
      <c r="Y229" s="38">
        <v>3</v>
      </c>
      <c r="Z229" s="38" t="s">
        <v>8</v>
      </c>
      <c r="AA229" s="53" t="s">
        <v>3414</v>
      </c>
      <c r="AB229" s="449" t="s">
        <v>3359</v>
      </c>
      <c r="AC229" s="213" t="s">
        <v>4227</v>
      </c>
      <c r="AD229" s="626" t="str">
        <f t="shared" si="11"/>
        <v>CS F241P3</v>
      </c>
      <c r="AE229" s="626">
        <v>1288</v>
      </c>
      <c r="AF229" s="36" t="s">
        <v>1711</v>
      </c>
    </row>
    <row r="230" spans="2:32" ht="14.25" customHeight="1">
      <c r="B230" s="33"/>
      <c r="C230" s="41"/>
      <c r="D230" s="35" t="s">
        <v>736</v>
      </c>
      <c r="E230" s="35" t="s">
        <v>737</v>
      </c>
      <c r="F230" s="36" t="s">
        <v>184</v>
      </c>
      <c r="G230" s="38">
        <v>1</v>
      </c>
      <c r="H230" s="633">
        <v>16551</v>
      </c>
      <c r="I230" s="36"/>
      <c r="J230" s="36"/>
      <c r="K230" s="36"/>
      <c r="L230" s="36"/>
      <c r="M230" s="402"/>
      <c r="N230" s="36"/>
      <c r="O230" s="36"/>
      <c r="P230" s="392"/>
      <c r="Q230" s="392"/>
      <c r="R230" s="392"/>
      <c r="S230" s="392"/>
      <c r="T230" s="392"/>
      <c r="U230" s="392"/>
      <c r="V230" s="757" t="b">
        <f t="shared" si="10"/>
        <v>1</v>
      </c>
      <c r="W230" s="757" t="b">
        <f t="shared" si="9"/>
        <v>1</v>
      </c>
      <c r="X230" s="35" t="s">
        <v>737</v>
      </c>
      <c r="Y230" s="38">
        <v>1</v>
      </c>
      <c r="Z230" s="38" t="s">
        <v>19</v>
      </c>
      <c r="AA230" s="442" t="s">
        <v>402</v>
      </c>
      <c r="AB230" s="33"/>
      <c r="AC230" s="213" t="s">
        <v>4228</v>
      </c>
      <c r="AD230" s="626" t="str">
        <f t="shared" si="11"/>
        <v>CS F266I1</v>
      </c>
      <c r="AE230" s="626">
        <v>1473</v>
      </c>
      <c r="AF230" s="36" t="s">
        <v>184</v>
      </c>
    </row>
    <row r="231" spans="2:32" ht="14.25" customHeight="1">
      <c r="B231" s="42" t="s">
        <v>1534</v>
      </c>
      <c r="C231" s="41" t="s">
        <v>1712</v>
      </c>
      <c r="D231" s="35" t="s">
        <v>738</v>
      </c>
      <c r="E231" s="35" t="s">
        <v>739</v>
      </c>
      <c r="F231" s="36" t="s">
        <v>740</v>
      </c>
      <c r="G231" s="38">
        <v>1</v>
      </c>
      <c r="H231" s="633">
        <v>13201</v>
      </c>
      <c r="I231" s="36" t="s">
        <v>3284</v>
      </c>
      <c r="J231" s="36" t="s">
        <v>3273</v>
      </c>
      <c r="K231" s="36" t="s">
        <v>3269</v>
      </c>
      <c r="L231" s="36"/>
      <c r="M231" s="402"/>
      <c r="N231" s="36"/>
      <c r="O231" s="36"/>
      <c r="P231" s="392"/>
      <c r="Q231" s="392"/>
      <c r="R231" s="392"/>
      <c r="S231" s="392"/>
      <c r="T231" s="392"/>
      <c r="U231" s="392"/>
      <c r="V231" s="757" t="b">
        <f t="shared" si="10"/>
        <v>1</v>
      </c>
      <c r="W231" s="757" t="b">
        <f t="shared" si="9"/>
        <v>1</v>
      </c>
      <c r="X231" s="35" t="s">
        <v>739</v>
      </c>
      <c r="Y231" s="38">
        <v>1</v>
      </c>
      <c r="Z231" s="38" t="s">
        <v>6</v>
      </c>
      <c r="AA231" s="444" t="s">
        <v>741</v>
      </c>
      <c r="AB231" s="42" t="s">
        <v>1534</v>
      </c>
      <c r="AC231" s="213" t="s">
        <v>4229</v>
      </c>
      <c r="AD231" s="626" t="str">
        <f t="shared" si="11"/>
        <v>CS F303L1</v>
      </c>
      <c r="AE231" s="626">
        <v>1297</v>
      </c>
      <c r="AF231" s="36" t="s">
        <v>740</v>
      </c>
    </row>
    <row r="232" spans="2:32" ht="14.25" customHeight="1">
      <c r="B232" s="33" t="s">
        <v>1509</v>
      </c>
      <c r="C232" s="41"/>
      <c r="D232" s="35" t="s">
        <v>738</v>
      </c>
      <c r="E232" s="35" t="s">
        <v>739</v>
      </c>
      <c r="F232" s="36" t="s">
        <v>740</v>
      </c>
      <c r="G232" s="38">
        <v>1</v>
      </c>
      <c r="H232" s="642">
        <v>1320199</v>
      </c>
      <c r="I232" s="36" t="s">
        <v>3291</v>
      </c>
      <c r="J232" s="36" t="s">
        <v>3307</v>
      </c>
      <c r="K232" s="36"/>
      <c r="L232" s="36"/>
      <c r="M232" s="402"/>
      <c r="N232" s="36"/>
      <c r="O232" s="36"/>
      <c r="P232" s="392"/>
      <c r="Q232" s="392"/>
      <c r="R232" s="392"/>
      <c r="S232" s="392"/>
      <c r="T232" s="392"/>
      <c r="U232" s="392"/>
      <c r="V232" s="757" t="b">
        <f t="shared" si="10"/>
        <v>1</v>
      </c>
      <c r="W232" s="757" t="b">
        <f t="shared" si="9"/>
        <v>1</v>
      </c>
      <c r="X232" s="35" t="s">
        <v>739</v>
      </c>
      <c r="Y232" s="38">
        <v>1</v>
      </c>
      <c r="Z232" s="38" t="s">
        <v>8</v>
      </c>
      <c r="AA232" s="455" t="s">
        <v>699</v>
      </c>
      <c r="AB232" s="33" t="s">
        <v>1509</v>
      </c>
      <c r="AC232" s="213" t="s">
        <v>4230</v>
      </c>
      <c r="AD232" s="626" t="str">
        <f t="shared" si="11"/>
        <v>CS F303P1</v>
      </c>
      <c r="AE232" s="626">
        <v>1298</v>
      </c>
      <c r="AF232" s="36" t="s">
        <v>740</v>
      </c>
    </row>
    <row r="233" spans="2:32" ht="14.25" customHeight="1">
      <c r="B233" s="33" t="s">
        <v>1548</v>
      </c>
      <c r="C233" s="41"/>
      <c r="D233" s="35">
        <v>1321</v>
      </c>
      <c r="E233" s="35" t="s">
        <v>744</v>
      </c>
      <c r="F233" s="36" t="s">
        <v>745</v>
      </c>
      <c r="G233" s="38">
        <v>1</v>
      </c>
      <c r="H233" s="633">
        <v>13211</v>
      </c>
      <c r="I233" s="36" t="s">
        <v>3281</v>
      </c>
      <c r="J233" s="36" t="s">
        <v>3290</v>
      </c>
      <c r="K233" s="36" t="s">
        <v>3293</v>
      </c>
      <c r="L233" s="36"/>
      <c r="M233" s="402"/>
      <c r="N233" s="36"/>
      <c r="O233" s="36"/>
      <c r="P233" s="392"/>
      <c r="Q233" s="392"/>
      <c r="R233" s="392"/>
      <c r="S233" s="392"/>
      <c r="T233" s="392"/>
      <c r="U233" s="392"/>
      <c r="V233" s="757" t="b">
        <f t="shared" si="10"/>
        <v>1</v>
      </c>
      <c r="W233" s="757" t="b">
        <f t="shared" si="9"/>
        <v>1</v>
      </c>
      <c r="X233" s="35" t="s">
        <v>744</v>
      </c>
      <c r="Y233" s="38">
        <v>1</v>
      </c>
      <c r="Z233" s="38" t="s">
        <v>6</v>
      </c>
      <c r="AA233" s="53" t="s">
        <v>746</v>
      </c>
      <c r="AB233" s="43" t="s">
        <v>1548</v>
      </c>
      <c r="AC233" s="213" t="s">
        <v>4231</v>
      </c>
      <c r="AD233" s="626" t="str">
        <f t="shared" si="11"/>
        <v>CS F314L1</v>
      </c>
      <c r="AE233" s="626">
        <v>1299</v>
      </c>
      <c r="AF233" s="36" t="s">
        <v>745</v>
      </c>
    </row>
    <row r="234" spans="2:32" ht="14.25" customHeight="1">
      <c r="B234" s="43" t="s">
        <v>1569</v>
      </c>
      <c r="C234" s="41"/>
      <c r="D234" s="548">
        <v>2266</v>
      </c>
      <c r="E234" s="67" t="s">
        <v>748</v>
      </c>
      <c r="F234" s="67" t="s">
        <v>749</v>
      </c>
      <c r="G234" s="41">
        <v>1</v>
      </c>
      <c r="H234" s="548">
        <v>22661</v>
      </c>
      <c r="I234" s="36" t="s">
        <v>3283</v>
      </c>
      <c r="J234" s="36" t="s">
        <v>3268</v>
      </c>
      <c r="K234" s="36" t="s">
        <v>3294</v>
      </c>
      <c r="L234" s="67"/>
      <c r="M234" s="406"/>
      <c r="N234" s="67"/>
      <c r="O234" s="67"/>
      <c r="P234" s="392"/>
      <c r="Q234" s="392"/>
      <c r="R234" s="392"/>
      <c r="S234" s="392"/>
      <c r="T234" s="392"/>
      <c r="U234" s="392"/>
      <c r="V234" s="757" t="b">
        <f t="shared" si="10"/>
        <v>1</v>
      </c>
      <c r="W234" s="757" t="b">
        <f t="shared" si="9"/>
        <v>1</v>
      </c>
      <c r="X234" s="67" t="s">
        <v>748</v>
      </c>
      <c r="Y234" s="41">
        <v>1</v>
      </c>
      <c r="Z234" s="41" t="s">
        <v>6</v>
      </c>
      <c r="AA234" s="53" t="s">
        <v>3415</v>
      </c>
      <c r="AB234" s="43" t="s">
        <v>1569</v>
      </c>
      <c r="AC234" s="213" t="s">
        <v>4232</v>
      </c>
      <c r="AD234" s="626" t="str">
        <f t="shared" si="11"/>
        <v>CS F320L1</v>
      </c>
      <c r="AE234" s="626">
        <v>3438</v>
      </c>
      <c r="AF234" s="67" t="s">
        <v>749</v>
      </c>
    </row>
    <row r="235" spans="2:32" ht="14.25" customHeight="1">
      <c r="B235" s="43" t="s">
        <v>1569</v>
      </c>
      <c r="C235" s="41" t="s">
        <v>1718</v>
      </c>
      <c r="D235" s="35">
        <v>1317</v>
      </c>
      <c r="E235" s="75" t="s">
        <v>755</v>
      </c>
      <c r="F235" s="36" t="s">
        <v>1717</v>
      </c>
      <c r="G235" s="38">
        <v>1</v>
      </c>
      <c r="H235" s="633">
        <v>13171</v>
      </c>
      <c r="I235" s="36" t="s">
        <v>3283</v>
      </c>
      <c r="J235" s="36" t="s">
        <v>3268</v>
      </c>
      <c r="K235" s="36" t="s">
        <v>3294</v>
      </c>
      <c r="L235" s="36"/>
      <c r="M235" s="402"/>
      <c r="N235" s="36"/>
      <c r="O235" s="36"/>
      <c r="P235" s="392"/>
      <c r="Q235" s="392"/>
      <c r="R235" s="392"/>
      <c r="S235" s="392"/>
      <c r="T235" s="392"/>
      <c r="U235" s="392"/>
      <c r="V235" s="757" t="b">
        <f t="shared" si="10"/>
        <v>1</v>
      </c>
      <c r="W235" s="757" t="b">
        <f t="shared" si="9"/>
        <v>1</v>
      </c>
      <c r="X235" s="75" t="s">
        <v>755</v>
      </c>
      <c r="Y235" s="38">
        <v>1</v>
      </c>
      <c r="Z235" s="77" t="s">
        <v>6</v>
      </c>
      <c r="AA235" s="53" t="s">
        <v>729</v>
      </c>
      <c r="AB235" s="43" t="s">
        <v>1569</v>
      </c>
      <c r="AC235" s="213" t="s">
        <v>4233</v>
      </c>
      <c r="AD235" s="626" t="str">
        <f t="shared" si="11"/>
        <v>CS F342L1</v>
      </c>
      <c r="AE235" s="626">
        <v>1292</v>
      </c>
      <c r="AF235" s="36" t="s">
        <v>1717</v>
      </c>
    </row>
    <row r="236" spans="2:32" ht="14.25" customHeight="1">
      <c r="B236" s="43" t="s">
        <v>1704</v>
      </c>
      <c r="C236" s="41"/>
      <c r="D236" s="35">
        <v>1317</v>
      </c>
      <c r="E236" s="75" t="s">
        <v>755</v>
      </c>
      <c r="F236" s="36" t="s">
        <v>1717</v>
      </c>
      <c r="G236" s="38">
        <v>1</v>
      </c>
      <c r="H236" s="642">
        <v>1317199</v>
      </c>
      <c r="I236" s="36" t="s">
        <v>3351</v>
      </c>
      <c r="J236" s="36" t="s">
        <v>3353</v>
      </c>
      <c r="K236" s="36"/>
      <c r="L236" s="36"/>
      <c r="M236" s="402"/>
      <c r="N236" s="36"/>
      <c r="O236" s="36"/>
      <c r="P236" s="392"/>
      <c r="Q236" s="392"/>
      <c r="R236" s="392"/>
      <c r="S236" s="392"/>
      <c r="T236" s="392"/>
      <c r="U236" s="392"/>
      <c r="V236" s="757" t="b">
        <f t="shared" si="10"/>
        <v>1</v>
      </c>
      <c r="W236" s="757" t="b">
        <f t="shared" si="9"/>
        <v>1</v>
      </c>
      <c r="X236" s="75" t="s">
        <v>755</v>
      </c>
      <c r="Y236" s="38">
        <v>1</v>
      </c>
      <c r="Z236" s="77" t="s">
        <v>8</v>
      </c>
      <c r="AA236" s="53" t="s">
        <v>759</v>
      </c>
      <c r="AB236" s="43" t="s">
        <v>1704</v>
      </c>
      <c r="AC236" s="213" t="s">
        <v>4234</v>
      </c>
      <c r="AD236" s="626" t="str">
        <f t="shared" si="11"/>
        <v>CS F342P1</v>
      </c>
      <c r="AE236" s="626">
        <v>1293</v>
      </c>
      <c r="AF236" s="36" t="s">
        <v>1717</v>
      </c>
    </row>
    <row r="237" spans="2:32" ht="14.25" customHeight="1">
      <c r="B237" s="43" t="s">
        <v>1538</v>
      </c>
      <c r="C237" s="41" t="s">
        <v>1712</v>
      </c>
      <c r="D237" s="35" t="s">
        <v>760</v>
      </c>
      <c r="E237" s="35" t="s">
        <v>761</v>
      </c>
      <c r="F237" s="36" t="s">
        <v>762</v>
      </c>
      <c r="G237" s="38">
        <v>1</v>
      </c>
      <c r="H237" s="633">
        <v>13181</v>
      </c>
      <c r="I237" s="36" t="s">
        <v>3282</v>
      </c>
      <c r="J237" s="36" t="s">
        <v>3277</v>
      </c>
      <c r="K237" s="36" t="s">
        <v>3308</v>
      </c>
      <c r="L237" s="36"/>
      <c r="M237" s="402"/>
      <c r="N237" s="36"/>
      <c r="O237" s="36"/>
      <c r="P237" s="392"/>
      <c r="Q237" s="392"/>
      <c r="R237" s="392"/>
      <c r="S237" s="392"/>
      <c r="T237" s="392"/>
      <c r="U237" s="392"/>
      <c r="V237" s="757" t="b">
        <f t="shared" si="10"/>
        <v>1</v>
      </c>
      <c r="W237" s="757" t="b">
        <f t="shared" si="9"/>
        <v>1</v>
      </c>
      <c r="X237" s="35" t="s">
        <v>761</v>
      </c>
      <c r="Y237" s="38">
        <v>1</v>
      </c>
      <c r="Z237" s="38" t="s">
        <v>6</v>
      </c>
      <c r="AA237" s="441" t="s">
        <v>763</v>
      </c>
      <c r="AB237" s="43" t="s">
        <v>1538</v>
      </c>
      <c r="AC237" s="213" t="s">
        <v>4235</v>
      </c>
      <c r="AD237" s="626" t="str">
        <f t="shared" si="11"/>
        <v>CS F363L1</v>
      </c>
      <c r="AE237" s="626">
        <v>1294</v>
      </c>
      <c r="AF237" s="36" t="s">
        <v>762</v>
      </c>
    </row>
    <row r="238" spans="2:32" ht="14.25" customHeight="1">
      <c r="B238" s="33" t="s">
        <v>1536</v>
      </c>
      <c r="C238" s="41" t="s">
        <v>1712</v>
      </c>
      <c r="D238" s="35" t="s">
        <v>760</v>
      </c>
      <c r="E238" s="35" t="s">
        <v>761</v>
      </c>
      <c r="F238" s="36" t="s">
        <v>762</v>
      </c>
      <c r="G238" s="38">
        <v>1</v>
      </c>
      <c r="H238" s="641">
        <v>1318157</v>
      </c>
      <c r="I238" s="36" t="s">
        <v>3280</v>
      </c>
      <c r="J238" s="36"/>
      <c r="K238" s="36"/>
      <c r="L238" s="36"/>
      <c r="M238" s="402"/>
      <c r="N238" s="36"/>
      <c r="O238" s="36"/>
      <c r="P238" s="392"/>
      <c r="Q238" s="392"/>
      <c r="R238" s="392"/>
      <c r="S238" s="392"/>
      <c r="T238" s="392"/>
      <c r="U238" s="392"/>
      <c r="V238" s="757" t="b">
        <f t="shared" si="10"/>
        <v>1</v>
      </c>
      <c r="W238" s="757" t="b">
        <f t="shared" si="9"/>
        <v>1</v>
      </c>
      <c r="X238" s="35" t="s">
        <v>761</v>
      </c>
      <c r="Y238" s="38">
        <v>1</v>
      </c>
      <c r="Z238" s="38" t="s">
        <v>7</v>
      </c>
      <c r="AA238" s="442" t="s">
        <v>764</v>
      </c>
      <c r="AB238" s="33" t="s">
        <v>1536</v>
      </c>
      <c r="AC238" s="213" t="s">
        <v>4236</v>
      </c>
      <c r="AD238" s="626" t="str">
        <f t="shared" si="11"/>
        <v>CS F363T1</v>
      </c>
      <c r="AE238" s="626">
        <v>1295</v>
      </c>
      <c r="AF238" s="36" t="s">
        <v>762</v>
      </c>
    </row>
    <row r="239" spans="2:32" ht="14.25" customHeight="1">
      <c r="B239" s="43" t="s">
        <v>1578</v>
      </c>
      <c r="C239" s="41" t="s">
        <v>1712</v>
      </c>
      <c r="D239" s="35" t="s">
        <v>765</v>
      </c>
      <c r="E239" s="35" t="s">
        <v>766</v>
      </c>
      <c r="F239" s="36" t="s">
        <v>1719</v>
      </c>
      <c r="G239" s="38">
        <v>1</v>
      </c>
      <c r="H239" s="633">
        <v>13191</v>
      </c>
      <c r="I239" s="36" t="s">
        <v>3299</v>
      </c>
      <c r="J239" s="36" t="s">
        <v>3276</v>
      </c>
      <c r="K239" s="36" t="s">
        <v>3297</v>
      </c>
      <c r="L239" s="36"/>
      <c r="M239" s="402"/>
      <c r="N239" s="36"/>
      <c r="O239" s="36"/>
      <c r="P239" s="392"/>
      <c r="Q239" s="392"/>
      <c r="R239" s="392"/>
      <c r="S239" s="392"/>
      <c r="T239" s="392"/>
      <c r="U239" s="392"/>
      <c r="V239" s="757" t="b">
        <f t="shared" si="10"/>
        <v>1</v>
      </c>
      <c r="W239" s="757" t="b">
        <f t="shared" si="9"/>
        <v>1</v>
      </c>
      <c r="X239" s="35" t="s">
        <v>766</v>
      </c>
      <c r="Y239" s="38">
        <v>1</v>
      </c>
      <c r="Z239" s="38" t="s">
        <v>6</v>
      </c>
      <c r="AA239" s="96" t="s">
        <v>709</v>
      </c>
      <c r="AB239" s="43" t="s">
        <v>1578</v>
      </c>
      <c r="AC239" s="213" t="s">
        <v>4237</v>
      </c>
      <c r="AD239" s="626" t="str">
        <f t="shared" si="11"/>
        <v>CS F364L1</v>
      </c>
      <c r="AE239" s="626">
        <v>1296</v>
      </c>
      <c r="AF239" s="36" t="s">
        <v>1719</v>
      </c>
    </row>
    <row r="240" spans="2:32" ht="14.25" customHeight="1">
      <c r="B240" s="33"/>
      <c r="C240" s="41"/>
      <c r="D240" s="35" t="s">
        <v>1720</v>
      </c>
      <c r="E240" s="35" t="s">
        <v>1721</v>
      </c>
      <c r="F240" s="36" t="s">
        <v>197</v>
      </c>
      <c r="G240" s="38">
        <v>1</v>
      </c>
      <c r="H240" s="633">
        <v>16701</v>
      </c>
      <c r="I240" s="36"/>
      <c r="J240" s="36"/>
      <c r="K240" s="36"/>
      <c r="L240" s="36"/>
      <c r="M240" s="402"/>
      <c r="N240" s="36"/>
      <c r="O240" s="36"/>
      <c r="P240" s="392"/>
      <c r="Q240" s="392"/>
      <c r="R240" s="392"/>
      <c r="S240" s="392"/>
      <c r="T240" s="392"/>
      <c r="U240" s="392"/>
      <c r="V240" s="757" t="b">
        <f t="shared" si="10"/>
        <v>1</v>
      </c>
      <c r="W240" s="757" t="b">
        <f t="shared" si="9"/>
        <v>1</v>
      </c>
      <c r="X240" s="35" t="s">
        <v>1721</v>
      </c>
      <c r="Y240" s="38">
        <v>1</v>
      </c>
      <c r="Z240" s="38" t="s">
        <v>19</v>
      </c>
      <c r="AA240" s="442" t="s">
        <v>402</v>
      </c>
      <c r="AB240" s="33"/>
      <c r="AC240" s="213" t="s">
        <v>4238</v>
      </c>
      <c r="AD240" s="626" t="str">
        <f t="shared" si="11"/>
        <v>CS F366I1</v>
      </c>
      <c r="AE240" s="626">
        <v>1482</v>
      </c>
      <c r="AF240" s="36" t="s">
        <v>197</v>
      </c>
    </row>
    <row r="241" spans="2:32" ht="14.25" customHeight="1">
      <c r="B241" s="33"/>
      <c r="C241" s="41"/>
      <c r="D241" s="35" t="s">
        <v>1722</v>
      </c>
      <c r="E241" s="35" t="s">
        <v>1723</v>
      </c>
      <c r="F241" s="36" t="s">
        <v>197</v>
      </c>
      <c r="G241" s="38">
        <v>1</v>
      </c>
      <c r="H241" s="633">
        <v>17401</v>
      </c>
      <c r="I241" s="36"/>
      <c r="J241" s="36"/>
      <c r="K241" s="36"/>
      <c r="L241" s="36"/>
      <c r="M241" s="402"/>
      <c r="N241" s="36"/>
      <c r="O241" s="36"/>
      <c r="P241" s="392"/>
      <c r="Q241" s="392"/>
      <c r="R241" s="392"/>
      <c r="S241" s="392"/>
      <c r="T241" s="392"/>
      <c r="U241" s="392"/>
      <c r="V241" s="757" t="b">
        <f t="shared" si="10"/>
        <v>1</v>
      </c>
      <c r="W241" s="757" t="b">
        <f t="shared" si="9"/>
        <v>1</v>
      </c>
      <c r="X241" s="35" t="s">
        <v>1723</v>
      </c>
      <c r="Y241" s="38">
        <v>1</v>
      </c>
      <c r="Z241" s="38" t="s">
        <v>19</v>
      </c>
      <c r="AA241" s="442" t="s">
        <v>402</v>
      </c>
      <c r="AB241" s="33"/>
      <c r="AC241" s="213" t="s">
        <v>4239</v>
      </c>
      <c r="AD241" s="626" t="str">
        <f t="shared" si="11"/>
        <v>CS F367I1</v>
      </c>
      <c r="AE241" s="626">
        <v>1510</v>
      </c>
      <c r="AF241" s="36" t="s">
        <v>197</v>
      </c>
    </row>
    <row r="242" spans="2:32" ht="14.25" customHeight="1">
      <c r="B242" s="33"/>
      <c r="C242" s="41"/>
      <c r="D242" s="35" t="s">
        <v>1724</v>
      </c>
      <c r="E242" s="35" t="s">
        <v>1725</v>
      </c>
      <c r="F242" s="36" t="s">
        <v>200</v>
      </c>
      <c r="G242" s="38">
        <v>1</v>
      </c>
      <c r="H242" s="633">
        <v>16891</v>
      </c>
      <c r="I242" s="36"/>
      <c r="J242" s="36"/>
      <c r="K242" s="36"/>
      <c r="L242" s="36"/>
      <c r="M242" s="402"/>
      <c r="N242" s="36"/>
      <c r="O242" s="36"/>
      <c r="P242" s="392"/>
      <c r="Q242" s="392"/>
      <c r="R242" s="392"/>
      <c r="S242" s="392"/>
      <c r="T242" s="392"/>
      <c r="U242" s="392"/>
      <c r="V242" s="757" t="b">
        <f t="shared" si="10"/>
        <v>1</v>
      </c>
      <c r="W242" s="757" t="b">
        <f t="shared" si="9"/>
        <v>1</v>
      </c>
      <c r="X242" s="35" t="s">
        <v>1725</v>
      </c>
      <c r="Y242" s="38">
        <v>1</v>
      </c>
      <c r="Z242" s="38" t="s">
        <v>19</v>
      </c>
      <c r="AA242" s="442" t="s">
        <v>402</v>
      </c>
      <c r="AB242" s="33"/>
      <c r="AC242" s="213" t="s">
        <v>4240</v>
      </c>
      <c r="AD242" s="626" t="str">
        <f t="shared" si="11"/>
        <v>CS F376I1</v>
      </c>
      <c r="AE242" s="626">
        <v>1490</v>
      </c>
      <c r="AF242" s="36" t="s">
        <v>200</v>
      </c>
    </row>
    <row r="243" spans="2:32" ht="14.25" customHeight="1">
      <c r="B243" s="33"/>
      <c r="C243" s="41"/>
      <c r="D243" s="35" t="s">
        <v>1726</v>
      </c>
      <c r="E243" s="35" t="s">
        <v>1727</v>
      </c>
      <c r="F243" s="36" t="s">
        <v>200</v>
      </c>
      <c r="G243" s="38">
        <v>1</v>
      </c>
      <c r="H243" s="633">
        <v>17561</v>
      </c>
      <c r="I243" s="36"/>
      <c r="J243" s="36"/>
      <c r="K243" s="36"/>
      <c r="L243" s="36"/>
      <c r="M243" s="402"/>
      <c r="N243" s="36"/>
      <c r="O243" s="36"/>
      <c r="P243" s="392"/>
      <c r="Q243" s="392"/>
      <c r="R243" s="392"/>
      <c r="S243" s="392"/>
      <c r="T243" s="392"/>
      <c r="U243" s="392"/>
      <c r="V243" s="757" t="b">
        <f t="shared" si="10"/>
        <v>1</v>
      </c>
      <c r="W243" s="757" t="b">
        <f t="shared" si="9"/>
        <v>1</v>
      </c>
      <c r="X243" s="35" t="s">
        <v>1727</v>
      </c>
      <c r="Y243" s="38">
        <v>1</v>
      </c>
      <c r="Z243" s="38" t="s">
        <v>19</v>
      </c>
      <c r="AA243" s="442" t="s">
        <v>402</v>
      </c>
      <c r="AB243" s="33"/>
      <c r="AC243" s="213" t="s">
        <v>4241</v>
      </c>
      <c r="AD243" s="626" t="str">
        <f t="shared" si="11"/>
        <v>CS F377I1</v>
      </c>
      <c r="AE243" s="626">
        <v>1520</v>
      </c>
      <c r="AF243" s="36" t="s">
        <v>200</v>
      </c>
    </row>
    <row r="244" spans="2:32" ht="14.25" customHeight="1">
      <c r="B244" s="43" t="s">
        <v>1728</v>
      </c>
      <c r="C244" s="41" t="s">
        <v>1601</v>
      </c>
      <c r="D244" s="35" t="s">
        <v>772</v>
      </c>
      <c r="E244" s="35" t="s">
        <v>773</v>
      </c>
      <c r="F244" s="36" t="s">
        <v>1130</v>
      </c>
      <c r="G244" s="38">
        <v>1</v>
      </c>
      <c r="H244" s="633">
        <v>13331</v>
      </c>
      <c r="I244" s="36" t="s">
        <v>3303</v>
      </c>
      <c r="J244" s="36" t="s">
        <v>3278</v>
      </c>
      <c r="K244" s="36" t="s">
        <v>3266</v>
      </c>
      <c r="L244" s="36"/>
      <c r="M244" s="402"/>
      <c r="N244" s="36"/>
      <c r="O244" s="36"/>
      <c r="P244" s="392"/>
      <c r="Q244" s="392"/>
      <c r="R244" s="392"/>
      <c r="S244" s="392"/>
      <c r="T244" s="392"/>
      <c r="U244" s="392"/>
      <c r="V244" s="757" t="b">
        <f t="shared" si="10"/>
        <v>1</v>
      </c>
      <c r="W244" s="757" t="b">
        <f t="shared" si="9"/>
        <v>1</v>
      </c>
      <c r="X244" s="35" t="s">
        <v>773</v>
      </c>
      <c r="Y244" s="38">
        <v>1</v>
      </c>
      <c r="Z244" s="38" t="s">
        <v>6</v>
      </c>
      <c r="AA244" s="117" t="s">
        <v>775</v>
      </c>
      <c r="AB244" s="43" t="s">
        <v>1728</v>
      </c>
      <c r="AC244" s="213" t="s">
        <v>4242</v>
      </c>
      <c r="AD244" s="626" t="str">
        <f t="shared" si="11"/>
        <v>CS F407L1</v>
      </c>
      <c r="AE244" s="626">
        <v>1303</v>
      </c>
      <c r="AF244" s="36" t="s">
        <v>1130</v>
      </c>
    </row>
    <row r="245" spans="2:32" ht="14.25" customHeight="1">
      <c r="B245" s="43" t="s">
        <v>1522</v>
      </c>
      <c r="C245" s="65" t="s">
        <v>1603</v>
      </c>
      <c r="D245" s="35">
        <v>1322</v>
      </c>
      <c r="E245" s="75" t="s">
        <v>778</v>
      </c>
      <c r="F245" s="36" t="s">
        <v>779</v>
      </c>
      <c r="G245" s="38">
        <v>1</v>
      </c>
      <c r="H245" s="633">
        <v>13221</v>
      </c>
      <c r="I245" s="36" t="s">
        <v>3286</v>
      </c>
      <c r="J245" s="36" t="s">
        <v>3289</v>
      </c>
      <c r="K245" s="36" t="s">
        <v>3292</v>
      </c>
      <c r="L245" s="36"/>
      <c r="M245" s="402"/>
      <c r="N245" s="36"/>
      <c r="O245" s="36"/>
      <c r="P245" s="392"/>
      <c r="Q245" s="392"/>
      <c r="R245" s="392"/>
      <c r="S245" s="392"/>
      <c r="T245" s="392"/>
      <c r="U245" s="392"/>
      <c r="V245" s="757" t="b">
        <f t="shared" si="10"/>
        <v>1</v>
      </c>
      <c r="W245" s="757" t="b">
        <f t="shared" si="9"/>
        <v>1</v>
      </c>
      <c r="X245" s="75" t="s">
        <v>778</v>
      </c>
      <c r="Y245" s="38">
        <v>1</v>
      </c>
      <c r="Z245" s="77" t="s">
        <v>6</v>
      </c>
      <c r="AA245" s="117" t="s">
        <v>780</v>
      </c>
      <c r="AB245" s="43" t="s">
        <v>1522</v>
      </c>
      <c r="AC245" s="213" t="s">
        <v>4243</v>
      </c>
      <c r="AD245" s="626" t="str">
        <f t="shared" si="11"/>
        <v>CS F415L1</v>
      </c>
      <c r="AE245" s="626">
        <v>1300</v>
      </c>
      <c r="AF245" s="36" t="s">
        <v>779</v>
      </c>
    </row>
    <row r="246" spans="2:32" ht="14.25" customHeight="1">
      <c r="B246" s="43" t="s">
        <v>1569</v>
      </c>
      <c r="C246" s="41" t="s">
        <v>1730</v>
      </c>
      <c r="D246" s="35">
        <v>1324</v>
      </c>
      <c r="E246" s="35" t="s">
        <v>783</v>
      </c>
      <c r="F246" s="36" t="s">
        <v>1729</v>
      </c>
      <c r="G246" s="38">
        <v>1</v>
      </c>
      <c r="H246" s="633">
        <v>13241</v>
      </c>
      <c r="I246" s="36" t="s">
        <v>3283</v>
      </c>
      <c r="J246" s="36" t="s">
        <v>3268</v>
      </c>
      <c r="K246" s="36" t="s">
        <v>3294</v>
      </c>
      <c r="L246" s="36"/>
      <c r="M246" s="402"/>
      <c r="N246" s="36"/>
      <c r="O246" s="36"/>
      <c r="P246" s="392"/>
      <c r="Q246" s="392"/>
      <c r="R246" s="392"/>
      <c r="S246" s="392"/>
      <c r="T246" s="392"/>
      <c r="U246" s="392"/>
      <c r="V246" s="757" t="b">
        <f t="shared" si="10"/>
        <v>1</v>
      </c>
      <c r="W246" s="757" t="b">
        <f t="shared" si="9"/>
        <v>1</v>
      </c>
      <c r="X246" s="35" t="s">
        <v>783</v>
      </c>
      <c r="Y246" s="38">
        <v>1</v>
      </c>
      <c r="Z246" s="38" t="s">
        <v>6</v>
      </c>
      <c r="AA246" s="117" t="s">
        <v>698</v>
      </c>
      <c r="AB246" s="43" t="s">
        <v>1569</v>
      </c>
      <c r="AC246" s="213" t="s">
        <v>4244</v>
      </c>
      <c r="AD246" s="626" t="str">
        <f t="shared" si="11"/>
        <v>CS F424L1</v>
      </c>
      <c r="AE246" s="626">
        <v>1301</v>
      </c>
      <c r="AF246" s="36" t="s">
        <v>1729</v>
      </c>
    </row>
    <row r="247" spans="2:32" ht="14.25" customHeight="1">
      <c r="B247" s="43" t="s">
        <v>1621</v>
      </c>
      <c r="C247" s="41" t="s">
        <v>1731</v>
      </c>
      <c r="D247" s="66" t="s">
        <v>785</v>
      </c>
      <c r="E247" s="67" t="s">
        <v>786</v>
      </c>
      <c r="F247" s="67" t="s">
        <v>787</v>
      </c>
      <c r="G247" s="41">
        <v>1</v>
      </c>
      <c r="H247" s="633">
        <v>18831</v>
      </c>
      <c r="I247" s="67" t="s">
        <v>3304</v>
      </c>
      <c r="J247" s="67" t="s">
        <v>3265</v>
      </c>
      <c r="K247" s="67" t="s">
        <v>3264</v>
      </c>
      <c r="L247" s="67"/>
      <c r="M247" s="406"/>
      <c r="N247" s="67"/>
      <c r="O247" s="67"/>
      <c r="P247" s="392"/>
      <c r="Q247" s="392"/>
      <c r="R247" s="392"/>
      <c r="S247" s="392"/>
      <c r="T247" s="392"/>
      <c r="U247" s="392"/>
      <c r="V247" s="757" t="b">
        <f t="shared" si="10"/>
        <v>1</v>
      </c>
      <c r="W247" s="757" t="b">
        <f t="shared" si="9"/>
        <v>1</v>
      </c>
      <c r="X247" s="67" t="s">
        <v>786</v>
      </c>
      <c r="Y247" s="41">
        <v>1</v>
      </c>
      <c r="Z247" s="41" t="s">
        <v>6</v>
      </c>
      <c r="AA247" s="53" t="s">
        <v>402</v>
      </c>
      <c r="AB247" s="43" t="s">
        <v>1621</v>
      </c>
      <c r="AC247" s="213" t="s">
        <v>4245</v>
      </c>
      <c r="AD247" s="626" t="str">
        <f t="shared" si="11"/>
        <v>CS F444L1</v>
      </c>
      <c r="AE247" s="626">
        <v>1543</v>
      </c>
      <c r="AF247" s="67" t="s">
        <v>787</v>
      </c>
    </row>
    <row r="248" spans="2:32" ht="14.25" customHeight="1">
      <c r="B248" s="43" t="s">
        <v>1715</v>
      </c>
      <c r="C248" s="41" t="s">
        <v>1619</v>
      </c>
      <c r="D248" s="66" t="s">
        <v>788</v>
      </c>
      <c r="E248" s="67" t="s">
        <v>789</v>
      </c>
      <c r="F248" s="67" t="s">
        <v>1732</v>
      </c>
      <c r="G248" s="41">
        <v>1</v>
      </c>
      <c r="H248" s="633">
        <v>13261</v>
      </c>
      <c r="I248" s="67" t="s">
        <v>3279</v>
      </c>
      <c r="J248" s="67" t="s">
        <v>3351</v>
      </c>
      <c r="K248" s="67" t="s">
        <v>3270</v>
      </c>
      <c r="L248" s="67"/>
      <c r="M248" s="406"/>
      <c r="N248" s="67"/>
      <c r="O248" s="67"/>
      <c r="P248" s="392"/>
      <c r="Q248" s="392"/>
      <c r="R248" s="392"/>
      <c r="S248" s="392"/>
      <c r="T248" s="392"/>
      <c r="U248" s="392"/>
      <c r="V248" s="757" t="b">
        <f t="shared" si="10"/>
        <v>1</v>
      </c>
      <c r="W248" s="757" t="b">
        <f t="shared" si="9"/>
        <v>1</v>
      </c>
      <c r="X248" s="67" t="s">
        <v>789</v>
      </c>
      <c r="Y248" s="41">
        <v>1</v>
      </c>
      <c r="Z248" s="41" t="s">
        <v>6</v>
      </c>
      <c r="AA248" s="53" t="s">
        <v>402</v>
      </c>
      <c r="AB248" s="33" t="s">
        <v>1715</v>
      </c>
      <c r="AC248" s="213" t="s">
        <v>4246</v>
      </c>
      <c r="AD248" s="626" t="str">
        <f t="shared" si="11"/>
        <v>CS F446L1</v>
      </c>
      <c r="AE248" s="626">
        <v>1302</v>
      </c>
      <c r="AF248" s="67" t="s">
        <v>1732</v>
      </c>
    </row>
    <row r="249" spans="2:32" s="477" customFormat="1" ht="14.25" customHeight="1">
      <c r="B249" s="470"/>
      <c r="C249" s="471"/>
      <c r="D249" s="472" t="s">
        <v>791</v>
      </c>
      <c r="E249" s="472" t="s">
        <v>792</v>
      </c>
      <c r="F249" s="466" t="s">
        <v>212</v>
      </c>
      <c r="G249" s="473">
        <v>1</v>
      </c>
      <c r="H249" s="634">
        <v>17141</v>
      </c>
      <c r="I249" s="466"/>
      <c r="J249" s="466"/>
      <c r="K249" s="466"/>
      <c r="L249" s="466"/>
      <c r="M249" s="475"/>
      <c r="N249" s="466"/>
      <c r="O249" s="466"/>
      <c r="P249" s="476"/>
      <c r="Q249" s="476"/>
      <c r="R249" s="476"/>
      <c r="S249" s="476"/>
      <c r="T249" s="476"/>
      <c r="U249" s="476"/>
      <c r="V249" s="477" t="b">
        <f t="shared" si="10"/>
        <v>1</v>
      </c>
      <c r="W249" s="477" t="b">
        <f t="shared" si="9"/>
        <v>1</v>
      </c>
      <c r="X249" s="472" t="s">
        <v>792</v>
      </c>
      <c r="Y249" s="473">
        <v>1</v>
      </c>
      <c r="Z249" s="473" t="s">
        <v>19</v>
      </c>
      <c r="AA249" s="491" t="s">
        <v>402</v>
      </c>
      <c r="AB249" s="482"/>
      <c r="AC249" s="213" t="s">
        <v>4247</v>
      </c>
      <c r="AD249" s="626" t="str">
        <f t="shared" si="11"/>
        <v>CS F491I1</v>
      </c>
      <c r="AE249" s="626" t="e">
        <v>#N/A</v>
      </c>
      <c r="AF249" s="466" t="s">
        <v>212</v>
      </c>
    </row>
    <row r="250" spans="2:32" ht="14.25" customHeight="1">
      <c r="B250" s="43" t="s">
        <v>1552</v>
      </c>
      <c r="C250" s="41" t="s">
        <v>1730</v>
      </c>
      <c r="D250" s="35">
        <v>507</v>
      </c>
      <c r="E250" s="35" t="s">
        <v>794</v>
      </c>
      <c r="F250" s="36" t="s">
        <v>795</v>
      </c>
      <c r="G250" s="38">
        <v>1</v>
      </c>
      <c r="H250" s="633">
        <v>5071</v>
      </c>
      <c r="I250" s="36" t="s">
        <v>3300</v>
      </c>
      <c r="J250" s="36" t="s">
        <v>3309</v>
      </c>
      <c r="K250" s="36" t="s">
        <v>3298</v>
      </c>
      <c r="L250" s="36"/>
      <c r="M250" s="402"/>
      <c r="N250" s="36"/>
      <c r="O250" s="36"/>
      <c r="P250" s="392"/>
      <c r="Q250" s="392"/>
      <c r="R250" s="392"/>
      <c r="S250" s="392"/>
      <c r="T250" s="392"/>
      <c r="U250" s="392"/>
      <c r="V250" s="757" t="b">
        <f t="shared" si="10"/>
        <v>1</v>
      </c>
      <c r="W250" s="757" t="b">
        <f t="shared" si="9"/>
        <v>1</v>
      </c>
      <c r="X250" s="35" t="s">
        <v>794</v>
      </c>
      <c r="Y250" s="38">
        <v>1</v>
      </c>
      <c r="Z250" s="38" t="s">
        <v>6</v>
      </c>
      <c r="AA250" s="117" t="s">
        <v>796</v>
      </c>
      <c r="AB250" s="43" t="s">
        <v>1552</v>
      </c>
      <c r="AC250" s="213" t="s">
        <v>4248</v>
      </c>
      <c r="AD250" s="626" t="str">
        <f t="shared" si="11"/>
        <v>CS G513L1</v>
      </c>
      <c r="AE250" s="626">
        <v>1029</v>
      </c>
      <c r="AF250" s="36" t="s">
        <v>795</v>
      </c>
    </row>
    <row r="251" spans="2:32" ht="14.25" customHeight="1">
      <c r="B251" s="43" t="s">
        <v>1569</v>
      </c>
      <c r="C251" s="41" t="s">
        <v>1730</v>
      </c>
      <c r="D251" s="35" t="s">
        <v>798</v>
      </c>
      <c r="E251" s="35" t="s">
        <v>799</v>
      </c>
      <c r="F251" s="36" t="s">
        <v>1729</v>
      </c>
      <c r="G251" s="38">
        <v>1</v>
      </c>
      <c r="H251" s="633">
        <v>20521</v>
      </c>
      <c r="I251" s="36" t="s">
        <v>3283</v>
      </c>
      <c r="J251" s="36" t="s">
        <v>3268</v>
      </c>
      <c r="K251" s="36" t="s">
        <v>3294</v>
      </c>
      <c r="L251" s="36"/>
      <c r="M251" s="402"/>
      <c r="N251" s="36"/>
      <c r="O251" s="36"/>
      <c r="P251" s="392"/>
      <c r="Q251" s="392"/>
      <c r="R251" s="392"/>
      <c r="S251" s="392"/>
      <c r="T251" s="392"/>
      <c r="U251" s="392"/>
      <c r="V251" s="757" t="b">
        <f t="shared" si="10"/>
        <v>1</v>
      </c>
      <c r="W251" s="757" t="b">
        <f t="shared" si="9"/>
        <v>1</v>
      </c>
      <c r="X251" s="35" t="s">
        <v>799</v>
      </c>
      <c r="Y251" s="38">
        <v>1</v>
      </c>
      <c r="Z251" s="38" t="s">
        <v>6</v>
      </c>
      <c r="AA251" s="117" t="s">
        <v>698</v>
      </c>
      <c r="AB251" s="43" t="s">
        <v>1569</v>
      </c>
      <c r="AC251" s="213" t="s">
        <v>4249</v>
      </c>
      <c r="AD251" s="626" t="str">
        <f t="shared" si="11"/>
        <v>CS G523L1</v>
      </c>
      <c r="AE251" s="626">
        <v>1554</v>
      </c>
      <c r="AF251" s="36" t="s">
        <v>1729</v>
      </c>
    </row>
    <row r="252" spans="2:32" ht="14.25" customHeight="1">
      <c r="B252" s="43" t="s">
        <v>1578</v>
      </c>
      <c r="C252" s="41" t="s">
        <v>1731</v>
      </c>
      <c r="D252" s="35" t="s">
        <v>800</v>
      </c>
      <c r="E252" s="35" t="s">
        <v>801</v>
      </c>
      <c r="F252" s="36" t="s">
        <v>1736</v>
      </c>
      <c r="G252" s="38">
        <v>1</v>
      </c>
      <c r="H252" s="633">
        <v>20061</v>
      </c>
      <c r="I252" s="36" t="s">
        <v>3300</v>
      </c>
      <c r="J252" s="36" t="s">
        <v>3309</v>
      </c>
      <c r="K252" s="36" t="s">
        <v>3298</v>
      </c>
      <c r="L252" s="36"/>
      <c r="M252" s="402"/>
      <c r="N252" s="36"/>
      <c r="O252" s="36"/>
      <c r="P252" s="392"/>
      <c r="Q252" s="392"/>
      <c r="R252" s="392"/>
      <c r="S252" s="392"/>
      <c r="T252" s="392"/>
      <c r="U252" s="392"/>
      <c r="V252" s="757" t="b">
        <f t="shared" si="10"/>
        <v>1</v>
      </c>
      <c r="W252" s="757" t="b">
        <f t="shared" si="9"/>
        <v>1</v>
      </c>
      <c r="X252" s="35" t="s">
        <v>801</v>
      </c>
      <c r="Y252" s="38">
        <v>1</v>
      </c>
      <c r="Z252" s="38" t="s">
        <v>6</v>
      </c>
      <c r="AA252" s="117" t="s">
        <v>694</v>
      </c>
      <c r="AB252" s="43" t="s">
        <v>1578</v>
      </c>
      <c r="AC252" s="213" t="s">
        <v>4250</v>
      </c>
      <c r="AD252" s="626" t="str">
        <f t="shared" si="11"/>
        <v>CS G524L1</v>
      </c>
      <c r="AE252" s="626">
        <v>1548</v>
      </c>
      <c r="AF252" s="36" t="s">
        <v>1736</v>
      </c>
    </row>
    <row r="253" spans="2:32" ht="14.25" customHeight="1">
      <c r="B253" s="43" t="s">
        <v>1728</v>
      </c>
      <c r="C253" s="41" t="s">
        <v>1731</v>
      </c>
      <c r="D253" s="66" t="s">
        <v>803</v>
      </c>
      <c r="E253" s="67" t="s">
        <v>804</v>
      </c>
      <c r="F253" s="67" t="s">
        <v>1737</v>
      </c>
      <c r="G253" s="41">
        <v>1</v>
      </c>
      <c r="H253" s="633">
        <v>21081</v>
      </c>
      <c r="I253" s="67" t="s">
        <v>3303</v>
      </c>
      <c r="J253" s="67" t="s">
        <v>3278</v>
      </c>
      <c r="K253" s="67" t="s">
        <v>3266</v>
      </c>
      <c r="L253" s="67"/>
      <c r="M253" s="406"/>
      <c r="N253" s="67"/>
      <c r="O253" s="67"/>
      <c r="P253" s="392"/>
      <c r="Q253" s="392"/>
      <c r="R253" s="392"/>
      <c r="S253" s="392"/>
      <c r="T253" s="392"/>
      <c r="U253" s="392"/>
      <c r="V253" s="757" t="b">
        <f t="shared" si="10"/>
        <v>1</v>
      </c>
      <c r="W253" s="757" t="b">
        <f t="shared" si="9"/>
        <v>1</v>
      </c>
      <c r="X253" s="67" t="s">
        <v>804</v>
      </c>
      <c r="Y253" s="41">
        <v>1</v>
      </c>
      <c r="Z253" s="41" t="s">
        <v>6</v>
      </c>
      <c r="AA253" s="53" t="s">
        <v>700</v>
      </c>
      <c r="AB253" s="43" t="s">
        <v>1728</v>
      </c>
      <c r="AC253" s="213" t="s">
        <v>4251</v>
      </c>
      <c r="AD253" s="626" t="str">
        <f t="shared" si="11"/>
        <v>CS G527L1</v>
      </c>
      <c r="AE253" s="626">
        <v>1557</v>
      </c>
      <c r="AF253" s="67" t="s">
        <v>1737</v>
      </c>
    </row>
    <row r="254" spans="2:32" ht="14.25" customHeight="1">
      <c r="B254" s="43" t="s">
        <v>1548</v>
      </c>
      <c r="C254" s="41" t="s">
        <v>1739</v>
      </c>
      <c r="D254" s="66" t="s">
        <v>806</v>
      </c>
      <c r="E254" s="67" t="s">
        <v>807</v>
      </c>
      <c r="F254" s="67" t="s">
        <v>1738</v>
      </c>
      <c r="G254" s="41">
        <v>1</v>
      </c>
      <c r="H254" s="633">
        <v>3001</v>
      </c>
      <c r="I254" s="67" t="s">
        <v>3281</v>
      </c>
      <c r="J254" s="67" t="s">
        <v>3290</v>
      </c>
      <c r="K254" s="67" t="s">
        <v>3293</v>
      </c>
      <c r="L254" s="67"/>
      <c r="M254" s="406"/>
      <c r="N254" s="67"/>
      <c r="O254" s="67"/>
      <c r="P254" s="392"/>
      <c r="Q254" s="392"/>
      <c r="R254" s="392"/>
      <c r="S254" s="392"/>
      <c r="T254" s="392"/>
      <c r="U254" s="392"/>
      <c r="V254" s="757" t="b">
        <f t="shared" si="10"/>
        <v>1</v>
      </c>
      <c r="W254" s="757" t="b">
        <f t="shared" si="9"/>
        <v>1</v>
      </c>
      <c r="X254" s="67" t="s">
        <v>807</v>
      </c>
      <c r="Y254" s="41">
        <v>1</v>
      </c>
      <c r="Z254" s="41" t="s">
        <v>6</v>
      </c>
      <c r="AA254" s="53" t="s">
        <v>741</v>
      </c>
      <c r="AB254" s="43" t="s">
        <v>1548</v>
      </c>
      <c r="AC254" s="213" t="s">
        <v>4252</v>
      </c>
      <c r="AD254" s="626" t="str">
        <f t="shared" si="11"/>
        <v>CS G541L1</v>
      </c>
      <c r="AE254" s="626">
        <v>1024</v>
      </c>
      <c r="AF254" s="67" t="s">
        <v>1738</v>
      </c>
    </row>
    <row r="255" spans="2:32" ht="14.25" customHeight="1">
      <c r="B255" s="59" t="s">
        <v>3366</v>
      </c>
      <c r="C255" s="41"/>
      <c r="D255" s="35" t="s">
        <v>809</v>
      </c>
      <c r="E255" s="49" t="s">
        <v>810</v>
      </c>
      <c r="F255" s="53" t="s">
        <v>811</v>
      </c>
      <c r="G255" s="38">
        <v>1</v>
      </c>
      <c r="H255" s="633">
        <v>4361</v>
      </c>
      <c r="I255" s="53" t="s">
        <v>3283</v>
      </c>
      <c r="J255" s="53" t="s">
        <v>3268</v>
      </c>
      <c r="K255" s="53" t="s">
        <v>3307</v>
      </c>
      <c r="L255" s="53"/>
      <c r="M255" s="403"/>
      <c r="N255" s="53"/>
      <c r="O255" s="53"/>
      <c r="P255" s="392"/>
      <c r="Q255" s="392"/>
      <c r="R255" s="392"/>
      <c r="S255" s="392"/>
      <c r="T255" s="392"/>
      <c r="U255" s="392"/>
      <c r="V255" s="757" t="b">
        <f t="shared" si="10"/>
        <v>1</v>
      </c>
      <c r="W255" s="757" t="b">
        <f t="shared" si="9"/>
        <v>1</v>
      </c>
      <c r="X255" s="49" t="s">
        <v>810</v>
      </c>
      <c r="Y255" s="38">
        <v>1</v>
      </c>
      <c r="Z255" s="38" t="s">
        <v>6</v>
      </c>
      <c r="AA255" s="117" t="s">
        <v>812</v>
      </c>
      <c r="AB255" s="59" t="s">
        <v>3366</v>
      </c>
      <c r="AC255" s="213" t="s">
        <v>4253</v>
      </c>
      <c r="AD255" s="626" t="str">
        <f t="shared" si="11"/>
        <v>DE G514L1</v>
      </c>
      <c r="AE255" s="626">
        <v>1025</v>
      </c>
      <c r="AF255" s="53" t="s">
        <v>811</v>
      </c>
    </row>
    <row r="256" spans="2:32" ht="14.25" customHeight="1">
      <c r="B256" s="59" t="s">
        <v>1621</v>
      </c>
      <c r="C256" s="41"/>
      <c r="D256" s="59" t="s">
        <v>814</v>
      </c>
      <c r="E256" s="59" t="s">
        <v>815</v>
      </c>
      <c r="F256" s="59" t="s">
        <v>816</v>
      </c>
      <c r="G256" s="38">
        <v>1</v>
      </c>
      <c r="H256" s="633">
        <v>15951</v>
      </c>
      <c r="I256" s="59" t="s">
        <v>3304</v>
      </c>
      <c r="J256" s="59" t="s">
        <v>3265</v>
      </c>
      <c r="K256" s="59" t="s">
        <v>3264</v>
      </c>
      <c r="L256" s="59"/>
      <c r="M256" s="410"/>
      <c r="N256" s="59"/>
      <c r="O256" s="59"/>
      <c r="P256" s="392"/>
      <c r="Q256" s="392"/>
      <c r="R256" s="392"/>
      <c r="S256" s="392"/>
      <c r="T256" s="392"/>
      <c r="U256" s="392"/>
      <c r="V256" s="757" t="b">
        <f t="shared" si="10"/>
        <v>1</v>
      </c>
      <c r="W256" s="757" t="b">
        <f t="shared" si="9"/>
        <v>1</v>
      </c>
      <c r="X256" s="59" t="s">
        <v>815</v>
      </c>
      <c r="Y256" s="38">
        <v>1</v>
      </c>
      <c r="Z256" s="38" t="s">
        <v>6</v>
      </c>
      <c r="AA256" s="117" t="s">
        <v>1740</v>
      </c>
      <c r="AB256" s="59" t="s">
        <v>1621</v>
      </c>
      <c r="AC256" s="213" t="s">
        <v>4254</v>
      </c>
      <c r="AD256" s="626" t="str">
        <f t="shared" si="11"/>
        <v>ECE F343L1</v>
      </c>
      <c r="AE256" s="626">
        <v>1459</v>
      </c>
      <c r="AF256" s="59" t="s">
        <v>816</v>
      </c>
    </row>
    <row r="257" spans="2:33" ht="14.25" customHeight="1">
      <c r="B257" s="33" t="s">
        <v>1522</v>
      </c>
      <c r="C257" s="41" t="s">
        <v>1608</v>
      </c>
      <c r="D257" s="35" t="s">
        <v>819</v>
      </c>
      <c r="E257" s="35" t="s">
        <v>820</v>
      </c>
      <c r="F257" s="36" t="s">
        <v>821</v>
      </c>
      <c r="G257" s="38">
        <v>1</v>
      </c>
      <c r="H257" s="633">
        <v>10231</v>
      </c>
      <c r="I257" s="36" t="s">
        <v>3286</v>
      </c>
      <c r="J257" s="36" t="s">
        <v>3289</v>
      </c>
      <c r="K257" s="36" t="s">
        <v>3292</v>
      </c>
      <c r="L257" s="36"/>
      <c r="M257" s="402"/>
      <c r="N257" s="36"/>
      <c r="O257" s="36"/>
      <c r="P257" s="392"/>
      <c r="Q257" s="392"/>
      <c r="R257" s="392"/>
      <c r="S257" s="392"/>
      <c r="T257" s="392"/>
      <c r="U257" s="392"/>
      <c r="V257" s="757" t="b">
        <f t="shared" si="10"/>
        <v>1</v>
      </c>
      <c r="W257" s="757" t="b">
        <f t="shared" si="9"/>
        <v>1</v>
      </c>
      <c r="X257" s="35" t="s">
        <v>820</v>
      </c>
      <c r="Y257" s="38">
        <v>1</v>
      </c>
      <c r="Z257" s="38" t="s">
        <v>6</v>
      </c>
      <c r="AA257" s="117" t="s">
        <v>1741</v>
      </c>
      <c r="AB257" s="33" t="s">
        <v>1522</v>
      </c>
      <c r="AC257" s="213" t="s">
        <v>3970</v>
      </c>
      <c r="AD257" s="626" t="str">
        <f t="shared" si="11"/>
        <v>ECON F211L1</v>
      </c>
      <c r="AE257" s="626">
        <v>1172</v>
      </c>
      <c r="AF257" s="36" t="s">
        <v>821</v>
      </c>
    </row>
    <row r="258" spans="2:33" ht="14.25" customHeight="1">
      <c r="B258" s="33" t="s">
        <v>1554</v>
      </c>
      <c r="C258" s="41" t="s">
        <v>1608</v>
      </c>
      <c r="D258" s="35" t="s">
        <v>819</v>
      </c>
      <c r="E258" s="35" t="s">
        <v>820</v>
      </c>
      <c r="F258" s="36" t="s">
        <v>821</v>
      </c>
      <c r="G258" s="38">
        <v>1</v>
      </c>
      <c r="H258" s="643">
        <v>1023157</v>
      </c>
      <c r="I258" s="36" t="s">
        <v>3349</v>
      </c>
      <c r="J258" s="36"/>
      <c r="K258" s="36"/>
      <c r="L258" s="36"/>
      <c r="M258" s="402"/>
      <c r="N258" s="36"/>
      <c r="O258" s="36"/>
      <c r="P258" s="392"/>
      <c r="Q258" s="392"/>
      <c r="R258" s="392"/>
      <c r="S258" s="392"/>
      <c r="T258" s="392"/>
      <c r="U258" s="392"/>
      <c r="V258" s="757" t="b">
        <f t="shared" si="10"/>
        <v>1</v>
      </c>
      <c r="W258" s="757" t="b">
        <f t="shared" si="9"/>
        <v>1</v>
      </c>
      <c r="X258" s="35" t="s">
        <v>820</v>
      </c>
      <c r="Y258" s="38">
        <v>1</v>
      </c>
      <c r="Z258" s="38" t="s">
        <v>7</v>
      </c>
      <c r="AA258" s="442" t="s">
        <v>1742</v>
      </c>
      <c r="AB258" s="33" t="s">
        <v>1554</v>
      </c>
      <c r="AC258" s="213" t="s">
        <v>3970</v>
      </c>
      <c r="AD258" s="626" t="str">
        <f t="shared" si="11"/>
        <v>ECON F211T1</v>
      </c>
      <c r="AE258" s="626">
        <v>1172</v>
      </c>
      <c r="AF258" s="36" t="s">
        <v>821</v>
      </c>
      <c r="AG258" s="757" t="s">
        <v>4565</v>
      </c>
    </row>
    <row r="259" spans="2:33" ht="14.25" customHeight="1">
      <c r="B259" s="33" t="s">
        <v>1569</v>
      </c>
      <c r="C259" s="41" t="s">
        <v>1712</v>
      </c>
      <c r="D259" s="35" t="s">
        <v>819</v>
      </c>
      <c r="E259" s="35" t="s">
        <v>820</v>
      </c>
      <c r="F259" s="36" t="s">
        <v>821</v>
      </c>
      <c r="G259" s="38">
        <v>2</v>
      </c>
      <c r="H259" s="633">
        <v>10232</v>
      </c>
      <c r="I259" s="36" t="s">
        <v>3283</v>
      </c>
      <c r="J259" s="36" t="s">
        <v>3268</v>
      </c>
      <c r="K259" s="36" t="s">
        <v>3294</v>
      </c>
      <c r="L259" s="36"/>
      <c r="M259" s="402"/>
      <c r="N259" s="36"/>
      <c r="O259" s="36"/>
      <c r="P259" s="392"/>
      <c r="Q259" s="392"/>
      <c r="R259" s="392"/>
      <c r="S259" s="392"/>
      <c r="T259" s="392"/>
      <c r="U259" s="392"/>
      <c r="V259" s="757" t="b">
        <f t="shared" si="10"/>
        <v>1</v>
      </c>
      <c r="W259" s="757" t="b">
        <f t="shared" si="9"/>
        <v>1</v>
      </c>
      <c r="X259" s="35" t="s">
        <v>820</v>
      </c>
      <c r="Y259" s="38">
        <v>2</v>
      </c>
      <c r="Z259" s="38" t="s">
        <v>6</v>
      </c>
      <c r="AA259" s="442" t="s">
        <v>1742</v>
      </c>
      <c r="AB259" s="33" t="s">
        <v>1569</v>
      </c>
      <c r="AC259" s="213" t="s">
        <v>3971</v>
      </c>
      <c r="AD259" s="626" t="str">
        <f t="shared" si="11"/>
        <v>ECON F211L2</v>
      </c>
      <c r="AE259" s="626">
        <v>1173</v>
      </c>
      <c r="AF259" s="36" t="s">
        <v>821</v>
      </c>
    </row>
    <row r="260" spans="2:33" ht="14.25" customHeight="1">
      <c r="B260" s="33" t="s">
        <v>1743</v>
      </c>
      <c r="C260" s="41" t="s">
        <v>1608</v>
      </c>
      <c r="D260" s="35" t="s">
        <v>819</v>
      </c>
      <c r="E260" s="35" t="s">
        <v>820</v>
      </c>
      <c r="F260" s="36" t="s">
        <v>821</v>
      </c>
      <c r="G260" s="38">
        <v>2</v>
      </c>
      <c r="H260" s="643">
        <v>1023257</v>
      </c>
      <c r="I260" s="36" t="s">
        <v>3279</v>
      </c>
      <c r="J260" s="36"/>
      <c r="K260" s="36"/>
      <c r="L260" s="36"/>
      <c r="M260" s="402"/>
      <c r="N260" s="36"/>
      <c r="O260" s="36"/>
      <c r="P260" s="392"/>
      <c r="Q260" s="392"/>
      <c r="R260" s="392"/>
      <c r="S260" s="392"/>
      <c r="T260" s="392"/>
      <c r="U260" s="392"/>
      <c r="V260" s="757" t="b">
        <f t="shared" si="10"/>
        <v>1</v>
      </c>
      <c r="W260" s="757" t="b">
        <f t="shared" si="9"/>
        <v>1</v>
      </c>
      <c r="X260" s="35" t="s">
        <v>820</v>
      </c>
      <c r="Y260" s="38">
        <v>2</v>
      </c>
      <c r="Z260" s="38" t="s">
        <v>7</v>
      </c>
      <c r="AA260" s="442" t="s">
        <v>1742</v>
      </c>
      <c r="AB260" s="33" t="s">
        <v>1743</v>
      </c>
      <c r="AC260" s="213" t="s">
        <v>3971</v>
      </c>
      <c r="AD260" s="626" t="str">
        <f t="shared" si="11"/>
        <v>ECON F211T2</v>
      </c>
      <c r="AE260" s="626">
        <v>1173</v>
      </c>
      <c r="AF260" s="36" t="s">
        <v>821</v>
      </c>
      <c r="AG260" s="757" t="s">
        <v>4566</v>
      </c>
    </row>
    <row r="261" spans="2:33" ht="14.25" customHeight="1">
      <c r="B261" s="33" t="s">
        <v>1745</v>
      </c>
      <c r="C261" s="41" t="s">
        <v>1604</v>
      </c>
      <c r="D261" s="35">
        <v>1120</v>
      </c>
      <c r="E261" s="35" t="s">
        <v>830</v>
      </c>
      <c r="F261" s="36" t="s">
        <v>831</v>
      </c>
      <c r="G261" s="38">
        <v>1</v>
      </c>
      <c r="H261" s="633">
        <v>11201</v>
      </c>
      <c r="I261" s="36" t="s">
        <v>3290</v>
      </c>
      <c r="J261" s="36" t="s">
        <v>3357</v>
      </c>
      <c r="K261" s="36" t="s">
        <v>3358</v>
      </c>
      <c r="L261" s="36"/>
      <c r="M261" s="402"/>
      <c r="N261" s="36"/>
      <c r="O261" s="36"/>
      <c r="P261" s="392"/>
      <c r="Q261" s="392"/>
      <c r="R261" s="392"/>
      <c r="S261" s="392"/>
      <c r="T261" s="392"/>
      <c r="U261" s="392"/>
      <c r="V261" s="757" t="b">
        <f t="shared" si="10"/>
        <v>1</v>
      </c>
      <c r="W261" s="757" t="b">
        <f t="shared" si="9"/>
        <v>1</v>
      </c>
      <c r="X261" s="35" t="s">
        <v>830</v>
      </c>
      <c r="Y261" s="38">
        <v>1</v>
      </c>
      <c r="Z261" s="38" t="s">
        <v>6</v>
      </c>
      <c r="AA261" s="117" t="s">
        <v>1744</v>
      </c>
      <c r="AB261" s="33" t="s">
        <v>1745</v>
      </c>
      <c r="AC261" s="213" t="s">
        <v>4255</v>
      </c>
      <c r="AD261" s="626" t="str">
        <f t="shared" si="11"/>
        <v>ECON F212L1</v>
      </c>
      <c r="AE261" s="626">
        <v>1188</v>
      </c>
      <c r="AF261" s="36" t="s">
        <v>831</v>
      </c>
    </row>
    <row r="262" spans="2:33" ht="14.25" customHeight="1">
      <c r="B262" s="33" t="s">
        <v>1538</v>
      </c>
      <c r="C262" s="41" t="s">
        <v>1730</v>
      </c>
      <c r="D262" s="35" t="s">
        <v>836</v>
      </c>
      <c r="E262" s="35" t="s">
        <v>837</v>
      </c>
      <c r="F262" s="36" t="s">
        <v>838</v>
      </c>
      <c r="G262" s="38">
        <v>1</v>
      </c>
      <c r="H262" s="633">
        <v>14421</v>
      </c>
      <c r="I262" s="36" t="s">
        <v>3282</v>
      </c>
      <c r="J262" s="36" t="s">
        <v>3277</v>
      </c>
      <c r="K262" s="36" t="s">
        <v>3308</v>
      </c>
      <c r="L262" s="36"/>
      <c r="M262" s="402"/>
      <c r="N262" s="36"/>
      <c r="O262" s="36"/>
      <c r="P262" s="392"/>
      <c r="Q262" s="392"/>
      <c r="R262" s="392"/>
      <c r="S262" s="392"/>
      <c r="T262" s="392"/>
      <c r="U262" s="392"/>
      <c r="V262" s="757" t="b">
        <f t="shared" si="10"/>
        <v>1</v>
      </c>
      <c r="W262" s="757" t="b">
        <f t="shared" ref="W262:W325" si="12">EXACT(G262,Y262)</f>
        <v>1</v>
      </c>
      <c r="X262" s="35" t="s">
        <v>837</v>
      </c>
      <c r="Y262" s="38">
        <v>1</v>
      </c>
      <c r="Z262" s="38" t="s">
        <v>6</v>
      </c>
      <c r="AA262" s="456" t="s">
        <v>3417</v>
      </c>
      <c r="AB262" s="33" t="s">
        <v>1538</v>
      </c>
      <c r="AC262" s="213" t="s">
        <v>4256</v>
      </c>
      <c r="AD262" s="626" t="str">
        <f t="shared" si="11"/>
        <v>ECON F241L1</v>
      </c>
      <c r="AE262" s="626">
        <v>1379</v>
      </c>
      <c r="AF262" s="36" t="s">
        <v>838</v>
      </c>
    </row>
    <row r="263" spans="2:33" ht="14.25" customHeight="1">
      <c r="B263" s="33" t="s">
        <v>1746</v>
      </c>
      <c r="C263" s="41" t="s">
        <v>1730</v>
      </c>
      <c r="D263" s="35" t="s">
        <v>836</v>
      </c>
      <c r="E263" s="35" t="s">
        <v>837</v>
      </c>
      <c r="F263" s="36" t="s">
        <v>838</v>
      </c>
      <c r="G263" s="38">
        <v>1</v>
      </c>
      <c r="H263" s="641">
        <v>1442157</v>
      </c>
      <c r="I263" s="36" t="s">
        <v>3278</v>
      </c>
      <c r="J263" s="36"/>
      <c r="K263" s="36"/>
      <c r="L263" s="36"/>
      <c r="M263" s="402"/>
      <c r="N263" s="36"/>
      <c r="O263" s="36"/>
      <c r="P263" s="392"/>
      <c r="Q263" s="392"/>
      <c r="R263" s="392"/>
      <c r="S263" s="392"/>
      <c r="T263" s="392"/>
      <c r="U263" s="392"/>
      <c r="V263" s="757" t="b">
        <f t="shared" ref="V263:V326" si="13">EXACT(X263,E263)</f>
        <v>1</v>
      </c>
      <c r="W263" s="757" t="b">
        <f t="shared" si="12"/>
        <v>1</v>
      </c>
      <c r="X263" s="35" t="s">
        <v>837</v>
      </c>
      <c r="Y263" s="38">
        <v>1</v>
      </c>
      <c r="Z263" s="38" t="s">
        <v>7</v>
      </c>
      <c r="AA263" s="457" t="s">
        <v>3418</v>
      </c>
      <c r="AB263" s="33" t="s">
        <v>1746</v>
      </c>
      <c r="AC263" s="213" t="s">
        <v>4257</v>
      </c>
      <c r="AD263" s="626" t="str">
        <f t="shared" ref="AD263:AD326" si="14">X263&amp;Z263&amp;Y263</f>
        <v>ECON F241T1</v>
      </c>
      <c r="AE263" s="626">
        <v>1380</v>
      </c>
      <c r="AF263" s="36" t="s">
        <v>838</v>
      </c>
    </row>
    <row r="264" spans="2:33" ht="14.25" customHeight="1">
      <c r="B264" s="33" t="s">
        <v>1747</v>
      </c>
      <c r="C264" s="41" t="s">
        <v>1730</v>
      </c>
      <c r="D264" s="35" t="s">
        <v>841</v>
      </c>
      <c r="E264" s="35" t="s">
        <v>842</v>
      </c>
      <c r="F264" s="36" t="s">
        <v>843</v>
      </c>
      <c r="G264" s="38">
        <v>1</v>
      </c>
      <c r="H264" s="633">
        <v>14431</v>
      </c>
      <c r="I264" s="36" t="s">
        <v>3281</v>
      </c>
      <c r="J264" s="36" t="s">
        <v>3288</v>
      </c>
      <c r="K264" s="36" t="s">
        <v>3291</v>
      </c>
      <c r="L264" s="36"/>
      <c r="M264" s="402"/>
      <c r="N264" s="36"/>
      <c r="O264" s="36"/>
      <c r="P264" s="392"/>
      <c r="Q264" s="392"/>
      <c r="R264" s="392"/>
      <c r="S264" s="392"/>
      <c r="T264" s="392"/>
      <c r="U264" s="392"/>
      <c r="V264" s="757" t="b">
        <f t="shared" si="13"/>
        <v>1</v>
      </c>
      <c r="W264" s="757" t="b">
        <f t="shared" si="12"/>
        <v>1</v>
      </c>
      <c r="X264" s="35" t="s">
        <v>842</v>
      </c>
      <c r="Y264" s="38">
        <v>1</v>
      </c>
      <c r="Z264" s="38" t="s">
        <v>6</v>
      </c>
      <c r="AA264" s="456" t="s">
        <v>3419</v>
      </c>
      <c r="AB264" s="33" t="s">
        <v>1747</v>
      </c>
      <c r="AC264" s="213" t="s">
        <v>4258</v>
      </c>
      <c r="AD264" s="626" t="str">
        <f t="shared" si="14"/>
        <v>ECON F242L1</v>
      </c>
      <c r="AE264" s="626">
        <v>1381</v>
      </c>
      <c r="AF264" s="36" t="s">
        <v>843</v>
      </c>
    </row>
    <row r="265" spans="2:33" ht="14.25" customHeight="1">
      <c r="B265" s="33" t="s">
        <v>1748</v>
      </c>
      <c r="C265" s="41" t="s">
        <v>1730</v>
      </c>
      <c r="D265" s="35" t="s">
        <v>841</v>
      </c>
      <c r="E265" s="35" t="s">
        <v>842</v>
      </c>
      <c r="F265" s="36" t="s">
        <v>843</v>
      </c>
      <c r="G265" s="38">
        <v>1</v>
      </c>
      <c r="H265" s="641">
        <v>1443157</v>
      </c>
      <c r="I265" s="36" t="s">
        <v>3293</v>
      </c>
      <c r="J265" s="36"/>
      <c r="K265" s="36"/>
      <c r="L265" s="36"/>
      <c r="M265" s="402"/>
      <c r="N265" s="36"/>
      <c r="O265" s="36"/>
      <c r="P265" s="392"/>
      <c r="Q265" s="392"/>
      <c r="R265" s="392"/>
      <c r="S265" s="392"/>
      <c r="T265" s="392"/>
      <c r="U265" s="392"/>
      <c r="V265" s="757" t="b">
        <f t="shared" si="13"/>
        <v>1</v>
      </c>
      <c r="W265" s="757" t="b">
        <f t="shared" si="12"/>
        <v>1</v>
      </c>
      <c r="X265" s="35" t="s">
        <v>842</v>
      </c>
      <c r="Y265" s="38">
        <v>1</v>
      </c>
      <c r="Z265" s="38" t="s">
        <v>7</v>
      </c>
      <c r="AA265" s="457" t="s">
        <v>3420</v>
      </c>
      <c r="AB265" s="33" t="s">
        <v>1748</v>
      </c>
      <c r="AC265" s="213" t="s">
        <v>4259</v>
      </c>
      <c r="AD265" s="626" t="str">
        <f t="shared" si="14"/>
        <v>ECON F242T1</v>
      </c>
      <c r="AE265" s="626">
        <v>1382</v>
      </c>
      <c r="AF265" s="36" t="s">
        <v>843</v>
      </c>
    </row>
    <row r="266" spans="2:33" ht="14.25" customHeight="1">
      <c r="B266" s="59" t="s">
        <v>1588</v>
      </c>
      <c r="C266" s="41" t="s">
        <v>1730</v>
      </c>
      <c r="D266" s="35" t="s">
        <v>844</v>
      </c>
      <c r="E266" s="35" t="s">
        <v>845</v>
      </c>
      <c r="F266" s="36" t="s">
        <v>846</v>
      </c>
      <c r="G266" s="38">
        <v>1</v>
      </c>
      <c r="H266" s="633">
        <v>14441</v>
      </c>
      <c r="I266" s="36" t="s">
        <v>3303</v>
      </c>
      <c r="J266" s="36" t="s">
        <v>3266</v>
      </c>
      <c r="K266" s="36" t="s">
        <v>3267</v>
      </c>
      <c r="L266" s="36"/>
      <c r="M266" s="402"/>
      <c r="N266" s="36"/>
      <c r="O266" s="36"/>
      <c r="P266" s="392"/>
      <c r="Q266" s="392"/>
      <c r="R266" s="392"/>
      <c r="S266" s="392"/>
      <c r="T266" s="392"/>
      <c r="U266" s="392"/>
      <c r="V266" s="757" t="b">
        <f t="shared" si="13"/>
        <v>1</v>
      </c>
      <c r="W266" s="757" t="b">
        <f t="shared" si="12"/>
        <v>1</v>
      </c>
      <c r="X266" s="35" t="s">
        <v>845</v>
      </c>
      <c r="Y266" s="38">
        <v>1</v>
      </c>
      <c r="Z266" s="38" t="s">
        <v>6</v>
      </c>
      <c r="AA266" s="441" t="s">
        <v>827</v>
      </c>
      <c r="AB266" s="59" t="s">
        <v>1588</v>
      </c>
      <c r="AC266" s="213" t="s">
        <v>4260</v>
      </c>
      <c r="AD266" s="626" t="str">
        <f t="shared" si="14"/>
        <v>ECON F243L1</v>
      </c>
      <c r="AE266" s="626">
        <v>1383</v>
      </c>
      <c r="AF266" s="36" t="s">
        <v>846</v>
      </c>
    </row>
    <row r="267" spans="2:33" ht="14.25" customHeight="1">
      <c r="B267" s="33" t="s">
        <v>1749</v>
      </c>
      <c r="C267" s="41" t="s">
        <v>1730</v>
      </c>
      <c r="D267" s="35" t="s">
        <v>844</v>
      </c>
      <c r="E267" s="35" t="s">
        <v>845</v>
      </c>
      <c r="F267" s="36" t="s">
        <v>846</v>
      </c>
      <c r="G267" s="38">
        <v>1</v>
      </c>
      <c r="H267" s="641">
        <v>1444157</v>
      </c>
      <c r="I267" s="36" t="s">
        <v>3307</v>
      </c>
      <c r="J267" s="36"/>
      <c r="K267" s="36"/>
      <c r="L267" s="36"/>
      <c r="M267" s="402"/>
      <c r="N267" s="36"/>
      <c r="O267" s="36"/>
      <c r="P267" s="392"/>
      <c r="Q267" s="392"/>
      <c r="R267" s="392"/>
      <c r="S267" s="392"/>
      <c r="T267" s="392"/>
      <c r="U267" s="392"/>
      <c r="V267" s="757" t="b">
        <f t="shared" si="13"/>
        <v>1</v>
      </c>
      <c r="W267" s="757" t="b">
        <f t="shared" si="12"/>
        <v>1</v>
      </c>
      <c r="X267" s="35" t="s">
        <v>845</v>
      </c>
      <c r="Y267" s="38">
        <v>1</v>
      </c>
      <c r="Z267" s="38" t="s">
        <v>7</v>
      </c>
      <c r="AA267" s="442" t="s">
        <v>828</v>
      </c>
      <c r="AB267" s="33" t="s">
        <v>1749</v>
      </c>
      <c r="AC267" s="213" t="s">
        <v>4261</v>
      </c>
      <c r="AD267" s="626" t="str">
        <f t="shared" si="14"/>
        <v>ECON F243T1</v>
      </c>
      <c r="AE267" s="626">
        <v>1384</v>
      </c>
      <c r="AF267" s="36" t="s">
        <v>846</v>
      </c>
    </row>
    <row r="268" spans="2:33" ht="14.25" customHeight="1">
      <c r="B268" s="42" t="s">
        <v>1621</v>
      </c>
      <c r="C268" s="41" t="s">
        <v>1730</v>
      </c>
      <c r="D268" s="35" t="s">
        <v>847</v>
      </c>
      <c r="E268" s="35" t="s">
        <v>848</v>
      </c>
      <c r="F268" s="36" t="s">
        <v>849</v>
      </c>
      <c r="G268" s="38">
        <v>1</v>
      </c>
      <c r="H268" s="633">
        <v>14451</v>
      </c>
      <c r="I268" s="36" t="s">
        <v>3304</v>
      </c>
      <c r="J268" s="36" t="s">
        <v>3265</v>
      </c>
      <c r="K268" s="36" t="s">
        <v>3264</v>
      </c>
      <c r="L268" s="36"/>
      <c r="M268" s="402"/>
      <c r="N268" s="36"/>
      <c r="O268" s="36"/>
      <c r="P268" s="392"/>
      <c r="Q268" s="392"/>
      <c r="R268" s="392"/>
      <c r="S268" s="392"/>
      <c r="T268" s="392"/>
      <c r="U268" s="392"/>
      <c r="V268" s="757" t="b">
        <f t="shared" si="13"/>
        <v>1</v>
      </c>
      <c r="W268" s="757" t="b">
        <f t="shared" si="12"/>
        <v>1</v>
      </c>
      <c r="X268" s="35" t="s">
        <v>848</v>
      </c>
      <c r="Y268" s="38">
        <v>1</v>
      </c>
      <c r="Z268" s="38" t="s">
        <v>6</v>
      </c>
      <c r="AA268" s="441" t="s">
        <v>1750</v>
      </c>
      <c r="AB268" s="42" t="s">
        <v>1621</v>
      </c>
      <c r="AC268" s="213" t="s">
        <v>4262</v>
      </c>
      <c r="AD268" s="626" t="str">
        <f t="shared" si="14"/>
        <v>ECON F244L1</v>
      </c>
      <c r="AE268" s="626">
        <v>1385</v>
      </c>
      <c r="AF268" s="36" t="s">
        <v>849</v>
      </c>
    </row>
    <row r="269" spans="2:33" ht="14.25" customHeight="1">
      <c r="B269" s="42" t="s">
        <v>1682</v>
      </c>
      <c r="C269" s="41" t="s">
        <v>1730</v>
      </c>
      <c r="D269" s="35" t="s">
        <v>847</v>
      </c>
      <c r="E269" s="35" t="s">
        <v>848</v>
      </c>
      <c r="F269" s="36" t="s">
        <v>849</v>
      </c>
      <c r="G269" s="38">
        <v>1</v>
      </c>
      <c r="H269" s="641">
        <v>1445157</v>
      </c>
      <c r="I269" s="36" t="s">
        <v>3350</v>
      </c>
      <c r="J269" s="36"/>
      <c r="K269" s="36"/>
      <c r="L269" s="36"/>
      <c r="M269" s="402"/>
      <c r="N269" s="36"/>
      <c r="O269" s="36"/>
      <c r="P269" s="392"/>
      <c r="Q269" s="392"/>
      <c r="R269" s="392"/>
      <c r="S269" s="392"/>
      <c r="T269" s="392"/>
      <c r="U269" s="392"/>
      <c r="V269" s="757" t="b">
        <f t="shared" si="13"/>
        <v>1</v>
      </c>
      <c r="W269" s="757" t="b">
        <f t="shared" si="12"/>
        <v>1</v>
      </c>
      <c r="X269" s="35" t="s">
        <v>848</v>
      </c>
      <c r="Y269" s="38">
        <v>1</v>
      </c>
      <c r="Z269" s="38" t="s">
        <v>7</v>
      </c>
      <c r="AA269" s="442" t="s">
        <v>1751</v>
      </c>
      <c r="AB269" s="42" t="s">
        <v>1682</v>
      </c>
      <c r="AC269" s="213" t="s">
        <v>4263</v>
      </c>
      <c r="AD269" s="626" t="str">
        <f t="shared" si="14"/>
        <v>ECON F244T1</v>
      </c>
      <c r="AE269" s="626">
        <v>1386</v>
      </c>
      <c r="AF269" s="36" t="s">
        <v>849</v>
      </c>
    </row>
    <row r="270" spans="2:33" s="477" customFormat="1" ht="14.25" customHeight="1">
      <c r="B270" s="470"/>
      <c r="C270" s="471"/>
      <c r="D270" s="472" t="s">
        <v>852</v>
      </c>
      <c r="E270" s="472" t="s">
        <v>853</v>
      </c>
      <c r="F270" s="466" t="s">
        <v>184</v>
      </c>
      <c r="G270" s="473">
        <v>1</v>
      </c>
      <c r="H270" s="634">
        <v>16561</v>
      </c>
      <c r="I270" s="466"/>
      <c r="J270" s="466"/>
      <c r="K270" s="466"/>
      <c r="L270" s="466"/>
      <c r="M270" s="475"/>
      <c r="N270" s="466"/>
      <c r="O270" s="466"/>
      <c r="P270" s="476"/>
      <c r="Q270" s="476"/>
      <c r="R270" s="476"/>
      <c r="S270" s="476"/>
      <c r="T270" s="476"/>
      <c r="U270" s="476"/>
      <c r="V270" s="477" t="b">
        <f t="shared" si="13"/>
        <v>1</v>
      </c>
      <c r="W270" s="477" t="b">
        <f t="shared" si="12"/>
        <v>1</v>
      </c>
      <c r="X270" s="472" t="s">
        <v>853</v>
      </c>
      <c r="Y270" s="473">
        <v>1</v>
      </c>
      <c r="Z270" s="473" t="s">
        <v>19</v>
      </c>
      <c r="AA270" s="491" t="s">
        <v>854</v>
      </c>
      <c r="AB270" s="470"/>
      <c r="AC270" s="213" t="s">
        <v>4264</v>
      </c>
      <c r="AD270" s="626" t="str">
        <f t="shared" si="14"/>
        <v>ECON F266I1</v>
      </c>
      <c r="AE270" s="626" t="e">
        <v>#N/A</v>
      </c>
      <c r="AF270" s="466" t="s">
        <v>184</v>
      </c>
    </row>
    <row r="271" spans="2:33" ht="14.25" customHeight="1">
      <c r="B271" s="42" t="s">
        <v>1552</v>
      </c>
      <c r="C271" s="41" t="s">
        <v>1601</v>
      </c>
      <c r="D271" s="35">
        <v>1542</v>
      </c>
      <c r="E271" s="60" t="s">
        <v>1753</v>
      </c>
      <c r="F271" s="61" t="s">
        <v>858</v>
      </c>
      <c r="G271" s="38">
        <v>1</v>
      </c>
      <c r="H271" s="633">
        <v>15421</v>
      </c>
      <c r="I271" s="61" t="s">
        <v>3300</v>
      </c>
      <c r="J271" s="61" t="s">
        <v>3309</v>
      </c>
      <c r="K271" s="61" t="s">
        <v>3298</v>
      </c>
      <c r="L271" s="61"/>
      <c r="M271" s="404"/>
      <c r="N271" s="61"/>
      <c r="O271" s="61"/>
      <c r="P271" s="392"/>
      <c r="Q271" s="392"/>
      <c r="R271" s="392"/>
      <c r="S271" s="392"/>
      <c r="T271" s="392"/>
      <c r="U271" s="392"/>
      <c r="V271" s="757" t="b">
        <f t="shared" si="13"/>
        <v>1</v>
      </c>
      <c r="W271" s="757" t="b">
        <f t="shared" si="12"/>
        <v>1</v>
      </c>
      <c r="X271" s="60" t="s">
        <v>1753</v>
      </c>
      <c r="Y271" s="38">
        <v>1</v>
      </c>
      <c r="Z271" s="38" t="s">
        <v>6</v>
      </c>
      <c r="AA271" s="117" t="s">
        <v>1754</v>
      </c>
      <c r="AB271" s="42" t="s">
        <v>1552</v>
      </c>
      <c r="AC271" s="213" t="s">
        <v>4265</v>
      </c>
      <c r="AD271" s="626" t="str">
        <f t="shared" si="14"/>
        <v>ECON F315L1</v>
      </c>
      <c r="AE271" s="626">
        <v>1544</v>
      </c>
      <c r="AF271" s="61" t="s">
        <v>858</v>
      </c>
    </row>
    <row r="272" spans="2:33" ht="14.25" customHeight="1">
      <c r="B272" s="33" t="s">
        <v>1548</v>
      </c>
      <c r="C272" s="41" t="s">
        <v>1731</v>
      </c>
      <c r="D272" s="35" t="s">
        <v>861</v>
      </c>
      <c r="E272" s="35" t="s">
        <v>862</v>
      </c>
      <c r="F272" s="36" t="s">
        <v>863</v>
      </c>
      <c r="G272" s="38">
        <v>1</v>
      </c>
      <c r="H272" s="633">
        <v>14491</v>
      </c>
      <c r="I272" s="36" t="s">
        <v>3281</v>
      </c>
      <c r="J272" s="36" t="s">
        <v>3290</v>
      </c>
      <c r="K272" s="36" t="s">
        <v>3293</v>
      </c>
      <c r="L272" s="36"/>
      <c r="M272" s="402"/>
      <c r="N272" s="36"/>
      <c r="O272" s="36"/>
      <c r="P272" s="392"/>
      <c r="Q272" s="392"/>
      <c r="R272" s="392"/>
      <c r="S272" s="392"/>
      <c r="T272" s="392"/>
      <c r="U272" s="392"/>
      <c r="V272" s="757" t="b">
        <f t="shared" si="13"/>
        <v>1</v>
      </c>
      <c r="W272" s="757" t="b">
        <f t="shared" si="12"/>
        <v>1</v>
      </c>
      <c r="X272" s="35" t="s">
        <v>862</v>
      </c>
      <c r="Y272" s="38">
        <v>1</v>
      </c>
      <c r="Z272" s="38" t="s">
        <v>6</v>
      </c>
      <c r="AA272" s="441" t="s">
        <v>850</v>
      </c>
      <c r="AB272" s="33" t="s">
        <v>1548</v>
      </c>
      <c r="AC272" s="213" t="s">
        <v>4266</v>
      </c>
      <c r="AD272" s="626" t="str">
        <f t="shared" si="14"/>
        <v>ECON F341L1</v>
      </c>
      <c r="AE272" s="626">
        <v>1387</v>
      </c>
      <c r="AF272" s="36" t="s">
        <v>863</v>
      </c>
    </row>
    <row r="273" spans="2:32" ht="14.25" customHeight="1">
      <c r="B273" s="42" t="s">
        <v>1550</v>
      </c>
      <c r="C273" s="41" t="s">
        <v>1731</v>
      </c>
      <c r="D273" s="35" t="s">
        <v>861</v>
      </c>
      <c r="E273" s="35" t="s">
        <v>862</v>
      </c>
      <c r="F273" s="36" t="s">
        <v>863</v>
      </c>
      <c r="G273" s="38">
        <v>1</v>
      </c>
      <c r="H273" s="641">
        <v>1449157</v>
      </c>
      <c r="I273" s="36" t="s">
        <v>3291</v>
      </c>
      <c r="J273" s="36"/>
      <c r="K273" s="36"/>
      <c r="L273" s="36"/>
      <c r="M273" s="402"/>
      <c r="N273" s="36"/>
      <c r="O273" s="36"/>
      <c r="P273" s="392"/>
      <c r="Q273" s="392"/>
      <c r="R273" s="392"/>
      <c r="S273" s="392"/>
      <c r="T273" s="392"/>
      <c r="U273" s="392"/>
      <c r="V273" s="757" t="b">
        <f t="shared" si="13"/>
        <v>1</v>
      </c>
      <c r="W273" s="757" t="b">
        <f t="shared" si="12"/>
        <v>1</v>
      </c>
      <c r="X273" s="35" t="s">
        <v>862</v>
      </c>
      <c r="Y273" s="38">
        <v>1</v>
      </c>
      <c r="Z273" s="38" t="s">
        <v>7</v>
      </c>
      <c r="AA273" s="442" t="s">
        <v>851</v>
      </c>
      <c r="AB273" s="42" t="s">
        <v>1550</v>
      </c>
      <c r="AC273" s="213" t="s">
        <v>4267</v>
      </c>
      <c r="AD273" s="626" t="str">
        <f t="shared" si="14"/>
        <v>ECON F341T1</v>
      </c>
      <c r="AE273" s="626">
        <v>1388</v>
      </c>
      <c r="AF273" s="36" t="s">
        <v>863</v>
      </c>
    </row>
    <row r="274" spans="2:32" ht="14.25" customHeight="1">
      <c r="B274" s="42" t="s">
        <v>1552</v>
      </c>
      <c r="C274" s="41" t="s">
        <v>1731</v>
      </c>
      <c r="D274" s="35" t="s">
        <v>864</v>
      </c>
      <c r="E274" s="35" t="s">
        <v>865</v>
      </c>
      <c r="F274" s="36" t="s">
        <v>866</v>
      </c>
      <c r="G274" s="38">
        <v>1</v>
      </c>
      <c r="H274" s="633">
        <v>14501</v>
      </c>
      <c r="I274" s="36" t="s">
        <v>3300</v>
      </c>
      <c r="J274" s="36" t="s">
        <v>3309</v>
      </c>
      <c r="K274" s="36" t="s">
        <v>3298</v>
      </c>
      <c r="L274" s="36"/>
      <c r="M274" s="402"/>
      <c r="N274" s="36"/>
      <c r="O274" s="36"/>
      <c r="P274" s="392"/>
      <c r="Q274" s="392"/>
      <c r="R274" s="392"/>
      <c r="S274" s="392"/>
      <c r="T274" s="392"/>
      <c r="U274" s="392"/>
      <c r="V274" s="757" t="b">
        <f t="shared" si="13"/>
        <v>1</v>
      </c>
      <c r="W274" s="757" t="b">
        <f t="shared" si="12"/>
        <v>1</v>
      </c>
      <c r="X274" s="35" t="s">
        <v>865</v>
      </c>
      <c r="Y274" s="38">
        <v>1</v>
      </c>
      <c r="Z274" s="38" t="s">
        <v>6</v>
      </c>
      <c r="AA274" s="441" t="s">
        <v>839</v>
      </c>
      <c r="AB274" s="42" t="s">
        <v>1552</v>
      </c>
      <c r="AC274" s="213" t="s">
        <v>4268</v>
      </c>
      <c r="AD274" s="626" t="str">
        <f t="shared" si="14"/>
        <v>ECON F342L1</v>
      </c>
      <c r="AE274" s="626">
        <v>1389</v>
      </c>
      <c r="AF274" s="36" t="s">
        <v>866</v>
      </c>
    </row>
    <row r="275" spans="2:32" ht="14.25" customHeight="1">
      <c r="B275" s="33" t="s">
        <v>1749</v>
      </c>
      <c r="C275" s="41" t="s">
        <v>1731</v>
      </c>
      <c r="D275" s="35" t="s">
        <v>864</v>
      </c>
      <c r="E275" s="35" t="s">
        <v>865</v>
      </c>
      <c r="F275" s="36" t="s">
        <v>866</v>
      </c>
      <c r="G275" s="38">
        <v>1</v>
      </c>
      <c r="H275" s="641">
        <v>1450157</v>
      </c>
      <c r="I275" s="36" t="s">
        <v>3307</v>
      </c>
      <c r="J275" s="36"/>
      <c r="K275" s="36"/>
      <c r="L275" s="36"/>
      <c r="M275" s="402"/>
      <c r="N275" s="36"/>
      <c r="O275" s="36"/>
      <c r="P275" s="392"/>
      <c r="Q275" s="392"/>
      <c r="R275" s="392"/>
      <c r="S275" s="392"/>
      <c r="T275" s="392"/>
      <c r="U275" s="392"/>
      <c r="V275" s="757" t="b">
        <f t="shared" si="13"/>
        <v>1</v>
      </c>
      <c r="W275" s="757" t="b">
        <f t="shared" si="12"/>
        <v>1</v>
      </c>
      <c r="X275" s="458" t="s">
        <v>865</v>
      </c>
      <c r="Y275" s="38">
        <v>1</v>
      </c>
      <c r="Z275" s="38" t="s">
        <v>7</v>
      </c>
      <c r="AA275" s="442" t="s">
        <v>840</v>
      </c>
      <c r="AB275" s="33" t="s">
        <v>1749</v>
      </c>
      <c r="AC275" s="213" t="s">
        <v>4269</v>
      </c>
      <c r="AD275" s="626" t="str">
        <f t="shared" si="14"/>
        <v>ECON F342T1</v>
      </c>
      <c r="AE275" s="626">
        <v>1390</v>
      </c>
      <c r="AF275" s="36" t="s">
        <v>866</v>
      </c>
    </row>
    <row r="276" spans="2:32" ht="14.25" customHeight="1">
      <c r="B276" s="42" t="s">
        <v>1522</v>
      </c>
      <c r="C276" s="41" t="s">
        <v>1731</v>
      </c>
      <c r="D276" s="35" t="s">
        <v>867</v>
      </c>
      <c r="E276" s="35" t="s">
        <v>868</v>
      </c>
      <c r="F276" s="36" t="s">
        <v>869</v>
      </c>
      <c r="G276" s="38">
        <v>1</v>
      </c>
      <c r="H276" s="633">
        <v>14511</v>
      </c>
      <c r="I276" s="36" t="s">
        <v>3286</v>
      </c>
      <c r="J276" s="36" t="s">
        <v>3289</v>
      </c>
      <c r="K276" s="36" t="s">
        <v>3292</v>
      </c>
      <c r="L276" s="36"/>
      <c r="M276" s="402"/>
      <c r="N276" s="36"/>
      <c r="O276" s="36"/>
      <c r="P276" s="392"/>
      <c r="Q276" s="392"/>
      <c r="R276" s="392"/>
      <c r="S276" s="392"/>
      <c r="T276" s="392"/>
      <c r="U276" s="392"/>
      <c r="V276" s="757" t="b">
        <f t="shared" si="13"/>
        <v>1</v>
      </c>
      <c r="W276" s="757" t="b">
        <f t="shared" si="12"/>
        <v>1</v>
      </c>
      <c r="X276" s="35" t="s">
        <v>868</v>
      </c>
      <c r="Y276" s="38">
        <v>1</v>
      </c>
      <c r="Z276" s="38" t="s">
        <v>6</v>
      </c>
      <c r="AA276" s="456" t="s">
        <v>3421</v>
      </c>
      <c r="AB276" s="42" t="s">
        <v>1522</v>
      </c>
      <c r="AC276" s="213" t="s">
        <v>4270</v>
      </c>
      <c r="AD276" s="626" t="str">
        <f t="shared" si="14"/>
        <v>ECON F343L1</v>
      </c>
      <c r="AE276" s="626">
        <v>1391</v>
      </c>
      <c r="AF276" s="36" t="s">
        <v>869</v>
      </c>
    </row>
    <row r="277" spans="2:32" ht="14.25" customHeight="1">
      <c r="B277" s="33" t="s">
        <v>1540</v>
      </c>
      <c r="C277" s="41" t="s">
        <v>1731</v>
      </c>
      <c r="D277" s="35" t="s">
        <v>867</v>
      </c>
      <c r="E277" s="35" t="s">
        <v>868</v>
      </c>
      <c r="F277" s="36" t="s">
        <v>869</v>
      </c>
      <c r="G277" s="38">
        <v>1</v>
      </c>
      <c r="H277" s="641">
        <v>1451157</v>
      </c>
      <c r="I277" s="36" t="s">
        <v>3270</v>
      </c>
      <c r="J277" s="36"/>
      <c r="K277" s="36"/>
      <c r="L277" s="36"/>
      <c r="M277" s="402"/>
      <c r="N277" s="36"/>
      <c r="O277" s="36"/>
      <c r="P277" s="392"/>
      <c r="Q277" s="392"/>
      <c r="R277" s="392"/>
      <c r="S277" s="392"/>
      <c r="T277" s="392"/>
      <c r="U277" s="392"/>
      <c r="V277" s="757" t="b">
        <f t="shared" si="13"/>
        <v>1</v>
      </c>
      <c r="W277" s="757" t="b">
        <f t="shared" si="12"/>
        <v>1</v>
      </c>
      <c r="X277" s="35" t="s">
        <v>868</v>
      </c>
      <c r="Y277" s="38">
        <v>1</v>
      </c>
      <c r="Z277" s="38" t="s">
        <v>7</v>
      </c>
      <c r="AA277" s="457" t="s">
        <v>3422</v>
      </c>
      <c r="AB277" s="33" t="s">
        <v>1540</v>
      </c>
      <c r="AC277" s="213" t="s">
        <v>4271</v>
      </c>
      <c r="AD277" s="626" t="str">
        <f t="shared" si="14"/>
        <v>ECON F343T1</v>
      </c>
      <c r="AE277" s="626">
        <v>1392</v>
      </c>
      <c r="AF277" s="36" t="s">
        <v>869</v>
      </c>
    </row>
    <row r="278" spans="2:32" ht="14.25" customHeight="1">
      <c r="B278" s="33" t="s">
        <v>1567</v>
      </c>
      <c r="C278" s="41" t="s">
        <v>1601</v>
      </c>
      <c r="D278" s="35" t="s">
        <v>1755</v>
      </c>
      <c r="E278" s="49" t="s">
        <v>1756</v>
      </c>
      <c r="F278" s="53" t="s">
        <v>874</v>
      </c>
      <c r="G278" s="38">
        <v>1</v>
      </c>
      <c r="H278" s="633">
        <v>15651</v>
      </c>
      <c r="I278" s="53" t="s">
        <v>3287</v>
      </c>
      <c r="J278" s="53" t="s">
        <v>3274</v>
      </c>
      <c r="K278" s="53" t="s">
        <v>3271</v>
      </c>
      <c r="L278" s="53"/>
      <c r="M278" s="403"/>
      <c r="N278" s="53"/>
      <c r="O278" s="53"/>
      <c r="P278" s="392"/>
      <c r="Q278" s="392"/>
      <c r="R278" s="392"/>
      <c r="S278" s="392"/>
      <c r="T278" s="392"/>
      <c r="U278" s="392"/>
      <c r="V278" s="757" t="b">
        <f t="shared" si="13"/>
        <v>1</v>
      </c>
      <c r="W278" s="757" t="b">
        <f t="shared" si="12"/>
        <v>1</v>
      </c>
      <c r="X278" s="49" t="s">
        <v>1756</v>
      </c>
      <c r="Y278" s="38">
        <v>1</v>
      </c>
      <c r="Z278" s="38" t="s">
        <v>6</v>
      </c>
      <c r="AA278" s="117" t="s">
        <v>1757</v>
      </c>
      <c r="AB278" s="33" t="s">
        <v>1567</v>
      </c>
      <c r="AC278" s="213" t="s">
        <v>4272</v>
      </c>
      <c r="AD278" s="626" t="str">
        <f t="shared" si="14"/>
        <v>ECON F354L1</v>
      </c>
      <c r="AE278" s="626">
        <v>1450</v>
      </c>
      <c r="AF278" s="53" t="s">
        <v>874</v>
      </c>
    </row>
    <row r="279" spans="2:32" ht="14.25" customHeight="1">
      <c r="B279" s="59" t="s">
        <v>1564</v>
      </c>
      <c r="C279" s="41"/>
      <c r="D279" s="66" t="s">
        <v>875</v>
      </c>
      <c r="E279" s="67" t="s">
        <v>876</v>
      </c>
      <c r="F279" s="67" t="s">
        <v>1758</v>
      </c>
      <c r="G279" s="41">
        <v>1</v>
      </c>
      <c r="H279" s="633">
        <v>15471</v>
      </c>
      <c r="I279" s="67" t="s">
        <v>3302</v>
      </c>
      <c r="J279" s="67" t="s">
        <v>3272</v>
      </c>
      <c r="K279" s="67" t="s">
        <v>3311</v>
      </c>
      <c r="L279" s="67"/>
      <c r="M279" s="406"/>
      <c r="N279" s="67"/>
      <c r="O279" s="67"/>
      <c r="P279" s="392"/>
      <c r="Q279" s="392"/>
      <c r="R279" s="392"/>
      <c r="S279" s="392"/>
      <c r="T279" s="392"/>
      <c r="U279" s="392"/>
      <c r="V279" s="757" t="b">
        <f t="shared" si="13"/>
        <v>1</v>
      </c>
      <c r="W279" s="757" t="b">
        <f t="shared" si="12"/>
        <v>1</v>
      </c>
      <c r="X279" s="67" t="s">
        <v>876</v>
      </c>
      <c r="Y279" s="41">
        <v>1</v>
      </c>
      <c r="Z279" s="41" t="s">
        <v>6</v>
      </c>
      <c r="AA279" s="441" t="s">
        <v>832</v>
      </c>
      <c r="AB279" s="452" t="s">
        <v>1564</v>
      </c>
      <c r="AC279" s="213" t="s">
        <v>4273</v>
      </c>
      <c r="AD279" s="626" t="str">
        <f t="shared" si="14"/>
        <v>ECON F355L1</v>
      </c>
      <c r="AE279" s="626">
        <v>1436</v>
      </c>
      <c r="AF279" s="67" t="s">
        <v>1758</v>
      </c>
    </row>
    <row r="280" spans="2:32" s="477" customFormat="1" ht="14.25" customHeight="1">
      <c r="B280" s="470"/>
      <c r="C280" s="471"/>
      <c r="D280" s="472" t="s">
        <v>1759</v>
      </c>
      <c r="E280" s="472" t="s">
        <v>1760</v>
      </c>
      <c r="F280" s="466" t="s">
        <v>197</v>
      </c>
      <c r="G280" s="473">
        <v>1</v>
      </c>
      <c r="H280" s="634">
        <v>16841</v>
      </c>
      <c r="I280" s="466"/>
      <c r="J280" s="466"/>
      <c r="K280" s="466"/>
      <c r="L280" s="466"/>
      <c r="M280" s="475"/>
      <c r="N280" s="466"/>
      <c r="O280" s="466"/>
      <c r="P280" s="476"/>
      <c r="Q280" s="476"/>
      <c r="R280" s="476"/>
      <c r="S280" s="476"/>
      <c r="T280" s="476"/>
      <c r="U280" s="476"/>
      <c r="V280" s="477" t="b">
        <f t="shared" si="13"/>
        <v>1</v>
      </c>
      <c r="W280" s="477" t="b">
        <f t="shared" si="12"/>
        <v>1</v>
      </c>
      <c r="X280" s="472" t="s">
        <v>1760</v>
      </c>
      <c r="Y280" s="473">
        <v>1</v>
      </c>
      <c r="Z280" s="473" t="s">
        <v>19</v>
      </c>
      <c r="AA280" s="499" t="s">
        <v>854</v>
      </c>
      <c r="AB280" s="470"/>
      <c r="AC280" s="213" t="s">
        <v>4274</v>
      </c>
      <c r="AD280" s="626" t="str">
        <f t="shared" si="14"/>
        <v>ECON F366I1</v>
      </c>
      <c r="AE280" s="626" t="e">
        <v>#N/A</v>
      </c>
      <c r="AF280" s="466" t="s">
        <v>197</v>
      </c>
    </row>
    <row r="281" spans="2:32" ht="14.25" customHeight="1">
      <c r="B281" s="43"/>
      <c r="C281" s="41"/>
      <c r="D281" s="35">
        <v>1741</v>
      </c>
      <c r="E281" s="75" t="s">
        <v>1761</v>
      </c>
      <c r="F281" s="36" t="s">
        <v>197</v>
      </c>
      <c r="G281" s="38">
        <v>1</v>
      </c>
      <c r="H281" s="633">
        <v>17411</v>
      </c>
      <c r="I281" s="36"/>
      <c r="J281" s="36"/>
      <c r="K281" s="36"/>
      <c r="L281" s="36"/>
      <c r="M281" s="402"/>
      <c r="N281" s="36"/>
      <c r="O281" s="36"/>
      <c r="P281" s="392"/>
      <c r="Q281" s="392"/>
      <c r="R281" s="392"/>
      <c r="S281" s="392"/>
      <c r="T281" s="392"/>
      <c r="U281" s="392"/>
      <c r="V281" s="757" t="b">
        <f t="shared" si="13"/>
        <v>1</v>
      </c>
      <c r="W281" s="757" t="b">
        <f t="shared" si="12"/>
        <v>1</v>
      </c>
      <c r="X281" s="75" t="s">
        <v>1761</v>
      </c>
      <c r="Y281" s="38">
        <v>1</v>
      </c>
      <c r="Z281" s="77" t="s">
        <v>19</v>
      </c>
      <c r="AA281" s="441" t="s">
        <v>854</v>
      </c>
      <c r="AB281" s="43"/>
      <c r="AC281" s="213" t="s">
        <v>4275</v>
      </c>
      <c r="AD281" s="626" t="str">
        <f t="shared" si="14"/>
        <v>ECON F367I1</v>
      </c>
      <c r="AE281" s="626">
        <v>1511</v>
      </c>
      <c r="AF281" s="36" t="s">
        <v>197</v>
      </c>
    </row>
    <row r="282" spans="2:32" ht="14.25" customHeight="1">
      <c r="B282" s="33"/>
      <c r="C282" s="41"/>
      <c r="D282" s="35" t="s">
        <v>1762</v>
      </c>
      <c r="E282" s="35" t="s">
        <v>1763</v>
      </c>
      <c r="F282" s="36" t="s">
        <v>200</v>
      </c>
      <c r="G282" s="38">
        <v>1</v>
      </c>
      <c r="H282" s="633">
        <v>16901</v>
      </c>
      <c r="I282" s="36"/>
      <c r="J282" s="36"/>
      <c r="K282" s="36"/>
      <c r="L282" s="36"/>
      <c r="M282" s="402"/>
      <c r="N282" s="36"/>
      <c r="O282" s="36"/>
      <c r="P282" s="392"/>
      <c r="Q282" s="392"/>
      <c r="R282" s="392"/>
      <c r="S282" s="392"/>
      <c r="T282" s="392"/>
      <c r="U282" s="392"/>
      <c r="V282" s="757" t="b">
        <f t="shared" si="13"/>
        <v>1</v>
      </c>
      <c r="W282" s="757" t="b">
        <f t="shared" si="12"/>
        <v>1</v>
      </c>
      <c r="X282" s="35" t="s">
        <v>1763</v>
      </c>
      <c r="Y282" s="38">
        <v>1</v>
      </c>
      <c r="Z282" s="38" t="s">
        <v>19</v>
      </c>
      <c r="AA282" s="441" t="s">
        <v>854</v>
      </c>
      <c r="AB282" s="33"/>
      <c r="AC282" s="213" t="s">
        <v>4276</v>
      </c>
      <c r="AD282" s="626" t="str">
        <f t="shared" si="14"/>
        <v>ECON F376I1</v>
      </c>
      <c r="AE282" s="626">
        <v>1491</v>
      </c>
      <c r="AF282" s="36" t="s">
        <v>200</v>
      </c>
    </row>
    <row r="283" spans="2:32" ht="14.25" customHeight="1">
      <c r="B283" s="33"/>
      <c r="C283" s="41"/>
      <c r="D283" s="35" t="s">
        <v>1764</v>
      </c>
      <c r="E283" s="35" t="s">
        <v>1765</v>
      </c>
      <c r="F283" s="36" t="s">
        <v>200</v>
      </c>
      <c r="G283" s="38">
        <v>1</v>
      </c>
      <c r="H283" s="633">
        <v>17571</v>
      </c>
      <c r="I283" s="36"/>
      <c r="J283" s="36"/>
      <c r="K283" s="36"/>
      <c r="L283" s="36"/>
      <c r="M283" s="402"/>
      <c r="N283" s="36"/>
      <c r="O283" s="36"/>
      <c r="P283" s="392"/>
      <c r="Q283" s="392"/>
      <c r="R283" s="392"/>
      <c r="S283" s="392"/>
      <c r="T283" s="392"/>
      <c r="U283" s="392"/>
      <c r="V283" s="757" t="b">
        <f t="shared" si="13"/>
        <v>1</v>
      </c>
      <c r="W283" s="757" t="b">
        <f t="shared" si="12"/>
        <v>1</v>
      </c>
      <c r="X283" s="35" t="s">
        <v>1765</v>
      </c>
      <c r="Y283" s="38">
        <v>1</v>
      </c>
      <c r="Z283" s="38" t="s">
        <v>19</v>
      </c>
      <c r="AA283" s="441" t="s">
        <v>854</v>
      </c>
      <c r="AB283" s="33"/>
      <c r="AC283" s="213" t="s">
        <v>4277</v>
      </c>
      <c r="AD283" s="626" t="str">
        <f t="shared" si="14"/>
        <v>ECON F377I1</v>
      </c>
      <c r="AE283" s="626">
        <v>1521</v>
      </c>
      <c r="AF283" s="36" t="s">
        <v>200</v>
      </c>
    </row>
    <row r="284" spans="2:32" ht="14.25" customHeight="1">
      <c r="B284" s="43" t="s">
        <v>1621</v>
      </c>
      <c r="C284" s="41"/>
      <c r="D284" s="66" t="s">
        <v>1766</v>
      </c>
      <c r="E284" s="67" t="s">
        <v>1767</v>
      </c>
      <c r="F284" s="67" t="s">
        <v>1768</v>
      </c>
      <c r="G284" s="41">
        <v>1</v>
      </c>
      <c r="H284" s="633">
        <v>15661</v>
      </c>
      <c r="I284" s="67" t="s">
        <v>3304</v>
      </c>
      <c r="J284" s="67" t="s">
        <v>3265</v>
      </c>
      <c r="K284" s="67" t="s">
        <v>3264</v>
      </c>
      <c r="L284" s="67"/>
      <c r="M284" s="406"/>
      <c r="N284" s="67"/>
      <c r="O284" s="67"/>
      <c r="P284" s="392"/>
      <c r="Q284" s="392"/>
      <c r="R284" s="392"/>
      <c r="S284" s="392"/>
      <c r="T284" s="392"/>
      <c r="U284" s="392"/>
      <c r="V284" s="757" t="b">
        <f t="shared" si="13"/>
        <v>1</v>
      </c>
      <c r="W284" s="757" t="b">
        <f t="shared" si="12"/>
        <v>1</v>
      </c>
      <c r="X284" s="67" t="s">
        <v>1767</v>
      </c>
      <c r="Y284" s="41">
        <v>1</v>
      </c>
      <c r="Z284" s="41" t="s">
        <v>6</v>
      </c>
      <c r="AA284" s="441" t="s">
        <v>832</v>
      </c>
      <c r="AB284" s="43" t="s">
        <v>1621</v>
      </c>
      <c r="AC284" s="213" t="s">
        <v>4278</v>
      </c>
      <c r="AD284" s="626" t="str">
        <f t="shared" si="14"/>
        <v>ECON F412L1</v>
      </c>
      <c r="AE284" s="626">
        <v>1451</v>
      </c>
      <c r="AF284" s="67" t="s">
        <v>1768</v>
      </c>
    </row>
    <row r="285" spans="2:32" ht="14.25" customHeight="1">
      <c r="B285" s="43" t="s">
        <v>1564</v>
      </c>
      <c r="C285" s="41"/>
      <c r="D285" s="66">
        <v>1590</v>
      </c>
      <c r="E285" s="67" t="s">
        <v>886</v>
      </c>
      <c r="F285" s="67" t="s">
        <v>887</v>
      </c>
      <c r="G285" s="41">
        <v>1</v>
      </c>
      <c r="H285" s="633">
        <v>15901</v>
      </c>
      <c r="I285" s="67" t="s">
        <v>3302</v>
      </c>
      <c r="J285" s="67" t="s">
        <v>3272</v>
      </c>
      <c r="K285" s="67" t="s">
        <v>3311</v>
      </c>
      <c r="L285" s="67"/>
      <c r="M285" s="406"/>
      <c r="N285" s="67"/>
      <c r="O285" s="67"/>
      <c r="P285" s="392"/>
      <c r="Q285" s="392"/>
      <c r="R285" s="392"/>
      <c r="S285" s="392"/>
      <c r="T285" s="392"/>
      <c r="U285" s="392"/>
      <c r="V285" s="757" t="b">
        <f t="shared" si="13"/>
        <v>1</v>
      </c>
      <c r="W285" s="757" t="b">
        <f t="shared" si="12"/>
        <v>1</v>
      </c>
      <c r="X285" s="67" t="s">
        <v>886</v>
      </c>
      <c r="Y285" s="41">
        <v>1</v>
      </c>
      <c r="Z285" s="41" t="s">
        <v>6</v>
      </c>
      <c r="AA285" s="441" t="s">
        <v>825</v>
      </c>
      <c r="AB285" s="43" t="s">
        <v>1564</v>
      </c>
      <c r="AC285" s="213" t="s">
        <v>4279</v>
      </c>
      <c r="AD285" s="626" t="str">
        <f t="shared" si="14"/>
        <v>ECON F416L1</v>
      </c>
      <c r="AE285" s="626">
        <v>1457</v>
      </c>
      <c r="AF285" s="67" t="s">
        <v>887</v>
      </c>
    </row>
    <row r="286" spans="2:32" ht="14.25" customHeight="1">
      <c r="B286" s="33" t="s">
        <v>1569</v>
      </c>
      <c r="C286" s="41"/>
      <c r="D286" s="66">
        <v>1874</v>
      </c>
      <c r="E286" s="67" t="s">
        <v>889</v>
      </c>
      <c r="F286" s="67" t="s">
        <v>890</v>
      </c>
      <c r="G286" s="41">
        <v>1</v>
      </c>
      <c r="H286" s="633">
        <v>18741</v>
      </c>
      <c r="I286" s="67" t="s">
        <v>3283</v>
      </c>
      <c r="J286" s="67" t="s">
        <v>3268</v>
      </c>
      <c r="K286" s="67" t="s">
        <v>3294</v>
      </c>
      <c r="L286" s="67"/>
      <c r="M286" s="406"/>
      <c r="N286" s="67"/>
      <c r="O286" s="67"/>
      <c r="P286" s="392"/>
      <c r="Q286" s="392"/>
      <c r="R286" s="392"/>
      <c r="S286" s="392"/>
      <c r="T286" s="392"/>
      <c r="U286" s="392"/>
      <c r="V286" s="757" t="b">
        <f t="shared" si="13"/>
        <v>1</v>
      </c>
      <c r="W286" s="757" t="b">
        <f t="shared" si="12"/>
        <v>1</v>
      </c>
      <c r="X286" s="67" t="s">
        <v>889</v>
      </c>
      <c r="Y286" s="41">
        <v>1</v>
      </c>
      <c r="Z286" s="41" t="s">
        <v>6</v>
      </c>
      <c r="AA286" s="441" t="s">
        <v>870</v>
      </c>
      <c r="AB286" s="33" t="s">
        <v>1569</v>
      </c>
      <c r="AC286" s="213" t="s">
        <v>4280</v>
      </c>
      <c r="AD286" s="626" t="str">
        <f t="shared" si="14"/>
        <v>ECON F434L1</v>
      </c>
      <c r="AE286" s="626">
        <v>1540</v>
      </c>
      <c r="AF286" s="67" t="s">
        <v>890</v>
      </c>
    </row>
    <row r="287" spans="2:32" ht="14.25" customHeight="1">
      <c r="B287" s="43" t="s">
        <v>1530</v>
      </c>
      <c r="C287" s="41"/>
      <c r="D287" s="35">
        <v>1875</v>
      </c>
      <c r="E287" s="49" t="s">
        <v>892</v>
      </c>
      <c r="F287" s="53" t="s">
        <v>893</v>
      </c>
      <c r="G287" s="38">
        <v>1</v>
      </c>
      <c r="H287" s="633">
        <v>18751</v>
      </c>
      <c r="I287" s="53" t="s">
        <v>3296</v>
      </c>
      <c r="J287" s="53" t="s">
        <v>3275</v>
      </c>
      <c r="K287" s="53" t="s">
        <v>3310</v>
      </c>
      <c r="L287" s="53"/>
      <c r="M287" s="403"/>
      <c r="N287" s="53"/>
      <c r="O287" s="53"/>
      <c r="P287" s="392"/>
      <c r="Q287" s="392"/>
      <c r="R287" s="392"/>
      <c r="S287" s="392"/>
      <c r="T287" s="392"/>
      <c r="U287" s="392"/>
      <c r="V287" s="757" t="b">
        <f t="shared" si="13"/>
        <v>1</v>
      </c>
      <c r="W287" s="757" t="b">
        <f t="shared" si="12"/>
        <v>1</v>
      </c>
      <c r="X287" s="49" t="s">
        <v>892</v>
      </c>
      <c r="Y287" s="38">
        <v>1</v>
      </c>
      <c r="Z287" s="38" t="s">
        <v>6</v>
      </c>
      <c r="AA287" s="441" t="s">
        <v>894</v>
      </c>
      <c r="AB287" s="459" t="s">
        <v>1530</v>
      </c>
      <c r="AC287" s="213" t="s">
        <v>4281</v>
      </c>
      <c r="AD287" s="626" t="str">
        <f t="shared" si="14"/>
        <v>ECON F435L1</v>
      </c>
      <c r="AE287" s="626">
        <v>1541</v>
      </c>
      <c r="AF287" s="53" t="s">
        <v>893</v>
      </c>
    </row>
    <row r="288" spans="2:32" ht="14.25" customHeight="1">
      <c r="B288" s="43"/>
      <c r="C288" s="41"/>
      <c r="D288" s="66" t="s">
        <v>896</v>
      </c>
      <c r="E288" s="67" t="s">
        <v>897</v>
      </c>
      <c r="F288" s="67" t="s">
        <v>212</v>
      </c>
      <c r="G288" s="41">
        <v>1</v>
      </c>
      <c r="H288" s="633">
        <v>17261</v>
      </c>
      <c r="I288" s="67"/>
      <c r="J288" s="67"/>
      <c r="K288" s="67"/>
      <c r="L288" s="67"/>
      <c r="M288" s="406"/>
      <c r="N288" s="67"/>
      <c r="O288" s="67"/>
      <c r="P288" s="392"/>
      <c r="Q288" s="392"/>
      <c r="R288" s="392"/>
      <c r="S288" s="392"/>
      <c r="T288" s="392"/>
      <c r="U288" s="392"/>
      <c r="V288" s="757" t="b">
        <f t="shared" si="13"/>
        <v>1</v>
      </c>
      <c r="W288" s="757" t="b">
        <f t="shared" si="12"/>
        <v>1</v>
      </c>
      <c r="X288" s="67" t="s">
        <v>897</v>
      </c>
      <c r="Y288" s="41">
        <v>1</v>
      </c>
      <c r="Z288" s="41" t="s">
        <v>19</v>
      </c>
      <c r="AA288" s="441" t="s">
        <v>854</v>
      </c>
      <c r="AB288" s="43"/>
      <c r="AC288" s="213" t="s">
        <v>4282</v>
      </c>
      <c r="AD288" s="626" t="str">
        <f t="shared" si="14"/>
        <v>ECON F491I1</v>
      </c>
      <c r="AE288" s="626">
        <v>1504</v>
      </c>
      <c r="AF288" s="67" t="s">
        <v>212</v>
      </c>
    </row>
    <row r="289" spans="2:33" ht="14.25" customHeight="1">
      <c r="B289" s="33" t="s">
        <v>1530</v>
      </c>
      <c r="C289" s="41" t="s">
        <v>1598</v>
      </c>
      <c r="D289" s="66" t="s">
        <v>1769</v>
      </c>
      <c r="E289" s="67" t="s">
        <v>1770</v>
      </c>
      <c r="F289" s="36" t="s">
        <v>1711</v>
      </c>
      <c r="G289" s="38">
        <v>1</v>
      </c>
      <c r="H289" s="633">
        <v>13841</v>
      </c>
      <c r="I289" s="36" t="s">
        <v>3296</v>
      </c>
      <c r="J289" s="36" t="s">
        <v>3275</v>
      </c>
      <c r="K289" s="36" t="s">
        <v>3310</v>
      </c>
      <c r="L289" s="36"/>
      <c r="M289" s="402"/>
      <c r="N289" s="36"/>
      <c r="O289" s="36"/>
      <c r="P289" s="392"/>
      <c r="Q289" s="392"/>
      <c r="R289" s="392"/>
      <c r="S289" s="392"/>
      <c r="T289" s="392"/>
      <c r="U289" s="392"/>
      <c r="V289" s="757" t="b">
        <f t="shared" si="13"/>
        <v>1</v>
      </c>
      <c r="W289" s="757" t="b">
        <f t="shared" si="12"/>
        <v>1</v>
      </c>
      <c r="X289" s="67" t="s">
        <v>1770</v>
      </c>
      <c r="Y289" s="38">
        <v>1</v>
      </c>
      <c r="Z289" s="38" t="s">
        <v>6</v>
      </c>
      <c r="AA289" s="117" t="s">
        <v>722</v>
      </c>
      <c r="AB289" s="33" t="s">
        <v>1530</v>
      </c>
      <c r="AC289" s="213" t="s">
        <v>4283</v>
      </c>
      <c r="AD289" s="626" t="str">
        <f t="shared" si="14"/>
        <v>ECE F241L1</v>
      </c>
      <c r="AE289" s="626">
        <v>1570</v>
      </c>
      <c r="AF289" s="36" t="s">
        <v>1711</v>
      </c>
    </row>
    <row r="290" spans="2:33" ht="14.25" customHeight="1">
      <c r="B290" s="33" t="s">
        <v>1569</v>
      </c>
      <c r="C290" s="41" t="s">
        <v>1598</v>
      </c>
      <c r="D290" s="66" t="s">
        <v>1769</v>
      </c>
      <c r="E290" s="67" t="s">
        <v>1770</v>
      </c>
      <c r="F290" s="36" t="s">
        <v>1711</v>
      </c>
      <c r="G290" s="38">
        <v>2</v>
      </c>
      <c r="H290" s="633">
        <v>13842</v>
      </c>
      <c r="I290" s="36" t="s">
        <v>3283</v>
      </c>
      <c r="J290" s="36" t="s">
        <v>3268</v>
      </c>
      <c r="K290" s="36" t="s">
        <v>3294</v>
      </c>
      <c r="L290" s="36"/>
      <c r="M290" s="402"/>
      <c r="N290" s="36"/>
      <c r="O290" s="36"/>
      <c r="P290" s="392"/>
      <c r="Q290" s="392"/>
      <c r="R290" s="392"/>
      <c r="S290" s="392"/>
      <c r="T290" s="392"/>
      <c r="U290" s="392"/>
      <c r="V290" s="757" t="b">
        <f t="shared" si="13"/>
        <v>1</v>
      </c>
      <c r="W290" s="757" t="b">
        <f t="shared" si="12"/>
        <v>1</v>
      </c>
      <c r="X290" s="67" t="s">
        <v>1770</v>
      </c>
      <c r="Y290" s="38">
        <v>2</v>
      </c>
      <c r="Z290" s="38" t="s">
        <v>6</v>
      </c>
      <c r="AA290" s="53" t="s">
        <v>723</v>
      </c>
      <c r="AB290" s="33" t="s">
        <v>1569</v>
      </c>
      <c r="AC290" s="213" t="s">
        <v>4284</v>
      </c>
      <c r="AD290" s="626" t="str">
        <f t="shared" si="14"/>
        <v>ECE F241L2</v>
      </c>
      <c r="AE290" s="626">
        <v>1571</v>
      </c>
      <c r="AF290" s="36" t="s">
        <v>1711</v>
      </c>
    </row>
    <row r="291" spans="2:33" ht="14.25" customHeight="1">
      <c r="B291" s="33" t="s">
        <v>1639</v>
      </c>
      <c r="C291" s="41" t="s">
        <v>1598</v>
      </c>
      <c r="D291" s="66" t="s">
        <v>1769</v>
      </c>
      <c r="E291" s="67" t="s">
        <v>1770</v>
      </c>
      <c r="F291" s="36" t="s">
        <v>1711</v>
      </c>
      <c r="G291" s="38">
        <v>1</v>
      </c>
      <c r="H291" s="641">
        <v>1384157</v>
      </c>
      <c r="I291" s="36" t="s">
        <v>3305</v>
      </c>
      <c r="J291" s="36"/>
      <c r="K291" s="36"/>
      <c r="L291" s="36"/>
      <c r="M291" s="402"/>
      <c r="N291" s="36"/>
      <c r="O291" s="36"/>
      <c r="P291" s="392"/>
      <c r="Q291" s="392"/>
      <c r="R291" s="392"/>
      <c r="S291" s="392"/>
      <c r="T291" s="392"/>
      <c r="U291" s="392"/>
      <c r="V291" s="757" t="b">
        <f t="shared" si="13"/>
        <v>1</v>
      </c>
      <c r="W291" s="757" t="b">
        <f t="shared" si="12"/>
        <v>1</v>
      </c>
      <c r="X291" s="67" t="s">
        <v>1770</v>
      </c>
      <c r="Y291" s="38">
        <v>1</v>
      </c>
      <c r="Z291" s="38" t="s">
        <v>7</v>
      </c>
      <c r="AA291" s="117" t="s">
        <v>723</v>
      </c>
      <c r="AB291" s="33" t="s">
        <v>1639</v>
      </c>
      <c r="AC291" s="213" t="s">
        <v>4285</v>
      </c>
      <c r="AD291" s="626" t="str">
        <f t="shared" si="14"/>
        <v>ECE F241T1</v>
      </c>
      <c r="AE291" s="626">
        <v>1572</v>
      </c>
      <c r="AF291" s="36" t="s">
        <v>1711</v>
      </c>
    </row>
    <row r="292" spans="2:33" ht="14.25" customHeight="1">
      <c r="B292" s="33" t="s">
        <v>1639</v>
      </c>
      <c r="C292" s="41" t="s">
        <v>1712</v>
      </c>
      <c r="D292" s="66" t="s">
        <v>1769</v>
      </c>
      <c r="E292" s="67" t="s">
        <v>1770</v>
      </c>
      <c r="F292" s="36" t="s">
        <v>1711</v>
      </c>
      <c r="G292" s="38">
        <v>2</v>
      </c>
      <c r="H292" s="641">
        <v>1384257</v>
      </c>
      <c r="I292" s="36" t="s">
        <v>3305</v>
      </c>
      <c r="J292" s="36"/>
      <c r="K292" s="36"/>
      <c r="L292" s="36"/>
      <c r="M292" s="402"/>
      <c r="N292" s="36"/>
      <c r="O292" s="36"/>
      <c r="P292" s="392"/>
      <c r="Q292" s="392"/>
      <c r="R292" s="392"/>
      <c r="S292" s="392"/>
      <c r="T292" s="392"/>
      <c r="U292" s="392"/>
      <c r="V292" s="757" t="b">
        <f t="shared" si="13"/>
        <v>1</v>
      </c>
      <c r="W292" s="757" t="b">
        <f t="shared" si="12"/>
        <v>1</v>
      </c>
      <c r="X292" s="67" t="s">
        <v>1770</v>
      </c>
      <c r="Y292" s="38">
        <v>2</v>
      </c>
      <c r="Z292" s="38" t="s">
        <v>7</v>
      </c>
      <c r="AA292" s="117" t="s">
        <v>727</v>
      </c>
      <c r="AB292" s="33" t="s">
        <v>1639</v>
      </c>
      <c r="AC292" s="213" t="s">
        <v>4286</v>
      </c>
      <c r="AD292" s="626" t="str">
        <f t="shared" si="14"/>
        <v>ECE F241T2</v>
      </c>
      <c r="AE292" s="626">
        <v>1573</v>
      </c>
      <c r="AF292" s="36" t="s">
        <v>1711</v>
      </c>
    </row>
    <row r="293" spans="2:33" ht="14.25" customHeight="1">
      <c r="B293" s="33" t="s">
        <v>1639</v>
      </c>
      <c r="C293" s="41" t="s">
        <v>1608</v>
      </c>
      <c r="D293" s="66" t="s">
        <v>1769</v>
      </c>
      <c r="E293" s="67" t="s">
        <v>1770</v>
      </c>
      <c r="F293" s="36" t="s">
        <v>1711</v>
      </c>
      <c r="G293" s="38">
        <v>3</v>
      </c>
      <c r="H293" s="641">
        <v>1384357</v>
      </c>
      <c r="I293" s="36" t="s">
        <v>3305</v>
      </c>
      <c r="J293" s="36"/>
      <c r="K293" s="36"/>
      <c r="L293" s="36"/>
      <c r="M293" s="402"/>
      <c r="N293" s="36"/>
      <c r="O293" s="36"/>
      <c r="P293" s="392"/>
      <c r="Q293" s="392"/>
      <c r="R293" s="392"/>
      <c r="S293" s="392"/>
      <c r="T293" s="392"/>
      <c r="U293" s="392"/>
      <c r="V293" s="757" t="b">
        <f t="shared" si="13"/>
        <v>1</v>
      </c>
      <c r="W293" s="757" t="b">
        <f t="shared" si="12"/>
        <v>1</v>
      </c>
      <c r="X293" s="67" t="s">
        <v>1770</v>
      </c>
      <c r="Y293" s="38">
        <v>3</v>
      </c>
      <c r="Z293" s="38" t="s">
        <v>7</v>
      </c>
      <c r="AA293" s="53" t="s">
        <v>729</v>
      </c>
      <c r="AB293" s="33" t="s">
        <v>1639</v>
      </c>
      <c r="AC293" s="213" t="s">
        <v>4287</v>
      </c>
      <c r="AD293" s="626" t="str">
        <f t="shared" si="14"/>
        <v>ECE F241T3</v>
      </c>
      <c r="AE293" s="626">
        <v>1574</v>
      </c>
      <c r="AF293" s="36" t="s">
        <v>1711</v>
      </c>
    </row>
    <row r="294" spans="2:33" ht="14.25" customHeight="1">
      <c r="B294" s="33" t="s">
        <v>1664</v>
      </c>
      <c r="C294" s="41"/>
      <c r="D294" s="66" t="s">
        <v>1769</v>
      </c>
      <c r="E294" s="67" t="s">
        <v>1770</v>
      </c>
      <c r="F294" s="36" t="s">
        <v>1711</v>
      </c>
      <c r="G294" s="38">
        <v>1</v>
      </c>
      <c r="H294" s="642">
        <v>1384199</v>
      </c>
      <c r="I294" s="36" t="s">
        <v>3304</v>
      </c>
      <c r="J294" s="36" t="s">
        <v>3300</v>
      </c>
      <c r="K294" s="36"/>
      <c r="L294" s="36"/>
      <c r="M294" s="402"/>
      <c r="N294" s="36"/>
      <c r="O294" s="36"/>
      <c r="P294" s="392"/>
      <c r="Q294" s="392"/>
      <c r="R294" s="392"/>
      <c r="S294" s="392"/>
      <c r="T294" s="392"/>
      <c r="U294" s="392"/>
      <c r="V294" s="757" t="b">
        <f t="shared" si="13"/>
        <v>1</v>
      </c>
      <c r="W294" s="757" t="b">
        <f t="shared" si="12"/>
        <v>1</v>
      </c>
      <c r="X294" s="67" t="s">
        <v>1770</v>
      </c>
      <c r="Y294" s="38">
        <v>1</v>
      </c>
      <c r="Z294" s="38" t="s">
        <v>8</v>
      </c>
      <c r="AA294" s="53" t="s">
        <v>3416</v>
      </c>
      <c r="AB294" s="33" t="s">
        <v>1664</v>
      </c>
      <c r="AC294" s="213" t="s">
        <v>4288</v>
      </c>
      <c r="AD294" s="626" t="str">
        <f t="shared" si="14"/>
        <v>ECE F241P1</v>
      </c>
      <c r="AE294" s="626">
        <v>1575</v>
      </c>
      <c r="AF294" s="36" t="s">
        <v>1711</v>
      </c>
    </row>
    <row r="295" spans="2:33" ht="14.25" customHeight="1">
      <c r="B295" s="33" t="s">
        <v>1493</v>
      </c>
      <c r="C295" s="41"/>
      <c r="D295" s="66" t="s">
        <v>1769</v>
      </c>
      <c r="E295" s="67" t="s">
        <v>1770</v>
      </c>
      <c r="F295" s="36" t="s">
        <v>1711</v>
      </c>
      <c r="G295" s="38">
        <v>2</v>
      </c>
      <c r="H295" s="642">
        <v>1384299</v>
      </c>
      <c r="I295" s="36" t="s">
        <v>3287</v>
      </c>
      <c r="J295" s="36" t="s">
        <v>3303</v>
      </c>
      <c r="K295" s="36"/>
      <c r="L295" s="36"/>
      <c r="M295" s="402"/>
      <c r="N295" s="36"/>
      <c r="O295" s="36"/>
      <c r="P295" s="392"/>
      <c r="Q295" s="392"/>
      <c r="R295" s="392"/>
      <c r="S295" s="392"/>
      <c r="T295" s="392"/>
      <c r="U295" s="392"/>
      <c r="V295" s="757" t="b">
        <f t="shared" si="13"/>
        <v>1</v>
      </c>
      <c r="W295" s="757" t="b">
        <f t="shared" si="12"/>
        <v>1</v>
      </c>
      <c r="X295" s="67" t="s">
        <v>1770</v>
      </c>
      <c r="Y295" s="38">
        <v>2</v>
      </c>
      <c r="Z295" s="38" t="s">
        <v>8</v>
      </c>
      <c r="AA295" s="53" t="s">
        <v>3412</v>
      </c>
      <c r="AB295" s="33" t="s">
        <v>1493</v>
      </c>
      <c r="AC295" s="213" t="s">
        <v>4289</v>
      </c>
      <c r="AD295" s="626" t="str">
        <f t="shared" si="14"/>
        <v>ECE F241P2</v>
      </c>
      <c r="AE295" s="626">
        <v>1576</v>
      </c>
      <c r="AF295" s="36" t="s">
        <v>1711</v>
      </c>
    </row>
    <row r="296" spans="2:33" ht="14.25" customHeight="1">
      <c r="B296" s="33" t="s">
        <v>1499</v>
      </c>
      <c r="C296" s="41"/>
      <c r="D296" s="66" t="s">
        <v>1769</v>
      </c>
      <c r="E296" s="67" t="s">
        <v>1770</v>
      </c>
      <c r="F296" s="36" t="s">
        <v>1711</v>
      </c>
      <c r="G296" s="38">
        <v>3</v>
      </c>
      <c r="H296" s="633">
        <v>13843</v>
      </c>
      <c r="I296" s="36" t="s">
        <v>3288</v>
      </c>
      <c r="J296" s="36" t="s">
        <v>3278</v>
      </c>
      <c r="K296" s="36"/>
      <c r="L296" s="36"/>
      <c r="M296" s="402"/>
      <c r="N296" s="36"/>
      <c r="O296" s="36"/>
      <c r="P296" s="392"/>
      <c r="Q296" s="392"/>
      <c r="R296" s="392"/>
      <c r="S296" s="392"/>
      <c r="T296" s="392"/>
      <c r="U296" s="392"/>
      <c r="V296" s="757" t="b">
        <f t="shared" si="13"/>
        <v>1</v>
      </c>
      <c r="W296" s="757" t="b">
        <f t="shared" si="12"/>
        <v>1</v>
      </c>
      <c r="X296" s="67" t="s">
        <v>1770</v>
      </c>
      <c r="Y296" s="38">
        <v>3</v>
      </c>
      <c r="Z296" s="38" t="s">
        <v>8</v>
      </c>
      <c r="AA296" s="53" t="s">
        <v>3413</v>
      </c>
      <c r="AB296" s="33" t="s">
        <v>1499</v>
      </c>
      <c r="AC296" s="213" t="s">
        <v>4290</v>
      </c>
      <c r="AD296" s="626" t="str">
        <f t="shared" si="14"/>
        <v>ECE F241P3</v>
      </c>
      <c r="AE296" s="626">
        <v>1577</v>
      </c>
      <c r="AF296" s="36" t="s">
        <v>1711</v>
      </c>
    </row>
    <row r="297" spans="2:33" ht="14.25" customHeight="1">
      <c r="B297" s="33" t="s">
        <v>1538</v>
      </c>
      <c r="C297" s="41" t="s">
        <v>1608</v>
      </c>
      <c r="D297" s="66" t="s">
        <v>1771</v>
      </c>
      <c r="E297" s="67" t="s">
        <v>1772</v>
      </c>
      <c r="F297" s="36" t="s">
        <v>915</v>
      </c>
      <c r="G297" s="38">
        <v>1</v>
      </c>
      <c r="H297" s="633">
        <v>13851</v>
      </c>
      <c r="I297" s="36" t="s">
        <v>3282</v>
      </c>
      <c r="J297" s="36" t="s">
        <v>3277</v>
      </c>
      <c r="K297" s="36" t="s">
        <v>3308</v>
      </c>
      <c r="L297" s="36"/>
      <c r="M297" s="402"/>
      <c r="N297" s="36"/>
      <c r="O297" s="36"/>
      <c r="P297" s="392"/>
      <c r="Q297" s="392"/>
      <c r="R297" s="392"/>
      <c r="S297" s="392"/>
      <c r="T297" s="392"/>
      <c r="U297" s="392"/>
      <c r="V297" s="757" t="b">
        <f t="shared" si="13"/>
        <v>1</v>
      </c>
      <c r="W297" s="757" t="b">
        <f t="shared" si="12"/>
        <v>1</v>
      </c>
      <c r="X297" s="67" t="s">
        <v>1772</v>
      </c>
      <c r="Y297" s="38">
        <v>1</v>
      </c>
      <c r="Z297" s="38" t="s">
        <v>6</v>
      </c>
      <c r="AA297" s="442" t="s">
        <v>919</v>
      </c>
      <c r="AB297" s="33" t="s">
        <v>1538</v>
      </c>
      <c r="AC297" s="213" t="s">
        <v>3972</v>
      </c>
      <c r="AD297" s="626" t="str">
        <f t="shared" si="14"/>
        <v>ECE F242L1</v>
      </c>
      <c r="AE297" s="626">
        <v>1354</v>
      </c>
      <c r="AF297" s="36" t="s">
        <v>915</v>
      </c>
    </row>
    <row r="298" spans="2:33" ht="14.25" customHeight="1">
      <c r="B298" s="33" t="s">
        <v>1640</v>
      </c>
      <c r="C298" s="41" t="s">
        <v>1608</v>
      </c>
      <c r="D298" s="66" t="s">
        <v>1771</v>
      </c>
      <c r="E298" s="67" t="s">
        <v>1772</v>
      </c>
      <c r="F298" s="36" t="s">
        <v>915</v>
      </c>
      <c r="G298" s="38">
        <v>1</v>
      </c>
      <c r="H298" s="643">
        <v>1385157</v>
      </c>
      <c r="I298" s="36" t="s">
        <v>3306</v>
      </c>
      <c r="J298" s="36"/>
      <c r="K298" s="36"/>
      <c r="L298" s="36"/>
      <c r="M298" s="402"/>
      <c r="N298" s="36"/>
      <c r="O298" s="36"/>
      <c r="P298" s="392"/>
      <c r="Q298" s="392"/>
      <c r="R298" s="392"/>
      <c r="S298" s="392"/>
      <c r="T298" s="392"/>
      <c r="U298" s="392"/>
      <c r="V298" s="757" t="b">
        <f t="shared" si="13"/>
        <v>1</v>
      </c>
      <c r="W298" s="757" t="b">
        <f t="shared" si="12"/>
        <v>1</v>
      </c>
      <c r="X298" s="67" t="s">
        <v>1772</v>
      </c>
      <c r="Y298" s="38">
        <v>1</v>
      </c>
      <c r="Z298" s="38" t="s">
        <v>7</v>
      </c>
      <c r="AA298" s="442" t="s">
        <v>919</v>
      </c>
      <c r="AB298" s="33" t="s">
        <v>1640</v>
      </c>
      <c r="AC298" s="213" t="s">
        <v>3972</v>
      </c>
      <c r="AD298" s="626" t="str">
        <f t="shared" si="14"/>
        <v>ECE F242T1</v>
      </c>
      <c r="AE298" s="626">
        <v>1354</v>
      </c>
      <c r="AF298" s="36" t="s">
        <v>915</v>
      </c>
      <c r="AG298" s="757" t="s">
        <v>4567</v>
      </c>
    </row>
    <row r="299" spans="2:33" ht="14.25" customHeight="1">
      <c r="B299" s="33" t="s">
        <v>1534</v>
      </c>
      <c r="C299" s="41" t="s">
        <v>1598</v>
      </c>
      <c r="D299" s="66" t="s">
        <v>1771</v>
      </c>
      <c r="E299" s="67" t="s">
        <v>1772</v>
      </c>
      <c r="F299" s="36" t="s">
        <v>915</v>
      </c>
      <c r="G299" s="38">
        <v>2</v>
      </c>
      <c r="H299" s="633">
        <v>13852</v>
      </c>
      <c r="I299" s="36" t="s">
        <v>3284</v>
      </c>
      <c r="J299" s="36" t="s">
        <v>3273</v>
      </c>
      <c r="K299" s="36" t="s">
        <v>3269</v>
      </c>
      <c r="L299" s="36"/>
      <c r="M299" s="402"/>
      <c r="N299" s="36"/>
      <c r="O299" s="36"/>
      <c r="P299" s="392"/>
      <c r="Q299" s="392"/>
      <c r="R299" s="392"/>
      <c r="S299" s="392"/>
      <c r="T299" s="392"/>
      <c r="U299" s="392"/>
      <c r="V299" s="757" t="b">
        <f t="shared" si="13"/>
        <v>1</v>
      </c>
      <c r="W299" s="757" t="b">
        <f t="shared" si="12"/>
        <v>1</v>
      </c>
      <c r="X299" s="67" t="s">
        <v>1772</v>
      </c>
      <c r="Y299" s="38">
        <v>2</v>
      </c>
      <c r="Z299" s="38" t="s">
        <v>6</v>
      </c>
      <c r="AA299" s="441" t="s">
        <v>916</v>
      </c>
      <c r="AB299" s="33" t="s">
        <v>1534</v>
      </c>
      <c r="AC299" s="213" t="s">
        <v>3973</v>
      </c>
      <c r="AD299" s="626" t="str">
        <f t="shared" si="14"/>
        <v>ECE F242L2</v>
      </c>
      <c r="AE299" s="626">
        <v>1355</v>
      </c>
      <c r="AF299" s="36" t="s">
        <v>915</v>
      </c>
    </row>
    <row r="300" spans="2:33" ht="14.25" customHeight="1">
      <c r="B300" s="33" t="s">
        <v>1640</v>
      </c>
      <c r="C300" s="41" t="s">
        <v>1598</v>
      </c>
      <c r="D300" s="66" t="s">
        <v>1771</v>
      </c>
      <c r="E300" s="67" t="s">
        <v>1772</v>
      </c>
      <c r="F300" s="36" t="s">
        <v>915</v>
      </c>
      <c r="G300" s="38">
        <v>2</v>
      </c>
      <c r="H300" s="643">
        <v>1385257</v>
      </c>
      <c r="I300" s="36" t="s">
        <v>3306</v>
      </c>
      <c r="J300" s="36"/>
      <c r="K300" s="36"/>
      <c r="L300" s="36"/>
      <c r="M300" s="402"/>
      <c r="N300" s="36"/>
      <c r="O300" s="36"/>
      <c r="P300" s="392"/>
      <c r="Q300" s="392"/>
      <c r="R300" s="392"/>
      <c r="S300" s="392"/>
      <c r="T300" s="392"/>
      <c r="U300" s="392"/>
      <c r="V300" s="757" t="b">
        <f t="shared" si="13"/>
        <v>1</v>
      </c>
      <c r="W300" s="757" t="b">
        <f t="shared" si="12"/>
        <v>1</v>
      </c>
      <c r="X300" s="67" t="s">
        <v>1772</v>
      </c>
      <c r="Y300" s="38">
        <v>2</v>
      </c>
      <c r="Z300" s="38" t="s">
        <v>7</v>
      </c>
      <c r="AA300" s="442" t="s">
        <v>917</v>
      </c>
      <c r="AB300" s="33" t="s">
        <v>1640</v>
      </c>
      <c r="AC300" s="213" t="s">
        <v>3973</v>
      </c>
      <c r="AD300" s="626" t="str">
        <f t="shared" si="14"/>
        <v>ECE F242T2</v>
      </c>
      <c r="AE300" s="626">
        <v>1355</v>
      </c>
      <c r="AF300" s="36" t="s">
        <v>915</v>
      </c>
      <c r="AG300" s="757" t="s">
        <v>4568</v>
      </c>
    </row>
    <row r="301" spans="2:33" ht="14.25" customHeight="1">
      <c r="B301" s="33" t="s">
        <v>1578</v>
      </c>
      <c r="C301" s="41" t="s">
        <v>1608</v>
      </c>
      <c r="D301" s="66" t="s">
        <v>1773</v>
      </c>
      <c r="E301" s="67" t="s">
        <v>1774</v>
      </c>
      <c r="F301" s="36" t="s">
        <v>922</v>
      </c>
      <c r="G301" s="38">
        <v>1</v>
      </c>
      <c r="H301" s="633">
        <v>13861</v>
      </c>
      <c r="I301" s="36" t="s">
        <v>3299</v>
      </c>
      <c r="J301" s="36" t="s">
        <v>3276</v>
      </c>
      <c r="K301" s="36" t="s">
        <v>3297</v>
      </c>
      <c r="L301" s="36"/>
      <c r="M301" s="402"/>
      <c r="N301" s="36"/>
      <c r="O301" s="36"/>
      <c r="P301" s="392"/>
      <c r="Q301" s="392"/>
      <c r="R301" s="392"/>
      <c r="S301" s="392"/>
      <c r="T301" s="392"/>
      <c r="U301" s="392"/>
      <c r="V301" s="757" t="b">
        <f t="shared" si="13"/>
        <v>1</v>
      </c>
      <c r="W301" s="757" t="b">
        <f t="shared" si="12"/>
        <v>1</v>
      </c>
      <c r="X301" s="67" t="s">
        <v>1774</v>
      </c>
      <c r="Y301" s="38">
        <v>1</v>
      </c>
      <c r="Z301" s="38" t="s">
        <v>6</v>
      </c>
      <c r="AA301" s="441" t="s">
        <v>923</v>
      </c>
      <c r="AB301" s="33" t="s">
        <v>1578</v>
      </c>
      <c r="AC301" s="213" t="s">
        <v>3974</v>
      </c>
      <c r="AD301" s="626" t="str">
        <f t="shared" si="14"/>
        <v>ECE F243L1</v>
      </c>
      <c r="AE301" s="626">
        <v>1356</v>
      </c>
      <c r="AF301" s="36" t="s">
        <v>922</v>
      </c>
    </row>
    <row r="302" spans="2:33" ht="14.25" customHeight="1">
      <c r="B302" s="33" t="s">
        <v>1637</v>
      </c>
      <c r="C302" s="41" t="s">
        <v>1608</v>
      </c>
      <c r="D302" s="66" t="s">
        <v>1773</v>
      </c>
      <c r="E302" s="67" t="s">
        <v>1774</v>
      </c>
      <c r="F302" s="36" t="s">
        <v>922</v>
      </c>
      <c r="G302" s="38">
        <v>1</v>
      </c>
      <c r="H302" s="643">
        <v>1386157</v>
      </c>
      <c r="I302" s="36" t="s">
        <v>3301</v>
      </c>
      <c r="J302" s="36"/>
      <c r="K302" s="36"/>
      <c r="L302" s="36"/>
      <c r="M302" s="402"/>
      <c r="N302" s="36"/>
      <c r="O302" s="36"/>
      <c r="P302" s="392"/>
      <c r="Q302" s="392"/>
      <c r="R302" s="392"/>
      <c r="S302" s="392"/>
      <c r="T302" s="392"/>
      <c r="U302" s="392"/>
      <c r="V302" s="757" t="b">
        <f t="shared" si="13"/>
        <v>1</v>
      </c>
      <c r="W302" s="757" t="b">
        <f t="shared" si="12"/>
        <v>1</v>
      </c>
      <c r="X302" s="67" t="s">
        <v>1774</v>
      </c>
      <c r="Y302" s="38">
        <v>1</v>
      </c>
      <c r="Z302" s="38" t="s">
        <v>7</v>
      </c>
      <c r="AA302" s="442" t="s">
        <v>924</v>
      </c>
      <c r="AB302" s="33" t="s">
        <v>1637</v>
      </c>
      <c r="AC302" s="213" t="s">
        <v>3974</v>
      </c>
      <c r="AD302" s="626" t="str">
        <f t="shared" si="14"/>
        <v>ECE F243T1</v>
      </c>
      <c r="AE302" s="626">
        <v>1356</v>
      </c>
      <c r="AF302" s="36" t="s">
        <v>922</v>
      </c>
      <c r="AG302" s="757" t="s">
        <v>4569</v>
      </c>
    </row>
    <row r="303" spans="2:33" ht="14.25" customHeight="1">
      <c r="B303" s="33" t="s">
        <v>1578</v>
      </c>
      <c r="C303" s="41" t="s">
        <v>1775</v>
      </c>
      <c r="D303" s="66" t="s">
        <v>1773</v>
      </c>
      <c r="E303" s="67" t="s">
        <v>1774</v>
      </c>
      <c r="F303" s="36" t="s">
        <v>922</v>
      </c>
      <c r="G303" s="38">
        <v>2</v>
      </c>
      <c r="H303" s="633">
        <v>13862</v>
      </c>
      <c r="I303" s="36" t="s">
        <v>3299</v>
      </c>
      <c r="J303" s="36" t="s">
        <v>3276</v>
      </c>
      <c r="K303" s="36" t="s">
        <v>3267</v>
      </c>
      <c r="L303" s="36"/>
      <c r="M303" s="402"/>
      <c r="N303" s="36"/>
      <c r="O303" s="36"/>
      <c r="P303" s="392"/>
      <c r="Q303" s="392"/>
      <c r="R303" s="392"/>
      <c r="S303" s="392"/>
      <c r="T303" s="392"/>
      <c r="U303" s="392"/>
      <c r="V303" s="757" t="b">
        <f t="shared" si="13"/>
        <v>1</v>
      </c>
      <c r="W303" s="757" t="b">
        <f t="shared" si="12"/>
        <v>1</v>
      </c>
      <c r="X303" s="67" t="s">
        <v>1774</v>
      </c>
      <c r="Y303" s="38">
        <v>2</v>
      </c>
      <c r="Z303" s="38" t="s">
        <v>6</v>
      </c>
      <c r="AA303" s="442" t="s">
        <v>912</v>
      </c>
      <c r="AB303" s="33" t="s">
        <v>1578</v>
      </c>
      <c r="AC303" s="213" t="s">
        <v>3975</v>
      </c>
      <c r="AD303" s="626" t="str">
        <f t="shared" si="14"/>
        <v>ECE F243L2</v>
      </c>
      <c r="AE303" s="626">
        <v>1357</v>
      </c>
      <c r="AF303" s="36" t="s">
        <v>922</v>
      </c>
    </row>
    <row r="304" spans="2:33" ht="14.25" customHeight="1">
      <c r="B304" s="33" t="s">
        <v>1637</v>
      </c>
      <c r="C304" s="41" t="s">
        <v>1775</v>
      </c>
      <c r="D304" s="66" t="s">
        <v>1773</v>
      </c>
      <c r="E304" s="67" t="s">
        <v>1774</v>
      </c>
      <c r="F304" s="36" t="s">
        <v>922</v>
      </c>
      <c r="G304" s="38">
        <v>2</v>
      </c>
      <c r="H304" s="643">
        <v>1386257</v>
      </c>
      <c r="I304" s="36" t="s">
        <v>3301</v>
      </c>
      <c r="J304" s="36"/>
      <c r="K304" s="36"/>
      <c r="L304" s="36"/>
      <c r="M304" s="402"/>
      <c r="N304" s="36"/>
      <c r="O304" s="36"/>
      <c r="P304" s="392"/>
      <c r="Q304" s="392"/>
      <c r="R304" s="392"/>
      <c r="S304" s="392"/>
      <c r="T304" s="392"/>
      <c r="U304" s="392"/>
      <c r="V304" s="757" t="b">
        <f t="shared" si="13"/>
        <v>1</v>
      </c>
      <c r="W304" s="757" t="b">
        <f t="shared" si="12"/>
        <v>1</v>
      </c>
      <c r="X304" s="67" t="s">
        <v>1774</v>
      </c>
      <c r="Y304" s="38">
        <v>2</v>
      </c>
      <c r="Z304" s="38" t="s">
        <v>7</v>
      </c>
      <c r="AA304" s="442" t="s">
        <v>912</v>
      </c>
      <c r="AB304" s="33" t="s">
        <v>1637</v>
      </c>
      <c r="AC304" s="213" t="s">
        <v>3975</v>
      </c>
      <c r="AD304" s="626" t="str">
        <f t="shared" si="14"/>
        <v>ECE F243T2</v>
      </c>
      <c r="AE304" s="626">
        <v>1357</v>
      </c>
      <c r="AF304" s="36" t="s">
        <v>922</v>
      </c>
      <c r="AG304" s="757" t="s">
        <v>4570</v>
      </c>
    </row>
    <row r="305" spans="2:33" ht="14.25" customHeight="1">
      <c r="B305" s="33" t="s">
        <v>1588</v>
      </c>
      <c r="C305" s="41" t="s">
        <v>1604</v>
      </c>
      <c r="D305" s="66" t="s">
        <v>1773</v>
      </c>
      <c r="E305" s="67" t="s">
        <v>1774</v>
      </c>
      <c r="F305" s="36" t="s">
        <v>922</v>
      </c>
      <c r="G305" s="38">
        <v>3</v>
      </c>
      <c r="H305" s="633">
        <v>13863</v>
      </c>
      <c r="I305" s="36" t="s">
        <v>3303</v>
      </c>
      <c r="J305" s="36" t="s">
        <v>3266</v>
      </c>
      <c r="K305" s="36" t="s">
        <v>3267</v>
      </c>
      <c r="L305" s="36"/>
      <c r="M305" s="402"/>
      <c r="N305" s="36"/>
      <c r="O305" s="36"/>
      <c r="P305" s="392"/>
      <c r="Q305" s="392"/>
      <c r="R305" s="392"/>
      <c r="S305" s="392"/>
      <c r="T305" s="392"/>
      <c r="U305" s="392"/>
      <c r="V305" s="757" t="b">
        <f t="shared" si="13"/>
        <v>1</v>
      </c>
      <c r="W305" s="757" t="b">
        <f t="shared" si="12"/>
        <v>1</v>
      </c>
      <c r="X305" s="67" t="s">
        <v>1774</v>
      </c>
      <c r="Y305" s="38">
        <v>3</v>
      </c>
      <c r="Z305" s="38" t="s">
        <v>6</v>
      </c>
      <c r="AA305" s="442" t="s">
        <v>725</v>
      </c>
      <c r="AB305" s="33" t="s">
        <v>1588</v>
      </c>
      <c r="AC305" s="213" t="s">
        <v>3976</v>
      </c>
      <c r="AD305" s="626" t="str">
        <f t="shared" si="14"/>
        <v>ECE F243L3</v>
      </c>
      <c r="AE305" s="626">
        <v>1358</v>
      </c>
      <c r="AF305" s="36" t="s">
        <v>922</v>
      </c>
    </row>
    <row r="306" spans="2:33" ht="14.25" customHeight="1">
      <c r="B306" s="33" t="s">
        <v>1637</v>
      </c>
      <c r="C306" s="41" t="s">
        <v>1604</v>
      </c>
      <c r="D306" s="66" t="s">
        <v>1773</v>
      </c>
      <c r="E306" s="67" t="s">
        <v>1774</v>
      </c>
      <c r="F306" s="36" t="s">
        <v>922</v>
      </c>
      <c r="G306" s="38">
        <v>3</v>
      </c>
      <c r="H306" s="643">
        <v>1386357</v>
      </c>
      <c r="I306" s="36" t="s">
        <v>3301</v>
      </c>
      <c r="J306" s="36"/>
      <c r="K306" s="36"/>
      <c r="L306" s="36"/>
      <c r="M306" s="402"/>
      <c r="N306" s="36"/>
      <c r="O306" s="36"/>
      <c r="P306" s="392"/>
      <c r="Q306" s="392"/>
      <c r="R306" s="392"/>
      <c r="S306" s="392"/>
      <c r="T306" s="392"/>
      <c r="U306" s="392"/>
      <c r="V306" s="757" t="b">
        <f t="shared" si="13"/>
        <v>1</v>
      </c>
      <c r="W306" s="757" t="b">
        <f t="shared" si="12"/>
        <v>1</v>
      </c>
      <c r="X306" s="67" t="s">
        <v>1774</v>
      </c>
      <c r="Y306" s="38">
        <v>3</v>
      </c>
      <c r="Z306" s="38" t="s">
        <v>7</v>
      </c>
      <c r="AA306" s="442" t="s">
        <v>725</v>
      </c>
      <c r="AB306" s="33" t="s">
        <v>1637</v>
      </c>
      <c r="AC306" s="213" t="s">
        <v>3976</v>
      </c>
      <c r="AD306" s="626" t="str">
        <f t="shared" si="14"/>
        <v>ECE F243T3</v>
      </c>
      <c r="AE306" s="626">
        <v>1358</v>
      </c>
      <c r="AF306" s="36" t="s">
        <v>922</v>
      </c>
      <c r="AG306" s="757" t="s">
        <v>4571</v>
      </c>
    </row>
    <row r="307" spans="2:33" ht="14.25" customHeight="1">
      <c r="B307" s="33" t="s">
        <v>1578</v>
      </c>
      <c r="C307" s="41" t="s">
        <v>1603</v>
      </c>
      <c r="D307" s="66" t="s">
        <v>1776</v>
      </c>
      <c r="E307" s="67" t="s">
        <v>1777</v>
      </c>
      <c r="F307" s="36" t="s">
        <v>927</v>
      </c>
      <c r="G307" s="38">
        <v>1</v>
      </c>
      <c r="H307" s="633">
        <v>13871</v>
      </c>
      <c r="I307" s="36" t="s">
        <v>3299</v>
      </c>
      <c r="J307" s="36" t="s">
        <v>3276</v>
      </c>
      <c r="K307" s="36" t="s">
        <v>3297</v>
      </c>
      <c r="L307" s="36"/>
      <c r="M307" s="402"/>
      <c r="N307" s="36"/>
      <c r="O307" s="36"/>
      <c r="P307" s="392"/>
      <c r="Q307" s="392"/>
      <c r="R307" s="392"/>
      <c r="S307" s="392"/>
      <c r="T307" s="392"/>
      <c r="U307" s="392"/>
      <c r="V307" s="757" t="b">
        <f t="shared" si="13"/>
        <v>1</v>
      </c>
      <c r="W307" s="757" t="b">
        <f t="shared" si="12"/>
        <v>1</v>
      </c>
      <c r="X307" s="67" t="s">
        <v>1777</v>
      </c>
      <c r="Y307" s="38">
        <v>1</v>
      </c>
      <c r="Z307" s="38" t="s">
        <v>6</v>
      </c>
      <c r="AA307" s="442" t="s">
        <v>931</v>
      </c>
      <c r="AB307" s="33" t="s">
        <v>1578</v>
      </c>
      <c r="AC307" s="213" t="s">
        <v>3977</v>
      </c>
      <c r="AD307" s="626" t="str">
        <f t="shared" si="14"/>
        <v>ECE F244L1</v>
      </c>
      <c r="AE307" s="626">
        <v>1359</v>
      </c>
      <c r="AF307" s="36" t="s">
        <v>927</v>
      </c>
    </row>
    <row r="308" spans="2:33" ht="14.25" customHeight="1">
      <c r="B308" s="33" t="s">
        <v>1536</v>
      </c>
      <c r="C308" s="41" t="s">
        <v>1603</v>
      </c>
      <c r="D308" s="66" t="s">
        <v>1776</v>
      </c>
      <c r="E308" s="67" t="s">
        <v>1777</v>
      </c>
      <c r="F308" s="36" t="s">
        <v>927</v>
      </c>
      <c r="G308" s="38">
        <v>1</v>
      </c>
      <c r="H308" s="643">
        <v>1387157</v>
      </c>
      <c r="I308" s="36" t="s">
        <v>3280</v>
      </c>
      <c r="J308" s="36"/>
      <c r="K308" s="36"/>
      <c r="L308" s="36"/>
      <c r="M308" s="402"/>
      <c r="N308" s="36"/>
      <c r="O308" s="36"/>
      <c r="P308" s="392"/>
      <c r="Q308" s="392"/>
      <c r="R308" s="392"/>
      <c r="S308" s="392"/>
      <c r="T308" s="392"/>
      <c r="U308" s="392"/>
      <c r="V308" s="757" t="b">
        <f t="shared" si="13"/>
        <v>1</v>
      </c>
      <c r="W308" s="757" t="b">
        <f t="shared" si="12"/>
        <v>1</v>
      </c>
      <c r="X308" s="67" t="s">
        <v>1777</v>
      </c>
      <c r="Y308" s="38">
        <v>1</v>
      </c>
      <c r="Z308" s="38" t="s">
        <v>7</v>
      </c>
      <c r="AA308" s="442" t="s">
        <v>931</v>
      </c>
      <c r="AB308" s="33" t="s">
        <v>1536</v>
      </c>
      <c r="AC308" s="213" t="s">
        <v>3977</v>
      </c>
      <c r="AD308" s="626" t="str">
        <f t="shared" si="14"/>
        <v>ECE F244T1</v>
      </c>
      <c r="AE308" s="626">
        <v>1359</v>
      </c>
      <c r="AF308" s="36" t="s">
        <v>927</v>
      </c>
      <c r="AG308" s="757" t="s">
        <v>4572</v>
      </c>
    </row>
    <row r="309" spans="2:33" ht="14.25" customHeight="1">
      <c r="B309" s="33" t="s">
        <v>1538</v>
      </c>
      <c r="C309" s="41" t="s">
        <v>1604</v>
      </c>
      <c r="D309" s="66" t="s">
        <v>1776</v>
      </c>
      <c r="E309" s="67" t="s">
        <v>1777</v>
      </c>
      <c r="F309" s="36" t="s">
        <v>927</v>
      </c>
      <c r="G309" s="38">
        <v>2</v>
      </c>
      <c r="H309" s="633">
        <v>13872</v>
      </c>
      <c r="I309" s="36" t="s">
        <v>3282</v>
      </c>
      <c r="J309" s="36" t="s">
        <v>3277</v>
      </c>
      <c r="K309" s="36" t="s">
        <v>3308</v>
      </c>
      <c r="L309" s="36"/>
      <c r="M309" s="402"/>
      <c r="N309" s="36"/>
      <c r="O309" s="36"/>
      <c r="P309" s="392"/>
      <c r="Q309" s="392"/>
      <c r="R309" s="392"/>
      <c r="S309" s="392"/>
      <c r="T309" s="392"/>
      <c r="U309" s="392"/>
      <c r="V309" s="757" t="b">
        <f t="shared" si="13"/>
        <v>1</v>
      </c>
      <c r="W309" s="757" t="b">
        <f t="shared" si="12"/>
        <v>1</v>
      </c>
      <c r="X309" s="67" t="s">
        <v>1777</v>
      </c>
      <c r="Y309" s="38">
        <v>2</v>
      </c>
      <c r="Z309" s="38" t="s">
        <v>6</v>
      </c>
      <c r="AA309" s="442" t="s">
        <v>935</v>
      </c>
      <c r="AB309" s="33" t="s">
        <v>1538</v>
      </c>
      <c r="AC309" s="213" t="s">
        <v>3978</v>
      </c>
      <c r="AD309" s="626" t="str">
        <f t="shared" si="14"/>
        <v>ECE F244L2</v>
      </c>
      <c r="AE309" s="626">
        <v>1360</v>
      </c>
      <c r="AF309" s="36" t="s">
        <v>927</v>
      </c>
    </row>
    <row r="310" spans="2:33" ht="14.25" customHeight="1">
      <c r="B310" s="33" t="s">
        <v>1536</v>
      </c>
      <c r="C310" s="41" t="s">
        <v>1604</v>
      </c>
      <c r="D310" s="66" t="s">
        <v>1776</v>
      </c>
      <c r="E310" s="67" t="s">
        <v>1777</v>
      </c>
      <c r="F310" s="36" t="s">
        <v>927</v>
      </c>
      <c r="G310" s="38">
        <v>2</v>
      </c>
      <c r="H310" s="643">
        <v>1387257</v>
      </c>
      <c r="I310" s="36" t="s">
        <v>3280</v>
      </c>
      <c r="J310" s="36"/>
      <c r="K310" s="36"/>
      <c r="L310" s="36"/>
      <c r="M310" s="402"/>
      <c r="N310" s="36"/>
      <c r="O310" s="36"/>
      <c r="P310" s="392"/>
      <c r="Q310" s="392"/>
      <c r="R310" s="392"/>
      <c r="S310" s="392"/>
      <c r="T310" s="392"/>
      <c r="U310" s="392"/>
      <c r="V310" s="757" t="b">
        <f t="shared" si="13"/>
        <v>1</v>
      </c>
      <c r="W310" s="757" t="b">
        <f t="shared" si="12"/>
        <v>1</v>
      </c>
      <c r="X310" s="67" t="s">
        <v>1777</v>
      </c>
      <c r="Y310" s="38">
        <v>2</v>
      </c>
      <c r="Z310" s="38" t="s">
        <v>7</v>
      </c>
      <c r="AA310" s="442" t="s">
        <v>935</v>
      </c>
      <c r="AB310" s="33" t="s">
        <v>1536</v>
      </c>
      <c r="AC310" s="213" t="s">
        <v>3978</v>
      </c>
      <c r="AD310" s="626" t="str">
        <f t="shared" si="14"/>
        <v>ECE F244T2</v>
      </c>
      <c r="AE310" s="626">
        <v>1360</v>
      </c>
      <c r="AF310" s="36" t="s">
        <v>927</v>
      </c>
      <c r="AG310" s="757" t="s">
        <v>4573</v>
      </c>
    </row>
    <row r="311" spans="2:33" ht="14.25" customHeight="1">
      <c r="B311" s="33" t="s">
        <v>1534</v>
      </c>
      <c r="C311" s="41" t="s">
        <v>1602</v>
      </c>
      <c r="D311" s="66" t="s">
        <v>1776</v>
      </c>
      <c r="E311" s="67" t="s">
        <v>1777</v>
      </c>
      <c r="F311" s="36" t="s">
        <v>927</v>
      </c>
      <c r="G311" s="38">
        <v>3</v>
      </c>
      <c r="H311" s="633">
        <v>13873</v>
      </c>
      <c r="I311" s="36" t="s">
        <v>3284</v>
      </c>
      <c r="J311" s="36" t="s">
        <v>3273</v>
      </c>
      <c r="K311" s="36" t="s">
        <v>3269</v>
      </c>
      <c r="L311" s="36"/>
      <c r="M311" s="402"/>
      <c r="N311" s="36"/>
      <c r="O311" s="36"/>
      <c r="P311" s="392"/>
      <c r="Q311" s="392"/>
      <c r="R311" s="392"/>
      <c r="S311" s="392"/>
      <c r="T311" s="392"/>
      <c r="U311" s="392"/>
      <c r="V311" s="757" t="b">
        <f t="shared" si="13"/>
        <v>1</v>
      </c>
      <c r="W311" s="757" t="b">
        <f t="shared" si="12"/>
        <v>1</v>
      </c>
      <c r="X311" s="67" t="s">
        <v>1777</v>
      </c>
      <c r="Y311" s="38">
        <v>3</v>
      </c>
      <c r="Z311" s="38" t="s">
        <v>6</v>
      </c>
      <c r="AA311" s="53" t="s">
        <v>1778</v>
      </c>
      <c r="AB311" s="33" t="s">
        <v>1534</v>
      </c>
      <c r="AC311" s="213" t="s">
        <v>3979</v>
      </c>
      <c r="AD311" s="626" t="str">
        <f t="shared" si="14"/>
        <v>ECE F244L3</v>
      </c>
      <c r="AE311" s="626">
        <v>1361</v>
      </c>
      <c r="AF311" s="36" t="s">
        <v>927</v>
      </c>
    </row>
    <row r="312" spans="2:33" ht="14.25" customHeight="1">
      <c r="B312" s="33" t="s">
        <v>1536</v>
      </c>
      <c r="C312" s="41" t="s">
        <v>1602</v>
      </c>
      <c r="D312" s="66" t="s">
        <v>1776</v>
      </c>
      <c r="E312" s="67" t="s">
        <v>1777</v>
      </c>
      <c r="F312" s="36" t="s">
        <v>927</v>
      </c>
      <c r="G312" s="38">
        <v>3</v>
      </c>
      <c r="H312" s="643">
        <v>1387357</v>
      </c>
      <c r="I312" s="36" t="s">
        <v>3280</v>
      </c>
      <c r="J312" s="36"/>
      <c r="K312" s="36"/>
      <c r="L312" s="36"/>
      <c r="M312" s="402"/>
      <c r="N312" s="36"/>
      <c r="O312" s="36"/>
      <c r="P312" s="392"/>
      <c r="Q312" s="392"/>
      <c r="R312" s="392"/>
      <c r="S312" s="392"/>
      <c r="T312" s="392"/>
      <c r="U312" s="392"/>
      <c r="V312" s="757" t="b">
        <f t="shared" si="13"/>
        <v>1</v>
      </c>
      <c r="W312" s="757" t="b">
        <f t="shared" si="12"/>
        <v>1</v>
      </c>
      <c r="X312" s="67" t="s">
        <v>1777</v>
      </c>
      <c r="Y312" s="38">
        <v>3</v>
      </c>
      <c r="Z312" s="38" t="s">
        <v>7</v>
      </c>
      <c r="AA312" s="442" t="s">
        <v>933</v>
      </c>
      <c r="AB312" s="33" t="s">
        <v>1536</v>
      </c>
      <c r="AC312" s="213" t="s">
        <v>3979</v>
      </c>
      <c r="AD312" s="626" t="str">
        <f t="shared" si="14"/>
        <v>ECE F244T3</v>
      </c>
      <c r="AE312" s="626">
        <v>1361</v>
      </c>
      <c r="AF312" s="36" t="s">
        <v>927</v>
      </c>
      <c r="AG312" s="757" t="s">
        <v>4574</v>
      </c>
    </row>
    <row r="313" spans="2:33" ht="14.25" customHeight="1">
      <c r="B313" s="33" t="s">
        <v>1522</v>
      </c>
      <c r="C313" s="41" t="s">
        <v>1779</v>
      </c>
      <c r="D313" s="35" t="s">
        <v>898</v>
      </c>
      <c r="E313" s="35" t="s">
        <v>899</v>
      </c>
      <c r="F313" s="36" t="s">
        <v>900</v>
      </c>
      <c r="G313" s="38">
        <v>1</v>
      </c>
      <c r="H313" s="633">
        <v>10091</v>
      </c>
      <c r="I313" s="36" t="s">
        <v>3286</v>
      </c>
      <c r="J313" s="36" t="s">
        <v>3289</v>
      </c>
      <c r="K313" s="36" t="s">
        <v>3292</v>
      </c>
      <c r="L313" s="36"/>
      <c r="M313" s="402"/>
      <c r="N313" s="36"/>
      <c r="O313" s="36"/>
      <c r="P313" s="392"/>
      <c r="Q313" s="392"/>
      <c r="R313" s="392"/>
      <c r="S313" s="392"/>
      <c r="T313" s="392"/>
      <c r="U313" s="392"/>
      <c r="V313" s="757" t="b">
        <f t="shared" si="13"/>
        <v>1</v>
      </c>
      <c r="W313" s="757" t="b">
        <f t="shared" si="12"/>
        <v>1</v>
      </c>
      <c r="X313" s="35" t="s">
        <v>899</v>
      </c>
      <c r="Y313" s="38">
        <v>1</v>
      </c>
      <c r="Z313" s="38" t="s">
        <v>6</v>
      </c>
      <c r="AA313" s="117" t="s">
        <v>906</v>
      </c>
      <c r="AB313" s="33" t="s">
        <v>1522</v>
      </c>
      <c r="AC313" s="213" t="s">
        <v>4291</v>
      </c>
      <c r="AD313" s="626" t="str">
        <f t="shared" si="14"/>
        <v>EEE F111L1</v>
      </c>
      <c r="AE313" s="626">
        <v>1111</v>
      </c>
      <c r="AF313" s="36" t="s">
        <v>900</v>
      </c>
    </row>
    <row r="314" spans="2:33" ht="14.25" customHeight="1">
      <c r="B314" s="33" t="s">
        <v>1525</v>
      </c>
      <c r="C314" s="41"/>
      <c r="D314" s="35" t="s">
        <v>898</v>
      </c>
      <c r="E314" s="35" t="s">
        <v>899</v>
      </c>
      <c r="F314" s="36" t="s">
        <v>900</v>
      </c>
      <c r="G314" s="38">
        <v>1</v>
      </c>
      <c r="H314" s="643">
        <v>1009157</v>
      </c>
      <c r="I314" s="36" t="s">
        <v>3295</v>
      </c>
      <c r="J314" s="36"/>
      <c r="K314" s="36"/>
      <c r="L314" s="36"/>
      <c r="M314" s="402"/>
      <c r="N314" s="36"/>
      <c r="O314" s="36"/>
      <c r="P314" s="392"/>
      <c r="Q314" s="392"/>
      <c r="R314" s="392"/>
      <c r="S314" s="392"/>
      <c r="T314" s="392"/>
      <c r="U314" s="392"/>
      <c r="V314" s="757" t="b">
        <f t="shared" si="13"/>
        <v>1</v>
      </c>
      <c r="W314" s="757" t="b">
        <f t="shared" si="12"/>
        <v>1</v>
      </c>
      <c r="X314" s="35" t="s">
        <v>899</v>
      </c>
      <c r="Y314" s="38">
        <v>1</v>
      </c>
      <c r="Z314" s="38" t="s">
        <v>7</v>
      </c>
      <c r="AA314" s="96" t="s">
        <v>906</v>
      </c>
      <c r="AB314" s="33" t="s">
        <v>1525</v>
      </c>
      <c r="AC314" s="213" t="s">
        <v>4291</v>
      </c>
      <c r="AD314" s="626" t="str">
        <f t="shared" si="14"/>
        <v>EEE F111T1</v>
      </c>
      <c r="AE314" s="626">
        <v>1111</v>
      </c>
      <c r="AF314" s="36" t="s">
        <v>900</v>
      </c>
      <c r="AG314" s="757" t="s">
        <v>4575</v>
      </c>
    </row>
    <row r="315" spans="2:33" ht="14.25" customHeight="1">
      <c r="B315" s="33" t="s">
        <v>1552</v>
      </c>
      <c r="C315" s="41" t="s">
        <v>1780</v>
      </c>
      <c r="D315" s="35" t="s">
        <v>898</v>
      </c>
      <c r="E315" s="35" t="s">
        <v>899</v>
      </c>
      <c r="F315" s="36" t="s">
        <v>900</v>
      </c>
      <c r="G315" s="38">
        <v>2</v>
      </c>
      <c r="H315" s="633">
        <v>10092</v>
      </c>
      <c r="I315" s="36" t="s">
        <v>3300</v>
      </c>
      <c r="J315" s="36" t="s">
        <v>3309</v>
      </c>
      <c r="K315" s="36" t="s">
        <v>3298</v>
      </c>
      <c r="L315" s="36"/>
      <c r="M315" s="402"/>
      <c r="N315" s="36"/>
      <c r="O315" s="36"/>
      <c r="P315" s="392"/>
      <c r="Q315" s="392"/>
      <c r="R315" s="392"/>
      <c r="S315" s="392"/>
      <c r="T315" s="392"/>
      <c r="U315" s="392"/>
      <c r="V315" s="757" t="b">
        <f t="shared" si="13"/>
        <v>1</v>
      </c>
      <c r="W315" s="757" t="b">
        <f t="shared" si="12"/>
        <v>1</v>
      </c>
      <c r="X315" s="35" t="s">
        <v>899</v>
      </c>
      <c r="Y315" s="38">
        <v>2</v>
      </c>
      <c r="Z315" s="38" t="s">
        <v>6</v>
      </c>
      <c r="AA315" s="117" t="s">
        <v>904</v>
      </c>
      <c r="AB315" s="33" t="s">
        <v>1552</v>
      </c>
      <c r="AC315" s="213" t="s">
        <v>4292</v>
      </c>
      <c r="AD315" s="626" t="str">
        <f t="shared" si="14"/>
        <v>EEE F111L2</v>
      </c>
      <c r="AE315" s="626">
        <v>1112</v>
      </c>
      <c r="AF315" s="36" t="s">
        <v>900</v>
      </c>
    </row>
    <row r="316" spans="2:33" ht="14.25" customHeight="1">
      <c r="B316" s="33" t="s">
        <v>1525</v>
      </c>
      <c r="C316" s="41" t="s">
        <v>1780</v>
      </c>
      <c r="D316" s="35" t="s">
        <v>898</v>
      </c>
      <c r="E316" s="35" t="s">
        <v>899</v>
      </c>
      <c r="F316" s="36" t="s">
        <v>900</v>
      </c>
      <c r="G316" s="38">
        <v>2</v>
      </c>
      <c r="H316" s="643">
        <v>1009257</v>
      </c>
      <c r="I316" s="36" t="s">
        <v>3295</v>
      </c>
      <c r="J316" s="36"/>
      <c r="K316" s="36"/>
      <c r="L316" s="36"/>
      <c r="M316" s="402"/>
      <c r="N316" s="36"/>
      <c r="O316" s="36"/>
      <c r="P316" s="392"/>
      <c r="Q316" s="392"/>
      <c r="R316" s="392"/>
      <c r="S316" s="392"/>
      <c r="T316" s="392"/>
      <c r="U316" s="392"/>
      <c r="V316" s="757" t="b">
        <f t="shared" si="13"/>
        <v>1</v>
      </c>
      <c r="W316" s="757" t="b">
        <f t="shared" si="12"/>
        <v>1</v>
      </c>
      <c r="X316" s="35" t="s">
        <v>899</v>
      </c>
      <c r="Y316" s="38">
        <v>2</v>
      </c>
      <c r="Z316" s="38" t="s">
        <v>7</v>
      </c>
      <c r="AA316" s="96" t="s">
        <v>904</v>
      </c>
      <c r="AB316" s="33" t="s">
        <v>1525</v>
      </c>
      <c r="AC316" s="213" t="s">
        <v>4292</v>
      </c>
      <c r="AD316" s="626" t="str">
        <f t="shared" si="14"/>
        <v>EEE F111T2</v>
      </c>
      <c r="AE316" s="626">
        <v>1112</v>
      </c>
      <c r="AF316" s="36" t="s">
        <v>900</v>
      </c>
      <c r="AG316" s="757" t="s">
        <v>4576</v>
      </c>
    </row>
    <row r="317" spans="2:33" ht="14.25" customHeight="1">
      <c r="B317" s="33" t="s">
        <v>1530</v>
      </c>
      <c r="C317" s="41" t="s">
        <v>1780</v>
      </c>
      <c r="D317" s="35" t="s">
        <v>898</v>
      </c>
      <c r="E317" s="35" t="s">
        <v>899</v>
      </c>
      <c r="F317" s="36" t="s">
        <v>900</v>
      </c>
      <c r="G317" s="38">
        <v>3</v>
      </c>
      <c r="H317" s="633">
        <v>10093</v>
      </c>
      <c r="I317" s="36" t="s">
        <v>3296</v>
      </c>
      <c r="J317" s="36" t="s">
        <v>3275</v>
      </c>
      <c r="K317" s="36" t="s">
        <v>3310</v>
      </c>
      <c r="L317" s="36"/>
      <c r="M317" s="402"/>
      <c r="N317" s="36"/>
      <c r="O317" s="36"/>
      <c r="P317" s="392"/>
      <c r="Q317" s="392"/>
      <c r="R317" s="392"/>
      <c r="S317" s="392"/>
      <c r="T317" s="392"/>
      <c r="U317" s="392"/>
      <c r="V317" s="757" t="b">
        <f t="shared" si="13"/>
        <v>1</v>
      </c>
      <c r="W317" s="757" t="b">
        <f t="shared" si="12"/>
        <v>1</v>
      </c>
      <c r="X317" s="35" t="s">
        <v>899</v>
      </c>
      <c r="Y317" s="38">
        <v>3</v>
      </c>
      <c r="Z317" s="38" t="s">
        <v>6</v>
      </c>
      <c r="AA317" s="53" t="s">
        <v>901</v>
      </c>
      <c r="AB317" s="33" t="s">
        <v>1530</v>
      </c>
      <c r="AC317" s="213" t="s">
        <v>4293</v>
      </c>
      <c r="AD317" s="626" t="str">
        <f t="shared" si="14"/>
        <v>EEE F111L3</v>
      </c>
      <c r="AE317" s="626">
        <v>1113</v>
      </c>
      <c r="AF317" s="36" t="s">
        <v>900</v>
      </c>
    </row>
    <row r="318" spans="2:33" ht="14.25" customHeight="1">
      <c r="B318" s="33" t="s">
        <v>1525</v>
      </c>
      <c r="C318" s="41" t="s">
        <v>1608</v>
      </c>
      <c r="D318" s="35" t="s">
        <v>898</v>
      </c>
      <c r="E318" s="35" t="s">
        <v>899</v>
      </c>
      <c r="F318" s="36" t="s">
        <v>900</v>
      </c>
      <c r="G318" s="38">
        <v>3</v>
      </c>
      <c r="H318" s="643">
        <v>1009357</v>
      </c>
      <c r="I318" s="36" t="s">
        <v>3295</v>
      </c>
      <c r="J318" s="36"/>
      <c r="K318" s="36"/>
      <c r="L318" s="36"/>
      <c r="M318" s="402"/>
      <c r="N318" s="36"/>
      <c r="O318" s="36"/>
      <c r="P318" s="392"/>
      <c r="Q318" s="392"/>
      <c r="R318" s="392"/>
      <c r="S318" s="392"/>
      <c r="T318" s="392"/>
      <c r="U318" s="392"/>
      <c r="V318" s="757" t="b">
        <f t="shared" si="13"/>
        <v>1</v>
      </c>
      <c r="W318" s="757" t="b">
        <f t="shared" si="12"/>
        <v>1</v>
      </c>
      <c r="X318" s="35" t="s">
        <v>899</v>
      </c>
      <c r="Y318" s="38">
        <v>3</v>
      </c>
      <c r="Z318" s="38" t="s">
        <v>7</v>
      </c>
      <c r="AA318" s="53" t="s">
        <v>902</v>
      </c>
      <c r="AB318" s="33" t="s">
        <v>1525</v>
      </c>
      <c r="AC318" s="213" t="s">
        <v>4293</v>
      </c>
      <c r="AD318" s="626" t="str">
        <f t="shared" si="14"/>
        <v>EEE F111T3</v>
      </c>
      <c r="AE318" s="626">
        <v>1113</v>
      </c>
      <c r="AF318" s="36" t="s">
        <v>900</v>
      </c>
      <c r="AG318" s="757" t="s">
        <v>4577</v>
      </c>
    </row>
    <row r="319" spans="2:33" ht="14.25" customHeight="1">
      <c r="B319" s="33" t="s">
        <v>1538</v>
      </c>
      <c r="C319" s="41" t="s">
        <v>1779</v>
      </c>
      <c r="D319" s="35" t="s">
        <v>898</v>
      </c>
      <c r="E319" s="35" t="s">
        <v>899</v>
      </c>
      <c r="F319" s="36" t="s">
        <v>900</v>
      </c>
      <c r="G319" s="38">
        <v>4</v>
      </c>
      <c r="H319" s="633">
        <v>10094</v>
      </c>
      <c r="I319" s="36" t="s">
        <v>3282</v>
      </c>
      <c r="J319" s="36" t="s">
        <v>3277</v>
      </c>
      <c r="K319" s="36" t="s">
        <v>3308</v>
      </c>
      <c r="L319" s="36"/>
      <c r="M319" s="402"/>
      <c r="N319" s="36"/>
      <c r="O319" s="36"/>
      <c r="P319" s="392"/>
      <c r="Q319" s="392"/>
      <c r="R319" s="392"/>
      <c r="S319" s="392"/>
      <c r="T319" s="392"/>
      <c r="U319" s="392"/>
      <c r="V319" s="757" t="b">
        <f t="shared" si="13"/>
        <v>1</v>
      </c>
      <c r="W319" s="757" t="b">
        <f t="shared" si="12"/>
        <v>1</v>
      </c>
      <c r="X319" s="35" t="s">
        <v>899</v>
      </c>
      <c r="Y319" s="38">
        <v>4</v>
      </c>
      <c r="Z319" s="38" t="s">
        <v>6</v>
      </c>
      <c r="AA319" s="117" t="s">
        <v>725</v>
      </c>
      <c r="AB319" s="33" t="s">
        <v>1781</v>
      </c>
      <c r="AC319" s="213" t="s">
        <v>4294</v>
      </c>
      <c r="AD319" s="626" t="str">
        <f t="shared" si="14"/>
        <v>EEE F111L4</v>
      </c>
      <c r="AE319" s="626">
        <v>1114</v>
      </c>
      <c r="AF319" s="36" t="s">
        <v>900</v>
      </c>
    </row>
    <row r="320" spans="2:33" ht="14.25" customHeight="1">
      <c r="B320" s="33" t="s">
        <v>1525</v>
      </c>
      <c r="C320" s="41"/>
      <c r="D320" s="35" t="s">
        <v>898</v>
      </c>
      <c r="E320" s="35" t="s">
        <v>899</v>
      </c>
      <c r="F320" s="36" t="s">
        <v>900</v>
      </c>
      <c r="G320" s="38">
        <v>4</v>
      </c>
      <c r="H320" s="643">
        <v>1009457</v>
      </c>
      <c r="I320" s="36" t="s">
        <v>3295</v>
      </c>
      <c r="J320" s="36"/>
      <c r="K320" s="36"/>
      <c r="L320" s="36"/>
      <c r="M320" s="402"/>
      <c r="N320" s="36"/>
      <c r="O320" s="36"/>
      <c r="P320" s="392"/>
      <c r="Q320" s="392"/>
      <c r="R320" s="392"/>
      <c r="S320" s="392"/>
      <c r="T320" s="392"/>
      <c r="U320" s="392"/>
      <c r="V320" s="757" t="b">
        <f t="shared" si="13"/>
        <v>1</v>
      </c>
      <c r="W320" s="757" t="b">
        <f t="shared" si="12"/>
        <v>1</v>
      </c>
      <c r="X320" s="35" t="s">
        <v>899</v>
      </c>
      <c r="Y320" s="38">
        <v>4</v>
      </c>
      <c r="Z320" s="38" t="s">
        <v>7</v>
      </c>
      <c r="AA320" s="96" t="s">
        <v>725</v>
      </c>
      <c r="AB320" s="33" t="s">
        <v>1525</v>
      </c>
      <c r="AC320" s="213" t="s">
        <v>4294</v>
      </c>
      <c r="AD320" s="626" t="str">
        <f t="shared" si="14"/>
        <v>EEE F111T4</v>
      </c>
      <c r="AE320" s="626">
        <v>1114</v>
      </c>
      <c r="AF320" s="36" t="s">
        <v>900</v>
      </c>
      <c r="AG320" s="757" t="s">
        <v>4578</v>
      </c>
    </row>
    <row r="321" spans="2:33" ht="14.25" customHeight="1">
      <c r="B321" s="33" t="s">
        <v>1781</v>
      </c>
      <c r="C321" s="41" t="s">
        <v>1779</v>
      </c>
      <c r="D321" s="35" t="s">
        <v>898</v>
      </c>
      <c r="E321" s="35" t="s">
        <v>899</v>
      </c>
      <c r="F321" s="36" t="s">
        <v>900</v>
      </c>
      <c r="G321" s="38">
        <v>5</v>
      </c>
      <c r="H321" s="633">
        <v>10095</v>
      </c>
      <c r="I321" s="36" t="s">
        <v>3282</v>
      </c>
      <c r="J321" s="36" t="s">
        <v>3277</v>
      </c>
      <c r="K321" s="36" t="s">
        <v>3308</v>
      </c>
      <c r="L321" s="36"/>
      <c r="M321" s="402"/>
      <c r="N321" s="36"/>
      <c r="O321" s="36"/>
      <c r="P321" s="392"/>
      <c r="Q321" s="392"/>
      <c r="R321" s="392"/>
      <c r="S321" s="392"/>
      <c r="T321" s="392"/>
      <c r="U321" s="392"/>
      <c r="V321" s="757" t="b">
        <f t="shared" si="13"/>
        <v>1</v>
      </c>
      <c r="W321" s="757" t="b">
        <f t="shared" si="12"/>
        <v>1</v>
      </c>
      <c r="X321" s="35" t="s">
        <v>899</v>
      </c>
      <c r="Y321" s="38">
        <v>5</v>
      </c>
      <c r="Z321" s="38" t="s">
        <v>6</v>
      </c>
      <c r="AA321" s="53" t="s">
        <v>912</v>
      </c>
      <c r="AB321" s="33" t="s">
        <v>1781</v>
      </c>
      <c r="AC321" s="213" t="s">
        <v>4295</v>
      </c>
      <c r="AD321" s="626" t="str">
        <f t="shared" si="14"/>
        <v>EEE F111L5</v>
      </c>
      <c r="AE321" s="626">
        <v>1115</v>
      </c>
      <c r="AF321" s="36" t="s">
        <v>900</v>
      </c>
    </row>
    <row r="322" spans="2:33" ht="14.25" customHeight="1">
      <c r="B322" s="33" t="s">
        <v>1525</v>
      </c>
      <c r="C322" s="41" t="s">
        <v>1598</v>
      </c>
      <c r="D322" s="35" t="s">
        <v>898</v>
      </c>
      <c r="E322" s="35" t="s">
        <v>899</v>
      </c>
      <c r="F322" s="36" t="s">
        <v>900</v>
      </c>
      <c r="G322" s="38">
        <v>5</v>
      </c>
      <c r="H322" s="643">
        <v>1009557</v>
      </c>
      <c r="I322" s="36" t="s">
        <v>3295</v>
      </c>
      <c r="J322" s="36"/>
      <c r="K322" s="36"/>
      <c r="L322" s="36"/>
      <c r="M322" s="402"/>
      <c r="N322" s="36"/>
      <c r="O322" s="36"/>
      <c r="P322" s="392"/>
      <c r="Q322" s="392"/>
      <c r="R322" s="392"/>
      <c r="S322" s="392"/>
      <c r="T322" s="392"/>
      <c r="U322" s="392"/>
      <c r="V322" s="757" t="b">
        <f t="shared" si="13"/>
        <v>1</v>
      </c>
      <c r="W322" s="757" t="b">
        <f t="shared" si="12"/>
        <v>1</v>
      </c>
      <c r="X322" s="35" t="s">
        <v>899</v>
      </c>
      <c r="Y322" s="38">
        <v>5</v>
      </c>
      <c r="Z322" s="38" t="s">
        <v>7</v>
      </c>
      <c r="AA322" s="96" t="s">
        <v>912</v>
      </c>
      <c r="AB322" s="33" t="s">
        <v>1525</v>
      </c>
      <c r="AC322" s="213" t="s">
        <v>4295</v>
      </c>
      <c r="AD322" s="626" t="str">
        <f t="shared" si="14"/>
        <v>EEE F111T5</v>
      </c>
      <c r="AE322" s="626">
        <v>1115</v>
      </c>
      <c r="AF322" s="36" t="s">
        <v>900</v>
      </c>
      <c r="AG322" s="757" t="s">
        <v>4579</v>
      </c>
    </row>
    <row r="323" spans="2:33" ht="14.25" customHeight="1">
      <c r="B323" s="33" t="s">
        <v>2818</v>
      </c>
      <c r="C323" s="41" t="s">
        <v>1782</v>
      </c>
      <c r="D323" s="35" t="s">
        <v>898</v>
      </c>
      <c r="E323" s="35" t="s">
        <v>899</v>
      </c>
      <c r="F323" s="36" t="s">
        <v>900</v>
      </c>
      <c r="G323" s="38">
        <v>6</v>
      </c>
      <c r="H323" s="633">
        <v>10096</v>
      </c>
      <c r="I323" s="36" t="s">
        <v>3284</v>
      </c>
      <c r="J323" s="36" t="s">
        <v>3273</v>
      </c>
      <c r="K323" s="36" t="s">
        <v>3269</v>
      </c>
      <c r="L323" s="36"/>
      <c r="M323" s="402"/>
      <c r="N323" s="36"/>
      <c r="O323" s="36"/>
      <c r="P323" s="392"/>
      <c r="Q323" s="392"/>
      <c r="R323" s="392"/>
      <c r="S323" s="392"/>
      <c r="T323" s="392"/>
      <c r="U323" s="392"/>
      <c r="V323" s="757" t="b">
        <f t="shared" si="13"/>
        <v>1</v>
      </c>
      <c r="W323" s="757" t="b">
        <f t="shared" si="12"/>
        <v>1</v>
      </c>
      <c r="X323" s="35" t="s">
        <v>899</v>
      </c>
      <c r="Y323" s="38">
        <v>6</v>
      </c>
      <c r="Z323" s="38" t="s">
        <v>6</v>
      </c>
      <c r="AA323" s="96" t="s">
        <v>910</v>
      </c>
      <c r="AB323" s="33" t="s">
        <v>1534</v>
      </c>
      <c r="AC323" s="213" t="s">
        <v>4296</v>
      </c>
      <c r="AD323" s="626" t="str">
        <f t="shared" si="14"/>
        <v>EEE F111L6</v>
      </c>
      <c r="AE323" s="626">
        <v>1116</v>
      </c>
      <c r="AF323" s="36" t="s">
        <v>900</v>
      </c>
    </row>
    <row r="324" spans="2:33" ht="14.25" customHeight="1">
      <c r="B324" s="33" t="s">
        <v>1525</v>
      </c>
      <c r="C324" s="41"/>
      <c r="D324" s="35" t="s">
        <v>898</v>
      </c>
      <c r="E324" s="35" t="s">
        <v>899</v>
      </c>
      <c r="F324" s="36" t="s">
        <v>900</v>
      </c>
      <c r="G324" s="38">
        <v>6</v>
      </c>
      <c r="H324" s="643">
        <v>1009657</v>
      </c>
      <c r="I324" s="36" t="s">
        <v>3295</v>
      </c>
      <c r="J324" s="36"/>
      <c r="K324" s="36"/>
      <c r="L324" s="36"/>
      <c r="M324" s="402"/>
      <c r="N324" s="36"/>
      <c r="O324" s="36"/>
      <c r="P324" s="392"/>
      <c r="Q324" s="392"/>
      <c r="R324" s="392"/>
      <c r="S324" s="392"/>
      <c r="T324" s="392"/>
      <c r="U324" s="392"/>
      <c r="V324" s="757" t="b">
        <f t="shared" si="13"/>
        <v>1</v>
      </c>
      <c r="W324" s="757" t="b">
        <f t="shared" si="12"/>
        <v>1</v>
      </c>
      <c r="X324" s="35" t="s">
        <v>899</v>
      </c>
      <c r="Y324" s="38">
        <v>6</v>
      </c>
      <c r="Z324" s="38" t="s">
        <v>7</v>
      </c>
      <c r="AA324" s="96" t="s">
        <v>910</v>
      </c>
      <c r="AB324" s="33" t="s">
        <v>1525</v>
      </c>
      <c r="AC324" s="213" t="s">
        <v>4296</v>
      </c>
      <c r="AD324" s="626" t="str">
        <f t="shared" si="14"/>
        <v>EEE F111T6</v>
      </c>
      <c r="AE324" s="626">
        <v>1116</v>
      </c>
      <c r="AF324" s="36" t="s">
        <v>900</v>
      </c>
      <c r="AG324" s="757" t="s">
        <v>4580</v>
      </c>
    </row>
    <row r="325" spans="2:33" ht="14.25" customHeight="1">
      <c r="B325" s="33" t="s">
        <v>1530</v>
      </c>
      <c r="C325" s="41" t="s">
        <v>1598</v>
      </c>
      <c r="D325" s="35" t="s">
        <v>1783</v>
      </c>
      <c r="E325" s="35" t="s">
        <v>1784</v>
      </c>
      <c r="F325" s="36" t="s">
        <v>1711</v>
      </c>
      <c r="G325" s="38">
        <v>1</v>
      </c>
      <c r="H325" s="633">
        <v>12381</v>
      </c>
      <c r="I325" s="36" t="s">
        <v>3296</v>
      </c>
      <c r="J325" s="36" t="s">
        <v>3275</v>
      </c>
      <c r="K325" s="36" t="s">
        <v>3310</v>
      </c>
      <c r="L325" s="36"/>
      <c r="M325" s="402"/>
      <c r="N325" s="36"/>
      <c r="O325" s="36"/>
      <c r="P325" s="392"/>
      <c r="Q325" s="392"/>
      <c r="R325" s="392"/>
      <c r="S325" s="392"/>
      <c r="T325" s="392"/>
      <c r="U325" s="392"/>
      <c r="V325" s="757" t="b">
        <f t="shared" si="13"/>
        <v>1</v>
      </c>
      <c r="W325" s="757" t="b">
        <f t="shared" si="12"/>
        <v>1</v>
      </c>
      <c r="X325" s="35" t="s">
        <v>1784</v>
      </c>
      <c r="Y325" s="38">
        <v>1</v>
      </c>
      <c r="Z325" s="38" t="s">
        <v>6</v>
      </c>
      <c r="AA325" s="117" t="s">
        <v>722</v>
      </c>
      <c r="AB325" s="33" t="s">
        <v>1530</v>
      </c>
      <c r="AC325" s="213" t="s">
        <v>4297</v>
      </c>
      <c r="AD325" s="626" t="str">
        <f t="shared" si="14"/>
        <v>EEE F241L1</v>
      </c>
      <c r="AE325" s="626">
        <v>1225</v>
      </c>
      <c r="AF325" s="36" t="s">
        <v>1711</v>
      </c>
    </row>
    <row r="326" spans="2:33" ht="14.25" customHeight="1">
      <c r="B326" s="33" t="s">
        <v>1569</v>
      </c>
      <c r="C326" s="41" t="s">
        <v>1598</v>
      </c>
      <c r="D326" s="35" t="s">
        <v>1783</v>
      </c>
      <c r="E326" s="35" t="s">
        <v>1784</v>
      </c>
      <c r="F326" s="36" t="s">
        <v>1711</v>
      </c>
      <c r="G326" s="38">
        <v>2</v>
      </c>
      <c r="H326" s="633">
        <v>12382</v>
      </c>
      <c r="I326" s="36" t="s">
        <v>3283</v>
      </c>
      <c r="J326" s="36" t="s">
        <v>3268</v>
      </c>
      <c r="K326" s="36" t="s">
        <v>3294</v>
      </c>
      <c r="L326" s="36"/>
      <c r="M326" s="402"/>
      <c r="N326" s="36"/>
      <c r="O326" s="36"/>
      <c r="P326" s="392"/>
      <c r="Q326" s="392"/>
      <c r="R326" s="392"/>
      <c r="S326" s="392"/>
      <c r="T326" s="392"/>
      <c r="U326" s="392"/>
      <c r="V326" s="757" t="b">
        <f t="shared" si="13"/>
        <v>1</v>
      </c>
      <c r="W326" s="757" t="b">
        <f t="shared" ref="W326:W389" si="15">EXACT(G326,Y326)</f>
        <v>1</v>
      </c>
      <c r="X326" s="35" t="s">
        <v>1784</v>
      </c>
      <c r="Y326" s="38">
        <v>2</v>
      </c>
      <c r="Z326" s="38" t="s">
        <v>6</v>
      </c>
      <c r="AA326" s="53" t="s">
        <v>723</v>
      </c>
      <c r="AB326" s="33" t="s">
        <v>1569</v>
      </c>
      <c r="AC326" s="213" t="s">
        <v>4298</v>
      </c>
      <c r="AD326" s="626" t="str">
        <f t="shared" si="14"/>
        <v>EEE F241L2</v>
      </c>
      <c r="AE326" s="626">
        <v>1226</v>
      </c>
      <c r="AF326" s="36" t="s">
        <v>1711</v>
      </c>
    </row>
    <row r="327" spans="2:33" ht="14.25" customHeight="1">
      <c r="B327" s="33" t="s">
        <v>1639</v>
      </c>
      <c r="C327" s="41" t="s">
        <v>1598</v>
      </c>
      <c r="D327" s="35" t="s">
        <v>1783</v>
      </c>
      <c r="E327" s="35" t="s">
        <v>1784</v>
      </c>
      <c r="F327" s="36" t="s">
        <v>1711</v>
      </c>
      <c r="G327" s="38">
        <v>1</v>
      </c>
      <c r="H327" s="641">
        <v>1238157</v>
      </c>
      <c r="I327" s="36" t="s">
        <v>3305</v>
      </c>
      <c r="J327" s="36"/>
      <c r="K327" s="36"/>
      <c r="L327" s="36"/>
      <c r="M327" s="402"/>
      <c r="N327" s="36"/>
      <c r="O327" s="36"/>
      <c r="P327" s="392"/>
      <c r="Q327" s="392"/>
      <c r="R327" s="392"/>
      <c r="S327" s="392"/>
      <c r="T327" s="392"/>
      <c r="U327" s="392"/>
      <c r="V327" s="757" t="b">
        <f t="shared" ref="V327:V390" si="16">EXACT(X327,E327)</f>
        <v>1</v>
      </c>
      <c r="W327" s="757" t="b">
        <f t="shared" si="15"/>
        <v>1</v>
      </c>
      <c r="X327" s="35" t="s">
        <v>1784</v>
      </c>
      <c r="Y327" s="38">
        <v>1</v>
      </c>
      <c r="Z327" s="38" t="s">
        <v>7</v>
      </c>
      <c r="AA327" s="117" t="s">
        <v>723</v>
      </c>
      <c r="AB327" s="33" t="s">
        <v>1639</v>
      </c>
      <c r="AC327" s="213" t="s">
        <v>4299</v>
      </c>
      <c r="AD327" s="626" t="str">
        <f t="shared" ref="AD327:AD390" si="17">X327&amp;Z327&amp;Y327</f>
        <v>EEE F241T1</v>
      </c>
      <c r="AE327" s="626">
        <v>1230</v>
      </c>
      <c r="AF327" s="36" t="s">
        <v>1711</v>
      </c>
    </row>
    <row r="328" spans="2:33" ht="14.25" customHeight="1">
      <c r="B328" s="33" t="s">
        <v>1639</v>
      </c>
      <c r="C328" s="41" t="s">
        <v>1712</v>
      </c>
      <c r="D328" s="35" t="s">
        <v>1783</v>
      </c>
      <c r="E328" s="35" t="s">
        <v>1784</v>
      </c>
      <c r="F328" s="36" t="s">
        <v>1711</v>
      </c>
      <c r="G328" s="38">
        <v>2</v>
      </c>
      <c r="H328" s="641">
        <v>1238257</v>
      </c>
      <c r="I328" s="36" t="s">
        <v>3305</v>
      </c>
      <c r="J328" s="36"/>
      <c r="K328" s="36"/>
      <c r="L328" s="36"/>
      <c r="M328" s="402"/>
      <c r="N328" s="36"/>
      <c r="O328" s="36"/>
      <c r="P328" s="392"/>
      <c r="Q328" s="392"/>
      <c r="R328" s="392"/>
      <c r="S328" s="392"/>
      <c r="T328" s="392"/>
      <c r="U328" s="392"/>
      <c r="V328" s="757" t="b">
        <f t="shared" si="16"/>
        <v>1</v>
      </c>
      <c r="W328" s="757" t="b">
        <f t="shared" si="15"/>
        <v>1</v>
      </c>
      <c r="X328" s="35" t="s">
        <v>1784</v>
      </c>
      <c r="Y328" s="38">
        <v>2</v>
      </c>
      <c r="Z328" s="38" t="s">
        <v>7</v>
      </c>
      <c r="AA328" s="117" t="s">
        <v>727</v>
      </c>
      <c r="AB328" s="33" t="s">
        <v>1639</v>
      </c>
      <c r="AC328" s="213" t="s">
        <v>4300</v>
      </c>
      <c r="AD328" s="626" t="str">
        <f t="shared" si="17"/>
        <v>EEE F241T2</v>
      </c>
      <c r="AE328" s="626">
        <v>1231</v>
      </c>
      <c r="AF328" s="36" t="s">
        <v>1711</v>
      </c>
    </row>
    <row r="329" spans="2:33" ht="14.25" customHeight="1">
      <c r="B329" s="33" t="s">
        <v>1639</v>
      </c>
      <c r="C329" s="41" t="s">
        <v>1608</v>
      </c>
      <c r="D329" s="35" t="s">
        <v>1783</v>
      </c>
      <c r="E329" s="35" t="s">
        <v>1784</v>
      </c>
      <c r="F329" s="36" t="s">
        <v>1711</v>
      </c>
      <c r="G329" s="38">
        <v>3</v>
      </c>
      <c r="H329" s="641">
        <v>1238357</v>
      </c>
      <c r="I329" s="36" t="s">
        <v>3305</v>
      </c>
      <c r="J329" s="36"/>
      <c r="K329" s="36"/>
      <c r="L329" s="36"/>
      <c r="M329" s="402"/>
      <c r="N329" s="36"/>
      <c r="O329" s="36"/>
      <c r="P329" s="392"/>
      <c r="Q329" s="392"/>
      <c r="R329" s="392"/>
      <c r="S329" s="392"/>
      <c r="T329" s="392"/>
      <c r="U329" s="392"/>
      <c r="V329" s="757" t="b">
        <f t="shared" si="16"/>
        <v>1</v>
      </c>
      <c r="W329" s="757" t="b">
        <f t="shared" si="15"/>
        <v>1</v>
      </c>
      <c r="X329" s="35" t="s">
        <v>1784</v>
      </c>
      <c r="Y329" s="38">
        <v>3</v>
      </c>
      <c r="Z329" s="38" t="s">
        <v>7</v>
      </c>
      <c r="AA329" s="53" t="s">
        <v>729</v>
      </c>
      <c r="AB329" s="33" t="s">
        <v>1639</v>
      </c>
      <c r="AC329" s="213" t="s">
        <v>4301</v>
      </c>
      <c r="AD329" s="626" t="str">
        <f t="shared" si="17"/>
        <v>EEE F241T3</v>
      </c>
      <c r="AE329" s="626">
        <v>1232</v>
      </c>
      <c r="AF329" s="36" t="s">
        <v>1711</v>
      </c>
    </row>
    <row r="330" spans="2:33" ht="14.25" customHeight="1">
      <c r="B330" s="33" t="s">
        <v>1493</v>
      </c>
      <c r="C330" s="41"/>
      <c r="D330" s="35" t="s">
        <v>1783</v>
      </c>
      <c r="E330" s="35" t="s">
        <v>1784</v>
      </c>
      <c r="F330" s="36" t="s">
        <v>1711</v>
      </c>
      <c r="G330" s="38">
        <v>1</v>
      </c>
      <c r="H330" s="642">
        <v>1238199</v>
      </c>
      <c r="I330" s="36" t="s">
        <v>3287</v>
      </c>
      <c r="J330" s="36" t="s">
        <v>3303</v>
      </c>
      <c r="K330" s="36"/>
      <c r="L330" s="36"/>
      <c r="M330" s="402"/>
      <c r="N330" s="36"/>
      <c r="O330" s="36"/>
      <c r="P330" s="392"/>
      <c r="Q330" s="392"/>
      <c r="R330" s="392"/>
      <c r="S330" s="392"/>
      <c r="T330" s="392"/>
      <c r="U330" s="392"/>
      <c r="V330" s="757" t="b">
        <f t="shared" si="16"/>
        <v>1</v>
      </c>
      <c r="W330" s="757" t="b">
        <f t="shared" si="15"/>
        <v>1</v>
      </c>
      <c r="X330" s="35" t="s">
        <v>1784</v>
      </c>
      <c r="Y330" s="38">
        <v>1</v>
      </c>
      <c r="Z330" s="38" t="s">
        <v>8</v>
      </c>
      <c r="AA330" s="53" t="s">
        <v>3412</v>
      </c>
      <c r="AB330" s="33" t="s">
        <v>1493</v>
      </c>
      <c r="AC330" s="213" t="s">
        <v>4302</v>
      </c>
      <c r="AD330" s="626" t="str">
        <f t="shared" si="17"/>
        <v>EEE F241P1</v>
      </c>
      <c r="AE330" s="626">
        <v>1227</v>
      </c>
      <c r="AF330" s="36" t="s">
        <v>1711</v>
      </c>
    </row>
    <row r="331" spans="2:33" ht="14.25" customHeight="1">
      <c r="B331" s="33" t="s">
        <v>1499</v>
      </c>
      <c r="C331" s="41"/>
      <c r="D331" s="35" t="s">
        <v>1783</v>
      </c>
      <c r="E331" s="35" t="s">
        <v>1784</v>
      </c>
      <c r="F331" s="36" t="s">
        <v>1711</v>
      </c>
      <c r="G331" s="38">
        <v>2</v>
      </c>
      <c r="H331" s="642">
        <v>1238299</v>
      </c>
      <c r="I331" s="36" t="s">
        <v>3288</v>
      </c>
      <c r="J331" s="36" t="s">
        <v>3278</v>
      </c>
      <c r="K331" s="36"/>
      <c r="L331" s="36"/>
      <c r="M331" s="402"/>
      <c r="N331" s="36"/>
      <c r="O331" s="36"/>
      <c r="P331" s="392"/>
      <c r="Q331" s="392"/>
      <c r="R331" s="392"/>
      <c r="S331" s="392"/>
      <c r="T331" s="392"/>
      <c r="U331" s="392"/>
      <c r="V331" s="757" t="b">
        <f t="shared" si="16"/>
        <v>1</v>
      </c>
      <c r="W331" s="757" t="b">
        <f t="shared" si="15"/>
        <v>1</v>
      </c>
      <c r="X331" s="35" t="s">
        <v>1784</v>
      </c>
      <c r="Y331" s="38">
        <v>2</v>
      </c>
      <c r="Z331" s="38" t="s">
        <v>8</v>
      </c>
      <c r="AA331" s="53" t="s">
        <v>3413</v>
      </c>
      <c r="AB331" s="33" t="s">
        <v>1499</v>
      </c>
      <c r="AC331" s="213" t="s">
        <v>4303</v>
      </c>
      <c r="AD331" s="626" t="str">
        <f t="shared" si="17"/>
        <v>EEE F241P2</v>
      </c>
      <c r="AE331" s="626">
        <v>1228</v>
      </c>
      <c r="AF331" s="36" t="s">
        <v>1711</v>
      </c>
    </row>
    <row r="332" spans="2:33" ht="14.25" customHeight="1">
      <c r="B332" s="33" t="s">
        <v>1667</v>
      </c>
      <c r="C332" s="41"/>
      <c r="D332" s="35" t="s">
        <v>1783</v>
      </c>
      <c r="E332" s="35" t="s">
        <v>1784</v>
      </c>
      <c r="F332" s="36" t="s">
        <v>1711</v>
      </c>
      <c r="G332" s="38">
        <v>3</v>
      </c>
      <c r="H332" s="633">
        <v>12383</v>
      </c>
      <c r="I332" s="36" t="s">
        <v>3265</v>
      </c>
      <c r="J332" s="36" t="s">
        <v>3309</v>
      </c>
      <c r="K332" s="36"/>
      <c r="L332" s="36"/>
      <c r="M332" s="402"/>
      <c r="N332" s="36"/>
      <c r="O332" s="36"/>
      <c r="P332" s="392"/>
      <c r="Q332" s="392"/>
      <c r="R332" s="392"/>
      <c r="S332" s="392"/>
      <c r="T332" s="392"/>
      <c r="U332" s="392"/>
      <c r="V332" s="757" t="b">
        <f t="shared" si="16"/>
        <v>1</v>
      </c>
      <c r="W332" s="757" t="b">
        <f t="shared" si="15"/>
        <v>1</v>
      </c>
      <c r="X332" s="35" t="s">
        <v>1784</v>
      </c>
      <c r="Y332" s="38">
        <v>3</v>
      </c>
      <c r="Z332" s="38" t="s">
        <v>8</v>
      </c>
      <c r="AA332" s="53" t="s">
        <v>3416</v>
      </c>
      <c r="AB332" s="33" t="s">
        <v>1667</v>
      </c>
      <c r="AC332" s="213" t="s">
        <v>4304</v>
      </c>
      <c r="AD332" s="626" t="str">
        <f t="shared" si="17"/>
        <v>EEE F241P3</v>
      </c>
      <c r="AE332" s="626">
        <v>1229</v>
      </c>
      <c r="AF332" s="36" t="s">
        <v>1711</v>
      </c>
    </row>
    <row r="333" spans="2:33" ht="14.25" customHeight="1">
      <c r="B333" s="33" t="s">
        <v>1538</v>
      </c>
      <c r="C333" s="41" t="s">
        <v>1608</v>
      </c>
      <c r="D333" s="35" t="s">
        <v>1785</v>
      </c>
      <c r="E333" s="35" t="s">
        <v>1786</v>
      </c>
      <c r="F333" s="36" t="s">
        <v>915</v>
      </c>
      <c r="G333" s="38">
        <v>1</v>
      </c>
      <c r="H333" s="633">
        <v>12391</v>
      </c>
      <c r="I333" s="36" t="s">
        <v>3282</v>
      </c>
      <c r="J333" s="36" t="s">
        <v>3277</v>
      </c>
      <c r="K333" s="36" t="s">
        <v>3308</v>
      </c>
      <c r="L333" s="36"/>
      <c r="M333" s="402"/>
      <c r="N333" s="36"/>
      <c r="O333" s="36"/>
      <c r="P333" s="392"/>
      <c r="Q333" s="392"/>
      <c r="R333" s="392"/>
      <c r="S333" s="392"/>
      <c r="T333" s="392"/>
      <c r="U333" s="392"/>
      <c r="V333" s="757" t="b">
        <f t="shared" si="16"/>
        <v>1</v>
      </c>
      <c r="W333" s="757" t="b">
        <f t="shared" si="15"/>
        <v>1</v>
      </c>
      <c r="X333" s="35" t="s">
        <v>1786</v>
      </c>
      <c r="Y333" s="38">
        <v>1</v>
      </c>
      <c r="Z333" s="38" t="s">
        <v>6</v>
      </c>
      <c r="AA333" s="442" t="s">
        <v>919</v>
      </c>
      <c r="AB333" s="33" t="s">
        <v>1538</v>
      </c>
      <c r="AC333" s="213" t="s">
        <v>4305</v>
      </c>
      <c r="AD333" s="626" t="str">
        <f t="shared" si="17"/>
        <v>EEE F242L1</v>
      </c>
      <c r="AE333" s="626">
        <v>1233</v>
      </c>
      <c r="AF333" s="36" t="s">
        <v>915</v>
      </c>
    </row>
    <row r="334" spans="2:33" ht="14.25" customHeight="1">
      <c r="B334" s="33" t="s">
        <v>1640</v>
      </c>
      <c r="C334" s="41" t="s">
        <v>1608</v>
      </c>
      <c r="D334" s="35" t="s">
        <v>1785</v>
      </c>
      <c r="E334" s="35" t="s">
        <v>1786</v>
      </c>
      <c r="F334" s="36" t="s">
        <v>915</v>
      </c>
      <c r="G334" s="38">
        <v>1</v>
      </c>
      <c r="H334" s="643">
        <v>1239157</v>
      </c>
      <c r="I334" s="36" t="s">
        <v>3306</v>
      </c>
      <c r="J334" s="36"/>
      <c r="K334" s="36"/>
      <c r="L334" s="36"/>
      <c r="M334" s="402"/>
      <c r="N334" s="36"/>
      <c r="O334" s="36"/>
      <c r="P334" s="392"/>
      <c r="Q334" s="392"/>
      <c r="R334" s="392"/>
      <c r="S334" s="392"/>
      <c r="T334" s="392"/>
      <c r="U334" s="392"/>
      <c r="V334" s="757" t="b">
        <f t="shared" si="16"/>
        <v>1</v>
      </c>
      <c r="W334" s="757" t="b">
        <f t="shared" si="15"/>
        <v>1</v>
      </c>
      <c r="X334" s="35" t="s">
        <v>1786</v>
      </c>
      <c r="Y334" s="38">
        <v>1</v>
      </c>
      <c r="Z334" s="38" t="s">
        <v>7</v>
      </c>
      <c r="AA334" s="442" t="s">
        <v>919</v>
      </c>
      <c r="AB334" s="33" t="s">
        <v>1640</v>
      </c>
      <c r="AC334" s="213" t="s">
        <v>4305</v>
      </c>
      <c r="AD334" s="626" t="str">
        <f t="shared" si="17"/>
        <v>EEE F242T1</v>
      </c>
      <c r="AE334" s="626">
        <v>1233</v>
      </c>
      <c r="AF334" s="36" t="s">
        <v>915</v>
      </c>
      <c r="AG334" s="757" t="s">
        <v>4581</v>
      </c>
    </row>
    <row r="335" spans="2:33" ht="14.25" customHeight="1">
      <c r="B335" s="33" t="s">
        <v>1534</v>
      </c>
      <c r="C335" s="41" t="s">
        <v>1598</v>
      </c>
      <c r="D335" s="35" t="s">
        <v>1785</v>
      </c>
      <c r="E335" s="35" t="s">
        <v>1786</v>
      </c>
      <c r="F335" s="36" t="s">
        <v>915</v>
      </c>
      <c r="G335" s="38">
        <v>2</v>
      </c>
      <c r="H335" s="633">
        <v>12392</v>
      </c>
      <c r="I335" s="36" t="s">
        <v>3284</v>
      </c>
      <c r="J335" s="36" t="s">
        <v>3273</v>
      </c>
      <c r="K335" s="36" t="s">
        <v>3269</v>
      </c>
      <c r="L335" s="36"/>
      <c r="M335" s="402"/>
      <c r="N335" s="36"/>
      <c r="O335" s="36"/>
      <c r="P335" s="392"/>
      <c r="Q335" s="392"/>
      <c r="R335" s="392"/>
      <c r="S335" s="392"/>
      <c r="T335" s="392"/>
      <c r="U335" s="392"/>
      <c r="V335" s="757" t="b">
        <f t="shared" si="16"/>
        <v>1</v>
      </c>
      <c r="W335" s="757" t="b">
        <f t="shared" si="15"/>
        <v>1</v>
      </c>
      <c r="X335" s="35" t="s">
        <v>1786</v>
      </c>
      <c r="Y335" s="38">
        <v>2</v>
      </c>
      <c r="Z335" s="38" t="s">
        <v>6</v>
      </c>
      <c r="AA335" s="441" t="s">
        <v>916</v>
      </c>
      <c r="AB335" s="33" t="s">
        <v>1534</v>
      </c>
      <c r="AC335" s="213" t="s">
        <v>4306</v>
      </c>
      <c r="AD335" s="626" t="str">
        <f t="shared" si="17"/>
        <v>EEE F242L2</v>
      </c>
      <c r="AE335" s="626">
        <v>1234</v>
      </c>
      <c r="AF335" s="36" t="s">
        <v>915</v>
      </c>
    </row>
    <row r="336" spans="2:33" ht="14.25" customHeight="1">
      <c r="B336" s="33" t="s">
        <v>1640</v>
      </c>
      <c r="C336" s="41" t="s">
        <v>1598</v>
      </c>
      <c r="D336" s="35" t="s">
        <v>1785</v>
      </c>
      <c r="E336" s="35" t="s">
        <v>1786</v>
      </c>
      <c r="F336" s="36" t="s">
        <v>915</v>
      </c>
      <c r="G336" s="38">
        <v>2</v>
      </c>
      <c r="H336" s="643">
        <v>1239257</v>
      </c>
      <c r="I336" s="36" t="s">
        <v>3306</v>
      </c>
      <c r="J336" s="36"/>
      <c r="K336" s="36"/>
      <c r="L336" s="36"/>
      <c r="M336" s="402"/>
      <c r="N336" s="36"/>
      <c r="O336" s="36"/>
      <c r="P336" s="392"/>
      <c r="Q336" s="392"/>
      <c r="R336" s="392"/>
      <c r="S336" s="392"/>
      <c r="T336" s="392"/>
      <c r="U336" s="392"/>
      <c r="V336" s="757" t="b">
        <f t="shared" si="16"/>
        <v>1</v>
      </c>
      <c r="W336" s="757" t="b">
        <f t="shared" si="15"/>
        <v>1</v>
      </c>
      <c r="X336" s="35" t="s">
        <v>1786</v>
      </c>
      <c r="Y336" s="38">
        <v>2</v>
      </c>
      <c r="Z336" s="38" t="s">
        <v>7</v>
      </c>
      <c r="AA336" s="442" t="s">
        <v>917</v>
      </c>
      <c r="AB336" s="33" t="s">
        <v>1640</v>
      </c>
      <c r="AC336" s="213" t="s">
        <v>4306</v>
      </c>
      <c r="AD336" s="626" t="str">
        <f t="shared" si="17"/>
        <v>EEE F242T2</v>
      </c>
      <c r="AE336" s="626">
        <v>1234</v>
      </c>
      <c r="AF336" s="36" t="s">
        <v>915</v>
      </c>
      <c r="AG336" s="757" t="s">
        <v>4582</v>
      </c>
    </row>
    <row r="337" spans="2:33" ht="14.25" customHeight="1">
      <c r="B337" s="33" t="s">
        <v>1578</v>
      </c>
      <c r="C337" s="41" t="s">
        <v>1608</v>
      </c>
      <c r="D337" s="35" t="s">
        <v>1787</v>
      </c>
      <c r="E337" s="35" t="s">
        <v>1788</v>
      </c>
      <c r="F337" s="36" t="s">
        <v>922</v>
      </c>
      <c r="G337" s="38">
        <v>1</v>
      </c>
      <c r="H337" s="633">
        <v>12401</v>
      </c>
      <c r="I337" s="36" t="s">
        <v>3299</v>
      </c>
      <c r="J337" s="36" t="s">
        <v>3276</v>
      </c>
      <c r="K337" s="36" t="s">
        <v>3297</v>
      </c>
      <c r="L337" s="36"/>
      <c r="M337" s="402"/>
      <c r="N337" s="36"/>
      <c r="O337" s="36"/>
      <c r="P337" s="392"/>
      <c r="Q337" s="392"/>
      <c r="R337" s="392"/>
      <c r="S337" s="392"/>
      <c r="T337" s="392"/>
      <c r="U337" s="392"/>
      <c r="V337" s="757" t="b">
        <f t="shared" si="16"/>
        <v>1</v>
      </c>
      <c r="W337" s="757" t="b">
        <f t="shared" si="15"/>
        <v>1</v>
      </c>
      <c r="X337" s="35" t="s">
        <v>1788</v>
      </c>
      <c r="Y337" s="38">
        <v>1</v>
      </c>
      <c r="Z337" s="38" t="s">
        <v>6</v>
      </c>
      <c r="AA337" s="441" t="s">
        <v>923</v>
      </c>
      <c r="AB337" s="33" t="s">
        <v>1578</v>
      </c>
      <c r="AC337" s="213" t="s">
        <v>4307</v>
      </c>
      <c r="AD337" s="626" t="str">
        <f t="shared" si="17"/>
        <v>EEE F243L1</v>
      </c>
      <c r="AE337" s="626">
        <v>1236</v>
      </c>
      <c r="AF337" s="36" t="s">
        <v>922</v>
      </c>
    </row>
    <row r="338" spans="2:33" ht="14.25" customHeight="1">
      <c r="B338" s="33" t="s">
        <v>1637</v>
      </c>
      <c r="C338" s="41" t="s">
        <v>1608</v>
      </c>
      <c r="D338" s="35" t="s">
        <v>1787</v>
      </c>
      <c r="E338" s="35" t="s">
        <v>1788</v>
      </c>
      <c r="F338" s="36" t="s">
        <v>922</v>
      </c>
      <c r="G338" s="38">
        <v>1</v>
      </c>
      <c r="H338" s="643">
        <v>1240157</v>
      </c>
      <c r="I338" s="36" t="s">
        <v>3301</v>
      </c>
      <c r="J338" s="36"/>
      <c r="K338" s="36"/>
      <c r="L338" s="36"/>
      <c r="M338" s="402"/>
      <c r="N338" s="36"/>
      <c r="O338" s="36"/>
      <c r="P338" s="392"/>
      <c r="Q338" s="392"/>
      <c r="R338" s="392"/>
      <c r="S338" s="392"/>
      <c r="T338" s="392"/>
      <c r="U338" s="392"/>
      <c r="V338" s="757" t="b">
        <f t="shared" si="16"/>
        <v>1</v>
      </c>
      <c r="W338" s="757" t="b">
        <f t="shared" si="15"/>
        <v>1</v>
      </c>
      <c r="X338" s="35" t="s">
        <v>1788</v>
      </c>
      <c r="Y338" s="38">
        <v>1</v>
      </c>
      <c r="Z338" s="38" t="s">
        <v>7</v>
      </c>
      <c r="AA338" s="442" t="s">
        <v>924</v>
      </c>
      <c r="AB338" s="33" t="s">
        <v>1637</v>
      </c>
      <c r="AC338" s="213" t="s">
        <v>4307</v>
      </c>
      <c r="AD338" s="626" t="str">
        <f t="shared" si="17"/>
        <v>EEE F243T1</v>
      </c>
      <c r="AE338" s="626">
        <v>1236</v>
      </c>
      <c r="AF338" s="36" t="s">
        <v>922</v>
      </c>
      <c r="AG338" s="757" t="s">
        <v>4583</v>
      </c>
    </row>
    <row r="339" spans="2:33" ht="14.25" customHeight="1">
      <c r="B339" s="33" t="s">
        <v>1578</v>
      </c>
      <c r="C339" s="41" t="s">
        <v>1775</v>
      </c>
      <c r="D339" s="35" t="s">
        <v>1787</v>
      </c>
      <c r="E339" s="35" t="s">
        <v>1788</v>
      </c>
      <c r="F339" s="36" t="s">
        <v>922</v>
      </c>
      <c r="G339" s="38">
        <v>2</v>
      </c>
      <c r="H339" s="633">
        <v>12402</v>
      </c>
      <c r="I339" s="36" t="s">
        <v>3299</v>
      </c>
      <c r="J339" s="36" t="s">
        <v>3276</v>
      </c>
      <c r="K339" s="36" t="s">
        <v>3297</v>
      </c>
      <c r="L339" s="36"/>
      <c r="M339" s="402"/>
      <c r="N339" s="36"/>
      <c r="O339" s="36"/>
      <c r="P339" s="392"/>
      <c r="Q339" s="392"/>
      <c r="R339" s="392"/>
      <c r="S339" s="392"/>
      <c r="T339" s="392"/>
      <c r="U339" s="392"/>
      <c r="V339" s="757" t="b">
        <f t="shared" si="16"/>
        <v>1</v>
      </c>
      <c r="W339" s="757" t="b">
        <f t="shared" si="15"/>
        <v>1</v>
      </c>
      <c r="X339" s="35" t="s">
        <v>1788</v>
      </c>
      <c r="Y339" s="38">
        <v>2</v>
      </c>
      <c r="Z339" s="38" t="s">
        <v>6</v>
      </c>
      <c r="AA339" s="442" t="s">
        <v>912</v>
      </c>
      <c r="AB339" s="33" t="s">
        <v>1578</v>
      </c>
      <c r="AC339" s="213" t="s">
        <v>4308</v>
      </c>
      <c r="AD339" s="626" t="str">
        <f t="shared" si="17"/>
        <v>EEE F243L2</v>
      </c>
      <c r="AE339" s="626">
        <v>1237</v>
      </c>
      <c r="AF339" s="36" t="s">
        <v>922</v>
      </c>
    </row>
    <row r="340" spans="2:33" ht="14.25" customHeight="1">
      <c r="B340" s="33" t="s">
        <v>1637</v>
      </c>
      <c r="C340" s="41" t="s">
        <v>1775</v>
      </c>
      <c r="D340" s="35" t="s">
        <v>1787</v>
      </c>
      <c r="E340" s="35" t="s">
        <v>1788</v>
      </c>
      <c r="F340" s="36" t="s">
        <v>922</v>
      </c>
      <c r="G340" s="38">
        <v>2</v>
      </c>
      <c r="H340" s="643">
        <v>1240257</v>
      </c>
      <c r="I340" s="36" t="s">
        <v>3301</v>
      </c>
      <c r="J340" s="36"/>
      <c r="K340" s="36"/>
      <c r="L340" s="36"/>
      <c r="M340" s="402"/>
      <c r="N340" s="36"/>
      <c r="O340" s="36"/>
      <c r="P340" s="392"/>
      <c r="Q340" s="392"/>
      <c r="R340" s="392"/>
      <c r="S340" s="392"/>
      <c r="T340" s="392"/>
      <c r="U340" s="392"/>
      <c r="V340" s="757" t="b">
        <f t="shared" si="16"/>
        <v>1</v>
      </c>
      <c r="W340" s="757" t="b">
        <f t="shared" si="15"/>
        <v>1</v>
      </c>
      <c r="X340" s="35" t="s">
        <v>1788</v>
      </c>
      <c r="Y340" s="38">
        <v>2</v>
      </c>
      <c r="Z340" s="38" t="s">
        <v>7</v>
      </c>
      <c r="AA340" s="442" t="s">
        <v>912</v>
      </c>
      <c r="AB340" s="33" t="s">
        <v>1637</v>
      </c>
      <c r="AC340" s="213" t="s">
        <v>4308</v>
      </c>
      <c r="AD340" s="626" t="str">
        <f t="shared" si="17"/>
        <v>EEE F243T2</v>
      </c>
      <c r="AE340" s="626">
        <v>1237</v>
      </c>
      <c r="AF340" s="36" t="s">
        <v>922</v>
      </c>
      <c r="AG340" s="757" t="s">
        <v>4584</v>
      </c>
    </row>
    <row r="341" spans="2:33" ht="14.25" customHeight="1">
      <c r="B341" s="33" t="s">
        <v>1588</v>
      </c>
      <c r="C341" s="41" t="s">
        <v>1604</v>
      </c>
      <c r="D341" s="35" t="s">
        <v>1787</v>
      </c>
      <c r="E341" s="35" t="s">
        <v>1788</v>
      </c>
      <c r="F341" s="36" t="s">
        <v>922</v>
      </c>
      <c r="G341" s="38">
        <v>3</v>
      </c>
      <c r="H341" s="633">
        <v>12403</v>
      </c>
      <c r="I341" s="36" t="s">
        <v>3303</v>
      </c>
      <c r="J341" s="36" t="s">
        <v>3266</v>
      </c>
      <c r="K341" s="36" t="s">
        <v>3267</v>
      </c>
      <c r="L341" s="36"/>
      <c r="M341" s="402"/>
      <c r="N341" s="36"/>
      <c r="O341" s="36"/>
      <c r="P341" s="392"/>
      <c r="Q341" s="392"/>
      <c r="R341" s="392"/>
      <c r="S341" s="392"/>
      <c r="T341" s="392"/>
      <c r="U341" s="392"/>
      <c r="V341" s="757" t="b">
        <f t="shared" si="16"/>
        <v>1</v>
      </c>
      <c r="W341" s="757" t="b">
        <f t="shared" si="15"/>
        <v>1</v>
      </c>
      <c r="X341" s="35" t="s">
        <v>1788</v>
      </c>
      <c r="Y341" s="38">
        <v>3</v>
      </c>
      <c r="Z341" s="38" t="s">
        <v>6</v>
      </c>
      <c r="AA341" s="442" t="s">
        <v>725</v>
      </c>
      <c r="AB341" s="33" t="s">
        <v>1588</v>
      </c>
      <c r="AC341" s="213" t="s">
        <v>4309</v>
      </c>
      <c r="AD341" s="626" t="str">
        <f t="shared" si="17"/>
        <v>EEE F243L3</v>
      </c>
      <c r="AE341" s="626">
        <v>1238</v>
      </c>
      <c r="AF341" s="36" t="s">
        <v>922</v>
      </c>
    </row>
    <row r="342" spans="2:33" ht="14.25" customHeight="1">
      <c r="B342" s="33" t="s">
        <v>1637</v>
      </c>
      <c r="C342" s="41" t="s">
        <v>1604</v>
      </c>
      <c r="D342" s="35" t="s">
        <v>1787</v>
      </c>
      <c r="E342" s="35" t="s">
        <v>1788</v>
      </c>
      <c r="F342" s="36" t="s">
        <v>922</v>
      </c>
      <c r="G342" s="38">
        <v>3</v>
      </c>
      <c r="H342" s="643">
        <v>1240357</v>
      </c>
      <c r="I342" s="36" t="s">
        <v>3301</v>
      </c>
      <c r="J342" s="36"/>
      <c r="K342" s="36"/>
      <c r="L342" s="36"/>
      <c r="M342" s="402"/>
      <c r="N342" s="36"/>
      <c r="O342" s="36"/>
      <c r="P342" s="392"/>
      <c r="Q342" s="392"/>
      <c r="R342" s="392"/>
      <c r="S342" s="392"/>
      <c r="T342" s="392"/>
      <c r="U342" s="392"/>
      <c r="V342" s="757" t="b">
        <f t="shared" si="16"/>
        <v>1</v>
      </c>
      <c r="W342" s="757" t="b">
        <f t="shared" si="15"/>
        <v>1</v>
      </c>
      <c r="X342" s="35" t="s">
        <v>1788</v>
      </c>
      <c r="Y342" s="38">
        <v>3</v>
      </c>
      <c r="Z342" s="38" t="s">
        <v>7</v>
      </c>
      <c r="AA342" s="442" t="s">
        <v>725</v>
      </c>
      <c r="AB342" s="33" t="s">
        <v>1637</v>
      </c>
      <c r="AC342" s="213" t="s">
        <v>4309</v>
      </c>
      <c r="AD342" s="626" t="str">
        <f t="shared" si="17"/>
        <v>EEE F243T3</v>
      </c>
      <c r="AE342" s="626">
        <v>1238</v>
      </c>
      <c r="AF342" s="36" t="s">
        <v>922</v>
      </c>
      <c r="AG342" s="757" t="s">
        <v>4585</v>
      </c>
    </row>
    <row r="343" spans="2:33" ht="14.25" customHeight="1">
      <c r="B343" s="33" t="s">
        <v>1578</v>
      </c>
      <c r="C343" s="41" t="s">
        <v>1603</v>
      </c>
      <c r="D343" s="35" t="s">
        <v>1789</v>
      </c>
      <c r="E343" s="35" t="s">
        <v>1790</v>
      </c>
      <c r="F343" s="36" t="s">
        <v>927</v>
      </c>
      <c r="G343" s="38">
        <v>1</v>
      </c>
      <c r="H343" s="633">
        <v>12411</v>
      </c>
      <c r="I343" s="36" t="s">
        <v>3299</v>
      </c>
      <c r="J343" s="36" t="s">
        <v>3276</v>
      </c>
      <c r="K343" s="36" t="s">
        <v>3297</v>
      </c>
      <c r="L343" s="36"/>
      <c r="M343" s="402"/>
      <c r="N343" s="36"/>
      <c r="O343" s="36"/>
      <c r="P343" s="392"/>
      <c r="Q343" s="392"/>
      <c r="R343" s="392"/>
      <c r="S343" s="392"/>
      <c r="T343" s="392"/>
      <c r="U343" s="392"/>
      <c r="V343" s="757" t="b">
        <f t="shared" si="16"/>
        <v>1</v>
      </c>
      <c r="W343" s="757" t="b">
        <f t="shared" si="15"/>
        <v>1</v>
      </c>
      <c r="X343" s="35" t="s">
        <v>1790</v>
      </c>
      <c r="Y343" s="38">
        <v>1</v>
      </c>
      <c r="Z343" s="38" t="s">
        <v>6</v>
      </c>
      <c r="AA343" s="442" t="s">
        <v>931</v>
      </c>
      <c r="AB343" s="33" t="s">
        <v>1578</v>
      </c>
      <c r="AC343" s="213" t="s">
        <v>4310</v>
      </c>
      <c r="AD343" s="626" t="str">
        <f t="shared" si="17"/>
        <v>EEE F244L1</v>
      </c>
      <c r="AE343" s="626">
        <v>1240</v>
      </c>
      <c r="AF343" s="36" t="s">
        <v>927</v>
      </c>
    </row>
    <row r="344" spans="2:33" ht="14.25" customHeight="1">
      <c r="B344" s="33" t="s">
        <v>1536</v>
      </c>
      <c r="C344" s="41" t="s">
        <v>1603</v>
      </c>
      <c r="D344" s="35" t="s">
        <v>1789</v>
      </c>
      <c r="E344" s="35" t="s">
        <v>1790</v>
      </c>
      <c r="F344" s="36" t="s">
        <v>927</v>
      </c>
      <c r="G344" s="38">
        <v>1</v>
      </c>
      <c r="H344" s="643">
        <v>1241157</v>
      </c>
      <c r="I344" s="36" t="s">
        <v>3280</v>
      </c>
      <c r="J344" s="36"/>
      <c r="K344" s="36"/>
      <c r="L344" s="36"/>
      <c r="M344" s="402"/>
      <c r="N344" s="36"/>
      <c r="O344" s="36"/>
      <c r="P344" s="392"/>
      <c r="Q344" s="392"/>
      <c r="R344" s="392"/>
      <c r="S344" s="392"/>
      <c r="T344" s="392"/>
      <c r="U344" s="392"/>
      <c r="V344" s="757" t="b">
        <f t="shared" si="16"/>
        <v>1</v>
      </c>
      <c r="W344" s="757" t="b">
        <f t="shared" si="15"/>
        <v>1</v>
      </c>
      <c r="X344" s="35" t="s">
        <v>1790</v>
      </c>
      <c r="Y344" s="38">
        <v>1</v>
      </c>
      <c r="Z344" s="38" t="s">
        <v>7</v>
      </c>
      <c r="AA344" s="442" t="s">
        <v>931</v>
      </c>
      <c r="AB344" s="33" t="s">
        <v>1536</v>
      </c>
      <c r="AC344" s="213" t="s">
        <v>4310</v>
      </c>
      <c r="AD344" s="626" t="str">
        <f t="shared" si="17"/>
        <v>EEE F244T1</v>
      </c>
      <c r="AE344" s="626">
        <v>1240</v>
      </c>
      <c r="AF344" s="36" t="s">
        <v>927</v>
      </c>
      <c r="AG344" s="757" t="s">
        <v>4586</v>
      </c>
    </row>
    <row r="345" spans="2:33" ht="14.25" customHeight="1">
      <c r="B345" s="33" t="s">
        <v>1538</v>
      </c>
      <c r="C345" s="41" t="s">
        <v>1604</v>
      </c>
      <c r="D345" s="35" t="s">
        <v>1789</v>
      </c>
      <c r="E345" s="35" t="s">
        <v>1790</v>
      </c>
      <c r="F345" s="36" t="s">
        <v>927</v>
      </c>
      <c r="G345" s="38">
        <v>2</v>
      </c>
      <c r="H345" s="633">
        <v>12412</v>
      </c>
      <c r="I345" s="36" t="s">
        <v>3282</v>
      </c>
      <c r="J345" s="36" t="s">
        <v>3277</v>
      </c>
      <c r="K345" s="36" t="s">
        <v>3308</v>
      </c>
      <c r="L345" s="36"/>
      <c r="M345" s="402"/>
      <c r="N345" s="36"/>
      <c r="O345" s="36"/>
      <c r="P345" s="392"/>
      <c r="Q345" s="392"/>
      <c r="R345" s="392"/>
      <c r="S345" s="392"/>
      <c r="T345" s="392"/>
      <c r="U345" s="392"/>
      <c r="V345" s="757" t="b">
        <f t="shared" si="16"/>
        <v>1</v>
      </c>
      <c r="W345" s="757" t="b">
        <f t="shared" si="15"/>
        <v>1</v>
      </c>
      <c r="X345" s="35" t="s">
        <v>1790</v>
      </c>
      <c r="Y345" s="38">
        <v>2</v>
      </c>
      <c r="Z345" s="38" t="s">
        <v>6</v>
      </c>
      <c r="AA345" s="442" t="s">
        <v>935</v>
      </c>
      <c r="AB345" s="33" t="s">
        <v>1538</v>
      </c>
      <c r="AC345" s="213" t="s">
        <v>4311</v>
      </c>
      <c r="AD345" s="626" t="str">
        <f t="shared" si="17"/>
        <v>EEE F244L2</v>
      </c>
      <c r="AE345" s="626">
        <v>1241</v>
      </c>
      <c r="AF345" s="36" t="s">
        <v>927</v>
      </c>
    </row>
    <row r="346" spans="2:33" ht="14.25" customHeight="1">
      <c r="B346" s="33" t="s">
        <v>1536</v>
      </c>
      <c r="C346" s="41" t="s">
        <v>1604</v>
      </c>
      <c r="D346" s="35" t="s">
        <v>1789</v>
      </c>
      <c r="E346" s="35" t="s">
        <v>1790</v>
      </c>
      <c r="F346" s="36" t="s">
        <v>927</v>
      </c>
      <c r="G346" s="38">
        <v>2</v>
      </c>
      <c r="H346" s="643">
        <v>1241257</v>
      </c>
      <c r="I346" s="36" t="s">
        <v>3280</v>
      </c>
      <c r="J346" s="36"/>
      <c r="K346" s="36"/>
      <c r="L346" s="36"/>
      <c r="M346" s="402"/>
      <c r="N346" s="36"/>
      <c r="O346" s="36"/>
      <c r="P346" s="392"/>
      <c r="Q346" s="392"/>
      <c r="R346" s="392"/>
      <c r="S346" s="392"/>
      <c r="T346" s="392"/>
      <c r="U346" s="392"/>
      <c r="V346" s="757" t="b">
        <f t="shared" si="16"/>
        <v>1</v>
      </c>
      <c r="W346" s="757" t="b">
        <f t="shared" si="15"/>
        <v>1</v>
      </c>
      <c r="X346" s="35" t="s">
        <v>1790</v>
      </c>
      <c r="Y346" s="38">
        <v>2</v>
      </c>
      <c r="Z346" s="38" t="s">
        <v>7</v>
      </c>
      <c r="AA346" s="442" t="s">
        <v>935</v>
      </c>
      <c r="AB346" s="33" t="s">
        <v>1536</v>
      </c>
      <c r="AC346" s="213" t="s">
        <v>4311</v>
      </c>
      <c r="AD346" s="626" t="str">
        <f t="shared" si="17"/>
        <v>EEE F244T2</v>
      </c>
      <c r="AE346" s="626">
        <v>1241</v>
      </c>
      <c r="AF346" s="36" t="s">
        <v>927</v>
      </c>
      <c r="AG346" s="757" t="s">
        <v>4587</v>
      </c>
    </row>
    <row r="347" spans="2:33" ht="14.25" customHeight="1">
      <c r="B347" s="33" t="s">
        <v>1534</v>
      </c>
      <c r="C347" s="41" t="s">
        <v>1602</v>
      </c>
      <c r="D347" s="35" t="s">
        <v>1789</v>
      </c>
      <c r="E347" s="35" t="s">
        <v>1790</v>
      </c>
      <c r="F347" s="36" t="s">
        <v>927</v>
      </c>
      <c r="G347" s="38">
        <v>3</v>
      </c>
      <c r="H347" s="633">
        <v>12413</v>
      </c>
      <c r="I347" s="36" t="s">
        <v>3284</v>
      </c>
      <c r="J347" s="36" t="s">
        <v>3273</v>
      </c>
      <c r="K347" s="36" t="s">
        <v>3269</v>
      </c>
      <c r="L347" s="36"/>
      <c r="M347" s="402"/>
      <c r="N347" s="36"/>
      <c r="O347" s="36"/>
      <c r="P347" s="392"/>
      <c r="Q347" s="392"/>
      <c r="R347" s="392"/>
      <c r="S347" s="392"/>
      <c r="T347" s="392"/>
      <c r="U347" s="392"/>
      <c r="V347" s="757" t="b">
        <f t="shared" si="16"/>
        <v>1</v>
      </c>
      <c r="W347" s="757" t="b">
        <f t="shared" si="15"/>
        <v>1</v>
      </c>
      <c r="X347" s="35" t="s">
        <v>1790</v>
      </c>
      <c r="Y347" s="38">
        <v>3</v>
      </c>
      <c r="Z347" s="38" t="s">
        <v>6</v>
      </c>
      <c r="AA347" s="53" t="s">
        <v>1778</v>
      </c>
      <c r="AB347" s="33" t="s">
        <v>1534</v>
      </c>
      <c r="AC347" s="213" t="s">
        <v>4312</v>
      </c>
      <c r="AD347" s="626" t="str">
        <f t="shared" si="17"/>
        <v>EEE F244L3</v>
      </c>
      <c r="AE347" s="626">
        <v>1242</v>
      </c>
      <c r="AF347" s="36" t="s">
        <v>927</v>
      </c>
    </row>
    <row r="348" spans="2:33" ht="14.25" customHeight="1">
      <c r="B348" s="33" t="s">
        <v>1536</v>
      </c>
      <c r="C348" s="41" t="s">
        <v>1602</v>
      </c>
      <c r="D348" s="35" t="s">
        <v>1789</v>
      </c>
      <c r="E348" s="35" t="s">
        <v>1790</v>
      </c>
      <c r="F348" s="36" t="s">
        <v>927</v>
      </c>
      <c r="G348" s="38">
        <v>3</v>
      </c>
      <c r="H348" s="643">
        <v>1241357</v>
      </c>
      <c r="I348" s="36" t="s">
        <v>3280</v>
      </c>
      <c r="J348" s="36"/>
      <c r="K348" s="36"/>
      <c r="L348" s="36"/>
      <c r="M348" s="402"/>
      <c r="N348" s="36"/>
      <c r="O348" s="36"/>
      <c r="P348" s="392"/>
      <c r="Q348" s="392"/>
      <c r="R348" s="392"/>
      <c r="S348" s="392"/>
      <c r="T348" s="392"/>
      <c r="U348" s="392"/>
      <c r="V348" s="757" t="b">
        <f t="shared" si="16"/>
        <v>1</v>
      </c>
      <c r="W348" s="757" t="b">
        <f t="shared" si="15"/>
        <v>1</v>
      </c>
      <c r="X348" s="35" t="s">
        <v>1790</v>
      </c>
      <c r="Y348" s="38">
        <v>3</v>
      </c>
      <c r="Z348" s="38" t="s">
        <v>7</v>
      </c>
      <c r="AA348" s="442" t="s">
        <v>933</v>
      </c>
      <c r="AB348" s="33" t="s">
        <v>1536</v>
      </c>
      <c r="AC348" s="213" t="s">
        <v>4312</v>
      </c>
      <c r="AD348" s="626" t="str">
        <f t="shared" si="17"/>
        <v>EEE F244T3</v>
      </c>
      <c r="AE348" s="626">
        <v>1242</v>
      </c>
      <c r="AF348" s="36" t="s">
        <v>927</v>
      </c>
      <c r="AG348" s="757" t="s">
        <v>4588</v>
      </c>
    </row>
    <row r="349" spans="2:33" ht="14.25" customHeight="1">
      <c r="B349" s="33"/>
      <c r="C349" s="41"/>
      <c r="D349" s="35" t="s">
        <v>1791</v>
      </c>
      <c r="E349" s="35" t="s">
        <v>1792</v>
      </c>
      <c r="F349" s="36" t="s">
        <v>184</v>
      </c>
      <c r="G349" s="38">
        <v>1</v>
      </c>
      <c r="H349" s="633">
        <v>16571</v>
      </c>
      <c r="I349" s="36"/>
      <c r="J349" s="36"/>
      <c r="K349" s="36"/>
      <c r="L349" s="36"/>
      <c r="M349" s="402"/>
      <c r="N349" s="36"/>
      <c r="O349" s="36"/>
      <c r="P349" s="392"/>
      <c r="Q349" s="392"/>
      <c r="R349" s="392"/>
      <c r="S349" s="392"/>
      <c r="T349" s="392"/>
      <c r="U349" s="392"/>
      <c r="V349" s="757" t="b">
        <f t="shared" si="16"/>
        <v>1</v>
      </c>
      <c r="W349" s="757" t="b">
        <f t="shared" si="15"/>
        <v>1</v>
      </c>
      <c r="X349" s="35" t="s">
        <v>1792</v>
      </c>
      <c r="Y349" s="38">
        <v>1</v>
      </c>
      <c r="Z349" s="38" t="s">
        <v>19</v>
      </c>
      <c r="AA349" s="441" t="s">
        <v>934</v>
      </c>
      <c r="AB349" s="33"/>
      <c r="AC349" s="213" t="s">
        <v>4313</v>
      </c>
      <c r="AD349" s="626" t="str">
        <f t="shared" si="17"/>
        <v>EEE F266I1</v>
      </c>
      <c r="AE349" s="626">
        <v>1475</v>
      </c>
      <c r="AF349" s="36" t="s">
        <v>184</v>
      </c>
    </row>
    <row r="350" spans="2:33" ht="14.25" customHeight="1">
      <c r="B350" s="33" t="s">
        <v>1522</v>
      </c>
      <c r="C350" s="41" t="s">
        <v>1712</v>
      </c>
      <c r="D350" s="35" t="s">
        <v>938</v>
      </c>
      <c r="E350" s="35" t="s">
        <v>939</v>
      </c>
      <c r="F350" s="36" t="s">
        <v>940</v>
      </c>
      <c r="G350" s="38">
        <v>1</v>
      </c>
      <c r="H350" s="633">
        <v>12441</v>
      </c>
      <c r="I350" s="36" t="s">
        <v>3286</v>
      </c>
      <c r="J350" s="36" t="s">
        <v>3289</v>
      </c>
      <c r="K350" s="36" t="s">
        <v>3292</v>
      </c>
      <c r="L350" s="36"/>
      <c r="M350" s="402"/>
      <c r="N350" s="36"/>
      <c r="O350" s="36"/>
      <c r="P350" s="392"/>
      <c r="Q350" s="392"/>
      <c r="R350" s="392"/>
      <c r="S350" s="392"/>
      <c r="T350" s="392"/>
      <c r="U350" s="392"/>
      <c r="V350" s="757" t="b">
        <f t="shared" si="16"/>
        <v>1</v>
      </c>
      <c r="W350" s="757" t="b">
        <f t="shared" si="15"/>
        <v>1</v>
      </c>
      <c r="X350" s="35" t="s">
        <v>939</v>
      </c>
      <c r="Y350" s="38">
        <v>1</v>
      </c>
      <c r="Z350" s="38" t="s">
        <v>6</v>
      </c>
      <c r="AA350" s="441" t="s">
        <v>941</v>
      </c>
      <c r="AB350" s="33" t="s">
        <v>1522</v>
      </c>
      <c r="AC350" s="213" t="s">
        <v>4314</v>
      </c>
      <c r="AD350" s="626" t="str">
        <f t="shared" si="17"/>
        <v>EEE F312L1</v>
      </c>
      <c r="AE350" s="626">
        <v>1244</v>
      </c>
      <c r="AF350" s="36" t="s">
        <v>940</v>
      </c>
    </row>
    <row r="351" spans="2:33" ht="14.25" customHeight="1">
      <c r="B351" s="33" t="s">
        <v>1525</v>
      </c>
      <c r="C351" s="41" t="s">
        <v>1712</v>
      </c>
      <c r="D351" s="35" t="s">
        <v>938</v>
      </c>
      <c r="E351" s="35" t="s">
        <v>939</v>
      </c>
      <c r="F351" s="36" t="s">
        <v>940</v>
      </c>
      <c r="G351" s="38">
        <v>1</v>
      </c>
      <c r="H351" s="641">
        <v>1244157</v>
      </c>
      <c r="I351" s="36" t="s">
        <v>3295</v>
      </c>
      <c r="J351" s="36"/>
      <c r="K351" s="36"/>
      <c r="L351" s="36"/>
      <c r="M351" s="402"/>
      <c r="N351" s="36"/>
      <c r="O351" s="36"/>
      <c r="P351" s="392"/>
      <c r="Q351" s="392"/>
      <c r="R351" s="392"/>
      <c r="S351" s="392"/>
      <c r="T351" s="392"/>
      <c r="U351" s="392"/>
      <c r="V351" s="757" t="b">
        <f t="shared" si="16"/>
        <v>1</v>
      </c>
      <c r="W351" s="757" t="b">
        <f t="shared" si="15"/>
        <v>1</v>
      </c>
      <c r="X351" s="35" t="s">
        <v>939</v>
      </c>
      <c r="Y351" s="38">
        <v>1</v>
      </c>
      <c r="Z351" s="38" t="s">
        <v>7</v>
      </c>
      <c r="AA351" s="442" t="s">
        <v>942</v>
      </c>
      <c r="AB351" s="33" t="s">
        <v>1525</v>
      </c>
      <c r="AC351" s="213" t="s">
        <v>4315</v>
      </c>
      <c r="AD351" s="626" t="str">
        <f t="shared" si="17"/>
        <v>EEE F312T1</v>
      </c>
      <c r="AE351" s="626">
        <v>1245</v>
      </c>
      <c r="AF351" s="36" t="s">
        <v>940</v>
      </c>
    </row>
    <row r="352" spans="2:33" ht="14.25" customHeight="1">
      <c r="B352" s="33" t="s">
        <v>1578</v>
      </c>
      <c r="C352" s="41" t="s">
        <v>1779</v>
      </c>
      <c r="D352" s="35" t="s">
        <v>1793</v>
      </c>
      <c r="E352" s="35" t="s">
        <v>1794</v>
      </c>
      <c r="F352" s="36" t="s">
        <v>945</v>
      </c>
      <c r="G352" s="38">
        <v>1</v>
      </c>
      <c r="H352" s="633">
        <v>12451</v>
      </c>
      <c r="I352" s="36" t="s">
        <v>3299</v>
      </c>
      <c r="J352" s="36" t="s">
        <v>3276</v>
      </c>
      <c r="K352" s="36" t="s">
        <v>3297</v>
      </c>
      <c r="L352" s="36"/>
      <c r="M352" s="402"/>
      <c r="N352" s="36"/>
      <c r="O352" s="36"/>
      <c r="P352" s="392"/>
      <c r="Q352" s="392"/>
      <c r="R352" s="392"/>
      <c r="S352" s="392"/>
      <c r="T352" s="392"/>
      <c r="U352" s="392"/>
      <c r="V352" s="757" t="b">
        <f t="shared" si="16"/>
        <v>1</v>
      </c>
      <c r="W352" s="757" t="b">
        <f t="shared" si="15"/>
        <v>1</v>
      </c>
      <c r="X352" s="35" t="s">
        <v>1794</v>
      </c>
      <c r="Y352" s="38">
        <v>1</v>
      </c>
      <c r="Z352" s="38" t="s">
        <v>6</v>
      </c>
      <c r="AA352" s="441" t="s">
        <v>909</v>
      </c>
      <c r="AB352" s="33" t="s">
        <v>1578</v>
      </c>
      <c r="AC352" s="213" t="s">
        <v>4316</v>
      </c>
      <c r="AD352" s="626" t="str">
        <f t="shared" si="17"/>
        <v>EEE F341L1</v>
      </c>
      <c r="AE352" s="626">
        <v>1246</v>
      </c>
      <c r="AF352" s="36" t="s">
        <v>945</v>
      </c>
    </row>
    <row r="353" spans="2:33" ht="14.25" customHeight="1">
      <c r="B353" s="33" t="s">
        <v>1554</v>
      </c>
      <c r="C353" s="41" t="s">
        <v>1779</v>
      </c>
      <c r="D353" s="35" t="s">
        <v>1793</v>
      </c>
      <c r="E353" s="35" t="s">
        <v>1794</v>
      </c>
      <c r="F353" s="36" t="s">
        <v>945</v>
      </c>
      <c r="G353" s="38">
        <v>1</v>
      </c>
      <c r="H353" s="643">
        <v>1245157</v>
      </c>
      <c r="I353" s="36" t="s">
        <v>3349</v>
      </c>
      <c r="J353" s="36"/>
      <c r="K353" s="36"/>
      <c r="L353" s="36"/>
      <c r="M353" s="402"/>
      <c r="N353" s="36"/>
      <c r="O353" s="36"/>
      <c r="P353" s="392"/>
      <c r="Q353" s="392"/>
      <c r="R353" s="392"/>
      <c r="S353" s="392"/>
      <c r="T353" s="392"/>
      <c r="U353" s="392"/>
      <c r="V353" s="757" t="b">
        <f t="shared" si="16"/>
        <v>1</v>
      </c>
      <c r="W353" s="757" t="b">
        <f t="shared" si="15"/>
        <v>1</v>
      </c>
      <c r="X353" s="35" t="s">
        <v>1794</v>
      </c>
      <c r="Y353" s="38">
        <v>1</v>
      </c>
      <c r="Z353" s="38" t="s">
        <v>7</v>
      </c>
      <c r="AA353" s="442" t="s">
        <v>910</v>
      </c>
      <c r="AB353" s="33" t="s">
        <v>1554</v>
      </c>
      <c r="AC353" s="213" t="s">
        <v>4316</v>
      </c>
      <c r="AD353" s="626" t="str">
        <f t="shared" si="17"/>
        <v>EEE F341T1</v>
      </c>
      <c r="AE353" s="626">
        <v>1246</v>
      </c>
      <c r="AF353" s="36" t="s">
        <v>945</v>
      </c>
      <c r="AG353" s="757" t="s">
        <v>4589</v>
      </c>
    </row>
    <row r="354" spans="2:33" ht="14.25" customHeight="1">
      <c r="B354" s="33" t="s">
        <v>1534</v>
      </c>
      <c r="C354" s="41" t="s">
        <v>1779</v>
      </c>
      <c r="D354" s="35" t="s">
        <v>1793</v>
      </c>
      <c r="E354" s="35" t="s">
        <v>1794</v>
      </c>
      <c r="F354" s="36" t="s">
        <v>945</v>
      </c>
      <c r="G354" s="38">
        <v>2</v>
      </c>
      <c r="H354" s="633">
        <v>12452</v>
      </c>
      <c r="I354" s="36" t="s">
        <v>3284</v>
      </c>
      <c r="J354" s="36" t="s">
        <v>3273</v>
      </c>
      <c r="K354" s="36" t="s">
        <v>3269</v>
      </c>
      <c r="L354" s="36"/>
      <c r="M354" s="402"/>
      <c r="N354" s="36"/>
      <c r="O354" s="36"/>
      <c r="P354" s="392"/>
      <c r="Q354" s="392"/>
      <c r="R354" s="392"/>
      <c r="S354" s="392"/>
      <c r="T354" s="392"/>
      <c r="U354" s="392"/>
      <c r="V354" s="757" t="b">
        <f t="shared" si="16"/>
        <v>1</v>
      </c>
      <c r="W354" s="757" t="b">
        <f t="shared" si="15"/>
        <v>1</v>
      </c>
      <c r="X354" s="35" t="s">
        <v>1794</v>
      </c>
      <c r="Y354" s="38">
        <v>2</v>
      </c>
      <c r="Z354" s="38" t="s">
        <v>6</v>
      </c>
      <c r="AA354" s="442" t="s">
        <v>1797</v>
      </c>
      <c r="AB354" s="33" t="s">
        <v>1534</v>
      </c>
      <c r="AC354" s="213" t="s">
        <v>4317</v>
      </c>
      <c r="AD354" s="626" t="str">
        <f t="shared" si="17"/>
        <v>EEE F341L2</v>
      </c>
      <c r="AE354" s="626">
        <v>1247</v>
      </c>
      <c r="AF354" s="36" t="s">
        <v>945</v>
      </c>
    </row>
    <row r="355" spans="2:33" ht="14.25" customHeight="1">
      <c r="B355" s="33" t="s">
        <v>1554</v>
      </c>
      <c r="C355" s="41" t="s">
        <v>1782</v>
      </c>
      <c r="D355" s="35" t="s">
        <v>1793</v>
      </c>
      <c r="E355" s="35" t="s">
        <v>1794</v>
      </c>
      <c r="F355" s="36" t="s">
        <v>945</v>
      </c>
      <c r="G355" s="38">
        <v>2</v>
      </c>
      <c r="H355" s="643">
        <v>1245257</v>
      </c>
      <c r="I355" s="36" t="s">
        <v>3349</v>
      </c>
      <c r="J355" s="36"/>
      <c r="K355" s="36"/>
      <c r="L355" s="36"/>
      <c r="M355" s="402"/>
      <c r="N355" s="36"/>
      <c r="O355" s="36"/>
      <c r="P355" s="392"/>
      <c r="Q355" s="392"/>
      <c r="R355" s="392"/>
      <c r="S355" s="392"/>
      <c r="T355" s="392"/>
      <c r="U355" s="392"/>
      <c r="V355" s="757" t="b">
        <f t="shared" si="16"/>
        <v>1</v>
      </c>
      <c r="W355" s="757" t="b">
        <f t="shared" si="15"/>
        <v>1</v>
      </c>
      <c r="X355" s="35" t="s">
        <v>1794</v>
      </c>
      <c r="Y355" s="38">
        <v>2</v>
      </c>
      <c r="Z355" s="38" t="s">
        <v>7</v>
      </c>
      <c r="AA355" s="442" t="s">
        <v>1797</v>
      </c>
      <c r="AB355" s="33" t="s">
        <v>1554</v>
      </c>
      <c r="AC355" s="213" t="s">
        <v>4317</v>
      </c>
      <c r="AD355" s="626" t="str">
        <f t="shared" si="17"/>
        <v>EEE F341T2</v>
      </c>
      <c r="AE355" s="626">
        <v>1247</v>
      </c>
      <c r="AF355" s="36" t="s">
        <v>945</v>
      </c>
      <c r="AG355" s="757" t="s">
        <v>4590</v>
      </c>
    </row>
    <row r="356" spans="2:33" ht="14.25" customHeight="1">
      <c r="B356" s="33" t="s">
        <v>1970</v>
      </c>
      <c r="C356" s="41"/>
      <c r="D356" s="35" t="s">
        <v>1793</v>
      </c>
      <c r="E356" s="35" t="s">
        <v>1794</v>
      </c>
      <c r="F356" s="36" t="s">
        <v>945</v>
      </c>
      <c r="G356" s="38">
        <v>1</v>
      </c>
      <c r="H356" s="642">
        <v>1245199</v>
      </c>
      <c r="I356" s="36" t="s">
        <v>3288</v>
      </c>
      <c r="J356" s="36" t="s">
        <v>3278</v>
      </c>
      <c r="K356" s="36" t="s">
        <v>3279</v>
      </c>
      <c r="L356" s="36"/>
      <c r="M356" s="402"/>
      <c r="N356" s="36"/>
      <c r="O356" s="36"/>
      <c r="P356" s="392"/>
      <c r="Q356" s="392"/>
      <c r="R356" s="392"/>
      <c r="S356" s="392"/>
      <c r="T356" s="392"/>
      <c r="U356" s="392"/>
      <c r="V356" s="757" t="b">
        <f t="shared" si="16"/>
        <v>1</v>
      </c>
      <c r="W356" s="757" t="b">
        <f t="shared" si="15"/>
        <v>1</v>
      </c>
      <c r="X356" s="35" t="s">
        <v>1794</v>
      </c>
      <c r="Y356" s="38">
        <v>1</v>
      </c>
      <c r="Z356" s="38" t="s">
        <v>8</v>
      </c>
      <c r="AA356" s="53" t="s">
        <v>3423</v>
      </c>
      <c r="AB356" s="33" t="s">
        <v>1970</v>
      </c>
      <c r="AC356" s="213" t="s">
        <v>4318</v>
      </c>
      <c r="AD356" s="626" t="str">
        <f t="shared" si="17"/>
        <v>EEE F341P1</v>
      </c>
      <c r="AE356" s="626">
        <v>1248</v>
      </c>
      <c r="AF356" s="36" t="s">
        <v>945</v>
      </c>
    </row>
    <row r="357" spans="2:33" ht="14.25" customHeight="1">
      <c r="B357" s="33" t="s">
        <v>3368</v>
      </c>
      <c r="C357" s="41"/>
      <c r="D357" s="35" t="s">
        <v>1793</v>
      </c>
      <c r="E357" s="35" t="s">
        <v>1794</v>
      </c>
      <c r="F357" s="36" t="s">
        <v>945</v>
      </c>
      <c r="G357" s="38">
        <v>2</v>
      </c>
      <c r="H357" s="642">
        <v>1245299</v>
      </c>
      <c r="I357" s="36" t="s">
        <v>3274</v>
      </c>
      <c r="J357" s="36" t="s">
        <v>3266</v>
      </c>
      <c r="K357" s="36" t="s">
        <v>3275</v>
      </c>
      <c r="L357" s="36"/>
      <c r="M357" s="402"/>
      <c r="N357" s="36"/>
      <c r="O357" s="36"/>
      <c r="P357" s="392"/>
      <c r="Q357" s="392"/>
      <c r="R357" s="392"/>
      <c r="S357" s="392"/>
      <c r="T357" s="392"/>
      <c r="U357" s="392"/>
      <c r="V357" s="757" t="b">
        <f t="shared" si="16"/>
        <v>1</v>
      </c>
      <c r="W357" s="757" t="b">
        <f t="shared" si="15"/>
        <v>1</v>
      </c>
      <c r="X357" s="35" t="s">
        <v>1794</v>
      </c>
      <c r="Y357" s="38">
        <v>2</v>
      </c>
      <c r="Z357" s="38" t="s">
        <v>8</v>
      </c>
      <c r="AA357" s="53" t="s">
        <v>3424</v>
      </c>
      <c r="AB357" s="33" t="s">
        <v>3368</v>
      </c>
      <c r="AC357" s="213" t="s">
        <v>4319</v>
      </c>
      <c r="AD357" s="626" t="str">
        <f t="shared" si="17"/>
        <v>EEE F341P2</v>
      </c>
      <c r="AE357" s="626">
        <v>1249</v>
      </c>
      <c r="AF357" s="36" t="s">
        <v>945</v>
      </c>
    </row>
    <row r="358" spans="2:33" ht="14.25" customHeight="1">
      <c r="B358" s="33" t="s">
        <v>3369</v>
      </c>
      <c r="C358" s="41"/>
      <c r="D358" s="35" t="s">
        <v>1793</v>
      </c>
      <c r="E358" s="35" t="s">
        <v>1794</v>
      </c>
      <c r="F358" s="36" t="s">
        <v>945</v>
      </c>
      <c r="G358" s="38">
        <v>3</v>
      </c>
      <c r="H358" s="633">
        <v>12453</v>
      </c>
      <c r="I358" s="36" t="s">
        <v>3367</v>
      </c>
      <c r="J358" s="36" t="s">
        <v>2553</v>
      </c>
      <c r="K358" s="36" t="s">
        <v>2558</v>
      </c>
      <c r="L358" s="36"/>
      <c r="M358" s="402"/>
      <c r="N358" s="36"/>
      <c r="O358" s="36"/>
      <c r="P358" s="392"/>
      <c r="Q358" s="392"/>
      <c r="R358" s="392"/>
      <c r="S358" s="392"/>
      <c r="T358" s="392"/>
      <c r="U358" s="392"/>
      <c r="V358" s="757" t="b">
        <f t="shared" si="16"/>
        <v>1</v>
      </c>
      <c r="W358" s="757" t="b">
        <f t="shared" si="15"/>
        <v>1</v>
      </c>
      <c r="X358" s="35" t="s">
        <v>1794</v>
      </c>
      <c r="Y358" s="38">
        <v>3</v>
      </c>
      <c r="Z358" s="38" t="s">
        <v>8</v>
      </c>
      <c r="AA358" s="53" t="s">
        <v>3425</v>
      </c>
      <c r="AB358" s="33" t="s">
        <v>3426</v>
      </c>
      <c r="AC358" s="213" t="s">
        <v>4320</v>
      </c>
      <c r="AD358" s="626" t="str">
        <f t="shared" si="17"/>
        <v>EEE F341P3</v>
      </c>
      <c r="AE358" s="626">
        <v>1250</v>
      </c>
      <c r="AF358" s="36" t="s">
        <v>945</v>
      </c>
    </row>
    <row r="359" spans="2:33" ht="14.25" customHeight="1">
      <c r="B359" s="33" t="s">
        <v>1972</v>
      </c>
      <c r="C359" s="41"/>
      <c r="D359" s="35" t="s">
        <v>1793</v>
      </c>
      <c r="E359" s="35" t="s">
        <v>1794</v>
      </c>
      <c r="F359" s="36" t="s">
        <v>945</v>
      </c>
      <c r="G359" s="38">
        <v>4</v>
      </c>
      <c r="H359" s="633">
        <v>12454</v>
      </c>
      <c r="I359" s="36" t="s">
        <v>3291</v>
      </c>
      <c r="J359" s="36" t="s">
        <v>3307</v>
      </c>
      <c r="K359" s="36" t="s">
        <v>3270</v>
      </c>
      <c r="L359" s="36"/>
      <c r="M359" s="402"/>
      <c r="N359" s="36"/>
      <c r="O359" s="36"/>
      <c r="P359" s="392"/>
      <c r="Q359" s="392"/>
      <c r="R359" s="392"/>
      <c r="S359" s="392"/>
      <c r="T359" s="392"/>
      <c r="U359" s="392"/>
      <c r="V359" s="757" t="b">
        <f t="shared" si="16"/>
        <v>1</v>
      </c>
      <c r="W359" s="757" t="b">
        <f t="shared" si="15"/>
        <v>1</v>
      </c>
      <c r="X359" s="35" t="s">
        <v>1794</v>
      </c>
      <c r="Y359" s="38">
        <v>4</v>
      </c>
      <c r="Z359" s="38" t="s">
        <v>8</v>
      </c>
      <c r="AA359" s="53" t="s">
        <v>3427</v>
      </c>
      <c r="AB359" s="33" t="s">
        <v>1972</v>
      </c>
      <c r="AC359" s="213" t="s">
        <v>4321</v>
      </c>
      <c r="AD359" s="626" t="str">
        <f t="shared" si="17"/>
        <v>EEE F341P4</v>
      </c>
      <c r="AE359" s="626">
        <v>1251</v>
      </c>
      <c r="AF359" s="36" t="s">
        <v>945</v>
      </c>
    </row>
    <row r="360" spans="2:33" ht="14.25" customHeight="1">
      <c r="B360" s="33" t="s">
        <v>1578</v>
      </c>
      <c r="C360" s="41" t="s">
        <v>1782</v>
      </c>
      <c r="D360" s="35" t="s">
        <v>1795</v>
      </c>
      <c r="E360" s="35" t="s">
        <v>1796</v>
      </c>
      <c r="F360" s="36" t="s">
        <v>959</v>
      </c>
      <c r="G360" s="38">
        <v>1</v>
      </c>
      <c r="H360" s="633">
        <v>12461</v>
      </c>
      <c r="I360" s="36" t="s">
        <v>3282</v>
      </c>
      <c r="J360" s="36" t="s">
        <v>3277</v>
      </c>
      <c r="K360" s="36" t="s">
        <v>3308</v>
      </c>
      <c r="L360" s="36"/>
      <c r="M360" s="402"/>
      <c r="N360" s="36"/>
      <c r="O360" s="36"/>
      <c r="P360" s="392"/>
      <c r="Q360" s="392"/>
      <c r="R360" s="392"/>
      <c r="S360" s="392"/>
      <c r="T360" s="392"/>
      <c r="U360" s="392"/>
      <c r="V360" s="757" t="b">
        <f t="shared" si="16"/>
        <v>1</v>
      </c>
      <c r="W360" s="757" t="b">
        <f t="shared" si="15"/>
        <v>1</v>
      </c>
      <c r="X360" s="35" t="s">
        <v>1796</v>
      </c>
      <c r="Y360" s="38">
        <v>1</v>
      </c>
      <c r="Z360" s="38" t="s">
        <v>6</v>
      </c>
      <c r="AA360" s="442" t="s">
        <v>1797</v>
      </c>
      <c r="AB360" s="33" t="s">
        <v>1578</v>
      </c>
      <c r="AC360" s="213" t="s">
        <v>4322</v>
      </c>
      <c r="AD360" s="626" t="str">
        <f t="shared" si="17"/>
        <v>EEE F342L1</v>
      </c>
      <c r="AE360" s="626">
        <v>1253</v>
      </c>
      <c r="AF360" s="36" t="s">
        <v>959</v>
      </c>
    </row>
    <row r="361" spans="2:33" ht="14.25" customHeight="1">
      <c r="B361" s="33" t="s">
        <v>1534</v>
      </c>
      <c r="C361" s="41" t="s">
        <v>1782</v>
      </c>
      <c r="D361" s="35" t="s">
        <v>1795</v>
      </c>
      <c r="E361" s="35" t="s">
        <v>1796</v>
      </c>
      <c r="F361" s="36" t="s">
        <v>959</v>
      </c>
      <c r="G361" s="38">
        <v>2</v>
      </c>
      <c r="H361" s="633">
        <v>12462</v>
      </c>
      <c r="I361" s="36" t="s">
        <v>3284</v>
      </c>
      <c r="J361" s="36" t="s">
        <v>3273</v>
      </c>
      <c r="K361" s="36" t="s">
        <v>3269</v>
      </c>
      <c r="L361" s="36"/>
      <c r="M361" s="402"/>
      <c r="N361" s="36"/>
      <c r="O361" s="36"/>
      <c r="P361" s="392"/>
      <c r="Q361" s="392"/>
      <c r="R361" s="392"/>
      <c r="S361" s="392"/>
      <c r="T361" s="392"/>
      <c r="U361" s="392"/>
      <c r="V361" s="757" t="b">
        <f t="shared" si="16"/>
        <v>1</v>
      </c>
      <c r="W361" s="757" t="b">
        <f t="shared" si="15"/>
        <v>1</v>
      </c>
      <c r="X361" s="35" t="s">
        <v>1796</v>
      </c>
      <c r="Y361" s="38">
        <v>2</v>
      </c>
      <c r="Z361" s="38" t="s">
        <v>6</v>
      </c>
      <c r="AA361" s="441" t="s">
        <v>941</v>
      </c>
      <c r="AB361" s="33" t="s">
        <v>1534</v>
      </c>
      <c r="AC361" s="213" t="s">
        <v>4323</v>
      </c>
      <c r="AD361" s="626" t="str">
        <f t="shared" si="17"/>
        <v>EEE F342L2</v>
      </c>
      <c r="AE361" s="626">
        <v>1254</v>
      </c>
      <c r="AF361" s="36" t="s">
        <v>959</v>
      </c>
    </row>
    <row r="362" spans="2:33" ht="14.25" customHeight="1">
      <c r="B362" s="33" t="s">
        <v>3370</v>
      </c>
      <c r="C362" s="41"/>
      <c r="D362" s="35" t="s">
        <v>1795</v>
      </c>
      <c r="E362" s="35" t="s">
        <v>1796</v>
      </c>
      <c r="F362" s="36" t="s">
        <v>959</v>
      </c>
      <c r="G362" s="38">
        <v>1</v>
      </c>
      <c r="H362" s="642">
        <v>1246199</v>
      </c>
      <c r="I362" s="36" t="s">
        <v>3287</v>
      </c>
      <c r="J362" s="36" t="s">
        <v>3303</v>
      </c>
      <c r="K362" s="36" t="s">
        <v>3296</v>
      </c>
      <c r="L362" s="36"/>
      <c r="M362" s="402"/>
      <c r="N362" s="36"/>
      <c r="O362" s="36"/>
      <c r="P362" s="392"/>
      <c r="Q362" s="392"/>
      <c r="R362" s="392"/>
      <c r="S362" s="392"/>
      <c r="T362" s="392"/>
      <c r="U362" s="392"/>
      <c r="V362" s="757" t="b">
        <f t="shared" si="16"/>
        <v>1</v>
      </c>
      <c r="W362" s="757" t="b">
        <f t="shared" si="15"/>
        <v>1</v>
      </c>
      <c r="X362" s="35" t="s">
        <v>1796</v>
      </c>
      <c r="Y362" s="38">
        <v>1</v>
      </c>
      <c r="Z362" s="38" t="s">
        <v>8</v>
      </c>
      <c r="AA362" s="53" t="s">
        <v>3428</v>
      </c>
      <c r="AB362" s="33" t="s">
        <v>3370</v>
      </c>
      <c r="AC362" s="213" t="s">
        <v>4324</v>
      </c>
      <c r="AD362" s="626" t="str">
        <f t="shared" si="17"/>
        <v>EEE F342P1</v>
      </c>
      <c r="AE362" s="626">
        <v>1255</v>
      </c>
      <c r="AF362" s="36" t="s">
        <v>959</v>
      </c>
    </row>
    <row r="363" spans="2:33" ht="14.25" customHeight="1">
      <c r="B363" s="33" t="s">
        <v>3371</v>
      </c>
      <c r="C363" s="41"/>
      <c r="D363" s="35" t="s">
        <v>1795</v>
      </c>
      <c r="E363" s="35" t="s">
        <v>1796</v>
      </c>
      <c r="F363" s="36" t="s">
        <v>959</v>
      </c>
      <c r="G363" s="38">
        <v>2</v>
      </c>
      <c r="H363" s="642">
        <v>1246299</v>
      </c>
      <c r="I363" s="36" t="s">
        <v>3281</v>
      </c>
      <c r="J363" s="36" t="s">
        <v>3282</v>
      </c>
      <c r="K363" s="36" t="s">
        <v>3283</v>
      </c>
      <c r="L363" s="36"/>
      <c r="M363" s="402"/>
      <c r="N363" s="36"/>
      <c r="O363" s="36"/>
      <c r="P363" s="392"/>
      <c r="Q363" s="392"/>
      <c r="R363" s="392"/>
      <c r="S363" s="392"/>
      <c r="T363" s="392"/>
      <c r="U363" s="392"/>
      <c r="V363" s="757" t="b">
        <f t="shared" si="16"/>
        <v>1</v>
      </c>
      <c r="W363" s="757" t="b">
        <f t="shared" si="15"/>
        <v>1</v>
      </c>
      <c r="X363" s="35" t="s">
        <v>1796</v>
      </c>
      <c r="Y363" s="38">
        <v>2</v>
      </c>
      <c r="Z363" s="38" t="s">
        <v>8</v>
      </c>
      <c r="AA363" s="53" t="s">
        <v>3429</v>
      </c>
      <c r="AB363" s="33" t="s">
        <v>3371</v>
      </c>
      <c r="AC363" s="213" t="s">
        <v>4325</v>
      </c>
      <c r="AD363" s="626" t="str">
        <f t="shared" si="17"/>
        <v>EEE F342P2</v>
      </c>
      <c r="AE363" s="626">
        <v>1256</v>
      </c>
      <c r="AF363" s="36" t="s">
        <v>959</v>
      </c>
    </row>
    <row r="364" spans="2:33" ht="14.25" customHeight="1">
      <c r="B364" s="33" t="s">
        <v>1970</v>
      </c>
      <c r="C364" s="41"/>
      <c r="D364" s="35" t="s">
        <v>1795</v>
      </c>
      <c r="E364" s="35" t="s">
        <v>1796</v>
      </c>
      <c r="F364" s="36" t="s">
        <v>959</v>
      </c>
      <c r="G364" s="38">
        <v>3</v>
      </c>
      <c r="H364" s="633">
        <v>12463</v>
      </c>
      <c r="I364" s="36" t="s">
        <v>3288</v>
      </c>
      <c r="J364" s="36" t="s">
        <v>3278</v>
      </c>
      <c r="K364" s="36" t="s">
        <v>3279</v>
      </c>
      <c r="L364" s="36"/>
      <c r="M364" s="402"/>
      <c r="N364" s="36"/>
      <c r="O364" s="36"/>
      <c r="P364" s="392"/>
      <c r="Q364" s="392"/>
      <c r="R364" s="392"/>
      <c r="S364" s="392"/>
      <c r="T364" s="392"/>
      <c r="U364" s="392"/>
      <c r="V364" s="757" t="b">
        <f t="shared" si="16"/>
        <v>1</v>
      </c>
      <c r="W364" s="757" t="b">
        <f t="shared" si="15"/>
        <v>1</v>
      </c>
      <c r="X364" s="35" t="s">
        <v>1796</v>
      </c>
      <c r="Y364" s="38">
        <v>3</v>
      </c>
      <c r="Z364" s="38" t="s">
        <v>8</v>
      </c>
      <c r="AA364" s="53" t="s">
        <v>3430</v>
      </c>
      <c r="AB364" s="33" t="s">
        <v>1970</v>
      </c>
      <c r="AC364" s="213" t="s">
        <v>4326</v>
      </c>
      <c r="AD364" s="626" t="str">
        <f t="shared" si="17"/>
        <v>EEE F342P3</v>
      </c>
      <c r="AE364" s="626">
        <v>1257</v>
      </c>
      <c r="AF364" s="36" t="s">
        <v>959</v>
      </c>
    </row>
    <row r="365" spans="2:33" ht="14.25" customHeight="1">
      <c r="B365" s="33" t="s">
        <v>1972</v>
      </c>
      <c r="C365" s="41"/>
      <c r="D365" s="35" t="s">
        <v>1795</v>
      </c>
      <c r="E365" s="35" t="s">
        <v>1796</v>
      </c>
      <c r="F365" s="36" t="s">
        <v>959</v>
      </c>
      <c r="G365" s="38">
        <v>4</v>
      </c>
      <c r="H365" s="633">
        <v>12464</v>
      </c>
      <c r="I365" s="36" t="s">
        <v>3291</v>
      </c>
      <c r="J365" s="36" t="s">
        <v>3307</v>
      </c>
      <c r="K365" s="36" t="s">
        <v>3270</v>
      </c>
      <c r="L365" s="36"/>
      <c r="M365" s="402"/>
      <c r="N365" s="36"/>
      <c r="O365" s="36"/>
      <c r="P365" s="392"/>
      <c r="Q365" s="392"/>
      <c r="R365" s="392"/>
      <c r="S365" s="392"/>
      <c r="T365" s="392"/>
      <c r="U365" s="392"/>
      <c r="V365" s="757" t="b">
        <f t="shared" si="16"/>
        <v>1</v>
      </c>
      <c r="W365" s="757" t="b">
        <f t="shared" si="15"/>
        <v>1</v>
      </c>
      <c r="X365" s="35" t="s">
        <v>1796</v>
      </c>
      <c r="Y365" s="38">
        <v>4</v>
      </c>
      <c r="Z365" s="38" t="s">
        <v>8</v>
      </c>
      <c r="AA365" s="53" t="s">
        <v>3431</v>
      </c>
      <c r="AB365" s="33" t="s">
        <v>1972</v>
      </c>
      <c r="AC365" s="213" t="s">
        <v>4327</v>
      </c>
      <c r="AD365" s="626" t="str">
        <f t="shared" si="17"/>
        <v>EEE F342P4</v>
      </c>
      <c r="AE365" s="626">
        <v>1258</v>
      </c>
      <c r="AF365" s="36" t="s">
        <v>959</v>
      </c>
    </row>
    <row r="366" spans="2:33" ht="14.25" customHeight="1">
      <c r="B366" s="33" t="s">
        <v>3372</v>
      </c>
      <c r="C366" s="41"/>
      <c r="D366" s="35" t="s">
        <v>1795</v>
      </c>
      <c r="E366" s="35" t="s">
        <v>1796</v>
      </c>
      <c r="F366" s="36" t="s">
        <v>959</v>
      </c>
      <c r="G366" s="38">
        <v>5</v>
      </c>
      <c r="H366" s="633">
        <v>12465</v>
      </c>
      <c r="I366" s="36" t="s">
        <v>3293</v>
      </c>
      <c r="J366" s="36" t="s">
        <v>3308</v>
      </c>
      <c r="K366" s="36" t="s">
        <v>3294</v>
      </c>
      <c r="L366" s="36"/>
      <c r="M366" s="402"/>
      <c r="N366" s="36"/>
      <c r="O366" s="36"/>
      <c r="P366" s="392"/>
      <c r="Q366" s="392"/>
      <c r="R366" s="392"/>
      <c r="S366" s="392"/>
      <c r="T366" s="392"/>
      <c r="U366" s="392"/>
      <c r="V366" s="757" t="b">
        <f t="shared" si="16"/>
        <v>1</v>
      </c>
      <c r="W366" s="757" t="b">
        <f t="shared" si="15"/>
        <v>1</v>
      </c>
      <c r="X366" s="35" t="s">
        <v>1796</v>
      </c>
      <c r="Y366" s="38">
        <v>5</v>
      </c>
      <c r="Z366" s="38" t="s">
        <v>8</v>
      </c>
      <c r="AA366" s="53" t="s">
        <v>3429</v>
      </c>
      <c r="AB366" s="33" t="s">
        <v>3432</v>
      </c>
      <c r="AC366" s="213" t="s">
        <v>4328</v>
      </c>
      <c r="AD366" s="626" t="str">
        <f t="shared" si="17"/>
        <v>EEE F342P5</v>
      </c>
      <c r="AE366" s="626">
        <v>1259</v>
      </c>
      <c r="AF366" s="36" t="s">
        <v>959</v>
      </c>
    </row>
    <row r="367" spans="2:33" ht="14.25" customHeight="1">
      <c r="B367" s="426"/>
      <c r="C367" s="41"/>
      <c r="D367" s="35" t="s">
        <v>1801</v>
      </c>
      <c r="E367" s="35" t="s">
        <v>1802</v>
      </c>
      <c r="F367" s="36" t="s">
        <v>197</v>
      </c>
      <c r="G367" s="38">
        <v>1</v>
      </c>
      <c r="H367" s="633">
        <v>17311</v>
      </c>
      <c r="I367" s="36"/>
      <c r="J367" s="36"/>
      <c r="K367" s="36"/>
      <c r="L367" s="36"/>
      <c r="M367" s="402"/>
      <c r="N367" s="36"/>
      <c r="O367" s="36"/>
      <c r="P367" s="392"/>
      <c r="Q367" s="392"/>
      <c r="R367" s="392"/>
      <c r="S367" s="392"/>
      <c r="T367" s="392"/>
      <c r="U367" s="392"/>
      <c r="V367" s="757" t="b">
        <f t="shared" si="16"/>
        <v>1</v>
      </c>
      <c r="W367" s="757" t="b">
        <f t="shared" si="15"/>
        <v>1</v>
      </c>
      <c r="X367" s="35" t="s">
        <v>1802</v>
      </c>
      <c r="Y367" s="38">
        <v>1</v>
      </c>
      <c r="Z367" s="38" t="s">
        <v>19</v>
      </c>
      <c r="AA367" s="441" t="s">
        <v>934</v>
      </c>
      <c r="AB367" s="33"/>
      <c r="AC367" s="213" t="s">
        <v>4329</v>
      </c>
      <c r="AD367" s="626" t="str">
        <f t="shared" si="17"/>
        <v>EEE F366I1</v>
      </c>
      <c r="AE367" s="626">
        <v>1505</v>
      </c>
      <c r="AF367" s="36" t="s">
        <v>197</v>
      </c>
    </row>
    <row r="368" spans="2:33" ht="14.25" customHeight="1">
      <c r="B368" s="426"/>
      <c r="C368" s="41"/>
      <c r="D368" s="35" t="s">
        <v>1803</v>
      </c>
      <c r="E368" s="35" t="s">
        <v>1804</v>
      </c>
      <c r="F368" s="36" t="s">
        <v>197</v>
      </c>
      <c r="G368" s="38">
        <v>1</v>
      </c>
      <c r="H368" s="633">
        <v>17421</v>
      </c>
      <c r="I368" s="36"/>
      <c r="J368" s="36"/>
      <c r="K368" s="36"/>
      <c r="L368" s="36"/>
      <c r="M368" s="402"/>
      <c r="N368" s="36"/>
      <c r="O368" s="36"/>
      <c r="P368" s="392"/>
      <c r="Q368" s="392"/>
      <c r="R368" s="392"/>
      <c r="S368" s="392"/>
      <c r="T368" s="392"/>
      <c r="U368" s="392"/>
      <c r="V368" s="757" t="b">
        <f t="shared" si="16"/>
        <v>1</v>
      </c>
      <c r="W368" s="757" t="b">
        <f t="shared" si="15"/>
        <v>1</v>
      </c>
      <c r="X368" s="35" t="s">
        <v>1804</v>
      </c>
      <c r="Y368" s="38">
        <v>1</v>
      </c>
      <c r="Z368" s="38" t="s">
        <v>19</v>
      </c>
      <c r="AA368" s="441" t="s">
        <v>934</v>
      </c>
      <c r="AB368" s="33"/>
      <c r="AC368" s="213" t="s">
        <v>4330</v>
      </c>
      <c r="AD368" s="626" t="str">
        <f t="shared" si="17"/>
        <v>EEE F367I1</v>
      </c>
      <c r="AE368" s="626">
        <v>1512</v>
      </c>
      <c r="AF368" s="36" t="s">
        <v>197</v>
      </c>
    </row>
    <row r="369" spans="2:32" ht="14.25" customHeight="1">
      <c r="B369" s="426"/>
      <c r="C369" s="41"/>
      <c r="D369" s="35" t="s">
        <v>1805</v>
      </c>
      <c r="E369" s="35" t="s">
        <v>1806</v>
      </c>
      <c r="F369" s="36" t="s">
        <v>200</v>
      </c>
      <c r="G369" s="38">
        <v>1</v>
      </c>
      <c r="H369" s="633">
        <v>16911</v>
      </c>
      <c r="I369" s="36"/>
      <c r="J369" s="36"/>
      <c r="K369" s="36"/>
      <c r="L369" s="36"/>
      <c r="M369" s="402"/>
      <c r="N369" s="36"/>
      <c r="O369" s="36"/>
      <c r="P369" s="392"/>
      <c r="Q369" s="392"/>
      <c r="R369" s="392"/>
      <c r="S369" s="392"/>
      <c r="T369" s="392"/>
      <c r="U369" s="392"/>
      <c r="V369" s="757" t="b">
        <f t="shared" si="16"/>
        <v>1</v>
      </c>
      <c r="W369" s="757" t="b">
        <f t="shared" si="15"/>
        <v>1</v>
      </c>
      <c r="X369" s="35" t="s">
        <v>1806</v>
      </c>
      <c r="Y369" s="38">
        <v>1</v>
      </c>
      <c r="Z369" s="38" t="s">
        <v>19</v>
      </c>
      <c r="AA369" s="441" t="s">
        <v>934</v>
      </c>
      <c r="AB369" s="33"/>
      <c r="AC369" s="213" t="s">
        <v>4331</v>
      </c>
      <c r="AD369" s="626" t="str">
        <f t="shared" si="17"/>
        <v>EEE F376I1</v>
      </c>
      <c r="AE369" s="626">
        <v>1492</v>
      </c>
      <c r="AF369" s="36" t="s">
        <v>200</v>
      </c>
    </row>
    <row r="370" spans="2:32" ht="14.25" customHeight="1">
      <c r="B370" s="426"/>
      <c r="C370" s="41"/>
      <c r="D370" s="35" t="s">
        <v>1807</v>
      </c>
      <c r="E370" s="35" t="s">
        <v>1808</v>
      </c>
      <c r="F370" s="36" t="s">
        <v>200</v>
      </c>
      <c r="G370" s="38">
        <v>1</v>
      </c>
      <c r="H370" s="633">
        <v>17581</v>
      </c>
      <c r="I370" s="36"/>
      <c r="J370" s="36"/>
      <c r="K370" s="36"/>
      <c r="L370" s="36"/>
      <c r="M370" s="402"/>
      <c r="N370" s="36"/>
      <c r="O370" s="36"/>
      <c r="P370" s="392"/>
      <c r="Q370" s="392"/>
      <c r="R370" s="392"/>
      <c r="S370" s="392"/>
      <c r="T370" s="392"/>
      <c r="U370" s="392"/>
      <c r="V370" s="757" t="b">
        <f t="shared" si="16"/>
        <v>1</v>
      </c>
      <c r="W370" s="757" t="b">
        <f t="shared" si="15"/>
        <v>1</v>
      </c>
      <c r="X370" s="35" t="s">
        <v>1808</v>
      </c>
      <c r="Y370" s="38">
        <v>1</v>
      </c>
      <c r="Z370" s="38" t="s">
        <v>19</v>
      </c>
      <c r="AA370" s="441" t="s">
        <v>934</v>
      </c>
      <c r="AB370" s="33"/>
      <c r="AC370" s="213" t="s">
        <v>4332</v>
      </c>
      <c r="AD370" s="626" t="str">
        <f t="shared" si="17"/>
        <v>EEE F377I1</v>
      </c>
      <c r="AE370" s="626">
        <v>1522</v>
      </c>
      <c r="AF370" s="36" t="s">
        <v>200</v>
      </c>
    </row>
    <row r="371" spans="2:32" ht="14.25" customHeight="1">
      <c r="B371" s="33" t="s">
        <v>1538</v>
      </c>
      <c r="C371" s="41" t="s">
        <v>1775</v>
      </c>
      <c r="D371" s="35" t="s">
        <v>980</v>
      </c>
      <c r="E371" s="35" t="s">
        <v>981</v>
      </c>
      <c r="F371" s="36" t="s">
        <v>1809</v>
      </c>
      <c r="G371" s="38">
        <v>1</v>
      </c>
      <c r="H371" s="633">
        <v>12501</v>
      </c>
      <c r="I371" s="36" t="s">
        <v>3282</v>
      </c>
      <c r="J371" s="36" t="s">
        <v>3277</v>
      </c>
      <c r="K371" s="36" t="s">
        <v>3308</v>
      </c>
      <c r="L371" s="36"/>
      <c r="M371" s="402"/>
      <c r="N371" s="36"/>
      <c r="O371" s="36"/>
      <c r="P371" s="392"/>
      <c r="Q371" s="392"/>
      <c r="R371" s="392"/>
      <c r="S371" s="392"/>
      <c r="T371" s="392"/>
      <c r="U371" s="392"/>
      <c r="V371" s="757" t="b">
        <f t="shared" si="16"/>
        <v>1</v>
      </c>
      <c r="W371" s="757" t="b">
        <f t="shared" si="15"/>
        <v>1</v>
      </c>
      <c r="X371" s="35" t="s">
        <v>981</v>
      </c>
      <c r="Y371" s="38">
        <v>1</v>
      </c>
      <c r="Z371" s="38" t="s">
        <v>6</v>
      </c>
      <c r="AA371" s="441" t="s">
        <v>923</v>
      </c>
      <c r="AB371" s="33" t="s">
        <v>1538</v>
      </c>
      <c r="AC371" s="213" t="s">
        <v>4333</v>
      </c>
      <c r="AD371" s="626" t="str">
        <f t="shared" si="17"/>
        <v>EEE F431L1</v>
      </c>
      <c r="AE371" s="626">
        <v>1261</v>
      </c>
      <c r="AF371" s="36" t="s">
        <v>1809</v>
      </c>
    </row>
    <row r="372" spans="2:32" ht="14.25" customHeight="1">
      <c r="B372" s="33" t="s">
        <v>1552</v>
      </c>
      <c r="C372" s="41" t="s">
        <v>1775</v>
      </c>
      <c r="D372" s="35" t="s">
        <v>983</v>
      </c>
      <c r="E372" s="49" t="s">
        <v>984</v>
      </c>
      <c r="F372" s="53" t="s">
        <v>985</v>
      </c>
      <c r="G372" s="38">
        <v>1</v>
      </c>
      <c r="H372" s="633">
        <v>12531</v>
      </c>
      <c r="I372" s="53" t="s">
        <v>3300</v>
      </c>
      <c r="J372" s="53" t="s">
        <v>3309</v>
      </c>
      <c r="K372" s="53" t="s">
        <v>3298</v>
      </c>
      <c r="L372" s="53"/>
      <c r="M372" s="403"/>
      <c r="N372" s="53"/>
      <c r="O372" s="53"/>
      <c r="P372" s="392"/>
      <c r="Q372" s="392"/>
      <c r="R372" s="392"/>
      <c r="S372" s="392"/>
      <c r="T372" s="392"/>
      <c r="U372" s="392"/>
      <c r="V372" s="757" t="b">
        <f t="shared" si="16"/>
        <v>1</v>
      </c>
      <c r="W372" s="757" t="b">
        <f t="shared" si="15"/>
        <v>1</v>
      </c>
      <c r="X372" s="49" t="s">
        <v>984</v>
      </c>
      <c r="Y372" s="38">
        <v>1</v>
      </c>
      <c r="Z372" s="38" t="s">
        <v>6</v>
      </c>
      <c r="AA372" s="441" t="s">
        <v>901</v>
      </c>
      <c r="AB372" s="33" t="s">
        <v>1552</v>
      </c>
      <c r="AC372" s="213" t="s">
        <v>4334</v>
      </c>
      <c r="AD372" s="626" t="str">
        <f t="shared" si="17"/>
        <v>EEE F433L1</v>
      </c>
      <c r="AE372" s="626">
        <v>1262</v>
      </c>
      <c r="AF372" s="53" t="s">
        <v>985</v>
      </c>
    </row>
    <row r="373" spans="2:32" ht="14.25" customHeight="1">
      <c r="B373" s="33" t="s">
        <v>1548</v>
      </c>
      <c r="C373" s="41" t="s">
        <v>1775</v>
      </c>
      <c r="D373" s="35" t="s">
        <v>986</v>
      </c>
      <c r="E373" s="35" t="s">
        <v>987</v>
      </c>
      <c r="F373" s="36" t="s">
        <v>1810</v>
      </c>
      <c r="G373" s="38">
        <v>1</v>
      </c>
      <c r="H373" s="633">
        <v>12561</v>
      </c>
      <c r="I373" s="36" t="s">
        <v>3281</v>
      </c>
      <c r="J373" s="36" t="s">
        <v>3290</v>
      </c>
      <c r="K373" s="36" t="s">
        <v>3293</v>
      </c>
      <c r="L373" s="36"/>
      <c r="M373" s="402"/>
      <c r="N373" s="36"/>
      <c r="O373" s="36"/>
      <c r="P373" s="392"/>
      <c r="Q373" s="392"/>
      <c r="R373" s="392"/>
      <c r="S373" s="392"/>
      <c r="T373" s="392"/>
      <c r="U373" s="392"/>
      <c r="V373" s="757" t="b">
        <f t="shared" si="16"/>
        <v>1</v>
      </c>
      <c r="W373" s="757" t="b">
        <f t="shared" si="15"/>
        <v>1</v>
      </c>
      <c r="X373" s="35" t="s">
        <v>987</v>
      </c>
      <c r="Y373" s="38">
        <v>1</v>
      </c>
      <c r="Z373" s="38" t="s">
        <v>6</v>
      </c>
      <c r="AA373" s="117" t="s">
        <v>726</v>
      </c>
      <c r="AB373" s="33" t="s">
        <v>1548</v>
      </c>
      <c r="AC373" s="213" t="s">
        <v>4335</v>
      </c>
      <c r="AD373" s="626" t="str">
        <f t="shared" si="17"/>
        <v>EEE F434L1</v>
      </c>
      <c r="AE373" s="626">
        <v>1263</v>
      </c>
      <c r="AF373" s="36" t="s">
        <v>1810</v>
      </c>
    </row>
    <row r="374" spans="2:32" ht="14.25" customHeight="1">
      <c r="B374" s="33"/>
      <c r="C374" s="41"/>
      <c r="D374" s="35" t="s">
        <v>986</v>
      </c>
      <c r="E374" s="35" t="s">
        <v>987</v>
      </c>
      <c r="F374" s="36" t="s">
        <v>1810</v>
      </c>
      <c r="G374" s="38">
        <v>1</v>
      </c>
      <c r="H374" s="642">
        <v>1256199</v>
      </c>
      <c r="I374" s="36"/>
      <c r="J374" s="36"/>
      <c r="K374" s="36"/>
      <c r="L374" s="36"/>
      <c r="M374" s="402"/>
      <c r="N374" s="36"/>
      <c r="O374" s="36"/>
      <c r="P374" s="392"/>
      <c r="Q374" s="392"/>
      <c r="R374" s="392"/>
      <c r="S374" s="392"/>
      <c r="T374" s="392"/>
      <c r="U374" s="392"/>
      <c r="V374" s="757" t="b">
        <f t="shared" si="16"/>
        <v>1</v>
      </c>
      <c r="W374" s="757" t="b">
        <f t="shared" si="15"/>
        <v>1</v>
      </c>
      <c r="X374" s="35" t="s">
        <v>987</v>
      </c>
      <c r="Y374" s="38">
        <v>1</v>
      </c>
      <c r="Z374" s="38" t="s">
        <v>8</v>
      </c>
      <c r="AA374" s="96" t="s">
        <v>904</v>
      </c>
      <c r="AB374" s="33"/>
      <c r="AC374" s="213" t="s">
        <v>4336</v>
      </c>
      <c r="AD374" s="626" t="str">
        <f t="shared" si="17"/>
        <v>EEE F434P1</v>
      </c>
      <c r="AE374" s="626">
        <v>1264</v>
      </c>
      <c r="AF374" s="36" t="s">
        <v>1810</v>
      </c>
    </row>
    <row r="375" spans="2:32" ht="14.25" customHeight="1">
      <c r="B375" s="33" t="s">
        <v>1567</v>
      </c>
      <c r="C375" s="41" t="s">
        <v>1775</v>
      </c>
      <c r="D375" s="66" t="s">
        <v>989</v>
      </c>
      <c r="E375" s="67" t="s">
        <v>990</v>
      </c>
      <c r="F375" s="67" t="s">
        <v>991</v>
      </c>
      <c r="G375" s="41">
        <v>1</v>
      </c>
      <c r="H375" s="633">
        <v>12571</v>
      </c>
      <c r="I375" s="67" t="s">
        <v>3287</v>
      </c>
      <c r="J375" s="67" t="s">
        <v>3274</v>
      </c>
      <c r="K375" s="67" t="s">
        <v>3271</v>
      </c>
      <c r="L375" s="67"/>
      <c r="M375" s="406"/>
      <c r="N375" s="67"/>
      <c r="O375" s="67"/>
      <c r="P375" s="392"/>
      <c r="Q375" s="392"/>
      <c r="R375" s="392"/>
      <c r="S375" s="392"/>
      <c r="T375" s="392"/>
      <c r="U375" s="392"/>
      <c r="V375" s="757" t="b">
        <f t="shared" si="16"/>
        <v>1</v>
      </c>
      <c r="W375" s="757" t="b">
        <f t="shared" si="15"/>
        <v>1</v>
      </c>
      <c r="X375" s="67" t="s">
        <v>990</v>
      </c>
      <c r="Y375" s="41">
        <v>1</v>
      </c>
      <c r="Z375" s="41" t="s">
        <v>6</v>
      </c>
      <c r="AA375" s="441" t="s">
        <v>905</v>
      </c>
      <c r="AB375" s="33" t="s">
        <v>1567</v>
      </c>
      <c r="AC375" s="213" t="s">
        <v>4337</v>
      </c>
      <c r="AD375" s="626" t="str">
        <f t="shared" si="17"/>
        <v>EEE F435L1</v>
      </c>
      <c r="AE375" s="626">
        <v>2491</v>
      </c>
      <c r="AF375" s="67" t="s">
        <v>991</v>
      </c>
    </row>
    <row r="376" spans="2:32" ht="14.25" customHeight="1">
      <c r="B376" s="426" t="s">
        <v>1588</v>
      </c>
      <c r="C376" s="41" t="s">
        <v>1775</v>
      </c>
      <c r="D376" s="35">
        <v>1854</v>
      </c>
      <c r="E376" s="35" t="s">
        <v>1811</v>
      </c>
      <c r="F376" s="36" t="s">
        <v>994</v>
      </c>
      <c r="G376" s="38">
        <v>1</v>
      </c>
      <c r="H376" s="633">
        <v>18541</v>
      </c>
      <c r="I376" s="36" t="s">
        <v>3303</v>
      </c>
      <c r="J376" s="36" t="s">
        <v>3266</v>
      </c>
      <c r="K376" s="36" t="s">
        <v>3267</v>
      </c>
      <c r="L376" s="36"/>
      <c r="M376" s="402"/>
      <c r="N376" s="36"/>
      <c r="O376" s="36"/>
      <c r="P376" s="392"/>
      <c r="Q376" s="392"/>
      <c r="R376" s="392"/>
      <c r="S376" s="392"/>
      <c r="T376" s="392"/>
      <c r="U376" s="392"/>
      <c r="V376" s="757" t="b">
        <f t="shared" si="16"/>
        <v>1</v>
      </c>
      <c r="W376" s="757" t="b">
        <f t="shared" si="15"/>
        <v>1</v>
      </c>
      <c r="X376" s="35" t="s">
        <v>1811</v>
      </c>
      <c r="Y376" s="38">
        <v>1</v>
      </c>
      <c r="Z376" s="38" t="s">
        <v>6</v>
      </c>
      <c r="AA376" s="441" t="s">
        <v>377</v>
      </c>
      <c r="AB376" s="33" t="s">
        <v>1588</v>
      </c>
      <c r="AC376" s="213" t="s">
        <v>4338</v>
      </c>
      <c r="AD376" s="626" t="str">
        <f t="shared" si="17"/>
        <v>EEE F473L1</v>
      </c>
      <c r="AE376" s="626">
        <v>1537</v>
      </c>
      <c r="AF376" s="36" t="s">
        <v>994</v>
      </c>
    </row>
    <row r="377" spans="2:32" s="477" customFormat="1" ht="14.25" customHeight="1">
      <c r="B377" s="470"/>
      <c r="C377" s="471"/>
      <c r="D377" s="472" t="s">
        <v>1812</v>
      </c>
      <c r="E377" s="472" t="s">
        <v>1813</v>
      </c>
      <c r="F377" s="466" t="s">
        <v>212</v>
      </c>
      <c r="G377" s="473">
        <v>1</v>
      </c>
      <c r="H377" s="634">
        <v>17161</v>
      </c>
      <c r="I377" s="466"/>
      <c r="J377" s="466"/>
      <c r="K377" s="466"/>
      <c r="L377" s="466"/>
      <c r="M377" s="475"/>
      <c r="N377" s="466"/>
      <c r="O377" s="466"/>
      <c r="P377" s="476"/>
      <c r="Q377" s="476"/>
      <c r="R377" s="476"/>
      <c r="S377" s="476"/>
      <c r="T377" s="476"/>
      <c r="U377" s="476"/>
      <c r="V377" s="477" t="b">
        <f t="shared" si="16"/>
        <v>1</v>
      </c>
      <c r="W377" s="477" t="b">
        <f t="shared" si="15"/>
        <v>1</v>
      </c>
      <c r="X377" s="472" t="s">
        <v>1813</v>
      </c>
      <c r="Y377" s="473">
        <v>1</v>
      </c>
      <c r="Z377" s="473" t="s">
        <v>19</v>
      </c>
      <c r="AA377" s="499" t="s">
        <v>934</v>
      </c>
      <c r="AB377" s="470"/>
      <c r="AC377" s="213" t="s">
        <v>4339</v>
      </c>
      <c r="AD377" s="626" t="str">
        <f t="shared" si="17"/>
        <v>EEE F491I1</v>
      </c>
      <c r="AE377" s="626" t="e">
        <v>#N/A</v>
      </c>
      <c r="AF377" s="466" t="s">
        <v>212</v>
      </c>
    </row>
    <row r="378" spans="2:32" ht="14.25" customHeight="1">
      <c r="B378" s="33" t="s">
        <v>1522</v>
      </c>
      <c r="C378" s="41" t="s">
        <v>1718</v>
      </c>
      <c r="D378" s="548">
        <v>2175</v>
      </c>
      <c r="E378" s="67" t="s">
        <v>997</v>
      </c>
      <c r="F378" s="67" t="s">
        <v>998</v>
      </c>
      <c r="G378" s="41">
        <v>1</v>
      </c>
      <c r="H378" s="548">
        <v>21751</v>
      </c>
      <c r="I378" s="67" t="s">
        <v>3286</v>
      </c>
      <c r="J378" s="67" t="s">
        <v>3289</v>
      </c>
      <c r="K378" s="67" t="s">
        <v>3292</v>
      </c>
      <c r="L378" s="67"/>
      <c r="M378" s="406"/>
      <c r="N378" s="67"/>
      <c r="O378" s="67"/>
      <c r="P378" s="392"/>
      <c r="Q378" s="392"/>
      <c r="R378" s="392"/>
      <c r="S378" s="392"/>
      <c r="T378" s="392"/>
      <c r="U378" s="392"/>
      <c r="V378" s="757" t="b">
        <f t="shared" si="16"/>
        <v>1</v>
      </c>
      <c r="W378" s="757" t="b">
        <f t="shared" si="15"/>
        <v>1</v>
      </c>
      <c r="X378" s="67" t="s">
        <v>997</v>
      </c>
      <c r="Y378" s="41">
        <v>1</v>
      </c>
      <c r="Z378" s="41" t="s">
        <v>6</v>
      </c>
      <c r="AA378" s="441" t="s">
        <v>718</v>
      </c>
      <c r="AB378" s="33" t="s">
        <v>1522</v>
      </c>
      <c r="AC378" s="213" t="s">
        <v>4340</v>
      </c>
      <c r="AD378" s="626" t="str">
        <f t="shared" si="17"/>
        <v>EEE G547L1</v>
      </c>
      <c r="AE378" s="626">
        <v>3437</v>
      </c>
      <c r="AF378" s="67" t="s">
        <v>998</v>
      </c>
    </row>
    <row r="379" spans="2:32" ht="14.25" customHeight="1">
      <c r="B379" s="33" t="s">
        <v>1578</v>
      </c>
      <c r="C379" s="41" t="s">
        <v>1731</v>
      </c>
      <c r="D379" s="35" t="s">
        <v>999</v>
      </c>
      <c r="E379" s="35" t="s">
        <v>1000</v>
      </c>
      <c r="F379" s="36" t="s">
        <v>1814</v>
      </c>
      <c r="G379" s="38">
        <v>1</v>
      </c>
      <c r="H379" s="633">
        <v>4751</v>
      </c>
      <c r="I379" s="36" t="s">
        <v>3299</v>
      </c>
      <c r="J379" s="36" t="s">
        <v>3276</v>
      </c>
      <c r="K379" s="36" t="s">
        <v>3297</v>
      </c>
      <c r="L379" s="36"/>
      <c r="M379" s="402"/>
      <c r="N379" s="36"/>
      <c r="O379" s="36"/>
      <c r="P379" s="392"/>
      <c r="Q379" s="392"/>
      <c r="R379" s="392"/>
      <c r="S379" s="392"/>
      <c r="T379" s="392"/>
      <c r="U379" s="392"/>
      <c r="V379" s="757" t="b">
        <f t="shared" si="16"/>
        <v>1</v>
      </c>
      <c r="W379" s="757" t="b">
        <f t="shared" si="15"/>
        <v>1</v>
      </c>
      <c r="X379" s="35" t="s">
        <v>1000</v>
      </c>
      <c r="Y379" s="38">
        <v>1</v>
      </c>
      <c r="Z379" s="38" t="s">
        <v>6</v>
      </c>
      <c r="AA379" s="441" t="s">
        <v>722</v>
      </c>
      <c r="AB379" s="33" t="s">
        <v>1578</v>
      </c>
      <c r="AC379" s="213" t="s">
        <v>4341</v>
      </c>
      <c r="AD379" s="626" t="str">
        <f t="shared" si="17"/>
        <v>EEE G627L1</v>
      </c>
      <c r="AE379" s="626">
        <v>1026</v>
      </c>
      <c r="AF379" s="36" t="s">
        <v>1814</v>
      </c>
    </row>
    <row r="380" spans="2:32" ht="14.25" customHeight="1">
      <c r="B380" s="43" t="s">
        <v>1567</v>
      </c>
      <c r="C380" s="41"/>
      <c r="D380" s="35">
        <v>1539</v>
      </c>
      <c r="E380" s="49" t="s">
        <v>1815</v>
      </c>
      <c r="F380" s="53" t="s">
        <v>874</v>
      </c>
      <c r="G380" s="38">
        <v>1</v>
      </c>
      <c r="H380" s="633">
        <v>15391</v>
      </c>
      <c r="I380" s="53" t="s">
        <v>3287</v>
      </c>
      <c r="J380" s="53" t="s">
        <v>3274</v>
      </c>
      <c r="K380" s="53" t="s">
        <v>3271</v>
      </c>
      <c r="L380" s="53"/>
      <c r="M380" s="403"/>
      <c r="N380" s="53"/>
      <c r="O380" s="53"/>
      <c r="P380" s="392"/>
      <c r="Q380" s="392"/>
      <c r="R380" s="392"/>
      <c r="S380" s="392"/>
      <c r="T380" s="392"/>
      <c r="U380" s="392"/>
      <c r="V380" s="757" t="b">
        <f t="shared" si="16"/>
        <v>1</v>
      </c>
      <c r="W380" s="757" t="b">
        <f t="shared" si="15"/>
        <v>1</v>
      </c>
      <c r="X380" s="49" t="s">
        <v>1815</v>
      </c>
      <c r="Y380" s="38">
        <v>1</v>
      </c>
      <c r="Z380" s="38" t="s">
        <v>6</v>
      </c>
      <c r="AA380" s="117" t="s">
        <v>1757</v>
      </c>
      <c r="AB380" s="33" t="s">
        <v>1567</v>
      </c>
      <c r="AC380" s="213" t="s">
        <v>4342</v>
      </c>
      <c r="AD380" s="626" t="str">
        <f t="shared" si="17"/>
        <v>FIN F311L1</v>
      </c>
      <c r="AE380" s="626">
        <v>1433</v>
      </c>
      <c r="AF380" s="53" t="s">
        <v>874</v>
      </c>
    </row>
    <row r="381" spans="2:32" ht="14.25" customHeight="1">
      <c r="B381" s="43" t="s">
        <v>1621</v>
      </c>
      <c r="C381" s="41"/>
      <c r="D381" s="66" t="s">
        <v>1816</v>
      </c>
      <c r="E381" s="67" t="s">
        <v>1817</v>
      </c>
      <c r="F381" s="67" t="s">
        <v>1768</v>
      </c>
      <c r="G381" s="41">
        <v>1</v>
      </c>
      <c r="H381" s="633">
        <v>15451</v>
      </c>
      <c r="I381" s="67" t="s">
        <v>3304</v>
      </c>
      <c r="J381" s="67" t="s">
        <v>3265</v>
      </c>
      <c r="K381" s="67" t="s">
        <v>3264</v>
      </c>
      <c r="L381" s="67"/>
      <c r="M381" s="406"/>
      <c r="N381" s="67"/>
      <c r="O381" s="67"/>
      <c r="P381" s="392"/>
      <c r="Q381" s="392"/>
      <c r="R381" s="392"/>
      <c r="S381" s="392"/>
      <c r="T381" s="392"/>
      <c r="U381" s="392"/>
      <c r="V381" s="757" t="b">
        <f t="shared" si="16"/>
        <v>1</v>
      </c>
      <c r="W381" s="757" t="b">
        <f t="shared" si="15"/>
        <v>1</v>
      </c>
      <c r="X381" s="67" t="s">
        <v>1817</v>
      </c>
      <c r="Y381" s="41">
        <v>1</v>
      </c>
      <c r="Z381" s="41" t="s">
        <v>6</v>
      </c>
      <c r="AA381" s="441" t="s">
        <v>832</v>
      </c>
      <c r="AB381" s="43" t="s">
        <v>1621</v>
      </c>
      <c r="AC381" s="213" t="s">
        <v>4343</v>
      </c>
      <c r="AD381" s="626" t="str">
        <f t="shared" si="17"/>
        <v>FIN F313L1</v>
      </c>
      <c r="AE381" s="626">
        <v>1435</v>
      </c>
      <c r="AF381" s="67" t="s">
        <v>1768</v>
      </c>
    </row>
    <row r="382" spans="2:32" s="252" customFormat="1" ht="14.25" customHeight="1">
      <c r="B382" s="43" t="s">
        <v>1552</v>
      </c>
      <c r="C382" s="254"/>
      <c r="D382" s="253">
        <v>1542</v>
      </c>
      <c r="E382" s="256" t="s">
        <v>1818</v>
      </c>
      <c r="F382" s="427" t="s">
        <v>858</v>
      </c>
      <c r="G382" s="260">
        <v>1</v>
      </c>
      <c r="H382" s="629">
        <v>15421</v>
      </c>
      <c r="I382" s="427" t="s">
        <v>3300</v>
      </c>
      <c r="J382" s="427" t="s">
        <v>3309</v>
      </c>
      <c r="K382" s="427" t="s">
        <v>3298</v>
      </c>
      <c r="L382" s="427"/>
      <c r="M382" s="428"/>
      <c r="N382" s="427"/>
      <c r="O382" s="427"/>
      <c r="P382" s="421"/>
      <c r="Q382" s="421"/>
      <c r="R382" s="421"/>
      <c r="S382" s="421"/>
      <c r="T382" s="421"/>
      <c r="U382" s="421"/>
      <c r="V382" s="757" t="b">
        <f t="shared" si="16"/>
        <v>1</v>
      </c>
      <c r="W382" s="757" t="b">
        <f t="shared" si="15"/>
        <v>1</v>
      </c>
      <c r="X382" s="60" t="s">
        <v>1818</v>
      </c>
      <c r="Y382" s="38">
        <v>1</v>
      </c>
      <c r="Z382" s="38" t="s">
        <v>6</v>
      </c>
      <c r="AA382" s="117" t="s">
        <v>1754</v>
      </c>
      <c r="AB382" s="42" t="s">
        <v>1552</v>
      </c>
      <c r="AC382" s="213" t="s">
        <v>4344</v>
      </c>
      <c r="AD382" s="626" t="str">
        <f t="shared" si="17"/>
        <v>FIN F315L1</v>
      </c>
      <c r="AE382" s="626">
        <v>1434</v>
      </c>
      <c r="AF382" s="427" t="s">
        <v>858</v>
      </c>
    </row>
    <row r="383" spans="2:32" ht="14.25" customHeight="1">
      <c r="B383" s="33" t="s">
        <v>1569</v>
      </c>
      <c r="C383" s="41"/>
      <c r="D383" s="35" t="s">
        <v>1006</v>
      </c>
      <c r="E383" s="35" t="s">
        <v>1007</v>
      </c>
      <c r="F383" s="36" t="s">
        <v>1819</v>
      </c>
      <c r="G383" s="38">
        <v>1</v>
      </c>
      <c r="H383" s="633">
        <v>11301</v>
      </c>
      <c r="I383" s="36" t="s">
        <v>3283</v>
      </c>
      <c r="J383" s="36" t="s">
        <v>3268</v>
      </c>
      <c r="K383" s="36" t="s">
        <v>3294</v>
      </c>
      <c r="L383" s="36"/>
      <c r="M383" s="402"/>
      <c r="N383" s="36"/>
      <c r="O383" s="36"/>
      <c r="P383" s="392"/>
      <c r="Q383" s="392"/>
      <c r="R383" s="392"/>
      <c r="S383" s="392"/>
      <c r="T383" s="392"/>
      <c r="U383" s="392"/>
      <c r="V383" s="757" t="b">
        <f t="shared" si="16"/>
        <v>1</v>
      </c>
      <c r="W383" s="757" t="b">
        <f t="shared" si="15"/>
        <v>1</v>
      </c>
      <c r="X383" s="35" t="s">
        <v>1007</v>
      </c>
      <c r="Y383" s="38">
        <v>1</v>
      </c>
      <c r="Z383" s="38" t="s">
        <v>6</v>
      </c>
      <c r="AA383" s="441" t="s">
        <v>1009</v>
      </c>
      <c r="AB383" s="33" t="s">
        <v>1569</v>
      </c>
      <c r="AC383" s="213" t="s">
        <v>4345</v>
      </c>
      <c r="AD383" s="626" t="str">
        <f t="shared" si="17"/>
        <v>GS F211L1</v>
      </c>
      <c r="AE383" s="626">
        <v>1190</v>
      </c>
      <c r="AF383" s="36" t="s">
        <v>1819</v>
      </c>
    </row>
    <row r="384" spans="2:32" ht="14.25" customHeight="1">
      <c r="B384" s="81" t="s">
        <v>1530</v>
      </c>
      <c r="C384" s="41"/>
      <c r="D384" s="66" t="s">
        <v>1011</v>
      </c>
      <c r="E384" s="67" t="s">
        <v>1012</v>
      </c>
      <c r="F384" s="67" t="s">
        <v>1013</v>
      </c>
      <c r="G384" s="41">
        <v>1</v>
      </c>
      <c r="H384" s="633">
        <v>11311</v>
      </c>
      <c r="I384" s="67" t="s">
        <v>3296</v>
      </c>
      <c r="J384" s="67" t="s">
        <v>3275</v>
      </c>
      <c r="K384" s="67" t="s">
        <v>3310</v>
      </c>
      <c r="L384" s="67"/>
      <c r="M384" s="406"/>
      <c r="N384" s="67"/>
      <c r="O384" s="67"/>
      <c r="P384" s="392"/>
      <c r="Q384" s="392"/>
      <c r="R384" s="392"/>
      <c r="S384" s="392"/>
      <c r="T384" s="392"/>
      <c r="U384" s="392"/>
      <c r="V384" s="757" t="b">
        <f t="shared" si="16"/>
        <v>1</v>
      </c>
      <c r="W384" s="757" t="b">
        <f t="shared" si="15"/>
        <v>1</v>
      </c>
      <c r="X384" s="67" t="s">
        <v>1012</v>
      </c>
      <c r="Y384" s="41">
        <v>1</v>
      </c>
      <c r="Z384" s="41" t="s">
        <v>6</v>
      </c>
      <c r="AA384" s="441" t="s">
        <v>1014</v>
      </c>
      <c r="AB384" s="442" t="s">
        <v>1530</v>
      </c>
      <c r="AC384" s="213" t="s">
        <v>4346</v>
      </c>
      <c r="AD384" s="626" t="str">
        <f t="shared" si="17"/>
        <v>GS F212L1</v>
      </c>
      <c r="AE384" s="626">
        <v>1191</v>
      </c>
      <c r="AF384" s="67" t="s">
        <v>1013</v>
      </c>
    </row>
    <row r="385" spans="2:32" ht="14.25" customHeight="1">
      <c r="B385" s="81" t="s">
        <v>1530</v>
      </c>
      <c r="C385" s="83"/>
      <c r="D385" s="81" t="s">
        <v>1016</v>
      </c>
      <c r="E385" s="81" t="s">
        <v>1017</v>
      </c>
      <c r="F385" s="81" t="s">
        <v>1018</v>
      </c>
      <c r="G385" s="38">
        <v>1</v>
      </c>
      <c r="H385" s="633">
        <v>11691</v>
      </c>
      <c r="I385" s="81" t="s">
        <v>3296</v>
      </c>
      <c r="J385" s="81" t="s">
        <v>3275</v>
      </c>
      <c r="K385" s="81" t="s">
        <v>3310</v>
      </c>
      <c r="L385" s="81"/>
      <c r="M385" s="409"/>
      <c r="N385" s="81"/>
      <c r="O385" s="81"/>
      <c r="P385" s="392"/>
      <c r="Q385" s="392"/>
      <c r="R385" s="392"/>
      <c r="S385" s="392"/>
      <c r="T385" s="392"/>
      <c r="U385" s="392"/>
      <c r="V385" s="757" t="b">
        <f t="shared" si="16"/>
        <v>1</v>
      </c>
      <c r="W385" s="757" t="b">
        <f t="shared" si="15"/>
        <v>1</v>
      </c>
      <c r="X385" s="442" t="s">
        <v>1017</v>
      </c>
      <c r="Y385" s="38">
        <v>1</v>
      </c>
      <c r="Z385" s="38" t="s">
        <v>6</v>
      </c>
      <c r="AA385" s="442" t="s">
        <v>1019</v>
      </c>
      <c r="AB385" s="442" t="s">
        <v>1530</v>
      </c>
      <c r="AC385" s="213" t="s">
        <v>4347</v>
      </c>
      <c r="AD385" s="626" t="str">
        <f t="shared" si="17"/>
        <v>GS F231L1</v>
      </c>
      <c r="AE385" s="626">
        <v>1196</v>
      </c>
      <c r="AF385" s="81" t="s">
        <v>1018</v>
      </c>
    </row>
    <row r="386" spans="2:32" ht="14.25" customHeight="1">
      <c r="B386" s="81" t="s">
        <v>1567</v>
      </c>
      <c r="C386" s="41"/>
      <c r="D386" s="66" t="s">
        <v>1021</v>
      </c>
      <c r="E386" s="67" t="s">
        <v>1022</v>
      </c>
      <c r="F386" s="67" t="s">
        <v>1023</v>
      </c>
      <c r="G386" s="41">
        <v>1</v>
      </c>
      <c r="H386" s="633">
        <v>11701</v>
      </c>
      <c r="I386" s="67" t="s">
        <v>3287</v>
      </c>
      <c r="J386" s="67" t="s">
        <v>3274</v>
      </c>
      <c r="K386" s="67" t="s">
        <v>3271</v>
      </c>
      <c r="L386" s="67"/>
      <c r="M386" s="406"/>
      <c r="N386" s="67"/>
      <c r="O386" s="67"/>
      <c r="P386" s="392"/>
      <c r="Q386" s="392"/>
      <c r="R386" s="392"/>
      <c r="S386" s="392"/>
      <c r="T386" s="392"/>
      <c r="U386" s="392"/>
      <c r="V386" s="757" t="b">
        <f t="shared" si="16"/>
        <v>1</v>
      </c>
      <c r="W386" s="757" t="b">
        <f t="shared" si="15"/>
        <v>1</v>
      </c>
      <c r="X386" s="67" t="s">
        <v>1022</v>
      </c>
      <c r="Y386" s="41">
        <v>1</v>
      </c>
      <c r="Z386" s="41" t="s">
        <v>6</v>
      </c>
      <c r="AA386" s="441" t="s">
        <v>1024</v>
      </c>
      <c r="AB386" s="442" t="s">
        <v>1567</v>
      </c>
      <c r="AC386" s="213" t="s">
        <v>4348</v>
      </c>
      <c r="AD386" s="626" t="str">
        <f t="shared" si="17"/>
        <v>GS F232L1</v>
      </c>
      <c r="AE386" s="626">
        <v>1197</v>
      </c>
      <c r="AF386" s="67" t="s">
        <v>1023</v>
      </c>
    </row>
    <row r="387" spans="2:32" ht="14.25" customHeight="1">
      <c r="B387" s="81" t="s">
        <v>1522</v>
      </c>
      <c r="C387" s="41" t="s">
        <v>1730</v>
      </c>
      <c r="D387" s="66" t="s">
        <v>1026</v>
      </c>
      <c r="E387" s="67" t="s">
        <v>1027</v>
      </c>
      <c r="F387" s="67" t="s">
        <v>1028</v>
      </c>
      <c r="G387" s="41">
        <v>1</v>
      </c>
      <c r="H387" s="633">
        <v>11711</v>
      </c>
      <c r="I387" s="67" t="s">
        <v>3286</v>
      </c>
      <c r="J387" s="67" t="s">
        <v>3289</v>
      </c>
      <c r="K387" s="67" t="s">
        <v>3292</v>
      </c>
      <c r="L387" s="67"/>
      <c r="M387" s="406"/>
      <c r="N387" s="67"/>
      <c r="O387" s="67"/>
      <c r="P387" s="392"/>
      <c r="Q387" s="392"/>
      <c r="R387" s="392"/>
      <c r="S387" s="392"/>
      <c r="T387" s="392"/>
      <c r="U387" s="392"/>
      <c r="V387" s="757" t="b">
        <f t="shared" si="16"/>
        <v>1</v>
      </c>
      <c r="W387" s="757" t="b">
        <f t="shared" si="15"/>
        <v>1</v>
      </c>
      <c r="X387" s="67" t="s">
        <v>1027</v>
      </c>
      <c r="Y387" s="41">
        <v>1</v>
      </c>
      <c r="Z387" s="41" t="s">
        <v>6</v>
      </c>
      <c r="AA387" s="441" t="s">
        <v>1014</v>
      </c>
      <c r="AB387" s="442" t="s">
        <v>1522</v>
      </c>
      <c r="AC387" s="213" t="s">
        <v>4349</v>
      </c>
      <c r="AD387" s="626" t="str">
        <f t="shared" si="17"/>
        <v>GS F233L1</v>
      </c>
      <c r="AE387" s="626">
        <v>1198</v>
      </c>
      <c r="AF387" s="67" t="s">
        <v>1028</v>
      </c>
    </row>
    <row r="388" spans="2:32" ht="14.25" customHeight="1">
      <c r="B388" s="81" t="s">
        <v>1621</v>
      </c>
      <c r="C388" s="41"/>
      <c r="D388" s="35" t="s">
        <v>1029</v>
      </c>
      <c r="E388" s="35" t="s">
        <v>1030</v>
      </c>
      <c r="F388" s="36" t="s">
        <v>1031</v>
      </c>
      <c r="G388" s="38">
        <v>1</v>
      </c>
      <c r="H388" s="633">
        <v>11721</v>
      </c>
      <c r="I388" s="36" t="s">
        <v>3304</v>
      </c>
      <c r="J388" s="36" t="s">
        <v>3265</v>
      </c>
      <c r="K388" s="36" t="s">
        <v>3264</v>
      </c>
      <c r="L388" s="36"/>
      <c r="M388" s="402"/>
      <c r="N388" s="36"/>
      <c r="O388" s="36"/>
      <c r="P388" s="392"/>
      <c r="Q388" s="392"/>
      <c r="R388" s="392"/>
      <c r="S388" s="392"/>
      <c r="T388" s="392"/>
      <c r="U388" s="392"/>
      <c r="V388" s="757" t="b">
        <f t="shared" si="16"/>
        <v>1</v>
      </c>
      <c r="W388" s="757" t="b">
        <f t="shared" si="15"/>
        <v>1</v>
      </c>
      <c r="X388" s="35" t="s">
        <v>1030</v>
      </c>
      <c r="Y388" s="38">
        <v>1</v>
      </c>
      <c r="Z388" s="38" t="s">
        <v>6</v>
      </c>
      <c r="AA388" s="441" t="s">
        <v>1032</v>
      </c>
      <c r="AB388" s="442" t="s">
        <v>1621</v>
      </c>
      <c r="AC388" s="213" t="s">
        <v>4350</v>
      </c>
      <c r="AD388" s="626" t="str">
        <f t="shared" si="17"/>
        <v>GS F234L1</v>
      </c>
      <c r="AE388" s="626">
        <v>1199</v>
      </c>
      <c r="AF388" s="36" t="s">
        <v>1031</v>
      </c>
    </row>
    <row r="389" spans="2:32" ht="14.25" customHeight="1">
      <c r="B389" s="43" t="s">
        <v>1548</v>
      </c>
      <c r="C389" s="41"/>
      <c r="D389" s="66" t="s">
        <v>1034</v>
      </c>
      <c r="E389" s="67" t="s">
        <v>1035</v>
      </c>
      <c r="F389" s="67" t="s">
        <v>1820</v>
      </c>
      <c r="G389" s="41">
        <v>1</v>
      </c>
      <c r="H389" s="633">
        <v>11581</v>
      </c>
      <c r="I389" s="67" t="s">
        <v>3281</v>
      </c>
      <c r="J389" s="67" t="s">
        <v>3290</v>
      </c>
      <c r="K389" s="67" t="s">
        <v>3293</v>
      </c>
      <c r="L389" s="67"/>
      <c r="M389" s="406"/>
      <c r="N389" s="67"/>
      <c r="O389" s="67"/>
      <c r="P389" s="392"/>
      <c r="Q389" s="392"/>
      <c r="R389" s="392"/>
      <c r="S389" s="392"/>
      <c r="T389" s="392"/>
      <c r="U389" s="392"/>
      <c r="V389" s="757" t="b">
        <f t="shared" si="16"/>
        <v>1</v>
      </c>
      <c r="W389" s="757" t="b">
        <f t="shared" si="15"/>
        <v>1</v>
      </c>
      <c r="X389" s="67" t="s">
        <v>1035</v>
      </c>
      <c r="Y389" s="41">
        <v>1</v>
      </c>
      <c r="Z389" s="41" t="s">
        <v>6</v>
      </c>
      <c r="AA389" s="441" t="s">
        <v>1037</v>
      </c>
      <c r="AB389" s="43" t="s">
        <v>1548</v>
      </c>
      <c r="AC389" s="213" t="s">
        <v>4351</v>
      </c>
      <c r="AD389" s="626" t="str">
        <f t="shared" si="17"/>
        <v>GS F241L1</v>
      </c>
      <c r="AE389" s="626">
        <v>1194</v>
      </c>
      <c r="AF389" s="67" t="s">
        <v>1820</v>
      </c>
    </row>
    <row r="390" spans="2:32" ht="14.25" customHeight="1">
      <c r="B390" s="43" t="s">
        <v>1548</v>
      </c>
      <c r="C390" s="41"/>
      <c r="D390" s="66" t="s">
        <v>1039</v>
      </c>
      <c r="E390" s="67" t="s">
        <v>1040</v>
      </c>
      <c r="F390" s="67" t="s">
        <v>1821</v>
      </c>
      <c r="G390" s="41">
        <v>1</v>
      </c>
      <c r="H390" s="633">
        <v>11731</v>
      </c>
      <c r="I390" s="67" t="s">
        <v>3281</v>
      </c>
      <c r="J390" s="67" t="s">
        <v>3290</v>
      </c>
      <c r="K390" s="67" t="s">
        <v>3293</v>
      </c>
      <c r="L390" s="67"/>
      <c r="M390" s="406"/>
      <c r="N390" s="67"/>
      <c r="O390" s="67"/>
      <c r="P390" s="392"/>
      <c r="Q390" s="392"/>
      <c r="R390" s="392"/>
      <c r="S390" s="392"/>
      <c r="T390" s="392"/>
      <c r="U390" s="392"/>
      <c r="V390" s="757" t="b">
        <f t="shared" si="16"/>
        <v>1</v>
      </c>
      <c r="W390" s="757" t="b">
        <f t="shared" ref="W390:W453" si="18">EXACT(G390,Y390)</f>
        <v>1</v>
      </c>
      <c r="X390" s="67" t="s">
        <v>1040</v>
      </c>
      <c r="Y390" s="41">
        <v>1</v>
      </c>
      <c r="Z390" s="41" t="s">
        <v>6</v>
      </c>
      <c r="AA390" s="441" t="s">
        <v>1024</v>
      </c>
      <c r="AB390" s="43" t="s">
        <v>1548</v>
      </c>
      <c r="AC390" s="213" t="s">
        <v>4352</v>
      </c>
      <c r="AD390" s="626" t="str">
        <f t="shared" si="17"/>
        <v>GS F311L1</v>
      </c>
      <c r="AE390" s="626">
        <v>1200</v>
      </c>
      <c r="AF390" s="67" t="s">
        <v>1821</v>
      </c>
    </row>
    <row r="391" spans="2:32" ht="14.25" customHeight="1">
      <c r="B391" s="43" t="s">
        <v>1548</v>
      </c>
      <c r="C391" s="41"/>
      <c r="D391" s="35" t="s">
        <v>1042</v>
      </c>
      <c r="E391" s="60" t="s">
        <v>1043</v>
      </c>
      <c r="F391" s="61" t="s">
        <v>1044</v>
      </c>
      <c r="G391" s="38">
        <v>1</v>
      </c>
      <c r="H391" s="633">
        <v>11741</v>
      </c>
      <c r="I391" s="61" t="s">
        <v>3281</v>
      </c>
      <c r="J391" s="61" t="s">
        <v>3290</v>
      </c>
      <c r="K391" s="61" t="s">
        <v>3293</v>
      </c>
      <c r="L391" s="61"/>
      <c r="M391" s="404"/>
      <c r="N391" s="61"/>
      <c r="O391" s="61"/>
      <c r="P391" s="392"/>
      <c r="Q391" s="392"/>
      <c r="R391" s="392"/>
      <c r="S391" s="392"/>
      <c r="T391" s="392"/>
      <c r="U391" s="392"/>
      <c r="V391" s="757" t="b">
        <f t="shared" ref="V391:V454" si="19">EXACT(X391,E391)</f>
        <v>1</v>
      </c>
      <c r="W391" s="757" t="b">
        <f t="shared" si="18"/>
        <v>1</v>
      </c>
      <c r="X391" s="60" t="s">
        <v>1043</v>
      </c>
      <c r="Y391" s="38">
        <v>1</v>
      </c>
      <c r="Z391" s="38" t="s">
        <v>6</v>
      </c>
      <c r="AA391" s="441" t="s">
        <v>1045</v>
      </c>
      <c r="AB391" s="43" t="s">
        <v>1548</v>
      </c>
      <c r="AC391" s="213" t="s">
        <v>4353</v>
      </c>
      <c r="AD391" s="626" t="str">
        <f t="shared" ref="AD391:AD454" si="20">X391&amp;Z391&amp;Y391</f>
        <v>GS F312L1</v>
      </c>
      <c r="AE391" s="626">
        <v>1201</v>
      </c>
      <c r="AF391" s="61" t="s">
        <v>1044</v>
      </c>
    </row>
    <row r="392" spans="2:32" ht="14.25" customHeight="1">
      <c r="B392" s="43" t="s">
        <v>1569</v>
      </c>
      <c r="C392" s="41"/>
      <c r="D392" s="35">
        <v>1137</v>
      </c>
      <c r="E392" s="75" t="s">
        <v>1048</v>
      </c>
      <c r="F392" s="36" t="s">
        <v>1822</v>
      </c>
      <c r="G392" s="38">
        <v>1</v>
      </c>
      <c r="H392" s="633">
        <v>11371</v>
      </c>
      <c r="I392" s="36" t="s">
        <v>3283</v>
      </c>
      <c r="J392" s="36" t="s">
        <v>3268</v>
      </c>
      <c r="K392" s="36" t="s">
        <v>3294</v>
      </c>
      <c r="L392" s="36"/>
      <c r="M392" s="402"/>
      <c r="N392" s="36"/>
      <c r="O392" s="36"/>
      <c r="P392" s="392"/>
      <c r="Q392" s="392"/>
      <c r="R392" s="392"/>
      <c r="S392" s="392"/>
      <c r="T392" s="392"/>
      <c r="U392" s="392"/>
      <c r="V392" s="757" t="b">
        <f t="shared" si="19"/>
        <v>1</v>
      </c>
      <c r="W392" s="757" t="b">
        <f t="shared" si="18"/>
        <v>1</v>
      </c>
      <c r="X392" s="75" t="s">
        <v>1048</v>
      </c>
      <c r="Y392" s="38">
        <v>1</v>
      </c>
      <c r="Z392" s="77" t="s">
        <v>6</v>
      </c>
      <c r="AA392" s="441" t="s">
        <v>1050</v>
      </c>
      <c r="AB392" s="43" t="s">
        <v>1569</v>
      </c>
      <c r="AC392" s="213" t="s">
        <v>4354</v>
      </c>
      <c r="AD392" s="626" t="str">
        <f t="shared" si="20"/>
        <v>GS F322L1</v>
      </c>
      <c r="AE392" s="626">
        <v>1192</v>
      </c>
      <c r="AF392" s="36" t="s">
        <v>1822</v>
      </c>
    </row>
    <row r="393" spans="2:32" ht="14.25" customHeight="1">
      <c r="B393" s="81" t="s">
        <v>1530</v>
      </c>
      <c r="C393" s="41"/>
      <c r="D393" s="66" t="s">
        <v>1052</v>
      </c>
      <c r="E393" s="67" t="s">
        <v>1053</v>
      </c>
      <c r="F393" s="67" t="s">
        <v>1823</v>
      </c>
      <c r="G393" s="41">
        <v>1</v>
      </c>
      <c r="H393" s="633">
        <v>15241</v>
      </c>
      <c r="I393" s="67" t="s">
        <v>3296</v>
      </c>
      <c r="J393" s="67" t="s">
        <v>3275</v>
      </c>
      <c r="K393" s="67" t="s">
        <v>3310</v>
      </c>
      <c r="L393" s="67"/>
      <c r="M393" s="406"/>
      <c r="N393" s="67"/>
      <c r="O393" s="67"/>
      <c r="P393" s="392"/>
      <c r="Q393" s="392"/>
      <c r="R393" s="392"/>
      <c r="S393" s="392"/>
      <c r="T393" s="392"/>
      <c r="U393" s="392"/>
      <c r="V393" s="757" t="b">
        <f t="shared" si="19"/>
        <v>1</v>
      </c>
      <c r="W393" s="757" t="b">
        <f t="shared" si="18"/>
        <v>1</v>
      </c>
      <c r="X393" s="67" t="s">
        <v>1053</v>
      </c>
      <c r="Y393" s="41">
        <v>1</v>
      </c>
      <c r="Z393" s="41" t="s">
        <v>6</v>
      </c>
      <c r="AA393" s="441" t="s">
        <v>333</v>
      </c>
      <c r="AB393" s="442" t="s">
        <v>1530</v>
      </c>
      <c r="AC393" s="213" t="s">
        <v>4355</v>
      </c>
      <c r="AD393" s="626" t="str">
        <f t="shared" si="20"/>
        <v>GS F326L1</v>
      </c>
      <c r="AE393" s="626">
        <v>1431</v>
      </c>
      <c r="AF393" s="67" t="s">
        <v>1823</v>
      </c>
    </row>
    <row r="394" spans="2:32" ht="14.25" customHeight="1">
      <c r="B394" s="81" t="s">
        <v>1588</v>
      </c>
      <c r="C394" s="83"/>
      <c r="D394" s="81" t="s">
        <v>1055</v>
      </c>
      <c r="E394" s="81" t="s">
        <v>1056</v>
      </c>
      <c r="F394" s="81" t="s">
        <v>1057</v>
      </c>
      <c r="G394" s="38">
        <v>1</v>
      </c>
      <c r="H394" s="633">
        <v>11761</v>
      </c>
      <c r="I394" s="81" t="s">
        <v>3303</v>
      </c>
      <c r="J394" s="81" t="s">
        <v>3266</v>
      </c>
      <c r="K394" s="81" t="s">
        <v>3267</v>
      </c>
      <c r="L394" s="81"/>
      <c r="M394" s="409"/>
      <c r="N394" s="81"/>
      <c r="O394" s="81"/>
      <c r="P394" s="392"/>
      <c r="Q394" s="392"/>
      <c r="R394" s="392"/>
      <c r="S394" s="392"/>
      <c r="T394" s="392"/>
      <c r="U394" s="392"/>
      <c r="V394" s="757" t="b">
        <f t="shared" si="19"/>
        <v>1</v>
      </c>
      <c r="W394" s="757" t="b">
        <f t="shared" si="18"/>
        <v>1</v>
      </c>
      <c r="X394" s="442" t="s">
        <v>1056</v>
      </c>
      <c r="Y394" s="38">
        <v>1</v>
      </c>
      <c r="Z394" s="38" t="s">
        <v>6</v>
      </c>
      <c r="AA394" s="442" t="s">
        <v>1058</v>
      </c>
      <c r="AB394" s="442" t="s">
        <v>1588</v>
      </c>
      <c r="AC394" s="213" t="s">
        <v>4356</v>
      </c>
      <c r="AD394" s="626" t="str">
        <f t="shared" si="20"/>
        <v>GS F332L1</v>
      </c>
      <c r="AE394" s="626">
        <v>1202</v>
      </c>
      <c r="AF394" s="81" t="s">
        <v>1057</v>
      </c>
    </row>
    <row r="395" spans="2:32" ht="14.25" customHeight="1">
      <c r="B395" s="81" t="s">
        <v>1552</v>
      </c>
      <c r="C395" s="41"/>
      <c r="D395" s="35" t="s">
        <v>1060</v>
      </c>
      <c r="E395" s="49" t="s">
        <v>1061</v>
      </c>
      <c r="F395" s="53" t="s">
        <v>1062</v>
      </c>
      <c r="G395" s="38">
        <v>1</v>
      </c>
      <c r="H395" s="633">
        <v>11681</v>
      </c>
      <c r="I395" s="53" t="s">
        <v>3300</v>
      </c>
      <c r="J395" s="53" t="s">
        <v>3309</v>
      </c>
      <c r="K395" s="53" t="s">
        <v>3298</v>
      </c>
      <c r="L395" s="53"/>
      <c r="M395" s="403"/>
      <c r="N395" s="53"/>
      <c r="O395" s="53"/>
      <c r="P395" s="392"/>
      <c r="Q395" s="392"/>
      <c r="R395" s="392"/>
      <c r="S395" s="392"/>
      <c r="T395" s="392"/>
      <c r="U395" s="392"/>
      <c r="V395" s="757" t="b">
        <f t="shared" si="19"/>
        <v>1</v>
      </c>
      <c r="W395" s="757" t="b">
        <f t="shared" si="18"/>
        <v>1</v>
      </c>
      <c r="X395" s="49" t="s">
        <v>1061</v>
      </c>
      <c r="Y395" s="38">
        <v>1</v>
      </c>
      <c r="Z395" s="38" t="s">
        <v>6</v>
      </c>
      <c r="AA395" s="117" t="s">
        <v>1063</v>
      </c>
      <c r="AB395" s="442" t="s">
        <v>1552</v>
      </c>
      <c r="AC395" s="213" t="s">
        <v>4357</v>
      </c>
      <c r="AD395" s="626" t="str">
        <f t="shared" si="20"/>
        <v>GS F343L1</v>
      </c>
      <c r="AE395" s="626">
        <v>1195</v>
      </c>
      <c r="AF395" s="53" t="s">
        <v>1062</v>
      </c>
    </row>
    <row r="396" spans="2:32" ht="14.25" customHeight="1">
      <c r="B396" s="442" t="s">
        <v>1552</v>
      </c>
      <c r="D396" s="35" t="s">
        <v>1060</v>
      </c>
      <c r="E396" s="49" t="s">
        <v>1061</v>
      </c>
      <c r="F396" s="53" t="s">
        <v>1062</v>
      </c>
      <c r="G396" s="467">
        <v>2</v>
      </c>
      <c r="H396" s="633">
        <v>11681</v>
      </c>
      <c r="I396" s="53" t="s">
        <v>3300</v>
      </c>
      <c r="J396" s="53" t="s">
        <v>3309</v>
      </c>
      <c r="K396" s="53" t="s">
        <v>3298</v>
      </c>
      <c r="R396" s="392"/>
      <c r="S396" s="392"/>
      <c r="T396" s="392"/>
      <c r="U396" s="392"/>
      <c r="V396" s="757" t="b">
        <f t="shared" si="19"/>
        <v>1</v>
      </c>
      <c r="W396" s="757" t="b">
        <f t="shared" si="18"/>
        <v>1</v>
      </c>
      <c r="X396" s="49" t="s">
        <v>1061</v>
      </c>
      <c r="Y396" s="38">
        <v>2</v>
      </c>
      <c r="Z396" s="38" t="s">
        <v>6</v>
      </c>
      <c r="AA396" s="117" t="s">
        <v>1051</v>
      </c>
      <c r="AB396" s="442" t="s">
        <v>1552</v>
      </c>
      <c r="AC396" s="213" t="s">
        <v>4358</v>
      </c>
      <c r="AD396" s="626" t="str">
        <f t="shared" si="20"/>
        <v>GS F343L2</v>
      </c>
      <c r="AE396" s="626">
        <v>3434</v>
      </c>
      <c r="AF396" s="53" t="s">
        <v>1062</v>
      </c>
    </row>
    <row r="397" spans="2:32" ht="14.25" customHeight="1">
      <c r="B397" s="43" t="s">
        <v>1569</v>
      </c>
      <c r="C397" s="41"/>
      <c r="D397" s="35">
        <v>1152</v>
      </c>
      <c r="E397" s="75" t="s">
        <v>1066</v>
      </c>
      <c r="F397" s="36" t="s">
        <v>1825</v>
      </c>
      <c r="G397" s="38">
        <v>1</v>
      </c>
      <c r="H397" s="633">
        <v>11521</v>
      </c>
      <c r="I397" s="36" t="s">
        <v>3283</v>
      </c>
      <c r="J397" s="36" t="s">
        <v>3268</v>
      </c>
      <c r="K397" s="36" t="s">
        <v>3294</v>
      </c>
      <c r="L397" s="36"/>
      <c r="M397" s="402"/>
      <c r="N397" s="36"/>
      <c r="O397" s="36"/>
      <c r="P397" s="392"/>
      <c r="Q397" s="392"/>
      <c r="R397" s="392"/>
      <c r="S397" s="392"/>
      <c r="T397" s="392"/>
      <c r="U397" s="392"/>
      <c r="V397" s="757" t="b">
        <f t="shared" si="19"/>
        <v>1</v>
      </c>
      <c r="W397" s="757" t="b">
        <f t="shared" si="18"/>
        <v>1</v>
      </c>
      <c r="X397" s="75" t="s">
        <v>1066</v>
      </c>
      <c r="Y397" s="38">
        <v>1</v>
      </c>
      <c r="Z397" s="77" t="s">
        <v>6</v>
      </c>
      <c r="AA397" s="441" t="s">
        <v>327</v>
      </c>
      <c r="AB397" s="43" t="s">
        <v>1569</v>
      </c>
      <c r="AC397" s="213" t="s">
        <v>4359</v>
      </c>
      <c r="AD397" s="626" t="str">
        <f t="shared" si="20"/>
        <v>HSS F227L1</v>
      </c>
      <c r="AE397" s="626">
        <v>1193</v>
      </c>
      <c r="AF397" s="36" t="s">
        <v>1825</v>
      </c>
    </row>
    <row r="398" spans="2:32" ht="14.25" customHeight="1">
      <c r="B398" s="81" t="s">
        <v>1588</v>
      </c>
      <c r="C398" s="41"/>
      <c r="D398" s="66" t="s">
        <v>1068</v>
      </c>
      <c r="E398" s="67" t="s">
        <v>1069</v>
      </c>
      <c r="F398" s="67" t="s">
        <v>1826</v>
      </c>
      <c r="G398" s="41">
        <v>1</v>
      </c>
      <c r="H398" s="633">
        <v>17751</v>
      </c>
      <c r="I398" s="67" t="s">
        <v>3303</v>
      </c>
      <c r="J398" s="67" t="s">
        <v>3266</v>
      </c>
      <c r="K398" s="67" t="s">
        <v>3267</v>
      </c>
      <c r="L398" s="67"/>
      <c r="M398" s="406"/>
      <c r="N398" s="67"/>
      <c r="O398" s="67"/>
      <c r="P398" s="392"/>
      <c r="Q398" s="392"/>
      <c r="R398" s="392"/>
      <c r="S398" s="392"/>
      <c r="T398" s="392"/>
      <c r="U398" s="392"/>
      <c r="V398" s="757" t="b">
        <f t="shared" si="19"/>
        <v>1</v>
      </c>
      <c r="W398" s="757" t="b">
        <f t="shared" si="18"/>
        <v>1</v>
      </c>
      <c r="X398" s="67" t="s">
        <v>1069</v>
      </c>
      <c r="Y398" s="41">
        <v>1</v>
      </c>
      <c r="Z398" s="41" t="s">
        <v>6</v>
      </c>
      <c r="AA398" s="441" t="s">
        <v>1009</v>
      </c>
      <c r="AB398" s="442" t="s">
        <v>1588</v>
      </c>
      <c r="AC398" s="213" t="s">
        <v>4360</v>
      </c>
      <c r="AD398" s="626" t="str">
        <f t="shared" si="20"/>
        <v>HSS F232L1</v>
      </c>
      <c r="AE398" s="626">
        <v>1528</v>
      </c>
      <c r="AF398" s="67" t="s">
        <v>1826</v>
      </c>
    </row>
    <row r="399" spans="2:32" ht="14.25" customHeight="1">
      <c r="B399" s="81" t="s">
        <v>1552</v>
      </c>
      <c r="C399" s="41"/>
      <c r="D399" s="35" t="s">
        <v>1071</v>
      </c>
      <c r="E399" s="35" t="s">
        <v>1072</v>
      </c>
      <c r="F399" s="36" t="s">
        <v>1827</v>
      </c>
      <c r="G399" s="38">
        <v>1</v>
      </c>
      <c r="H399" s="633">
        <v>16271</v>
      </c>
      <c r="I399" s="36" t="s">
        <v>3300</v>
      </c>
      <c r="J399" s="36" t="s">
        <v>3309</v>
      </c>
      <c r="K399" s="36" t="s">
        <v>3298</v>
      </c>
      <c r="L399" s="36"/>
      <c r="M399" s="402"/>
      <c r="N399" s="36"/>
      <c r="O399" s="36"/>
      <c r="P399" s="392"/>
      <c r="Q399" s="392"/>
      <c r="R399" s="392"/>
      <c r="S399" s="392"/>
      <c r="T399" s="392"/>
      <c r="U399" s="392"/>
      <c r="V399" s="757" t="b">
        <f t="shared" si="19"/>
        <v>1</v>
      </c>
      <c r="W399" s="757" t="b">
        <f t="shared" si="18"/>
        <v>1</v>
      </c>
      <c r="X399" s="35" t="s">
        <v>1072</v>
      </c>
      <c r="Y399" s="38">
        <v>1</v>
      </c>
      <c r="Z399" s="38" t="s">
        <v>6</v>
      </c>
      <c r="AA399" s="441" t="s">
        <v>1045</v>
      </c>
      <c r="AB399" s="442" t="s">
        <v>1552</v>
      </c>
      <c r="AC399" s="213" t="s">
        <v>4361</v>
      </c>
      <c r="AD399" s="626" t="str">
        <f t="shared" si="20"/>
        <v>HSS F235L1</v>
      </c>
      <c r="AE399" s="626">
        <v>1467</v>
      </c>
      <c r="AF399" s="36" t="s">
        <v>1827</v>
      </c>
    </row>
    <row r="400" spans="2:32" ht="14.25" customHeight="1">
      <c r="B400" s="81" t="s">
        <v>1567</v>
      </c>
      <c r="C400" s="41"/>
      <c r="D400" s="35" t="s">
        <v>1074</v>
      </c>
      <c r="E400" s="35" t="s">
        <v>1075</v>
      </c>
      <c r="F400" s="36" t="s">
        <v>1828</v>
      </c>
      <c r="G400" s="38">
        <v>1</v>
      </c>
      <c r="H400" s="633">
        <v>16281</v>
      </c>
      <c r="I400" s="36" t="s">
        <v>3287</v>
      </c>
      <c r="J400" s="36" t="s">
        <v>3274</v>
      </c>
      <c r="K400" s="36" t="s">
        <v>3271</v>
      </c>
      <c r="L400" s="36"/>
      <c r="M400" s="402"/>
      <c r="N400" s="36"/>
      <c r="O400" s="36"/>
      <c r="P400" s="392"/>
      <c r="Q400" s="392"/>
      <c r="R400" s="392"/>
      <c r="S400" s="392"/>
      <c r="T400" s="392"/>
      <c r="U400" s="392"/>
      <c r="V400" s="757" t="b">
        <f t="shared" si="19"/>
        <v>1</v>
      </c>
      <c r="W400" s="757" t="b">
        <f t="shared" si="18"/>
        <v>1</v>
      </c>
      <c r="X400" s="35" t="s">
        <v>1075</v>
      </c>
      <c r="Y400" s="38">
        <v>1</v>
      </c>
      <c r="Z400" s="38" t="s">
        <v>6</v>
      </c>
      <c r="AA400" s="441" t="s">
        <v>1077</v>
      </c>
      <c r="AB400" s="442" t="s">
        <v>1567</v>
      </c>
      <c r="AC400" s="213" t="s">
        <v>4362</v>
      </c>
      <c r="AD400" s="626" t="str">
        <f t="shared" si="20"/>
        <v>HSS F236L1</v>
      </c>
      <c r="AE400" s="626">
        <v>1468</v>
      </c>
      <c r="AF400" s="36" t="s">
        <v>1828</v>
      </c>
    </row>
    <row r="401" spans="2:32" ht="14.25" customHeight="1">
      <c r="B401" s="33"/>
      <c r="C401" s="41"/>
      <c r="D401" s="35" t="s">
        <v>1079</v>
      </c>
      <c r="E401" s="35" t="s">
        <v>1080</v>
      </c>
      <c r="F401" s="36" t="s">
        <v>184</v>
      </c>
      <c r="G401" s="38">
        <v>1</v>
      </c>
      <c r="H401" s="633">
        <v>17761</v>
      </c>
      <c r="I401" s="36"/>
      <c r="J401" s="36"/>
      <c r="K401" s="36"/>
      <c r="L401" s="36"/>
      <c r="M401" s="402"/>
      <c r="N401" s="36"/>
      <c r="O401" s="36"/>
      <c r="P401" s="392"/>
      <c r="Q401" s="392"/>
      <c r="R401" s="392"/>
      <c r="S401" s="392"/>
      <c r="T401" s="392"/>
      <c r="U401" s="392"/>
      <c r="V401" s="757" t="b">
        <f t="shared" si="19"/>
        <v>1</v>
      </c>
      <c r="W401" s="757" t="b">
        <f t="shared" si="18"/>
        <v>1</v>
      </c>
      <c r="X401" s="35" t="s">
        <v>1080</v>
      </c>
      <c r="Y401" s="38">
        <v>1</v>
      </c>
      <c r="Z401" s="38" t="s">
        <v>19</v>
      </c>
      <c r="AA401" s="441" t="s">
        <v>1063</v>
      </c>
      <c r="AB401" s="33"/>
      <c r="AC401" s="213" t="s">
        <v>4363</v>
      </c>
      <c r="AD401" s="626" t="str">
        <f t="shared" si="20"/>
        <v>HSS F266I1</v>
      </c>
      <c r="AE401" s="626">
        <v>1529</v>
      </c>
      <c r="AF401" s="36" t="s">
        <v>184</v>
      </c>
    </row>
    <row r="402" spans="2:32" ht="14.25" customHeight="1">
      <c r="B402" s="43" t="s">
        <v>1569</v>
      </c>
      <c r="C402" s="120"/>
      <c r="D402" s="35">
        <v>1588</v>
      </c>
      <c r="E402" s="35" t="s">
        <v>1082</v>
      </c>
      <c r="F402" s="36" t="s">
        <v>1083</v>
      </c>
      <c r="G402" s="38">
        <v>1</v>
      </c>
      <c r="H402" s="633">
        <v>15881</v>
      </c>
      <c r="I402" s="36" t="s">
        <v>3283</v>
      </c>
      <c r="J402" s="36" t="s">
        <v>3268</v>
      </c>
      <c r="K402" s="36" t="s">
        <v>3294</v>
      </c>
      <c r="L402" s="36"/>
      <c r="M402" s="402"/>
      <c r="N402" s="36"/>
      <c r="O402" s="36"/>
      <c r="P402" s="392"/>
      <c r="Q402" s="392"/>
      <c r="R402" s="392"/>
      <c r="S402" s="392"/>
      <c r="T402" s="392"/>
      <c r="U402" s="392"/>
      <c r="V402" s="757" t="b">
        <f t="shared" si="19"/>
        <v>1</v>
      </c>
      <c r="W402" s="757" t="b">
        <f t="shared" si="18"/>
        <v>1</v>
      </c>
      <c r="X402" s="35" t="s">
        <v>1082</v>
      </c>
      <c r="Y402" s="38">
        <v>1</v>
      </c>
      <c r="Z402" s="38" t="s">
        <v>6</v>
      </c>
      <c r="AA402" s="441" t="s">
        <v>1032</v>
      </c>
      <c r="AB402" s="43" t="s">
        <v>1569</v>
      </c>
      <c r="AC402" s="213" t="s">
        <v>4364</v>
      </c>
      <c r="AD402" s="626" t="str">
        <f t="shared" si="20"/>
        <v>HSS F314L1</v>
      </c>
      <c r="AE402" s="626">
        <v>1456</v>
      </c>
      <c r="AF402" s="36" t="s">
        <v>1083</v>
      </c>
    </row>
    <row r="403" spans="2:32" ht="14.25" customHeight="1">
      <c r="B403" s="81" t="s">
        <v>1522</v>
      </c>
      <c r="C403" s="41" t="s">
        <v>1619</v>
      </c>
      <c r="D403" s="66" t="s">
        <v>1084</v>
      </c>
      <c r="E403" s="67" t="s">
        <v>1085</v>
      </c>
      <c r="F403" s="67" t="s">
        <v>1829</v>
      </c>
      <c r="G403" s="41">
        <v>1</v>
      </c>
      <c r="H403" s="633">
        <v>16431</v>
      </c>
      <c r="I403" s="67" t="s">
        <v>3286</v>
      </c>
      <c r="J403" s="67" t="s">
        <v>3289</v>
      </c>
      <c r="K403" s="67" t="s">
        <v>3292</v>
      </c>
      <c r="L403" s="67"/>
      <c r="M403" s="406"/>
      <c r="N403" s="67"/>
      <c r="O403" s="67"/>
      <c r="P403" s="392"/>
      <c r="Q403" s="392"/>
      <c r="R403" s="392"/>
      <c r="S403" s="392"/>
      <c r="T403" s="392"/>
      <c r="U403" s="392"/>
      <c r="V403" s="757" t="b">
        <f t="shared" si="19"/>
        <v>1</v>
      </c>
      <c r="W403" s="757" t="b">
        <f t="shared" si="18"/>
        <v>1</v>
      </c>
      <c r="X403" s="67" t="s">
        <v>1085</v>
      </c>
      <c r="Y403" s="41">
        <v>1</v>
      </c>
      <c r="Z403" s="41" t="s">
        <v>6</v>
      </c>
      <c r="AA403" s="441" t="s">
        <v>331</v>
      </c>
      <c r="AB403" s="442" t="s">
        <v>1522</v>
      </c>
      <c r="AC403" s="213" t="s">
        <v>4365</v>
      </c>
      <c r="AD403" s="626" t="str">
        <f t="shared" si="20"/>
        <v>HSS F316L1</v>
      </c>
      <c r="AE403" s="626">
        <v>3439</v>
      </c>
      <c r="AF403" s="67" t="s">
        <v>1829</v>
      </c>
    </row>
    <row r="404" spans="2:32" ht="14.25" customHeight="1">
      <c r="B404" s="81" t="s">
        <v>1522</v>
      </c>
      <c r="C404" s="83" t="s">
        <v>1604</v>
      </c>
      <c r="D404" s="560">
        <v>1645</v>
      </c>
      <c r="E404" s="81" t="s">
        <v>1087</v>
      </c>
      <c r="F404" s="81" t="s">
        <v>1088</v>
      </c>
      <c r="G404" s="38">
        <v>1</v>
      </c>
      <c r="H404" s="560">
        <v>16451</v>
      </c>
      <c r="I404" s="81" t="s">
        <v>3286</v>
      </c>
      <c r="J404" s="81" t="s">
        <v>3289</v>
      </c>
      <c r="K404" s="81" t="s">
        <v>3292</v>
      </c>
      <c r="L404" s="81"/>
      <c r="M404" s="409"/>
      <c r="N404" s="81"/>
      <c r="O404" s="81"/>
      <c r="P404" s="392"/>
      <c r="Q404" s="392"/>
      <c r="R404" s="392"/>
      <c r="S404" s="392"/>
      <c r="T404" s="392"/>
      <c r="U404" s="392"/>
      <c r="V404" s="757" t="b">
        <f t="shared" si="19"/>
        <v>1</v>
      </c>
      <c r="W404" s="757" t="b">
        <f t="shared" si="18"/>
        <v>1</v>
      </c>
      <c r="X404" s="442" t="s">
        <v>1087</v>
      </c>
      <c r="Y404" s="38">
        <v>1</v>
      </c>
      <c r="Z404" s="38" t="s">
        <v>6</v>
      </c>
      <c r="AA404" s="442" t="s">
        <v>1058</v>
      </c>
      <c r="AB404" s="442" t="s">
        <v>1522</v>
      </c>
      <c r="AC404" s="213" t="s">
        <v>4366</v>
      </c>
      <c r="AD404" s="626" t="str">
        <f t="shared" si="20"/>
        <v>HSS F317L1</v>
      </c>
      <c r="AE404" s="626">
        <v>3436</v>
      </c>
      <c r="AF404" s="81" t="s">
        <v>1088</v>
      </c>
    </row>
    <row r="405" spans="2:32" ht="14.25" customHeight="1">
      <c r="B405" s="81" t="s">
        <v>1621</v>
      </c>
      <c r="C405" s="41"/>
      <c r="D405" s="66">
        <v>1605</v>
      </c>
      <c r="E405" s="67" t="s">
        <v>1090</v>
      </c>
      <c r="F405" s="67" t="s">
        <v>1830</v>
      </c>
      <c r="G405" s="41">
        <v>1</v>
      </c>
      <c r="H405" s="633">
        <v>16051</v>
      </c>
      <c r="I405" s="67" t="s">
        <v>3304</v>
      </c>
      <c r="J405" s="67" t="s">
        <v>3265</v>
      </c>
      <c r="K405" s="67" t="s">
        <v>3264</v>
      </c>
      <c r="L405" s="67"/>
      <c r="M405" s="406"/>
      <c r="N405" s="67"/>
      <c r="O405" s="67"/>
      <c r="P405" s="392"/>
      <c r="Q405" s="392"/>
      <c r="R405" s="392"/>
      <c r="S405" s="392"/>
      <c r="T405" s="392"/>
      <c r="U405" s="392"/>
      <c r="V405" s="757" t="b">
        <f t="shared" si="19"/>
        <v>1</v>
      </c>
      <c r="W405" s="757" t="b">
        <f t="shared" si="18"/>
        <v>1</v>
      </c>
      <c r="X405" s="67" t="s">
        <v>1090</v>
      </c>
      <c r="Y405" s="41">
        <v>1</v>
      </c>
      <c r="Z405" s="41" t="s">
        <v>6</v>
      </c>
      <c r="AA405" s="441" t="s">
        <v>329</v>
      </c>
      <c r="AB405" s="442" t="s">
        <v>1621</v>
      </c>
      <c r="AC405" s="213" t="s">
        <v>4367</v>
      </c>
      <c r="AD405" s="626" t="str">
        <f t="shared" si="20"/>
        <v>HSS F336L1</v>
      </c>
      <c r="AE405" s="626">
        <v>1460</v>
      </c>
      <c r="AF405" s="67" t="s">
        <v>1830</v>
      </c>
    </row>
    <row r="406" spans="2:32" ht="14.25" customHeight="1">
      <c r="B406" s="81" t="s">
        <v>1552</v>
      </c>
      <c r="C406" s="41"/>
      <c r="D406" s="35" t="s">
        <v>1092</v>
      </c>
      <c r="E406" s="35" t="s">
        <v>1093</v>
      </c>
      <c r="F406" s="36" t="s">
        <v>1831</v>
      </c>
      <c r="G406" s="38">
        <v>1</v>
      </c>
      <c r="H406" s="633">
        <v>16061</v>
      </c>
      <c r="I406" s="36" t="s">
        <v>3300</v>
      </c>
      <c r="J406" s="36" t="s">
        <v>3309</v>
      </c>
      <c r="K406" s="36" t="s">
        <v>3298</v>
      </c>
      <c r="L406" s="36"/>
      <c r="M406" s="402"/>
      <c r="N406" s="36"/>
      <c r="O406" s="36"/>
      <c r="P406" s="392"/>
      <c r="Q406" s="392"/>
      <c r="R406" s="392"/>
      <c r="S406" s="392"/>
      <c r="T406" s="392"/>
      <c r="U406" s="392"/>
      <c r="V406" s="757" t="b">
        <f t="shared" si="19"/>
        <v>1</v>
      </c>
      <c r="W406" s="757" t="b">
        <f t="shared" si="18"/>
        <v>1</v>
      </c>
      <c r="X406" s="35" t="s">
        <v>1093</v>
      </c>
      <c r="Y406" s="38">
        <v>1</v>
      </c>
      <c r="Z406" s="38" t="s">
        <v>6</v>
      </c>
      <c r="AA406" s="441" t="s">
        <v>1037</v>
      </c>
      <c r="AB406" s="442" t="s">
        <v>1552</v>
      </c>
      <c r="AC406" s="213" t="s">
        <v>4368</v>
      </c>
      <c r="AD406" s="626" t="str">
        <f t="shared" si="20"/>
        <v>HSS F337L1</v>
      </c>
      <c r="AE406" s="626">
        <v>1461</v>
      </c>
      <c r="AF406" s="36" t="s">
        <v>1831</v>
      </c>
    </row>
    <row r="407" spans="2:32" ht="14.25" customHeight="1">
      <c r="B407" s="81" t="s">
        <v>1621</v>
      </c>
      <c r="C407" s="120"/>
      <c r="D407" s="35">
        <v>1832</v>
      </c>
      <c r="E407" s="35" t="s">
        <v>1096</v>
      </c>
      <c r="F407" s="36" t="s">
        <v>1097</v>
      </c>
      <c r="G407" s="123">
        <v>1</v>
      </c>
      <c r="H407" s="633">
        <v>18321</v>
      </c>
      <c r="I407" s="36" t="s">
        <v>3304</v>
      </c>
      <c r="J407" s="36" t="s">
        <v>3265</v>
      </c>
      <c r="K407" s="36" t="s">
        <v>3264</v>
      </c>
      <c r="L407" s="36"/>
      <c r="M407" s="402"/>
      <c r="N407" s="36"/>
      <c r="O407" s="36"/>
      <c r="P407" s="392"/>
      <c r="Q407" s="392"/>
      <c r="R407" s="392"/>
      <c r="S407" s="392"/>
      <c r="T407" s="392"/>
      <c r="U407" s="392"/>
      <c r="V407" s="757" t="b">
        <f t="shared" si="19"/>
        <v>1</v>
      </c>
      <c r="W407" s="757" t="b">
        <f t="shared" si="18"/>
        <v>1</v>
      </c>
      <c r="X407" s="35" t="s">
        <v>1096</v>
      </c>
      <c r="Y407" s="123">
        <v>1</v>
      </c>
      <c r="Z407" s="123" t="s">
        <v>6</v>
      </c>
      <c r="AA407" s="441" t="s">
        <v>1098</v>
      </c>
      <c r="AB407" s="442" t="s">
        <v>1621</v>
      </c>
      <c r="AC407" s="213" t="s">
        <v>4369</v>
      </c>
      <c r="AD407" s="626" t="str">
        <f t="shared" si="20"/>
        <v>HSS F340L1</v>
      </c>
      <c r="AE407" s="626">
        <v>1535</v>
      </c>
      <c r="AF407" s="36" t="s">
        <v>1097</v>
      </c>
    </row>
    <row r="408" spans="2:32" ht="14.25" customHeight="1">
      <c r="B408" s="81" t="s">
        <v>1530</v>
      </c>
      <c r="C408" s="41"/>
      <c r="D408" s="35">
        <v>1834</v>
      </c>
      <c r="E408" s="35" t="s">
        <v>1101</v>
      </c>
      <c r="F408" s="36" t="s">
        <v>1102</v>
      </c>
      <c r="G408" s="123">
        <v>1</v>
      </c>
      <c r="H408" s="633">
        <v>18341</v>
      </c>
      <c r="I408" s="36" t="s">
        <v>3296</v>
      </c>
      <c r="J408" s="36" t="s">
        <v>3275</v>
      </c>
      <c r="K408" s="36" t="s">
        <v>3310</v>
      </c>
      <c r="L408" s="36"/>
      <c r="M408" s="402"/>
      <c r="N408" s="36"/>
      <c r="O408" s="36"/>
      <c r="P408" s="392"/>
      <c r="Q408" s="392"/>
      <c r="R408" s="392"/>
      <c r="S408" s="392"/>
      <c r="T408" s="392"/>
      <c r="U408" s="392"/>
      <c r="V408" s="757" t="b">
        <f t="shared" si="19"/>
        <v>1</v>
      </c>
      <c r="W408" s="757" t="b">
        <f t="shared" si="18"/>
        <v>1</v>
      </c>
      <c r="X408" s="35" t="s">
        <v>1101</v>
      </c>
      <c r="Y408" s="123">
        <v>1</v>
      </c>
      <c r="Z408" s="123" t="s">
        <v>6</v>
      </c>
      <c r="AA408" s="53" t="s">
        <v>1832</v>
      </c>
      <c r="AB408" s="442" t="s">
        <v>1530</v>
      </c>
      <c r="AC408" s="213" t="s">
        <v>4370</v>
      </c>
      <c r="AD408" s="626" t="str">
        <f t="shared" si="20"/>
        <v>HSS F342L1</v>
      </c>
      <c r="AE408" s="626">
        <v>1536</v>
      </c>
      <c r="AF408" s="36" t="s">
        <v>1102</v>
      </c>
    </row>
    <row r="409" spans="2:32" ht="14.25" customHeight="1">
      <c r="B409" s="81" t="s">
        <v>1621</v>
      </c>
      <c r="C409" s="41"/>
      <c r="D409" s="35" t="s">
        <v>1103</v>
      </c>
      <c r="E409" s="35" t="s">
        <v>1104</v>
      </c>
      <c r="F409" s="36" t="s">
        <v>1833</v>
      </c>
      <c r="G409" s="38">
        <v>1</v>
      </c>
      <c r="H409" s="633">
        <v>16231</v>
      </c>
      <c r="I409" s="36" t="s">
        <v>3304</v>
      </c>
      <c r="J409" s="36" t="s">
        <v>3265</v>
      </c>
      <c r="K409" s="36" t="s">
        <v>3264</v>
      </c>
      <c r="L409" s="36"/>
      <c r="M409" s="402"/>
      <c r="N409" s="36"/>
      <c r="O409" s="36"/>
      <c r="P409" s="392"/>
      <c r="Q409" s="392"/>
      <c r="R409" s="392"/>
      <c r="S409" s="392"/>
      <c r="T409" s="392"/>
      <c r="U409" s="392"/>
      <c r="V409" s="757" t="b">
        <f t="shared" si="19"/>
        <v>1</v>
      </c>
      <c r="W409" s="757" t="b">
        <f t="shared" si="18"/>
        <v>1</v>
      </c>
      <c r="X409" s="35" t="s">
        <v>1104</v>
      </c>
      <c r="Y409" s="38">
        <v>1</v>
      </c>
      <c r="Z409" s="38" t="s">
        <v>6</v>
      </c>
      <c r="AA409" s="441" t="s">
        <v>1077</v>
      </c>
      <c r="AB409" s="442" t="s">
        <v>1621</v>
      </c>
      <c r="AC409" s="213" t="s">
        <v>4371</v>
      </c>
      <c r="AD409" s="626" t="str">
        <f t="shared" si="20"/>
        <v>HSS F343L1</v>
      </c>
      <c r="AE409" s="626">
        <v>1466</v>
      </c>
      <c r="AF409" s="36" t="s">
        <v>1833</v>
      </c>
    </row>
    <row r="410" spans="2:32" ht="14.25" customHeight="1">
      <c r="B410" s="81" t="s">
        <v>1552</v>
      </c>
      <c r="C410" s="41"/>
      <c r="D410" s="35">
        <v>1830</v>
      </c>
      <c r="E410" s="35" t="s">
        <v>1107</v>
      </c>
      <c r="F410" s="36" t="s">
        <v>1108</v>
      </c>
      <c r="G410" s="38">
        <v>1</v>
      </c>
      <c r="H410" s="633">
        <v>18301</v>
      </c>
      <c r="I410" s="36" t="s">
        <v>3300</v>
      </c>
      <c r="J410" s="36" t="s">
        <v>3309</v>
      </c>
      <c r="K410" s="36" t="s">
        <v>3298</v>
      </c>
      <c r="L410" s="36"/>
      <c r="M410" s="402"/>
      <c r="N410" s="36"/>
      <c r="O410" s="36"/>
      <c r="P410" s="392"/>
      <c r="Q410" s="392"/>
      <c r="R410" s="392"/>
      <c r="S410" s="392"/>
      <c r="T410" s="392"/>
      <c r="U410" s="392"/>
      <c r="V410" s="757" t="b">
        <f t="shared" si="19"/>
        <v>1</v>
      </c>
      <c r="W410" s="757" t="b">
        <f t="shared" si="18"/>
        <v>1</v>
      </c>
      <c r="X410" s="35" t="s">
        <v>1107</v>
      </c>
      <c r="Y410" s="38">
        <v>1</v>
      </c>
      <c r="Z410" s="38" t="s">
        <v>6</v>
      </c>
      <c r="AA410" s="441" t="s">
        <v>1077</v>
      </c>
      <c r="AB410" s="442" t="s">
        <v>1552</v>
      </c>
      <c r="AC410" s="213" t="s">
        <v>4372</v>
      </c>
      <c r="AD410" s="626" t="str">
        <f t="shared" si="20"/>
        <v>HSS F347L1</v>
      </c>
      <c r="AE410" s="626">
        <v>1534</v>
      </c>
      <c r="AF410" s="36" t="s">
        <v>1108</v>
      </c>
    </row>
    <row r="411" spans="2:32" ht="14.25" customHeight="1">
      <c r="B411" s="33" t="s">
        <v>1548</v>
      </c>
      <c r="C411" s="41"/>
      <c r="D411" s="35">
        <v>1828</v>
      </c>
      <c r="E411" s="35" t="s">
        <v>1110</v>
      </c>
      <c r="F411" s="36" t="s">
        <v>1834</v>
      </c>
      <c r="G411" s="38">
        <v>1</v>
      </c>
      <c r="H411" s="633">
        <v>18281</v>
      </c>
      <c r="I411" s="36" t="s">
        <v>3281</v>
      </c>
      <c r="J411" s="36" t="s">
        <v>3290</v>
      </c>
      <c r="K411" s="36" t="s">
        <v>3293</v>
      </c>
      <c r="L411" s="36"/>
      <c r="M411" s="402"/>
      <c r="N411" s="36"/>
      <c r="O411" s="36"/>
      <c r="P411" s="392"/>
      <c r="Q411" s="392"/>
      <c r="R411" s="392"/>
      <c r="S411" s="392"/>
      <c r="T411" s="392"/>
      <c r="U411" s="392"/>
      <c r="V411" s="757" t="b">
        <f t="shared" si="19"/>
        <v>1</v>
      </c>
      <c r="W411" s="757" t="b">
        <f t="shared" si="18"/>
        <v>1</v>
      </c>
      <c r="X411" s="35" t="s">
        <v>1110</v>
      </c>
      <c r="Y411" s="38">
        <v>1</v>
      </c>
      <c r="Z411" s="38" t="s">
        <v>6</v>
      </c>
      <c r="AA411" s="441" t="s">
        <v>1063</v>
      </c>
      <c r="AB411" s="33" t="s">
        <v>1548</v>
      </c>
      <c r="AC411" s="213" t="s">
        <v>4373</v>
      </c>
      <c r="AD411" s="626" t="str">
        <f t="shared" si="20"/>
        <v>HSS F349L1</v>
      </c>
      <c r="AE411" s="626">
        <v>1533</v>
      </c>
      <c r="AF411" s="36" t="s">
        <v>1834</v>
      </c>
    </row>
    <row r="412" spans="2:32" ht="14.25" customHeight="1">
      <c r="B412" s="81" t="s">
        <v>1621</v>
      </c>
      <c r="C412" s="83"/>
      <c r="D412" s="560">
        <v>2270</v>
      </c>
      <c r="E412" s="81" t="s">
        <v>1112</v>
      </c>
      <c r="F412" s="81" t="s">
        <v>1113</v>
      </c>
      <c r="G412" s="38">
        <v>1</v>
      </c>
      <c r="H412" s="560">
        <v>22701</v>
      </c>
      <c r="I412" s="81" t="s">
        <v>3304</v>
      </c>
      <c r="J412" s="81" t="s">
        <v>3265</v>
      </c>
      <c r="K412" s="81" t="s">
        <v>3264</v>
      </c>
      <c r="L412" s="81"/>
      <c r="M412" s="409"/>
      <c r="N412" s="81"/>
      <c r="O412" s="81"/>
      <c r="P412" s="392"/>
      <c r="Q412" s="392"/>
      <c r="R412" s="392"/>
      <c r="S412" s="392"/>
      <c r="T412" s="392"/>
      <c r="U412" s="392"/>
      <c r="V412" s="757" t="b">
        <f t="shared" si="19"/>
        <v>1</v>
      </c>
      <c r="W412" s="757" t="b">
        <f t="shared" si="18"/>
        <v>1</v>
      </c>
      <c r="X412" s="442" t="s">
        <v>1112</v>
      </c>
      <c r="Y412" s="38">
        <v>1</v>
      </c>
      <c r="Z412" s="38" t="s">
        <v>6</v>
      </c>
      <c r="AA412" s="442" t="s">
        <v>1019</v>
      </c>
      <c r="AB412" s="442" t="s">
        <v>1621</v>
      </c>
      <c r="AC412" s="213" t="s">
        <v>4374</v>
      </c>
      <c r="AD412" s="626" t="str">
        <f t="shared" si="20"/>
        <v>HSS F363L1</v>
      </c>
      <c r="AE412" s="626">
        <v>3435</v>
      </c>
      <c r="AF412" s="81" t="s">
        <v>1113</v>
      </c>
    </row>
    <row r="413" spans="2:32" ht="14.25" customHeight="1">
      <c r="B413" s="81" t="s">
        <v>1588</v>
      </c>
      <c r="C413" s="41"/>
      <c r="D413" s="66">
        <v>21929</v>
      </c>
      <c r="E413" s="67" t="s">
        <v>1115</v>
      </c>
      <c r="F413" s="67" t="s">
        <v>1835</v>
      </c>
      <c r="G413" s="41">
        <v>1</v>
      </c>
      <c r="H413" s="633">
        <v>219291</v>
      </c>
      <c r="I413" s="67" t="s">
        <v>3303</v>
      </c>
      <c r="J413" s="67" t="s">
        <v>3266</v>
      </c>
      <c r="K413" s="67" t="s">
        <v>3267</v>
      </c>
      <c r="L413" s="67"/>
      <c r="M413" s="406"/>
      <c r="N413" s="67"/>
      <c r="O413" s="67"/>
      <c r="P413" s="392"/>
      <c r="Q413" s="392"/>
      <c r="R413" s="392"/>
      <c r="S413" s="392"/>
      <c r="T413" s="392"/>
      <c r="U413" s="392"/>
      <c r="V413" s="757" t="b">
        <f t="shared" si="19"/>
        <v>1</v>
      </c>
      <c r="W413" s="757" t="b">
        <f t="shared" si="18"/>
        <v>1</v>
      </c>
      <c r="X413" s="67" t="s">
        <v>1115</v>
      </c>
      <c r="Y413" s="41">
        <v>1</v>
      </c>
      <c r="Z413" s="41" t="s">
        <v>6</v>
      </c>
      <c r="AA413" s="441" t="s">
        <v>329</v>
      </c>
      <c r="AB413" s="442" t="s">
        <v>1588</v>
      </c>
      <c r="AC413" s="213" t="s">
        <v>4375</v>
      </c>
      <c r="AD413" s="626" t="str">
        <f t="shared" si="20"/>
        <v>HSS F399L1</v>
      </c>
      <c r="AE413" s="626">
        <v>1545</v>
      </c>
      <c r="AF413" s="67" t="s">
        <v>1835</v>
      </c>
    </row>
    <row r="414" spans="2:32" ht="14.25" customHeight="1">
      <c r="B414" s="33" t="s">
        <v>1530</v>
      </c>
      <c r="C414" s="41" t="s">
        <v>1598</v>
      </c>
      <c r="D414" s="35" t="s">
        <v>1836</v>
      </c>
      <c r="E414" s="35" t="s">
        <v>1837</v>
      </c>
      <c r="F414" s="36" t="s">
        <v>1711</v>
      </c>
      <c r="G414" s="38">
        <v>1</v>
      </c>
      <c r="H414" s="633">
        <v>13411</v>
      </c>
      <c r="I414" s="36" t="s">
        <v>3296</v>
      </c>
      <c r="J414" s="36" t="s">
        <v>3275</v>
      </c>
      <c r="K414" s="36" t="s">
        <v>3310</v>
      </c>
      <c r="L414" s="36"/>
      <c r="M414" s="402"/>
      <c r="N414" s="36"/>
      <c r="O414" s="36"/>
      <c r="P414" s="392"/>
      <c r="Q414" s="392"/>
      <c r="R414" s="392"/>
      <c r="S414" s="392"/>
      <c r="T414" s="392"/>
      <c r="U414" s="392"/>
      <c r="V414" s="757" t="b">
        <f t="shared" si="19"/>
        <v>1</v>
      </c>
      <c r="W414" s="757" t="b">
        <f t="shared" si="18"/>
        <v>1</v>
      </c>
      <c r="X414" s="35" t="s">
        <v>1837</v>
      </c>
      <c r="Y414" s="38">
        <v>1</v>
      </c>
      <c r="Z414" s="38" t="s">
        <v>6</v>
      </c>
      <c r="AA414" s="117" t="s">
        <v>722</v>
      </c>
      <c r="AB414" s="33" t="s">
        <v>1530</v>
      </c>
      <c r="AC414" s="213" t="s">
        <v>4376</v>
      </c>
      <c r="AD414" s="626" t="str">
        <f t="shared" si="20"/>
        <v>INSTR F241L1</v>
      </c>
      <c r="AE414" s="626">
        <v>1308</v>
      </c>
      <c r="AF414" s="36" t="s">
        <v>1711</v>
      </c>
    </row>
    <row r="415" spans="2:32" ht="14.25" customHeight="1">
      <c r="B415" s="33" t="s">
        <v>1569</v>
      </c>
      <c r="C415" s="41" t="s">
        <v>1598</v>
      </c>
      <c r="D415" s="35" t="s">
        <v>1836</v>
      </c>
      <c r="E415" s="35" t="s">
        <v>1837</v>
      </c>
      <c r="F415" s="36" t="s">
        <v>1711</v>
      </c>
      <c r="G415" s="38">
        <v>2</v>
      </c>
      <c r="H415" s="633">
        <v>13412</v>
      </c>
      <c r="I415" s="36" t="s">
        <v>3283</v>
      </c>
      <c r="J415" s="36" t="s">
        <v>3268</v>
      </c>
      <c r="K415" s="36" t="s">
        <v>3294</v>
      </c>
      <c r="L415" s="36"/>
      <c r="M415" s="402"/>
      <c r="N415" s="36"/>
      <c r="O415" s="36"/>
      <c r="P415" s="392"/>
      <c r="Q415" s="392"/>
      <c r="R415" s="392"/>
      <c r="S415" s="392"/>
      <c r="T415" s="392"/>
      <c r="U415" s="392"/>
      <c r="V415" s="757" t="b">
        <f t="shared" si="19"/>
        <v>1</v>
      </c>
      <c r="W415" s="757" t="b">
        <f t="shared" si="18"/>
        <v>1</v>
      </c>
      <c r="X415" s="35" t="s">
        <v>1837</v>
      </c>
      <c r="Y415" s="38">
        <v>2</v>
      </c>
      <c r="Z415" s="38" t="s">
        <v>6</v>
      </c>
      <c r="AA415" s="53" t="s">
        <v>723</v>
      </c>
      <c r="AB415" s="33" t="s">
        <v>1569</v>
      </c>
      <c r="AC415" s="213" t="s">
        <v>4377</v>
      </c>
      <c r="AD415" s="626" t="str">
        <f t="shared" si="20"/>
        <v>INSTR F241L2</v>
      </c>
      <c r="AE415" s="626">
        <v>1309</v>
      </c>
      <c r="AF415" s="36" t="s">
        <v>1711</v>
      </c>
    </row>
    <row r="416" spans="2:32" ht="14.25" customHeight="1">
      <c r="B416" s="33" t="s">
        <v>1639</v>
      </c>
      <c r="C416" s="41" t="s">
        <v>1598</v>
      </c>
      <c r="D416" s="35" t="s">
        <v>1836</v>
      </c>
      <c r="E416" s="35" t="s">
        <v>1837</v>
      </c>
      <c r="F416" s="36" t="s">
        <v>1711</v>
      </c>
      <c r="G416" s="38">
        <v>1</v>
      </c>
      <c r="H416" s="641">
        <v>1341157</v>
      </c>
      <c r="I416" s="36" t="s">
        <v>3305</v>
      </c>
      <c r="J416" s="36"/>
      <c r="K416" s="36"/>
      <c r="L416" s="36"/>
      <c r="M416" s="402"/>
      <c r="N416" s="36"/>
      <c r="O416" s="36"/>
      <c r="P416" s="392"/>
      <c r="Q416" s="392"/>
      <c r="R416" s="392"/>
      <c r="S416" s="392"/>
      <c r="T416" s="392"/>
      <c r="U416" s="392"/>
      <c r="V416" s="757" t="b">
        <f t="shared" si="19"/>
        <v>1</v>
      </c>
      <c r="W416" s="757" t="b">
        <f t="shared" si="18"/>
        <v>1</v>
      </c>
      <c r="X416" s="35" t="s">
        <v>1837</v>
      </c>
      <c r="Y416" s="38">
        <v>1</v>
      </c>
      <c r="Z416" s="38" t="s">
        <v>7</v>
      </c>
      <c r="AA416" s="117" t="s">
        <v>723</v>
      </c>
      <c r="AB416" s="33" t="s">
        <v>1639</v>
      </c>
      <c r="AC416" s="213" t="s">
        <v>4378</v>
      </c>
      <c r="AD416" s="626" t="str">
        <f t="shared" si="20"/>
        <v>INSTR F241T1</v>
      </c>
      <c r="AE416" s="626">
        <v>1313</v>
      </c>
      <c r="AF416" s="36" t="s">
        <v>1711</v>
      </c>
    </row>
    <row r="417" spans="2:33" ht="14.25" customHeight="1">
      <c r="B417" s="33" t="s">
        <v>1639</v>
      </c>
      <c r="C417" s="41" t="s">
        <v>1712</v>
      </c>
      <c r="D417" s="35" t="s">
        <v>1836</v>
      </c>
      <c r="E417" s="35" t="s">
        <v>1837</v>
      </c>
      <c r="F417" s="36" t="s">
        <v>1711</v>
      </c>
      <c r="G417" s="38">
        <v>2</v>
      </c>
      <c r="H417" s="641">
        <v>1341257</v>
      </c>
      <c r="I417" s="36" t="s">
        <v>3305</v>
      </c>
      <c r="J417" s="36"/>
      <c r="K417" s="36"/>
      <c r="L417" s="36"/>
      <c r="M417" s="402"/>
      <c r="N417" s="36"/>
      <c r="O417" s="36"/>
      <c r="P417" s="392"/>
      <c r="Q417" s="392"/>
      <c r="R417" s="392"/>
      <c r="S417" s="392"/>
      <c r="T417" s="392"/>
      <c r="U417" s="392"/>
      <c r="V417" s="757" t="b">
        <f t="shared" si="19"/>
        <v>1</v>
      </c>
      <c r="W417" s="757" t="b">
        <f t="shared" si="18"/>
        <v>1</v>
      </c>
      <c r="X417" s="35" t="s">
        <v>1837</v>
      </c>
      <c r="Y417" s="38">
        <v>2</v>
      </c>
      <c r="Z417" s="38" t="s">
        <v>7</v>
      </c>
      <c r="AA417" s="117" t="s">
        <v>727</v>
      </c>
      <c r="AB417" s="33" t="s">
        <v>1639</v>
      </c>
      <c r="AC417" s="213" t="s">
        <v>4379</v>
      </c>
      <c r="AD417" s="626" t="str">
        <f t="shared" si="20"/>
        <v>INSTR F241T2</v>
      </c>
      <c r="AE417" s="626">
        <v>1314</v>
      </c>
      <c r="AF417" s="36" t="s">
        <v>1711</v>
      </c>
    </row>
    <row r="418" spans="2:33" ht="14.25" customHeight="1">
      <c r="B418" s="33" t="s">
        <v>1639</v>
      </c>
      <c r="C418" s="41" t="s">
        <v>1608</v>
      </c>
      <c r="D418" s="35" t="s">
        <v>1836</v>
      </c>
      <c r="E418" s="35" t="s">
        <v>1837</v>
      </c>
      <c r="F418" s="36" t="s">
        <v>1711</v>
      </c>
      <c r="G418" s="38">
        <v>3</v>
      </c>
      <c r="H418" s="641">
        <v>1341357</v>
      </c>
      <c r="I418" s="36" t="s">
        <v>3305</v>
      </c>
      <c r="J418" s="36"/>
      <c r="K418" s="36"/>
      <c r="L418" s="36"/>
      <c r="M418" s="402"/>
      <c r="N418" s="36"/>
      <c r="O418" s="36"/>
      <c r="P418" s="392"/>
      <c r="Q418" s="392"/>
      <c r="R418" s="392"/>
      <c r="S418" s="392"/>
      <c r="T418" s="392"/>
      <c r="U418" s="392"/>
      <c r="V418" s="757" t="b">
        <f t="shared" si="19"/>
        <v>1</v>
      </c>
      <c r="W418" s="757" t="b">
        <f t="shared" si="18"/>
        <v>1</v>
      </c>
      <c r="X418" s="35" t="s">
        <v>1837</v>
      </c>
      <c r="Y418" s="38">
        <v>3</v>
      </c>
      <c r="Z418" s="38" t="s">
        <v>7</v>
      </c>
      <c r="AA418" s="53" t="s">
        <v>729</v>
      </c>
      <c r="AB418" s="33" t="s">
        <v>1639</v>
      </c>
      <c r="AC418" s="213" t="s">
        <v>4380</v>
      </c>
      <c r="AD418" s="626" t="str">
        <f t="shared" si="20"/>
        <v>INSTR F241T3</v>
      </c>
      <c r="AE418" s="626">
        <v>1315</v>
      </c>
      <c r="AF418" s="36" t="s">
        <v>1711</v>
      </c>
    </row>
    <row r="419" spans="2:33" ht="14.25" customHeight="1">
      <c r="B419" s="33" t="s">
        <v>1493</v>
      </c>
      <c r="C419" s="41"/>
      <c r="D419" s="35" t="s">
        <v>1836</v>
      </c>
      <c r="E419" s="35" t="s">
        <v>1837</v>
      </c>
      <c r="F419" s="36" t="s">
        <v>1711</v>
      </c>
      <c r="G419" s="38">
        <v>1</v>
      </c>
      <c r="H419" s="642">
        <v>1341199</v>
      </c>
      <c r="I419" s="36" t="s">
        <v>3287</v>
      </c>
      <c r="J419" s="36" t="s">
        <v>3303</v>
      </c>
      <c r="K419" s="36"/>
      <c r="L419" s="36"/>
      <c r="M419" s="402"/>
      <c r="N419" s="36"/>
      <c r="O419" s="36"/>
      <c r="P419" s="392"/>
      <c r="Q419" s="392"/>
      <c r="R419" s="392"/>
      <c r="S419" s="392"/>
      <c r="T419" s="392"/>
      <c r="U419" s="392"/>
      <c r="V419" s="757" t="b">
        <f t="shared" si="19"/>
        <v>1</v>
      </c>
      <c r="W419" s="757" t="b">
        <f t="shared" si="18"/>
        <v>1</v>
      </c>
      <c r="X419" s="35" t="s">
        <v>1837</v>
      </c>
      <c r="Y419" s="38">
        <v>1</v>
      </c>
      <c r="Z419" s="38" t="s">
        <v>8</v>
      </c>
      <c r="AA419" s="53" t="s">
        <v>3412</v>
      </c>
      <c r="AB419" s="33" t="s">
        <v>1493</v>
      </c>
      <c r="AC419" s="213" t="s">
        <v>4381</v>
      </c>
      <c r="AD419" s="626" t="str">
        <f t="shared" si="20"/>
        <v>INSTR F241P1</v>
      </c>
      <c r="AE419" s="626">
        <v>1310</v>
      </c>
      <c r="AF419" s="36" t="s">
        <v>1711</v>
      </c>
    </row>
    <row r="420" spans="2:33" ht="14.25" customHeight="1">
      <c r="B420" s="33" t="s">
        <v>1499</v>
      </c>
      <c r="C420" s="41"/>
      <c r="D420" s="35" t="s">
        <v>1836</v>
      </c>
      <c r="E420" s="35" t="s">
        <v>1837</v>
      </c>
      <c r="F420" s="36" t="s">
        <v>1711</v>
      </c>
      <c r="G420" s="38">
        <v>2</v>
      </c>
      <c r="H420" s="642">
        <v>1341299</v>
      </c>
      <c r="I420" s="36" t="s">
        <v>3288</v>
      </c>
      <c r="J420" s="36" t="s">
        <v>3278</v>
      </c>
      <c r="K420" s="36"/>
      <c r="L420" s="36"/>
      <c r="M420" s="402"/>
      <c r="N420" s="36"/>
      <c r="O420" s="36"/>
      <c r="P420" s="392"/>
      <c r="Q420" s="392"/>
      <c r="R420" s="392"/>
      <c r="S420" s="392"/>
      <c r="T420" s="392"/>
      <c r="U420" s="392"/>
      <c r="V420" s="757" t="b">
        <f t="shared" si="19"/>
        <v>1</v>
      </c>
      <c r="W420" s="757" t="b">
        <f t="shared" si="18"/>
        <v>1</v>
      </c>
      <c r="X420" s="35" t="s">
        <v>1837</v>
      </c>
      <c r="Y420" s="38">
        <v>2</v>
      </c>
      <c r="Z420" s="38" t="s">
        <v>8</v>
      </c>
      <c r="AA420" s="53" t="s">
        <v>3413</v>
      </c>
      <c r="AB420" s="33" t="s">
        <v>1499</v>
      </c>
      <c r="AC420" s="213" t="s">
        <v>4382</v>
      </c>
      <c r="AD420" s="626" t="str">
        <f t="shared" si="20"/>
        <v>INSTR F241P2</v>
      </c>
      <c r="AE420" s="626">
        <v>1311</v>
      </c>
      <c r="AF420" s="36" t="s">
        <v>1711</v>
      </c>
    </row>
    <row r="421" spans="2:33" ht="14.25" customHeight="1">
      <c r="B421" s="33" t="s">
        <v>1605</v>
      </c>
      <c r="C421" s="41"/>
      <c r="D421" s="35" t="s">
        <v>1836</v>
      </c>
      <c r="E421" s="35" t="s">
        <v>1837</v>
      </c>
      <c r="F421" s="36" t="s">
        <v>1711</v>
      </c>
      <c r="G421" s="38">
        <v>3</v>
      </c>
      <c r="H421" s="633">
        <v>13413</v>
      </c>
      <c r="I421" s="36" t="s">
        <v>3264</v>
      </c>
      <c r="J421" s="36" t="s">
        <v>3298</v>
      </c>
      <c r="K421" s="36"/>
      <c r="L421" s="36"/>
      <c r="M421" s="402"/>
      <c r="N421" s="36"/>
      <c r="O421" s="36"/>
      <c r="P421" s="392"/>
      <c r="Q421" s="392"/>
      <c r="R421" s="392"/>
      <c r="S421" s="392"/>
      <c r="T421" s="392"/>
      <c r="U421" s="392"/>
      <c r="V421" s="757" t="b">
        <f t="shared" si="19"/>
        <v>1</v>
      </c>
      <c r="W421" s="757" t="b">
        <f t="shared" si="18"/>
        <v>1</v>
      </c>
      <c r="X421" s="35" t="s">
        <v>1837</v>
      </c>
      <c r="Y421" s="38">
        <v>3</v>
      </c>
      <c r="Z421" s="38" t="s">
        <v>8</v>
      </c>
      <c r="AA421" s="53" t="s">
        <v>3433</v>
      </c>
      <c r="AB421" s="33" t="s">
        <v>1605</v>
      </c>
      <c r="AC421" s="213" t="s">
        <v>4383</v>
      </c>
      <c r="AD421" s="626" t="str">
        <f t="shared" si="20"/>
        <v>INSTR F241P3</v>
      </c>
      <c r="AE421" s="626">
        <v>1312</v>
      </c>
      <c r="AF421" s="36" t="s">
        <v>1711</v>
      </c>
    </row>
    <row r="422" spans="2:33" ht="14.25" customHeight="1">
      <c r="B422" s="33" t="s">
        <v>1538</v>
      </c>
      <c r="C422" s="41" t="s">
        <v>1608</v>
      </c>
      <c r="D422" s="35" t="s">
        <v>1838</v>
      </c>
      <c r="E422" s="35" t="s">
        <v>1839</v>
      </c>
      <c r="F422" s="36" t="s">
        <v>915</v>
      </c>
      <c r="G422" s="38">
        <v>1</v>
      </c>
      <c r="H422" s="633">
        <v>13421</v>
      </c>
      <c r="I422" s="36" t="s">
        <v>3282</v>
      </c>
      <c r="J422" s="36" t="s">
        <v>3277</v>
      </c>
      <c r="K422" s="36" t="s">
        <v>3308</v>
      </c>
      <c r="L422" s="36"/>
      <c r="M422" s="402"/>
      <c r="N422" s="36"/>
      <c r="O422" s="36"/>
      <c r="P422" s="392"/>
      <c r="Q422" s="392"/>
      <c r="R422" s="392"/>
      <c r="S422" s="392"/>
      <c r="T422" s="392"/>
      <c r="U422" s="392"/>
      <c r="V422" s="757" t="b">
        <f t="shared" si="19"/>
        <v>1</v>
      </c>
      <c r="W422" s="757" t="b">
        <f t="shared" si="18"/>
        <v>1</v>
      </c>
      <c r="X422" s="35" t="s">
        <v>1839</v>
      </c>
      <c r="Y422" s="38">
        <v>1</v>
      </c>
      <c r="Z422" s="38" t="s">
        <v>6</v>
      </c>
      <c r="AA422" s="442" t="s">
        <v>919</v>
      </c>
      <c r="AB422" s="33" t="s">
        <v>1538</v>
      </c>
      <c r="AC422" s="213" t="s">
        <v>4384</v>
      </c>
      <c r="AD422" s="626" t="str">
        <f t="shared" si="20"/>
        <v>INSTR F242L1</v>
      </c>
      <c r="AE422" s="626">
        <v>1316</v>
      </c>
      <c r="AF422" s="36" t="s">
        <v>915</v>
      </c>
    </row>
    <row r="423" spans="2:33" ht="14.25" customHeight="1">
      <c r="B423" s="33" t="s">
        <v>1640</v>
      </c>
      <c r="C423" s="41" t="s">
        <v>1608</v>
      </c>
      <c r="D423" s="35" t="s">
        <v>1838</v>
      </c>
      <c r="E423" s="35" t="s">
        <v>1839</v>
      </c>
      <c r="F423" s="36" t="s">
        <v>915</v>
      </c>
      <c r="G423" s="38">
        <v>1</v>
      </c>
      <c r="H423" s="643">
        <v>1342157</v>
      </c>
      <c r="I423" s="36" t="s">
        <v>3306</v>
      </c>
      <c r="J423" s="36"/>
      <c r="K423" s="36"/>
      <c r="L423" s="36"/>
      <c r="M423" s="402"/>
      <c r="N423" s="36"/>
      <c r="O423" s="36"/>
      <c r="P423" s="392"/>
      <c r="Q423" s="392"/>
      <c r="R423" s="392"/>
      <c r="S423" s="392"/>
      <c r="T423" s="392"/>
      <c r="U423" s="392"/>
      <c r="V423" s="757" t="b">
        <f t="shared" si="19"/>
        <v>1</v>
      </c>
      <c r="W423" s="757" t="b">
        <f t="shared" si="18"/>
        <v>1</v>
      </c>
      <c r="X423" s="35" t="s">
        <v>1839</v>
      </c>
      <c r="Y423" s="38">
        <v>1</v>
      </c>
      <c r="Z423" s="38" t="s">
        <v>7</v>
      </c>
      <c r="AA423" s="442" t="s">
        <v>919</v>
      </c>
      <c r="AB423" s="33" t="s">
        <v>1640</v>
      </c>
      <c r="AC423" s="213" t="s">
        <v>4384</v>
      </c>
      <c r="AD423" s="626" t="str">
        <f t="shared" si="20"/>
        <v>INSTR F242T1</v>
      </c>
      <c r="AE423" s="626">
        <v>1316</v>
      </c>
      <c r="AF423" s="36" t="s">
        <v>915</v>
      </c>
      <c r="AG423" s="757" t="s">
        <v>4591</v>
      </c>
    </row>
    <row r="424" spans="2:33" ht="14.25" customHeight="1">
      <c r="B424" s="33" t="s">
        <v>1534</v>
      </c>
      <c r="C424" s="41" t="s">
        <v>1598</v>
      </c>
      <c r="D424" s="35" t="s">
        <v>1838</v>
      </c>
      <c r="E424" s="35" t="s">
        <v>1839</v>
      </c>
      <c r="F424" s="36" t="s">
        <v>915</v>
      </c>
      <c r="G424" s="38">
        <v>2</v>
      </c>
      <c r="H424" s="633">
        <v>13422</v>
      </c>
      <c r="I424" s="36" t="s">
        <v>3284</v>
      </c>
      <c r="J424" s="36" t="s">
        <v>3273</v>
      </c>
      <c r="K424" s="36" t="s">
        <v>3269</v>
      </c>
      <c r="L424" s="36"/>
      <c r="M424" s="402"/>
      <c r="N424" s="36"/>
      <c r="O424" s="36"/>
      <c r="P424" s="392"/>
      <c r="Q424" s="392"/>
      <c r="R424" s="392"/>
      <c r="S424" s="392"/>
      <c r="T424" s="392"/>
      <c r="U424" s="392"/>
      <c r="V424" s="757" t="b">
        <f t="shared" si="19"/>
        <v>1</v>
      </c>
      <c r="W424" s="757" t="b">
        <f t="shared" si="18"/>
        <v>1</v>
      </c>
      <c r="X424" s="35" t="s">
        <v>1839</v>
      </c>
      <c r="Y424" s="38">
        <v>2</v>
      </c>
      <c r="Z424" s="38" t="s">
        <v>6</v>
      </c>
      <c r="AA424" s="441" t="s">
        <v>916</v>
      </c>
      <c r="AB424" s="33" t="s">
        <v>1534</v>
      </c>
      <c r="AC424" s="213" t="s">
        <v>4385</v>
      </c>
      <c r="AD424" s="626" t="str">
        <f t="shared" si="20"/>
        <v>INSTR F242L2</v>
      </c>
      <c r="AE424" s="626">
        <v>1317</v>
      </c>
      <c r="AF424" s="36" t="s">
        <v>915</v>
      </c>
    </row>
    <row r="425" spans="2:33" ht="14.25" customHeight="1">
      <c r="B425" s="33" t="s">
        <v>1640</v>
      </c>
      <c r="C425" s="41" t="s">
        <v>1598</v>
      </c>
      <c r="D425" s="35" t="s">
        <v>1838</v>
      </c>
      <c r="E425" s="35" t="s">
        <v>1839</v>
      </c>
      <c r="F425" s="36" t="s">
        <v>915</v>
      </c>
      <c r="G425" s="38">
        <v>2</v>
      </c>
      <c r="H425" s="643">
        <v>1342257</v>
      </c>
      <c r="I425" s="36" t="s">
        <v>3306</v>
      </c>
      <c r="J425" s="36"/>
      <c r="K425" s="36"/>
      <c r="L425" s="36"/>
      <c r="M425" s="402"/>
      <c r="N425" s="36"/>
      <c r="O425" s="36"/>
      <c r="P425" s="392"/>
      <c r="Q425" s="392"/>
      <c r="R425" s="392"/>
      <c r="S425" s="392"/>
      <c r="T425" s="392"/>
      <c r="U425" s="392"/>
      <c r="V425" s="757" t="b">
        <f t="shared" si="19"/>
        <v>1</v>
      </c>
      <c r="W425" s="757" t="b">
        <f t="shared" si="18"/>
        <v>1</v>
      </c>
      <c r="X425" s="464" t="s">
        <v>1839</v>
      </c>
      <c r="Y425" s="38">
        <v>2</v>
      </c>
      <c r="Z425" s="38" t="s">
        <v>7</v>
      </c>
      <c r="AA425" s="442" t="s">
        <v>917</v>
      </c>
      <c r="AB425" s="33" t="s">
        <v>1640</v>
      </c>
      <c r="AC425" s="213" t="s">
        <v>4385</v>
      </c>
      <c r="AD425" s="626" t="str">
        <f t="shared" si="20"/>
        <v>INSTR F242T2</v>
      </c>
      <c r="AE425" s="626">
        <v>1317</v>
      </c>
      <c r="AF425" s="36" t="s">
        <v>915</v>
      </c>
      <c r="AG425" s="757" t="s">
        <v>4592</v>
      </c>
    </row>
    <row r="426" spans="2:33" ht="14.25" customHeight="1">
      <c r="B426" s="33" t="s">
        <v>1578</v>
      </c>
      <c r="C426" s="41" t="s">
        <v>1608</v>
      </c>
      <c r="D426" s="35" t="s">
        <v>1840</v>
      </c>
      <c r="E426" s="35" t="s">
        <v>1841</v>
      </c>
      <c r="F426" s="36" t="s">
        <v>922</v>
      </c>
      <c r="G426" s="38">
        <v>1</v>
      </c>
      <c r="H426" s="633">
        <v>13431</v>
      </c>
      <c r="I426" s="36" t="s">
        <v>3299</v>
      </c>
      <c r="J426" s="36" t="s">
        <v>3276</v>
      </c>
      <c r="K426" s="36" t="s">
        <v>3297</v>
      </c>
      <c r="L426" s="36"/>
      <c r="M426" s="402"/>
      <c r="N426" s="36"/>
      <c r="O426" s="36"/>
      <c r="P426" s="392"/>
      <c r="Q426" s="392"/>
      <c r="R426" s="392"/>
      <c r="S426" s="392"/>
      <c r="T426" s="392"/>
      <c r="U426" s="392"/>
      <c r="V426" s="757" t="b">
        <f t="shared" si="19"/>
        <v>1</v>
      </c>
      <c r="W426" s="757" t="b">
        <f t="shared" si="18"/>
        <v>1</v>
      </c>
      <c r="X426" s="35" t="s">
        <v>1841</v>
      </c>
      <c r="Y426" s="38">
        <v>1</v>
      </c>
      <c r="Z426" s="38" t="s">
        <v>6</v>
      </c>
      <c r="AA426" s="441" t="s">
        <v>923</v>
      </c>
      <c r="AB426" s="33" t="s">
        <v>1578</v>
      </c>
      <c r="AC426" s="213" t="s">
        <v>4386</v>
      </c>
      <c r="AD426" s="626" t="str">
        <f t="shared" si="20"/>
        <v>INSTR F243L1</v>
      </c>
      <c r="AE426" s="626">
        <v>1319</v>
      </c>
      <c r="AF426" s="36" t="s">
        <v>922</v>
      </c>
    </row>
    <row r="427" spans="2:33" ht="14.25" customHeight="1">
      <c r="B427" s="33" t="s">
        <v>1637</v>
      </c>
      <c r="C427" s="41" t="s">
        <v>1608</v>
      </c>
      <c r="D427" s="35" t="s">
        <v>1840</v>
      </c>
      <c r="E427" s="35" t="s">
        <v>1841</v>
      </c>
      <c r="F427" s="36" t="s">
        <v>922</v>
      </c>
      <c r="G427" s="38">
        <v>1</v>
      </c>
      <c r="H427" s="643">
        <v>1343157</v>
      </c>
      <c r="I427" s="36" t="s">
        <v>3301</v>
      </c>
      <c r="J427" s="36"/>
      <c r="K427" s="36"/>
      <c r="L427" s="36"/>
      <c r="M427" s="402"/>
      <c r="N427" s="36"/>
      <c r="O427" s="36"/>
      <c r="P427" s="392"/>
      <c r="Q427" s="392"/>
      <c r="R427" s="392"/>
      <c r="S427" s="392"/>
      <c r="T427" s="392"/>
      <c r="U427" s="392"/>
      <c r="V427" s="757" t="b">
        <f t="shared" si="19"/>
        <v>1</v>
      </c>
      <c r="W427" s="757" t="b">
        <f t="shared" si="18"/>
        <v>1</v>
      </c>
      <c r="X427" s="35" t="s">
        <v>1841</v>
      </c>
      <c r="Y427" s="38">
        <v>1</v>
      </c>
      <c r="Z427" s="38" t="s">
        <v>7</v>
      </c>
      <c r="AA427" s="442" t="s">
        <v>924</v>
      </c>
      <c r="AB427" s="33" t="s">
        <v>1637</v>
      </c>
      <c r="AC427" s="213" t="s">
        <v>4386</v>
      </c>
      <c r="AD427" s="626" t="str">
        <f t="shared" si="20"/>
        <v>INSTR F243T1</v>
      </c>
      <c r="AE427" s="626">
        <v>1319</v>
      </c>
      <c r="AF427" s="36" t="s">
        <v>922</v>
      </c>
      <c r="AG427" s="757" t="s">
        <v>4593</v>
      </c>
    </row>
    <row r="428" spans="2:33" ht="14.25" customHeight="1">
      <c r="B428" s="33" t="s">
        <v>1578</v>
      </c>
      <c r="C428" s="41" t="s">
        <v>1775</v>
      </c>
      <c r="D428" s="35" t="s">
        <v>1840</v>
      </c>
      <c r="E428" s="35" t="s">
        <v>1841</v>
      </c>
      <c r="F428" s="36" t="s">
        <v>922</v>
      </c>
      <c r="G428" s="38">
        <v>2</v>
      </c>
      <c r="H428" s="633">
        <v>13432</v>
      </c>
      <c r="I428" s="36" t="s">
        <v>3299</v>
      </c>
      <c r="J428" s="36" t="s">
        <v>3276</v>
      </c>
      <c r="K428" s="36" t="s">
        <v>3297</v>
      </c>
      <c r="L428" s="36"/>
      <c r="M428" s="402"/>
      <c r="N428" s="36"/>
      <c r="O428" s="36"/>
      <c r="P428" s="392"/>
      <c r="Q428" s="392"/>
      <c r="R428" s="392"/>
      <c r="S428" s="392"/>
      <c r="T428" s="392"/>
      <c r="U428" s="392"/>
      <c r="V428" s="757" t="b">
        <f t="shared" si="19"/>
        <v>1</v>
      </c>
      <c r="W428" s="757" t="b">
        <f t="shared" si="18"/>
        <v>1</v>
      </c>
      <c r="X428" s="35" t="s">
        <v>1841</v>
      </c>
      <c r="Y428" s="38">
        <v>2</v>
      </c>
      <c r="Z428" s="38" t="s">
        <v>6</v>
      </c>
      <c r="AA428" s="442" t="s">
        <v>912</v>
      </c>
      <c r="AB428" s="33" t="s">
        <v>1578</v>
      </c>
      <c r="AC428" s="213" t="s">
        <v>4387</v>
      </c>
      <c r="AD428" s="626" t="str">
        <f t="shared" si="20"/>
        <v>INSTR F243L2</v>
      </c>
      <c r="AE428" s="626">
        <v>1320</v>
      </c>
      <c r="AF428" s="36" t="s">
        <v>922</v>
      </c>
    </row>
    <row r="429" spans="2:33" ht="14.25" customHeight="1">
      <c r="B429" s="33" t="s">
        <v>1637</v>
      </c>
      <c r="C429" s="41" t="s">
        <v>1775</v>
      </c>
      <c r="D429" s="35" t="s">
        <v>1840</v>
      </c>
      <c r="E429" s="35" t="s">
        <v>1841</v>
      </c>
      <c r="F429" s="36" t="s">
        <v>922</v>
      </c>
      <c r="G429" s="38">
        <v>2</v>
      </c>
      <c r="H429" s="643">
        <v>1343257</v>
      </c>
      <c r="I429" s="36" t="s">
        <v>3301</v>
      </c>
      <c r="J429" s="36"/>
      <c r="K429" s="36"/>
      <c r="L429" s="36"/>
      <c r="M429" s="402"/>
      <c r="N429" s="36"/>
      <c r="O429" s="36"/>
      <c r="P429" s="392"/>
      <c r="Q429" s="392"/>
      <c r="R429" s="392"/>
      <c r="S429" s="392"/>
      <c r="T429" s="392"/>
      <c r="U429" s="392"/>
      <c r="V429" s="757" t="b">
        <f t="shared" si="19"/>
        <v>1</v>
      </c>
      <c r="W429" s="757" t="b">
        <f t="shared" si="18"/>
        <v>1</v>
      </c>
      <c r="X429" s="35" t="s">
        <v>1841</v>
      </c>
      <c r="Y429" s="38">
        <v>2</v>
      </c>
      <c r="Z429" s="38" t="s">
        <v>7</v>
      </c>
      <c r="AA429" s="442" t="s">
        <v>912</v>
      </c>
      <c r="AB429" s="33" t="s">
        <v>1637</v>
      </c>
      <c r="AC429" s="213" t="s">
        <v>4387</v>
      </c>
      <c r="AD429" s="626" t="str">
        <f t="shared" si="20"/>
        <v>INSTR F243T2</v>
      </c>
      <c r="AE429" s="626">
        <v>1320</v>
      </c>
      <c r="AF429" s="36" t="s">
        <v>922</v>
      </c>
      <c r="AG429" s="757" t="s">
        <v>4594</v>
      </c>
    </row>
    <row r="430" spans="2:33" ht="14.25" customHeight="1">
      <c r="B430" s="33" t="s">
        <v>1588</v>
      </c>
      <c r="C430" s="41" t="s">
        <v>1604</v>
      </c>
      <c r="D430" s="35" t="s">
        <v>1840</v>
      </c>
      <c r="E430" s="35" t="s">
        <v>1841</v>
      </c>
      <c r="F430" s="36" t="s">
        <v>922</v>
      </c>
      <c r="G430" s="38">
        <v>3</v>
      </c>
      <c r="H430" s="633">
        <v>13433</v>
      </c>
      <c r="I430" s="36" t="s">
        <v>3303</v>
      </c>
      <c r="J430" s="36" t="s">
        <v>3266</v>
      </c>
      <c r="K430" s="36" t="s">
        <v>3267</v>
      </c>
      <c r="L430" s="36"/>
      <c r="M430" s="402"/>
      <c r="N430" s="36"/>
      <c r="O430" s="36"/>
      <c r="P430" s="392"/>
      <c r="Q430" s="392"/>
      <c r="R430" s="392"/>
      <c r="S430" s="392"/>
      <c r="T430" s="392"/>
      <c r="U430" s="392"/>
      <c r="V430" s="757" t="b">
        <f t="shared" si="19"/>
        <v>1</v>
      </c>
      <c r="W430" s="757" t="b">
        <f t="shared" si="18"/>
        <v>1</v>
      </c>
      <c r="X430" s="35" t="s">
        <v>1841</v>
      </c>
      <c r="Y430" s="38">
        <v>3</v>
      </c>
      <c r="Z430" s="38" t="s">
        <v>6</v>
      </c>
      <c r="AA430" s="442" t="s">
        <v>725</v>
      </c>
      <c r="AB430" s="33" t="s">
        <v>1588</v>
      </c>
      <c r="AC430" s="213" t="s">
        <v>4388</v>
      </c>
      <c r="AD430" s="626" t="str">
        <f t="shared" si="20"/>
        <v>INSTR F243L3</v>
      </c>
      <c r="AE430" s="626">
        <v>1321</v>
      </c>
      <c r="AF430" s="36" t="s">
        <v>922</v>
      </c>
    </row>
    <row r="431" spans="2:33" ht="14.25" customHeight="1">
      <c r="B431" s="33" t="s">
        <v>1637</v>
      </c>
      <c r="C431" s="41" t="s">
        <v>1604</v>
      </c>
      <c r="D431" s="35" t="s">
        <v>1840</v>
      </c>
      <c r="E431" s="35" t="s">
        <v>1841</v>
      </c>
      <c r="F431" s="36" t="s">
        <v>922</v>
      </c>
      <c r="G431" s="38">
        <v>3</v>
      </c>
      <c r="H431" s="643">
        <v>1343357</v>
      </c>
      <c r="I431" s="36" t="s">
        <v>3301</v>
      </c>
      <c r="J431" s="36"/>
      <c r="K431" s="36"/>
      <c r="L431" s="36"/>
      <c r="M431" s="402"/>
      <c r="N431" s="36"/>
      <c r="O431" s="36"/>
      <c r="P431" s="392"/>
      <c r="Q431" s="392"/>
      <c r="R431" s="392"/>
      <c r="S431" s="392"/>
      <c r="T431" s="392"/>
      <c r="U431" s="392"/>
      <c r="V431" s="757" t="b">
        <f t="shared" si="19"/>
        <v>1</v>
      </c>
      <c r="W431" s="757" t="b">
        <f t="shared" si="18"/>
        <v>1</v>
      </c>
      <c r="X431" s="35" t="s">
        <v>1841</v>
      </c>
      <c r="Y431" s="38">
        <v>3</v>
      </c>
      <c r="Z431" s="38" t="s">
        <v>7</v>
      </c>
      <c r="AA431" s="442" t="s">
        <v>725</v>
      </c>
      <c r="AB431" s="33" t="s">
        <v>1637</v>
      </c>
      <c r="AC431" s="213" t="s">
        <v>4388</v>
      </c>
      <c r="AD431" s="626" t="str">
        <f t="shared" si="20"/>
        <v>INSTR F243T3</v>
      </c>
      <c r="AE431" s="626">
        <v>1321</v>
      </c>
      <c r="AF431" s="36" t="s">
        <v>922</v>
      </c>
      <c r="AG431" s="757" t="s">
        <v>4595</v>
      </c>
    </row>
    <row r="432" spans="2:33" ht="14.25" customHeight="1">
      <c r="B432" s="33" t="s">
        <v>1578</v>
      </c>
      <c r="C432" s="41" t="s">
        <v>1603</v>
      </c>
      <c r="D432" s="35" t="s">
        <v>1842</v>
      </c>
      <c r="E432" s="35" t="s">
        <v>1843</v>
      </c>
      <c r="F432" s="36" t="s">
        <v>927</v>
      </c>
      <c r="G432" s="38">
        <v>1</v>
      </c>
      <c r="H432" s="633">
        <v>13441</v>
      </c>
      <c r="I432" s="36" t="s">
        <v>3299</v>
      </c>
      <c r="J432" s="36" t="s">
        <v>3276</v>
      </c>
      <c r="K432" s="36" t="s">
        <v>3297</v>
      </c>
      <c r="L432" s="36"/>
      <c r="M432" s="402"/>
      <c r="N432" s="36"/>
      <c r="O432" s="36"/>
      <c r="P432" s="392"/>
      <c r="Q432" s="392"/>
      <c r="R432" s="392"/>
      <c r="S432" s="392"/>
      <c r="T432" s="392"/>
      <c r="U432" s="392"/>
      <c r="V432" s="757" t="b">
        <f t="shared" si="19"/>
        <v>1</v>
      </c>
      <c r="W432" s="757" t="b">
        <f t="shared" si="18"/>
        <v>1</v>
      </c>
      <c r="X432" s="35" t="s">
        <v>1843</v>
      </c>
      <c r="Y432" s="38">
        <v>1</v>
      </c>
      <c r="Z432" s="38" t="s">
        <v>6</v>
      </c>
      <c r="AA432" s="442" t="s">
        <v>931</v>
      </c>
      <c r="AB432" s="33" t="s">
        <v>1578</v>
      </c>
      <c r="AC432" s="213" t="s">
        <v>4389</v>
      </c>
      <c r="AD432" s="626" t="str">
        <f t="shared" si="20"/>
        <v>INSTR F244L1</v>
      </c>
      <c r="AE432" s="626">
        <v>1323</v>
      </c>
      <c r="AF432" s="36" t="s">
        <v>927</v>
      </c>
    </row>
    <row r="433" spans="2:33" ht="14.25" customHeight="1">
      <c r="B433" s="33" t="s">
        <v>1536</v>
      </c>
      <c r="C433" s="41" t="s">
        <v>1603</v>
      </c>
      <c r="D433" s="35" t="s">
        <v>1842</v>
      </c>
      <c r="E433" s="35" t="s">
        <v>1843</v>
      </c>
      <c r="F433" s="36" t="s">
        <v>927</v>
      </c>
      <c r="G433" s="38">
        <v>1</v>
      </c>
      <c r="H433" s="643">
        <v>1344157</v>
      </c>
      <c r="I433" s="36" t="s">
        <v>3280</v>
      </c>
      <c r="J433" s="36"/>
      <c r="K433" s="36"/>
      <c r="L433" s="36"/>
      <c r="M433" s="402"/>
      <c r="N433" s="36"/>
      <c r="O433" s="36"/>
      <c r="P433" s="392"/>
      <c r="Q433" s="392"/>
      <c r="R433" s="392"/>
      <c r="S433" s="392"/>
      <c r="T433" s="392"/>
      <c r="U433" s="392"/>
      <c r="V433" s="757" t="b">
        <f t="shared" si="19"/>
        <v>1</v>
      </c>
      <c r="W433" s="757" t="b">
        <f t="shared" si="18"/>
        <v>1</v>
      </c>
      <c r="X433" s="35" t="s">
        <v>1843</v>
      </c>
      <c r="Y433" s="38">
        <v>1</v>
      </c>
      <c r="Z433" s="38" t="s">
        <v>7</v>
      </c>
      <c r="AA433" s="442" t="s">
        <v>931</v>
      </c>
      <c r="AB433" s="33" t="s">
        <v>1536</v>
      </c>
      <c r="AC433" s="213" t="s">
        <v>4389</v>
      </c>
      <c r="AD433" s="626" t="str">
        <f t="shared" si="20"/>
        <v>INSTR F244T1</v>
      </c>
      <c r="AE433" s="626">
        <v>1323</v>
      </c>
      <c r="AF433" s="36" t="s">
        <v>927</v>
      </c>
      <c r="AG433" s="757" t="s">
        <v>4596</v>
      </c>
    </row>
    <row r="434" spans="2:33" ht="14.25" customHeight="1">
      <c r="B434" s="33" t="s">
        <v>1538</v>
      </c>
      <c r="C434" s="41" t="s">
        <v>1604</v>
      </c>
      <c r="D434" s="35" t="s">
        <v>1842</v>
      </c>
      <c r="E434" s="35" t="s">
        <v>1843</v>
      </c>
      <c r="F434" s="36" t="s">
        <v>927</v>
      </c>
      <c r="G434" s="38">
        <v>2</v>
      </c>
      <c r="H434" s="633">
        <v>13442</v>
      </c>
      <c r="I434" s="36" t="s">
        <v>3282</v>
      </c>
      <c r="J434" s="36" t="s">
        <v>3277</v>
      </c>
      <c r="K434" s="36" t="s">
        <v>3308</v>
      </c>
      <c r="L434" s="36"/>
      <c r="M434" s="402"/>
      <c r="N434" s="36"/>
      <c r="O434" s="36"/>
      <c r="P434" s="392"/>
      <c r="Q434" s="392"/>
      <c r="R434" s="392"/>
      <c r="S434" s="392"/>
      <c r="T434" s="392"/>
      <c r="U434" s="392"/>
      <c r="V434" s="757" t="b">
        <f t="shared" si="19"/>
        <v>1</v>
      </c>
      <c r="W434" s="757" t="b">
        <f t="shared" si="18"/>
        <v>1</v>
      </c>
      <c r="X434" s="35" t="s">
        <v>1843</v>
      </c>
      <c r="Y434" s="38">
        <v>2</v>
      </c>
      <c r="Z434" s="38" t="s">
        <v>6</v>
      </c>
      <c r="AA434" s="442" t="s">
        <v>935</v>
      </c>
      <c r="AB434" s="33" t="s">
        <v>1538</v>
      </c>
      <c r="AC434" s="213" t="s">
        <v>4390</v>
      </c>
      <c r="AD434" s="626" t="str">
        <f t="shared" si="20"/>
        <v>INSTR F244L2</v>
      </c>
      <c r="AE434" s="626">
        <v>1324</v>
      </c>
      <c r="AF434" s="36" t="s">
        <v>927</v>
      </c>
    </row>
    <row r="435" spans="2:33" ht="14.25" customHeight="1">
      <c r="B435" s="33" t="s">
        <v>1536</v>
      </c>
      <c r="C435" s="41" t="s">
        <v>1604</v>
      </c>
      <c r="D435" s="35" t="s">
        <v>1842</v>
      </c>
      <c r="E435" s="35" t="s">
        <v>1843</v>
      </c>
      <c r="F435" s="36" t="s">
        <v>927</v>
      </c>
      <c r="G435" s="38">
        <v>2</v>
      </c>
      <c r="H435" s="643">
        <v>1344257</v>
      </c>
      <c r="I435" s="36" t="s">
        <v>3280</v>
      </c>
      <c r="J435" s="36"/>
      <c r="K435" s="36"/>
      <c r="L435" s="36"/>
      <c r="M435" s="402"/>
      <c r="N435" s="36"/>
      <c r="O435" s="36"/>
      <c r="P435" s="392"/>
      <c r="Q435" s="392"/>
      <c r="R435" s="392"/>
      <c r="S435" s="392"/>
      <c r="T435" s="392"/>
      <c r="U435" s="392"/>
      <c r="V435" s="757" t="b">
        <f t="shared" si="19"/>
        <v>1</v>
      </c>
      <c r="W435" s="757" t="b">
        <f t="shared" si="18"/>
        <v>1</v>
      </c>
      <c r="X435" s="35" t="s">
        <v>1843</v>
      </c>
      <c r="Y435" s="38">
        <v>2</v>
      </c>
      <c r="Z435" s="38" t="s">
        <v>7</v>
      </c>
      <c r="AA435" s="442" t="s">
        <v>935</v>
      </c>
      <c r="AB435" s="33" t="s">
        <v>1536</v>
      </c>
      <c r="AC435" s="213" t="s">
        <v>4390</v>
      </c>
      <c r="AD435" s="626" t="str">
        <f t="shared" si="20"/>
        <v>INSTR F244T2</v>
      </c>
      <c r="AE435" s="626">
        <v>1324</v>
      </c>
      <c r="AF435" s="36" t="s">
        <v>927</v>
      </c>
      <c r="AG435" s="757" t="s">
        <v>4597</v>
      </c>
    </row>
    <row r="436" spans="2:33" ht="14.25" customHeight="1">
      <c r="B436" s="33" t="s">
        <v>1534</v>
      </c>
      <c r="C436" s="41" t="s">
        <v>1602</v>
      </c>
      <c r="D436" s="35" t="s">
        <v>1842</v>
      </c>
      <c r="E436" s="35" t="s">
        <v>1843</v>
      </c>
      <c r="F436" s="36" t="s">
        <v>927</v>
      </c>
      <c r="G436" s="38">
        <v>3</v>
      </c>
      <c r="H436" s="633">
        <v>13443</v>
      </c>
      <c r="I436" s="36" t="s">
        <v>3284</v>
      </c>
      <c r="J436" s="36" t="s">
        <v>3273</v>
      </c>
      <c r="K436" s="36" t="s">
        <v>3269</v>
      </c>
      <c r="L436" s="36"/>
      <c r="M436" s="402"/>
      <c r="N436" s="36"/>
      <c r="O436" s="36"/>
      <c r="P436" s="392"/>
      <c r="Q436" s="392"/>
      <c r="R436" s="392"/>
      <c r="S436" s="392"/>
      <c r="T436" s="392"/>
      <c r="U436" s="392"/>
      <c r="V436" s="757" t="b">
        <f t="shared" si="19"/>
        <v>1</v>
      </c>
      <c r="W436" s="757" t="b">
        <f t="shared" si="18"/>
        <v>1</v>
      </c>
      <c r="X436" s="35" t="s">
        <v>1843</v>
      </c>
      <c r="Y436" s="38">
        <v>3</v>
      </c>
      <c r="Z436" s="38" t="s">
        <v>6</v>
      </c>
      <c r="AA436" s="53" t="s">
        <v>1778</v>
      </c>
      <c r="AB436" s="33" t="s">
        <v>1534</v>
      </c>
      <c r="AC436" s="213" t="s">
        <v>4391</v>
      </c>
      <c r="AD436" s="626" t="str">
        <f t="shared" si="20"/>
        <v>INSTR F244L3</v>
      </c>
      <c r="AE436" s="626">
        <v>1325</v>
      </c>
      <c r="AF436" s="36" t="s">
        <v>927</v>
      </c>
    </row>
    <row r="437" spans="2:33" ht="14.25" customHeight="1">
      <c r="B437" s="33" t="s">
        <v>1536</v>
      </c>
      <c r="C437" s="41" t="s">
        <v>1602</v>
      </c>
      <c r="D437" s="35" t="s">
        <v>1842</v>
      </c>
      <c r="E437" s="35" t="s">
        <v>1843</v>
      </c>
      <c r="F437" s="36" t="s">
        <v>927</v>
      </c>
      <c r="G437" s="38">
        <v>3</v>
      </c>
      <c r="H437" s="643">
        <v>1344357</v>
      </c>
      <c r="I437" s="36" t="s">
        <v>3280</v>
      </c>
      <c r="J437" s="36"/>
      <c r="K437" s="36"/>
      <c r="L437" s="36"/>
      <c r="M437" s="402"/>
      <c r="N437" s="36"/>
      <c r="O437" s="36"/>
      <c r="P437" s="392"/>
      <c r="Q437" s="392"/>
      <c r="R437" s="392"/>
      <c r="S437" s="392"/>
      <c r="T437" s="392"/>
      <c r="U437" s="392"/>
      <c r="V437" s="757" t="b">
        <f t="shared" si="19"/>
        <v>1</v>
      </c>
      <c r="W437" s="757" t="b">
        <f t="shared" si="18"/>
        <v>1</v>
      </c>
      <c r="X437" s="35" t="s">
        <v>1843</v>
      </c>
      <c r="Y437" s="38">
        <v>3</v>
      </c>
      <c r="Z437" s="38" t="s">
        <v>7</v>
      </c>
      <c r="AA437" s="442" t="s">
        <v>933</v>
      </c>
      <c r="AB437" s="33" t="s">
        <v>1536</v>
      </c>
      <c r="AC437" s="213" t="s">
        <v>4391</v>
      </c>
      <c r="AD437" s="626" t="str">
        <f t="shared" si="20"/>
        <v>INSTR F244T3</v>
      </c>
      <c r="AE437" s="626">
        <v>1325</v>
      </c>
      <c r="AF437" s="36" t="s">
        <v>927</v>
      </c>
      <c r="AG437" s="757" t="s">
        <v>4598</v>
      </c>
    </row>
    <row r="438" spans="2:33" ht="14.25" customHeight="1">
      <c r="B438" s="33"/>
      <c r="C438" s="41"/>
      <c r="D438" s="35" t="s">
        <v>1844</v>
      </c>
      <c r="E438" s="35" t="s">
        <v>1845</v>
      </c>
      <c r="F438" s="36" t="s">
        <v>184</v>
      </c>
      <c r="G438" s="38">
        <v>1</v>
      </c>
      <c r="H438" s="633">
        <v>16601</v>
      </c>
      <c r="I438" s="36"/>
      <c r="J438" s="36"/>
      <c r="K438" s="36"/>
      <c r="L438" s="36"/>
      <c r="M438" s="402"/>
      <c r="N438" s="36"/>
      <c r="O438" s="36"/>
      <c r="P438" s="392"/>
      <c r="Q438" s="392"/>
      <c r="R438" s="392"/>
      <c r="S438" s="392"/>
      <c r="T438" s="392"/>
      <c r="U438" s="392"/>
      <c r="V438" s="757" t="b">
        <f t="shared" si="19"/>
        <v>1</v>
      </c>
      <c r="W438" s="757" t="b">
        <f t="shared" si="18"/>
        <v>1</v>
      </c>
      <c r="X438" s="35" t="s">
        <v>1845</v>
      </c>
      <c r="Y438" s="38">
        <v>1</v>
      </c>
      <c r="Z438" s="38" t="s">
        <v>19</v>
      </c>
      <c r="AA438" s="441" t="s">
        <v>934</v>
      </c>
      <c r="AB438" s="33"/>
      <c r="AC438" s="213" t="s">
        <v>4392</v>
      </c>
      <c r="AD438" s="626" t="str">
        <f t="shared" si="20"/>
        <v>INSTR F266I1</v>
      </c>
      <c r="AE438" s="626">
        <v>1476</v>
      </c>
      <c r="AF438" s="36" t="s">
        <v>184</v>
      </c>
    </row>
    <row r="439" spans="2:33" ht="14.25" customHeight="1">
      <c r="B439" s="33" t="s">
        <v>1578</v>
      </c>
      <c r="C439" s="41" t="s">
        <v>1779</v>
      </c>
      <c r="D439" s="35" t="s">
        <v>1846</v>
      </c>
      <c r="E439" s="35" t="s">
        <v>1847</v>
      </c>
      <c r="F439" s="36" t="s">
        <v>945</v>
      </c>
      <c r="G439" s="38">
        <v>1</v>
      </c>
      <c r="H439" s="633">
        <v>13481</v>
      </c>
      <c r="I439" s="36" t="s">
        <v>3299</v>
      </c>
      <c r="J439" s="36" t="s">
        <v>3276</v>
      </c>
      <c r="K439" s="36" t="s">
        <v>3297</v>
      </c>
      <c r="L439" s="36"/>
      <c r="M439" s="402"/>
      <c r="N439" s="36"/>
      <c r="O439" s="36"/>
      <c r="P439" s="392"/>
      <c r="Q439" s="392"/>
      <c r="R439" s="392"/>
      <c r="S439" s="392"/>
      <c r="T439" s="392"/>
      <c r="U439" s="392"/>
      <c r="V439" s="757" t="b">
        <f t="shared" si="19"/>
        <v>1</v>
      </c>
      <c r="W439" s="757" t="b">
        <f t="shared" si="18"/>
        <v>1</v>
      </c>
      <c r="X439" s="35" t="s">
        <v>1847</v>
      </c>
      <c r="Y439" s="38">
        <v>1</v>
      </c>
      <c r="Z439" s="38" t="s">
        <v>6</v>
      </c>
      <c r="AA439" s="441" t="s">
        <v>909</v>
      </c>
      <c r="AB439" s="33" t="s">
        <v>1578</v>
      </c>
      <c r="AC439" s="213" t="s">
        <v>4393</v>
      </c>
      <c r="AD439" s="626" t="str">
        <f t="shared" si="20"/>
        <v>INSTR F341L1</v>
      </c>
      <c r="AE439" s="626">
        <v>1327</v>
      </c>
      <c r="AF439" s="36" t="s">
        <v>945</v>
      </c>
    </row>
    <row r="440" spans="2:33" ht="14.25" customHeight="1">
      <c r="B440" s="33" t="s">
        <v>1554</v>
      </c>
      <c r="C440" s="41"/>
      <c r="D440" s="35" t="s">
        <v>1846</v>
      </c>
      <c r="E440" s="35" t="s">
        <v>1847</v>
      </c>
      <c r="F440" s="36" t="s">
        <v>945</v>
      </c>
      <c r="G440" s="38">
        <v>1</v>
      </c>
      <c r="H440" s="643">
        <v>1348157</v>
      </c>
      <c r="I440" s="36" t="s">
        <v>3349</v>
      </c>
      <c r="J440" s="36"/>
      <c r="K440" s="36"/>
      <c r="L440" s="36"/>
      <c r="M440" s="402"/>
      <c r="N440" s="36"/>
      <c r="O440" s="36"/>
      <c r="P440" s="392"/>
      <c r="Q440" s="392"/>
      <c r="R440" s="392"/>
      <c r="S440" s="392"/>
      <c r="T440" s="392"/>
      <c r="U440" s="392"/>
      <c r="V440" s="757" t="b">
        <f t="shared" si="19"/>
        <v>1</v>
      </c>
      <c r="W440" s="757" t="b">
        <f t="shared" si="18"/>
        <v>1</v>
      </c>
      <c r="X440" s="35" t="s">
        <v>1847</v>
      </c>
      <c r="Y440" s="38">
        <v>1</v>
      </c>
      <c r="Z440" s="38" t="s">
        <v>7</v>
      </c>
      <c r="AA440" s="442" t="s">
        <v>910</v>
      </c>
      <c r="AB440" s="33" t="s">
        <v>1554</v>
      </c>
      <c r="AC440" s="213" t="s">
        <v>4393</v>
      </c>
      <c r="AD440" s="626" t="str">
        <f t="shared" si="20"/>
        <v>INSTR F341T1</v>
      </c>
      <c r="AE440" s="626">
        <v>1327</v>
      </c>
      <c r="AF440" s="36" t="s">
        <v>945</v>
      </c>
      <c r="AG440" s="757" t="s">
        <v>4599</v>
      </c>
    </row>
    <row r="441" spans="2:33" ht="14.25" customHeight="1">
      <c r="B441" s="33" t="s">
        <v>1534</v>
      </c>
      <c r="C441" s="41" t="s">
        <v>1779</v>
      </c>
      <c r="D441" s="35" t="s">
        <v>1846</v>
      </c>
      <c r="E441" s="35" t="s">
        <v>1847</v>
      </c>
      <c r="F441" s="36" t="s">
        <v>945</v>
      </c>
      <c r="G441" s="38">
        <v>2</v>
      </c>
      <c r="H441" s="633">
        <v>13482</v>
      </c>
      <c r="I441" s="36" t="s">
        <v>3284</v>
      </c>
      <c r="J441" s="36" t="s">
        <v>3273</v>
      </c>
      <c r="K441" s="36" t="s">
        <v>3269</v>
      </c>
      <c r="L441" s="36"/>
      <c r="M441" s="402"/>
      <c r="N441" s="36"/>
      <c r="O441" s="36"/>
      <c r="P441" s="392"/>
      <c r="Q441" s="392"/>
      <c r="R441" s="392"/>
      <c r="S441" s="392"/>
      <c r="T441" s="392"/>
      <c r="U441" s="392"/>
      <c r="V441" s="757" t="b">
        <f t="shared" si="19"/>
        <v>1</v>
      </c>
      <c r="W441" s="757" t="b">
        <f t="shared" si="18"/>
        <v>1</v>
      </c>
      <c r="X441" s="35" t="s">
        <v>1847</v>
      </c>
      <c r="Y441" s="38">
        <v>2</v>
      </c>
      <c r="Z441" s="38" t="s">
        <v>6</v>
      </c>
      <c r="AA441" s="442" t="s">
        <v>1797</v>
      </c>
      <c r="AB441" s="33" t="s">
        <v>1534</v>
      </c>
      <c r="AC441" s="213" t="s">
        <v>4394</v>
      </c>
      <c r="AD441" s="626" t="str">
        <f t="shared" si="20"/>
        <v>INSTR F341L2</v>
      </c>
      <c r="AE441" s="626">
        <v>1328</v>
      </c>
      <c r="AF441" s="36" t="s">
        <v>945</v>
      </c>
    </row>
    <row r="442" spans="2:33" ht="14.25" customHeight="1">
      <c r="B442" s="33" t="s">
        <v>1554</v>
      </c>
      <c r="C442" s="41"/>
      <c r="D442" s="35" t="s">
        <v>1846</v>
      </c>
      <c r="E442" s="35" t="s">
        <v>1847</v>
      </c>
      <c r="F442" s="36" t="s">
        <v>945</v>
      </c>
      <c r="G442" s="38">
        <v>2</v>
      </c>
      <c r="H442" s="643">
        <v>1348257</v>
      </c>
      <c r="I442" s="36" t="s">
        <v>3349</v>
      </c>
      <c r="J442" s="36"/>
      <c r="K442" s="36"/>
      <c r="L442" s="36"/>
      <c r="M442" s="402"/>
      <c r="N442" s="36"/>
      <c r="O442" s="36"/>
      <c r="P442" s="392"/>
      <c r="Q442" s="392"/>
      <c r="R442" s="392"/>
      <c r="S442" s="392"/>
      <c r="T442" s="392"/>
      <c r="U442" s="392"/>
      <c r="V442" s="757" t="b">
        <f t="shared" si="19"/>
        <v>1</v>
      </c>
      <c r="W442" s="757" t="b">
        <f t="shared" si="18"/>
        <v>1</v>
      </c>
      <c r="X442" s="35" t="s">
        <v>1847</v>
      </c>
      <c r="Y442" s="38">
        <v>2</v>
      </c>
      <c r="Z442" s="38" t="s">
        <v>7</v>
      </c>
      <c r="AA442" s="442" t="s">
        <v>1797</v>
      </c>
      <c r="AB442" s="33" t="s">
        <v>1554</v>
      </c>
      <c r="AC442" s="213" t="s">
        <v>4394</v>
      </c>
      <c r="AD442" s="626" t="str">
        <f t="shared" si="20"/>
        <v>INSTR F341T2</v>
      </c>
      <c r="AE442" s="626">
        <v>1328</v>
      </c>
      <c r="AF442" s="36" t="s">
        <v>945</v>
      </c>
      <c r="AG442" s="757" t="s">
        <v>4600</v>
      </c>
    </row>
    <row r="443" spans="2:33" ht="14.25" customHeight="1">
      <c r="B443" s="33" t="s">
        <v>1970</v>
      </c>
      <c r="C443" s="41"/>
      <c r="D443" s="35" t="s">
        <v>1846</v>
      </c>
      <c r="E443" s="35" t="s">
        <v>1847</v>
      </c>
      <c r="F443" s="36" t="s">
        <v>945</v>
      </c>
      <c r="G443" s="38">
        <v>1</v>
      </c>
      <c r="H443" s="642">
        <v>1348199</v>
      </c>
      <c r="I443" s="36" t="s">
        <v>3288</v>
      </c>
      <c r="J443" s="36" t="s">
        <v>3278</v>
      </c>
      <c r="K443" s="36" t="s">
        <v>3279</v>
      </c>
      <c r="L443" s="36"/>
      <c r="M443" s="402"/>
      <c r="N443" s="36"/>
      <c r="O443" s="36"/>
      <c r="P443" s="392"/>
      <c r="Q443" s="392"/>
      <c r="R443" s="392"/>
      <c r="S443" s="392"/>
      <c r="T443" s="392"/>
      <c r="U443" s="392"/>
      <c r="V443" s="757" t="b">
        <f t="shared" si="19"/>
        <v>1</v>
      </c>
      <c r="W443" s="757" t="b">
        <f t="shared" si="18"/>
        <v>1</v>
      </c>
      <c r="X443" s="35" t="s">
        <v>1847</v>
      </c>
      <c r="Y443" s="38">
        <v>1</v>
      </c>
      <c r="Z443" s="38" t="s">
        <v>8</v>
      </c>
      <c r="AA443" s="53" t="s">
        <v>3423</v>
      </c>
      <c r="AB443" s="33" t="s">
        <v>1970</v>
      </c>
      <c r="AC443" s="213" t="s">
        <v>4395</v>
      </c>
      <c r="AD443" s="626" t="str">
        <f t="shared" si="20"/>
        <v>INSTR F341P1</v>
      </c>
      <c r="AE443" s="626">
        <v>1329</v>
      </c>
      <c r="AF443" s="36" t="s">
        <v>945</v>
      </c>
    </row>
    <row r="444" spans="2:33" ht="14.25" customHeight="1">
      <c r="B444" s="33" t="s">
        <v>3368</v>
      </c>
      <c r="C444" s="41"/>
      <c r="D444" s="35" t="s">
        <v>1846</v>
      </c>
      <c r="E444" s="35" t="s">
        <v>1847</v>
      </c>
      <c r="F444" s="36" t="s">
        <v>945</v>
      </c>
      <c r="G444" s="38">
        <v>2</v>
      </c>
      <c r="H444" s="642">
        <v>1348299</v>
      </c>
      <c r="I444" s="36" t="s">
        <v>3274</v>
      </c>
      <c r="J444" s="36" t="s">
        <v>3266</v>
      </c>
      <c r="K444" s="36" t="s">
        <v>3275</v>
      </c>
      <c r="L444" s="36"/>
      <c r="M444" s="402"/>
      <c r="N444" s="36"/>
      <c r="O444" s="36"/>
      <c r="P444" s="392"/>
      <c r="Q444" s="392"/>
      <c r="R444" s="392"/>
      <c r="S444" s="392"/>
      <c r="T444" s="392"/>
      <c r="U444" s="392"/>
      <c r="V444" s="757" t="b">
        <f t="shared" si="19"/>
        <v>1</v>
      </c>
      <c r="W444" s="757" t="b">
        <f t="shared" si="18"/>
        <v>1</v>
      </c>
      <c r="X444" s="35" t="s">
        <v>1847</v>
      </c>
      <c r="Y444" s="38">
        <v>2</v>
      </c>
      <c r="Z444" s="38" t="s">
        <v>8</v>
      </c>
      <c r="AA444" s="53" t="s">
        <v>3424</v>
      </c>
      <c r="AB444" s="33" t="s">
        <v>3368</v>
      </c>
      <c r="AC444" s="213" t="s">
        <v>4396</v>
      </c>
      <c r="AD444" s="626" t="str">
        <f t="shared" si="20"/>
        <v>INSTR F341P2</v>
      </c>
      <c r="AE444" s="626">
        <v>1330</v>
      </c>
      <c r="AF444" s="36" t="s">
        <v>945</v>
      </c>
    </row>
    <row r="445" spans="2:33" ht="14.25" customHeight="1">
      <c r="B445" s="33" t="s">
        <v>3369</v>
      </c>
      <c r="C445" s="41"/>
      <c r="D445" s="35" t="s">
        <v>1846</v>
      </c>
      <c r="E445" s="35" t="s">
        <v>1847</v>
      </c>
      <c r="F445" s="36" t="s">
        <v>945</v>
      </c>
      <c r="G445" s="38">
        <v>3</v>
      </c>
      <c r="H445" s="633">
        <v>13483</v>
      </c>
      <c r="I445" s="36" t="s">
        <v>3290</v>
      </c>
      <c r="J445" s="36" t="s">
        <v>3277</v>
      </c>
      <c r="K445" s="36" t="s">
        <v>3268</v>
      </c>
      <c r="L445" s="36"/>
      <c r="M445" s="402"/>
      <c r="N445" s="36"/>
      <c r="O445" s="36"/>
      <c r="P445" s="392"/>
      <c r="Q445" s="392"/>
      <c r="R445" s="392"/>
      <c r="S445" s="392"/>
      <c r="T445" s="392"/>
      <c r="U445" s="392"/>
      <c r="V445" s="757" t="b">
        <f t="shared" si="19"/>
        <v>1</v>
      </c>
      <c r="W445" s="757" t="b">
        <f t="shared" si="18"/>
        <v>1</v>
      </c>
      <c r="X445" s="35" t="s">
        <v>1847</v>
      </c>
      <c r="Y445" s="38">
        <v>3</v>
      </c>
      <c r="Z445" s="38" t="s">
        <v>8</v>
      </c>
      <c r="AA445" s="53" t="s">
        <v>3425</v>
      </c>
      <c r="AB445" s="33" t="s">
        <v>3426</v>
      </c>
      <c r="AC445" s="213" t="s">
        <v>4397</v>
      </c>
      <c r="AD445" s="626" t="str">
        <f t="shared" si="20"/>
        <v>INSTR F341P3</v>
      </c>
      <c r="AE445" s="626">
        <v>1331</v>
      </c>
      <c r="AF445" s="36" t="s">
        <v>945</v>
      </c>
    </row>
    <row r="446" spans="2:33" ht="14.25" customHeight="1">
      <c r="B446" s="33" t="s">
        <v>1972</v>
      </c>
      <c r="C446" s="41"/>
      <c r="D446" s="35" t="s">
        <v>1846</v>
      </c>
      <c r="E446" s="35" t="s">
        <v>1847</v>
      </c>
      <c r="F446" s="36" t="s">
        <v>945</v>
      </c>
      <c r="G446" s="38">
        <v>4</v>
      </c>
      <c r="H446" s="633">
        <v>13484</v>
      </c>
      <c r="I446" s="36" t="s">
        <v>3291</v>
      </c>
      <c r="J446" s="36" t="s">
        <v>3307</v>
      </c>
      <c r="K446" s="36" t="s">
        <v>3270</v>
      </c>
      <c r="L446" s="36"/>
      <c r="M446" s="402"/>
      <c r="N446" s="36"/>
      <c r="O446" s="36"/>
      <c r="P446" s="392"/>
      <c r="Q446" s="392"/>
      <c r="R446" s="392"/>
      <c r="S446" s="392"/>
      <c r="T446" s="392"/>
      <c r="U446" s="392"/>
      <c r="V446" s="757" t="b">
        <f t="shared" si="19"/>
        <v>1</v>
      </c>
      <c r="W446" s="757" t="b">
        <f t="shared" si="18"/>
        <v>1</v>
      </c>
      <c r="X446" s="35" t="s">
        <v>1847</v>
      </c>
      <c r="Y446" s="38">
        <v>4</v>
      </c>
      <c r="Z446" s="38" t="s">
        <v>8</v>
      </c>
      <c r="AA446" s="53" t="s">
        <v>3427</v>
      </c>
      <c r="AB446" s="33" t="s">
        <v>1972</v>
      </c>
      <c r="AC446" s="213" t="s">
        <v>4398</v>
      </c>
      <c r="AD446" s="626" t="str">
        <f t="shared" si="20"/>
        <v>INSTR F341P4</v>
      </c>
      <c r="AE446" s="626">
        <v>1332</v>
      </c>
      <c r="AF446" s="36" t="s">
        <v>945</v>
      </c>
    </row>
    <row r="447" spans="2:33" ht="14.25" customHeight="1">
      <c r="B447" s="33" t="s">
        <v>1578</v>
      </c>
      <c r="C447" s="41" t="s">
        <v>1782</v>
      </c>
      <c r="D447" s="35" t="s">
        <v>1848</v>
      </c>
      <c r="E447" s="35" t="s">
        <v>1849</v>
      </c>
      <c r="F447" s="36" t="s">
        <v>959</v>
      </c>
      <c r="G447" s="38">
        <v>1</v>
      </c>
      <c r="H447" s="633">
        <v>13491</v>
      </c>
      <c r="I447" s="36" t="s">
        <v>3299</v>
      </c>
      <c r="J447" s="36" t="s">
        <v>3276</v>
      </c>
      <c r="K447" s="36" t="s">
        <v>3297</v>
      </c>
      <c r="L447" s="36"/>
      <c r="M447" s="402"/>
      <c r="N447" s="36"/>
      <c r="O447" s="36"/>
      <c r="P447" s="392"/>
      <c r="Q447" s="392"/>
      <c r="R447" s="392"/>
      <c r="S447" s="392"/>
      <c r="T447" s="392"/>
      <c r="U447" s="392"/>
      <c r="V447" s="757" t="b">
        <f t="shared" si="19"/>
        <v>1</v>
      </c>
      <c r="W447" s="757" t="b">
        <f t="shared" si="18"/>
        <v>1</v>
      </c>
      <c r="X447" s="35" t="s">
        <v>1849</v>
      </c>
      <c r="Y447" s="38">
        <v>1</v>
      </c>
      <c r="Z447" s="38" t="s">
        <v>6</v>
      </c>
      <c r="AA447" s="442" t="s">
        <v>1797</v>
      </c>
      <c r="AB447" s="33" t="s">
        <v>1578</v>
      </c>
      <c r="AC447" s="213" t="s">
        <v>4399</v>
      </c>
      <c r="AD447" s="626" t="str">
        <f t="shared" si="20"/>
        <v>INSTR F342L1</v>
      </c>
      <c r="AE447" s="626">
        <v>1334</v>
      </c>
      <c r="AF447" s="36" t="s">
        <v>959</v>
      </c>
    </row>
    <row r="448" spans="2:33" ht="14.25" customHeight="1">
      <c r="B448" s="33" t="s">
        <v>1534</v>
      </c>
      <c r="C448" s="41" t="s">
        <v>1782</v>
      </c>
      <c r="D448" s="35" t="s">
        <v>1848</v>
      </c>
      <c r="E448" s="35" t="s">
        <v>1849</v>
      </c>
      <c r="F448" s="36" t="s">
        <v>959</v>
      </c>
      <c r="G448" s="38">
        <v>2</v>
      </c>
      <c r="H448" s="633">
        <v>13492</v>
      </c>
      <c r="I448" s="36" t="s">
        <v>3284</v>
      </c>
      <c r="J448" s="36" t="s">
        <v>3273</v>
      </c>
      <c r="K448" s="36" t="s">
        <v>3269</v>
      </c>
      <c r="L448" s="36"/>
      <c r="M448" s="402"/>
      <c r="Q448" s="392"/>
      <c r="R448" s="392"/>
      <c r="S448" s="392"/>
      <c r="T448" s="392"/>
      <c r="U448" s="392"/>
      <c r="V448" s="757" t="b">
        <f t="shared" si="19"/>
        <v>1</v>
      </c>
      <c r="W448" s="757" t="b">
        <f t="shared" si="18"/>
        <v>1</v>
      </c>
      <c r="X448" s="35" t="s">
        <v>1849</v>
      </c>
      <c r="Y448" s="38">
        <v>2</v>
      </c>
      <c r="Z448" s="38" t="s">
        <v>6</v>
      </c>
      <c r="AA448" s="441" t="s">
        <v>941</v>
      </c>
      <c r="AB448" s="33" t="s">
        <v>1534</v>
      </c>
      <c r="AC448" s="213" t="s">
        <v>4400</v>
      </c>
      <c r="AD448" s="626" t="str">
        <f t="shared" si="20"/>
        <v>INSTR F342L2</v>
      </c>
      <c r="AE448" s="626">
        <v>1335</v>
      </c>
      <c r="AF448" s="36" t="s">
        <v>959</v>
      </c>
    </row>
    <row r="449" spans="2:33" ht="14.25" customHeight="1">
      <c r="B449" s="435" t="s">
        <v>3370</v>
      </c>
      <c r="C449" s="41"/>
      <c r="D449" s="35" t="s">
        <v>1848</v>
      </c>
      <c r="E449" s="35" t="s">
        <v>1849</v>
      </c>
      <c r="F449" s="36" t="s">
        <v>959</v>
      </c>
      <c r="G449" s="38">
        <v>1</v>
      </c>
      <c r="H449" s="642">
        <v>1349199</v>
      </c>
      <c r="I449" s="36" t="s">
        <v>3287</v>
      </c>
      <c r="J449" s="36" t="s">
        <v>3303</v>
      </c>
      <c r="K449" s="36" t="s">
        <v>3296</v>
      </c>
      <c r="L449" s="36"/>
      <c r="M449" s="402"/>
      <c r="N449" s="36"/>
      <c r="O449" s="36"/>
      <c r="P449" s="392"/>
      <c r="Q449" s="392"/>
      <c r="R449" s="392"/>
      <c r="S449" s="392"/>
      <c r="T449" s="392"/>
      <c r="U449" s="392"/>
      <c r="V449" s="757" t="b">
        <f t="shared" si="19"/>
        <v>1</v>
      </c>
      <c r="W449" s="757" t="b">
        <f t="shared" si="18"/>
        <v>1</v>
      </c>
      <c r="X449" s="35" t="s">
        <v>1849</v>
      </c>
      <c r="Y449" s="38">
        <v>1</v>
      </c>
      <c r="Z449" s="38" t="s">
        <v>8</v>
      </c>
      <c r="AA449" s="53" t="s">
        <v>3428</v>
      </c>
      <c r="AB449" s="33" t="s">
        <v>3370</v>
      </c>
      <c r="AC449" s="213" t="s">
        <v>4401</v>
      </c>
      <c r="AD449" s="626" t="str">
        <f t="shared" si="20"/>
        <v>INSTR F342P1</v>
      </c>
      <c r="AE449" s="626">
        <v>1336</v>
      </c>
      <c r="AF449" s="36" t="s">
        <v>959</v>
      </c>
    </row>
    <row r="450" spans="2:33" ht="14.25" customHeight="1">
      <c r="B450" s="33" t="s">
        <v>3371</v>
      </c>
      <c r="C450" s="41"/>
      <c r="D450" s="35" t="s">
        <v>1848</v>
      </c>
      <c r="E450" s="35" t="s">
        <v>1849</v>
      </c>
      <c r="F450" s="36" t="s">
        <v>959</v>
      </c>
      <c r="G450" s="38">
        <v>2</v>
      </c>
      <c r="H450" s="642">
        <v>1349299</v>
      </c>
      <c r="I450" s="36" t="s">
        <v>3281</v>
      </c>
      <c r="J450" s="36" t="s">
        <v>3282</v>
      </c>
      <c r="K450" s="36" t="s">
        <v>3283</v>
      </c>
      <c r="L450" s="36"/>
      <c r="M450" s="402"/>
      <c r="N450" s="36"/>
      <c r="O450" s="36"/>
      <c r="P450" s="392"/>
      <c r="Q450" s="392"/>
      <c r="R450" s="392"/>
      <c r="S450" s="392"/>
      <c r="T450" s="392"/>
      <c r="U450" s="392"/>
      <c r="V450" s="757" t="b">
        <f t="shared" si="19"/>
        <v>1</v>
      </c>
      <c r="W450" s="757" t="b">
        <f t="shared" si="18"/>
        <v>1</v>
      </c>
      <c r="X450" s="35" t="s">
        <v>1849</v>
      </c>
      <c r="Y450" s="38">
        <v>2</v>
      </c>
      <c r="Z450" s="38" t="s">
        <v>8</v>
      </c>
      <c r="AA450" s="53" t="s">
        <v>3429</v>
      </c>
      <c r="AB450" s="33" t="s">
        <v>3371</v>
      </c>
      <c r="AC450" s="213" t="s">
        <v>4402</v>
      </c>
      <c r="AD450" s="626" t="str">
        <f t="shared" si="20"/>
        <v>INSTR F342P2</v>
      </c>
      <c r="AE450" s="626">
        <v>1337</v>
      </c>
      <c r="AF450" s="36" t="s">
        <v>959</v>
      </c>
    </row>
    <row r="451" spans="2:33" ht="14.25" customHeight="1">
      <c r="B451" s="33" t="s">
        <v>1970</v>
      </c>
      <c r="C451" s="41"/>
      <c r="D451" s="35" t="s">
        <v>1848</v>
      </c>
      <c r="E451" s="35" t="s">
        <v>1849</v>
      </c>
      <c r="F451" s="36" t="s">
        <v>959</v>
      </c>
      <c r="G451" s="38">
        <v>3</v>
      </c>
      <c r="H451" s="633">
        <v>13493</v>
      </c>
      <c r="I451" s="36" t="s">
        <v>3288</v>
      </c>
      <c r="J451" s="36" t="s">
        <v>3278</v>
      </c>
      <c r="K451" s="36" t="s">
        <v>3279</v>
      </c>
      <c r="L451" s="36"/>
      <c r="M451" s="402"/>
      <c r="N451" s="36"/>
      <c r="O451" s="36"/>
      <c r="P451" s="392"/>
      <c r="Q451" s="392"/>
      <c r="R451" s="392"/>
      <c r="S451" s="392"/>
      <c r="T451" s="392"/>
      <c r="U451" s="392"/>
      <c r="V451" s="757" t="b">
        <f t="shared" si="19"/>
        <v>1</v>
      </c>
      <c r="W451" s="757" t="b">
        <f t="shared" si="18"/>
        <v>1</v>
      </c>
      <c r="X451" s="35" t="s">
        <v>1849</v>
      </c>
      <c r="Y451" s="38">
        <v>3</v>
      </c>
      <c r="Z451" s="38" t="s">
        <v>8</v>
      </c>
      <c r="AA451" s="53" t="s">
        <v>3430</v>
      </c>
      <c r="AB451" s="33" t="s">
        <v>1970</v>
      </c>
      <c r="AC451" s="213" t="s">
        <v>4403</v>
      </c>
      <c r="AD451" s="626" t="str">
        <f t="shared" si="20"/>
        <v>INSTR F342P3</v>
      </c>
      <c r="AE451" s="626">
        <v>1338</v>
      </c>
      <c r="AF451" s="36" t="s">
        <v>959</v>
      </c>
    </row>
    <row r="452" spans="2:33" ht="14.25" customHeight="1">
      <c r="B452" s="33" t="s">
        <v>1972</v>
      </c>
      <c r="C452" s="41"/>
      <c r="D452" s="35" t="s">
        <v>1848</v>
      </c>
      <c r="E452" s="35" t="s">
        <v>1849</v>
      </c>
      <c r="F452" s="36" t="s">
        <v>959</v>
      </c>
      <c r="G452" s="38">
        <v>4</v>
      </c>
      <c r="H452" s="633">
        <v>13494</v>
      </c>
      <c r="I452" s="36" t="s">
        <v>3291</v>
      </c>
      <c r="J452" s="36" t="s">
        <v>3307</v>
      </c>
      <c r="K452" s="36" t="s">
        <v>3270</v>
      </c>
      <c r="L452" s="36"/>
      <c r="M452" s="402"/>
      <c r="N452" s="36"/>
      <c r="O452" s="36"/>
      <c r="P452" s="392"/>
      <c r="Q452" s="392"/>
      <c r="R452" s="392"/>
      <c r="S452" s="392"/>
      <c r="T452" s="392"/>
      <c r="U452" s="392"/>
      <c r="V452" s="757" t="b">
        <f t="shared" si="19"/>
        <v>1</v>
      </c>
      <c r="W452" s="757" t="b">
        <f t="shared" si="18"/>
        <v>1</v>
      </c>
      <c r="X452" s="35" t="s">
        <v>1849</v>
      </c>
      <c r="Y452" s="38">
        <v>4</v>
      </c>
      <c r="Z452" s="38" t="s">
        <v>8</v>
      </c>
      <c r="AA452" s="53" t="s">
        <v>3431</v>
      </c>
      <c r="AB452" s="33" t="s">
        <v>1972</v>
      </c>
      <c r="AC452" s="213" t="s">
        <v>4404</v>
      </c>
      <c r="AD452" s="626" t="str">
        <f t="shared" si="20"/>
        <v>INSTR F342P4</v>
      </c>
      <c r="AE452" s="626">
        <v>1339</v>
      </c>
      <c r="AF452" s="36" t="s">
        <v>959</v>
      </c>
    </row>
    <row r="453" spans="2:33" ht="14.25" customHeight="1">
      <c r="B453" s="33" t="s">
        <v>3372</v>
      </c>
      <c r="C453" s="41"/>
      <c r="D453" s="35" t="s">
        <v>1848</v>
      </c>
      <c r="E453" s="35" t="s">
        <v>1849</v>
      </c>
      <c r="F453" s="36" t="s">
        <v>959</v>
      </c>
      <c r="G453" s="38">
        <v>5</v>
      </c>
      <c r="H453" s="633">
        <v>13495</v>
      </c>
      <c r="I453" s="36" t="s">
        <v>3293</v>
      </c>
      <c r="J453" s="36" t="s">
        <v>3308</v>
      </c>
      <c r="K453" s="36" t="s">
        <v>3294</v>
      </c>
      <c r="L453" s="36"/>
      <c r="M453" s="402"/>
      <c r="N453" s="36"/>
      <c r="O453" s="36"/>
      <c r="P453" s="392"/>
      <c r="Q453" s="392"/>
      <c r="R453" s="392"/>
      <c r="S453" s="392"/>
      <c r="T453" s="392"/>
      <c r="U453" s="392"/>
      <c r="V453" s="757" t="b">
        <f t="shared" si="19"/>
        <v>1</v>
      </c>
      <c r="W453" s="757" t="b">
        <f t="shared" si="18"/>
        <v>1</v>
      </c>
      <c r="X453" s="35" t="s">
        <v>1849</v>
      </c>
      <c r="Y453" s="38">
        <v>5</v>
      </c>
      <c r="Z453" s="38" t="s">
        <v>8</v>
      </c>
      <c r="AA453" s="53" t="s">
        <v>3429</v>
      </c>
      <c r="AB453" s="33" t="s">
        <v>3432</v>
      </c>
      <c r="AC453" s="213" t="s">
        <v>4405</v>
      </c>
      <c r="AD453" s="626" t="str">
        <f t="shared" si="20"/>
        <v>INSTR F342P5</v>
      </c>
      <c r="AE453" s="626">
        <v>1340</v>
      </c>
      <c r="AF453" s="36" t="s">
        <v>959</v>
      </c>
    </row>
    <row r="454" spans="2:33" ht="14.25" customHeight="1">
      <c r="B454" s="33" t="s">
        <v>1522</v>
      </c>
      <c r="C454" s="69" t="s">
        <v>1598</v>
      </c>
      <c r="D454" s="35" t="s">
        <v>1117</v>
      </c>
      <c r="E454" s="35" t="s">
        <v>1118</v>
      </c>
      <c r="F454" s="36" t="s">
        <v>1119</v>
      </c>
      <c r="G454" s="38">
        <v>1</v>
      </c>
      <c r="H454" s="633">
        <v>13501</v>
      </c>
      <c r="I454" s="36" t="s">
        <v>3286</v>
      </c>
      <c r="J454" s="36" t="s">
        <v>3289</v>
      </c>
      <c r="K454" s="36" t="s">
        <v>3292</v>
      </c>
      <c r="L454" s="36"/>
      <c r="M454" s="402"/>
      <c r="N454" s="36"/>
      <c r="O454" s="36"/>
      <c r="P454" s="392"/>
      <c r="Q454" s="392"/>
      <c r="R454" s="392"/>
      <c r="S454" s="392"/>
      <c r="T454" s="392"/>
      <c r="U454" s="392"/>
      <c r="V454" s="757" t="b">
        <f t="shared" si="19"/>
        <v>1</v>
      </c>
      <c r="W454" s="757" t="b">
        <f t="shared" ref="W454:W517" si="21">EXACT(G454,Y454)</f>
        <v>1</v>
      </c>
      <c r="X454" s="35" t="s">
        <v>1118</v>
      </c>
      <c r="Y454" s="38">
        <v>1</v>
      </c>
      <c r="Z454" s="38" t="s">
        <v>6</v>
      </c>
      <c r="AA454" s="441" t="s">
        <v>907</v>
      </c>
      <c r="AB454" s="33" t="s">
        <v>1522</v>
      </c>
      <c r="AC454" s="213" t="s">
        <v>4406</v>
      </c>
      <c r="AD454" s="626" t="str">
        <f t="shared" si="20"/>
        <v>INSTR F343L1</v>
      </c>
      <c r="AE454" s="626">
        <v>1341</v>
      </c>
      <c r="AF454" s="36" t="s">
        <v>1119</v>
      </c>
    </row>
    <row r="455" spans="2:33" ht="14.25" customHeight="1">
      <c r="B455" s="33" t="s">
        <v>1536</v>
      </c>
      <c r="C455" s="69" t="s">
        <v>1598</v>
      </c>
      <c r="D455" s="35" t="s">
        <v>1117</v>
      </c>
      <c r="E455" s="35" t="s">
        <v>1118</v>
      </c>
      <c r="F455" s="36" t="s">
        <v>1119</v>
      </c>
      <c r="G455" s="38">
        <v>1</v>
      </c>
      <c r="H455" s="641">
        <v>1350157</v>
      </c>
      <c r="I455" s="36" t="s">
        <v>3280</v>
      </c>
      <c r="J455" s="36"/>
      <c r="K455" s="36"/>
      <c r="L455" s="36"/>
      <c r="M455" s="402"/>
      <c r="N455" s="36"/>
      <c r="O455" s="36"/>
      <c r="P455" s="392"/>
      <c r="Q455" s="392"/>
      <c r="R455" s="392"/>
      <c r="S455" s="392"/>
      <c r="T455" s="392"/>
      <c r="U455" s="392"/>
      <c r="V455" s="757" t="b">
        <f t="shared" ref="V455:V518" si="22">EXACT(X455,E455)</f>
        <v>1</v>
      </c>
      <c r="W455" s="757" t="b">
        <f t="shared" si="21"/>
        <v>1</v>
      </c>
      <c r="X455" s="35" t="s">
        <v>1118</v>
      </c>
      <c r="Y455" s="38">
        <v>1</v>
      </c>
      <c r="Z455" s="38" t="s">
        <v>7</v>
      </c>
      <c r="AA455" s="442" t="s">
        <v>908</v>
      </c>
      <c r="AB455" s="33" t="s">
        <v>1536</v>
      </c>
      <c r="AC455" s="213" t="s">
        <v>4407</v>
      </c>
      <c r="AD455" s="626" t="str">
        <f t="shared" ref="AD455:AD518" si="23">X455&amp;Z455&amp;Y455</f>
        <v>INSTR F343T1</v>
      </c>
      <c r="AE455" s="626">
        <v>1342</v>
      </c>
      <c r="AF455" s="36" t="s">
        <v>1119</v>
      </c>
    </row>
    <row r="456" spans="2:33" ht="14.25" customHeight="1">
      <c r="B456" s="33"/>
      <c r="C456" s="41"/>
      <c r="D456" s="35" t="s">
        <v>1850</v>
      </c>
      <c r="E456" s="35" t="s">
        <v>1851</v>
      </c>
      <c r="F456" s="36" t="s">
        <v>197</v>
      </c>
      <c r="G456" s="38">
        <v>1</v>
      </c>
      <c r="H456" s="633">
        <v>17341</v>
      </c>
      <c r="I456" s="36"/>
      <c r="J456" s="36"/>
      <c r="K456" s="36"/>
      <c r="L456" s="36"/>
      <c r="M456" s="402"/>
      <c r="N456" s="36"/>
      <c r="O456" s="36"/>
      <c r="P456" s="392"/>
      <c r="Q456" s="392"/>
      <c r="R456" s="392"/>
      <c r="S456" s="392"/>
      <c r="T456" s="392"/>
      <c r="U456" s="392"/>
      <c r="V456" s="757" t="b">
        <f t="shared" si="22"/>
        <v>1</v>
      </c>
      <c r="W456" s="757" t="b">
        <f t="shared" si="21"/>
        <v>1</v>
      </c>
      <c r="X456" s="35" t="s">
        <v>1851</v>
      </c>
      <c r="Y456" s="38">
        <v>1</v>
      </c>
      <c r="Z456" s="38" t="s">
        <v>19</v>
      </c>
      <c r="AA456" s="441" t="s">
        <v>934</v>
      </c>
      <c r="AB456" s="33"/>
      <c r="AC456" s="213" t="s">
        <v>4408</v>
      </c>
      <c r="AD456" s="626" t="str">
        <f t="shared" si="23"/>
        <v>INSTR F366I1</v>
      </c>
      <c r="AE456" s="626">
        <v>1506</v>
      </c>
      <c r="AF456" s="36" t="s">
        <v>197</v>
      </c>
    </row>
    <row r="457" spans="2:33" ht="14.25" customHeight="1">
      <c r="B457" s="33"/>
      <c r="C457" s="41"/>
      <c r="D457" s="35">
        <v>1745</v>
      </c>
      <c r="E457" s="35" t="s">
        <v>1852</v>
      </c>
      <c r="F457" s="36" t="s">
        <v>197</v>
      </c>
      <c r="G457" s="38">
        <v>1</v>
      </c>
      <c r="H457" s="633">
        <v>17451</v>
      </c>
      <c r="I457" s="36"/>
      <c r="J457" s="36"/>
      <c r="K457" s="36"/>
      <c r="L457" s="36"/>
      <c r="M457" s="402"/>
      <c r="N457" s="36"/>
      <c r="O457" s="36"/>
      <c r="P457" s="392"/>
      <c r="Q457" s="392"/>
      <c r="R457" s="392"/>
      <c r="S457" s="392"/>
      <c r="T457" s="392"/>
      <c r="U457" s="392"/>
      <c r="V457" s="757" t="b">
        <f t="shared" si="22"/>
        <v>1</v>
      </c>
      <c r="W457" s="757" t="b">
        <f t="shared" si="21"/>
        <v>1</v>
      </c>
      <c r="X457" s="35" t="s">
        <v>1852</v>
      </c>
      <c r="Y457" s="38">
        <v>1</v>
      </c>
      <c r="Z457" s="38" t="s">
        <v>19</v>
      </c>
      <c r="AA457" s="441" t="s">
        <v>934</v>
      </c>
      <c r="AB457" s="33"/>
      <c r="AC457" s="213" t="s">
        <v>4409</v>
      </c>
      <c r="AD457" s="626" t="str">
        <f t="shared" si="23"/>
        <v>INSTR F367I1</v>
      </c>
      <c r="AE457" s="626">
        <v>1513</v>
      </c>
      <c r="AF457" s="36" t="s">
        <v>197</v>
      </c>
    </row>
    <row r="458" spans="2:33" ht="14.25" customHeight="1">
      <c r="B458" s="33"/>
      <c r="C458" s="41"/>
      <c r="D458" s="35" t="s">
        <v>1853</v>
      </c>
      <c r="E458" s="35" t="s">
        <v>1854</v>
      </c>
      <c r="F458" s="36" t="s">
        <v>200</v>
      </c>
      <c r="G458" s="38">
        <v>1</v>
      </c>
      <c r="H458" s="633">
        <v>16941</v>
      </c>
      <c r="I458" s="36"/>
      <c r="J458" s="36"/>
      <c r="K458" s="36"/>
      <c r="L458" s="36"/>
      <c r="M458" s="402"/>
      <c r="N458" s="36"/>
      <c r="O458" s="36"/>
      <c r="P458" s="392"/>
      <c r="Q458" s="392"/>
      <c r="R458" s="392"/>
      <c r="S458" s="392"/>
      <c r="T458" s="392"/>
      <c r="U458" s="392"/>
      <c r="V458" s="757" t="b">
        <f t="shared" si="22"/>
        <v>1</v>
      </c>
      <c r="W458" s="757" t="b">
        <f t="shared" si="21"/>
        <v>1</v>
      </c>
      <c r="X458" s="35" t="s">
        <v>1854</v>
      </c>
      <c r="Y458" s="38">
        <v>1</v>
      </c>
      <c r="Z458" s="38" t="s">
        <v>19</v>
      </c>
      <c r="AA458" s="441" t="s">
        <v>934</v>
      </c>
      <c r="AB458" s="33"/>
      <c r="AC458" s="213" t="s">
        <v>4410</v>
      </c>
      <c r="AD458" s="626" t="str">
        <f t="shared" si="23"/>
        <v>INSTR F376I1</v>
      </c>
      <c r="AE458" s="626">
        <v>1493</v>
      </c>
      <c r="AF458" s="36" t="s">
        <v>200</v>
      </c>
    </row>
    <row r="459" spans="2:33" ht="14.25" customHeight="1">
      <c r="B459" s="33"/>
      <c r="C459" s="41"/>
      <c r="D459" s="35">
        <v>1761</v>
      </c>
      <c r="E459" s="35" t="s">
        <v>1855</v>
      </c>
      <c r="F459" s="36" t="s">
        <v>200</v>
      </c>
      <c r="G459" s="38">
        <v>1</v>
      </c>
      <c r="H459" s="633">
        <v>17611</v>
      </c>
      <c r="I459" s="36"/>
      <c r="J459" s="36"/>
      <c r="K459" s="36"/>
      <c r="L459" s="36"/>
      <c r="M459" s="402"/>
      <c r="N459" s="36"/>
      <c r="O459" s="36"/>
      <c r="P459" s="392"/>
      <c r="Q459" s="392"/>
      <c r="R459" s="392"/>
      <c r="S459" s="392"/>
      <c r="T459" s="392"/>
      <c r="U459" s="392"/>
      <c r="V459" s="757" t="b">
        <f t="shared" si="22"/>
        <v>1</v>
      </c>
      <c r="W459" s="757" t="b">
        <f t="shared" si="21"/>
        <v>1</v>
      </c>
      <c r="X459" s="35" t="s">
        <v>1855</v>
      </c>
      <c r="Y459" s="38">
        <v>1</v>
      </c>
      <c r="Z459" s="38" t="s">
        <v>19</v>
      </c>
      <c r="AA459" s="441" t="s">
        <v>934</v>
      </c>
      <c r="AB459" s="33"/>
      <c r="AC459" s="213" t="s">
        <v>4411</v>
      </c>
      <c r="AD459" s="626" t="str">
        <f t="shared" si="23"/>
        <v>INSTR F377I1</v>
      </c>
      <c r="AE459" s="626">
        <v>1523</v>
      </c>
      <c r="AF459" s="36" t="s">
        <v>200</v>
      </c>
    </row>
    <row r="460" spans="2:33" ht="14.25" customHeight="1">
      <c r="B460" s="449" t="s">
        <v>1588</v>
      </c>
      <c r="C460" s="41"/>
      <c r="D460" s="35">
        <v>1856</v>
      </c>
      <c r="E460" s="75" t="s">
        <v>1856</v>
      </c>
      <c r="F460" s="36" t="s">
        <v>994</v>
      </c>
      <c r="G460" s="77">
        <v>1</v>
      </c>
      <c r="H460" s="633">
        <v>18561</v>
      </c>
      <c r="I460" s="448" t="s">
        <v>3303</v>
      </c>
      <c r="J460" s="448" t="s">
        <v>3266</v>
      </c>
      <c r="K460" s="448" t="s">
        <v>3267</v>
      </c>
      <c r="L460" s="36"/>
      <c r="M460" s="402"/>
      <c r="N460" s="36"/>
      <c r="O460" s="36"/>
      <c r="P460" s="392"/>
      <c r="Q460" s="392"/>
      <c r="R460" s="392"/>
      <c r="S460" s="392"/>
      <c r="T460" s="392"/>
      <c r="U460" s="392"/>
      <c r="V460" s="757" t="b">
        <f t="shared" si="22"/>
        <v>1</v>
      </c>
      <c r="W460" s="757" t="b">
        <f t="shared" si="21"/>
        <v>1</v>
      </c>
      <c r="X460" s="75" t="s">
        <v>1856</v>
      </c>
      <c r="Y460" s="77">
        <v>1</v>
      </c>
      <c r="Z460" s="77" t="s">
        <v>6</v>
      </c>
      <c r="AA460" s="441" t="s">
        <v>377</v>
      </c>
      <c r="AB460" s="33" t="s">
        <v>1588</v>
      </c>
      <c r="AC460" s="213" t="s">
        <v>4412</v>
      </c>
      <c r="AD460" s="626" t="str">
        <f t="shared" si="23"/>
        <v>INSTR F473L1</v>
      </c>
      <c r="AE460" s="626">
        <v>1538</v>
      </c>
      <c r="AF460" s="36" t="s">
        <v>994</v>
      </c>
    </row>
    <row r="461" spans="2:33" s="477" customFormat="1" ht="14.25" customHeight="1">
      <c r="B461" s="482"/>
      <c r="C461" s="471"/>
      <c r="D461" s="472">
        <v>1719</v>
      </c>
      <c r="E461" s="483" t="s">
        <v>1857</v>
      </c>
      <c r="F461" s="466" t="s">
        <v>212</v>
      </c>
      <c r="G461" s="473">
        <v>1</v>
      </c>
      <c r="H461" s="634">
        <v>17191</v>
      </c>
      <c r="I461" s="466"/>
      <c r="J461" s="466"/>
      <c r="K461" s="466"/>
      <c r="L461" s="466"/>
      <c r="M461" s="475"/>
      <c r="N461" s="466"/>
      <c r="O461" s="466"/>
      <c r="P461" s="476"/>
      <c r="Q461" s="476"/>
      <c r="R461" s="476"/>
      <c r="S461" s="476"/>
      <c r="T461" s="476"/>
      <c r="U461" s="476"/>
      <c r="V461" s="477" t="b">
        <f t="shared" si="22"/>
        <v>1</v>
      </c>
      <c r="W461" s="477" t="b">
        <f t="shared" si="21"/>
        <v>1</v>
      </c>
      <c r="X461" s="483" t="s">
        <v>1857</v>
      </c>
      <c r="Y461" s="473">
        <v>1</v>
      </c>
      <c r="Z461" s="484" t="s">
        <v>19</v>
      </c>
      <c r="AA461" s="499" t="s">
        <v>934</v>
      </c>
      <c r="AB461" s="482"/>
      <c r="AC461" s="213" t="s">
        <v>4413</v>
      </c>
      <c r="AD461" s="626" t="str">
        <f t="shared" si="23"/>
        <v>INSTR F491I1</v>
      </c>
      <c r="AE461" s="626" t="e">
        <v>#N/A</v>
      </c>
      <c r="AF461" s="466" t="s">
        <v>212</v>
      </c>
    </row>
    <row r="462" spans="2:33" ht="14.25" customHeight="1">
      <c r="B462" s="43" t="s">
        <v>1552</v>
      </c>
      <c r="C462" s="41"/>
      <c r="D462" s="66" t="s">
        <v>1120</v>
      </c>
      <c r="E462" s="67" t="s">
        <v>1121</v>
      </c>
      <c r="F462" s="67" t="s">
        <v>1122</v>
      </c>
      <c r="G462" s="41">
        <v>1</v>
      </c>
      <c r="H462" s="633">
        <v>15291</v>
      </c>
      <c r="I462" s="67" t="s">
        <v>3300</v>
      </c>
      <c r="J462" s="67" t="s">
        <v>3309</v>
      </c>
      <c r="K462" s="67" t="s">
        <v>3298</v>
      </c>
      <c r="L462" s="67"/>
      <c r="M462" s="406"/>
      <c r="N462" s="67"/>
      <c r="O462" s="67"/>
      <c r="P462" s="392"/>
      <c r="Q462" s="392"/>
      <c r="R462" s="392"/>
      <c r="S462" s="392"/>
      <c r="T462" s="392"/>
      <c r="U462" s="392"/>
      <c r="V462" s="757" t="b">
        <f t="shared" si="22"/>
        <v>1</v>
      </c>
      <c r="W462" s="757" t="b">
        <f t="shared" si="21"/>
        <v>1</v>
      </c>
      <c r="X462" s="67" t="s">
        <v>1121</v>
      </c>
      <c r="Y462" s="41">
        <v>1</v>
      </c>
      <c r="Z462" s="41" t="s">
        <v>6</v>
      </c>
      <c r="AA462" s="441" t="s">
        <v>1123</v>
      </c>
      <c r="AB462" s="43" t="s">
        <v>1552</v>
      </c>
      <c r="AC462" s="213" t="s">
        <v>4414</v>
      </c>
      <c r="AD462" s="626" t="str">
        <f t="shared" si="23"/>
        <v>IS F341L1</v>
      </c>
      <c r="AE462" s="626">
        <v>1432</v>
      </c>
      <c r="AF462" s="67" t="s">
        <v>1122</v>
      </c>
    </row>
    <row r="463" spans="2:33" ht="14.25" customHeight="1">
      <c r="B463" s="43" t="s">
        <v>1621</v>
      </c>
      <c r="C463" s="41" t="s">
        <v>1780</v>
      </c>
      <c r="D463" s="35" t="s">
        <v>1131</v>
      </c>
      <c r="E463" s="35" t="s">
        <v>1132</v>
      </c>
      <c r="F463" s="36" t="s">
        <v>1133</v>
      </c>
      <c r="G463" s="38">
        <v>1</v>
      </c>
      <c r="H463" s="633">
        <v>10111</v>
      </c>
      <c r="I463" s="36" t="s">
        <v>3304</v>
      </c>
      <c r="J463" s="36" t="s">
        <v>3265</v>
      </c>
      <c r="K463" s="36" t="s">
        <v>3264</v>
      </c>
      <c r="L463" s="36"/>
      <c r="M463" s="402"/>
      <c r="N463" s="36"/>
      <c r="O463" s="36"/>
      <c r="P463" s="392"/>
      <c r="Q463" s="392"/>
      <c r="R463" s="392"/>
      <c r="S463" s="392"/>
      <c r="T463" s="392"/>
      <c r="U463" s="392"/>
      <c r="V463" s="757" t="b">
        <f t="shared" si="22"/>
        <v>1</v>
      </c>
      <c r="W463" s="757" t="b">
        <f t="shared" si="21"/>
        <v>1</v>
      </c>
      <c r="X463" s="35" t="s">
        <v>1132</v>
      </c>
      <c r="Y463" s="38">
        <v>1</v>
      </c>
      <c r="Z463" s="38" t="s">
        <v>6</v>
      </c>
      <c r="AA463" s="117" t="s">
        <v>1860</v>
      </c>
      <c r="AB463" s="43" t="s">
        <v>1621</v>
      </c>
      <c r="AC463" s="213" t="s">
        <v>4415</v>
      </c>
      <c r="AD463" s="626" t="str">
        <f t="shared" si="23"/>
        <v>MATH F112L1</v>
      </c>
      <c r="AE463" s="626">
        <v>1119</v>
      </c>
      <c r="AF463" s="36" t="s">
        <v>1133</v>
      </c>
    </row>
    <row r="464" spans="2:33" ht="14.25" customHeight="1">
      <c r="B464" s="33" t="s">
        <v>1637</v>
      </c>
      <c r="C464" s="41"/>
      <c r="D464" s="35" t="s">
        <v>1131</v>
      </c>
      <c r="E464" s="35" t="s">
        <v>1132</v>
      </c>
      <c r="F464" s="36" t="s">
        <v>1133</v>
      </c>
      <c r="G464" s="38">
        <v>1</v>
      </c>
      <c r="H464" s="643">
        <v>1011157</v>
      </c>
      <c r="I464" s="36" t="s">
        <v>3301</v>
      </c>
      <c r="J464" s="36"/>
      <c r="K464" s="36"/>
      <c r="L464" s="36"/>
      <c r="M464" s="402"/>
      <c r="N464" s="36"/>
      <c r="O464" s="36"/>
      <c r="P464" s="392"/>
      <c r="Q464" s="392"/>
      <c r="R464" s="392"/>
      <c r="S464" s="392"/>
      <c r="T464" s="392"/>
      <c r="U464" s="392"/>
      <c r="V464" s="757" t="b">
        <f t="shared" si="22"/>
        <v>1</v>
      </c>
      <c r="W464" s="757" t="b">
        <f t="shared" si="21"/>
        <v>1</v>
      </c>
      <c r="X464" s="35" t="s">
        <v>1132</v>
      </c>
      <c r="Y464" s="38">
        <v>1</v>
      </c>
      <c r="Z464" s="38" t="s">
        <v>7</v>
      </c>
      <c r="AA464" s="117" t="s">
        <v>1861</v>
      </c>
      <c r="AB464" s="33" t="s">
        <v>1637</v>
      </c>
      <c r="AC464" s="213" t="s">
        <v>4415</v>
      </c>
      <c r="AD464" s="626" t="str">
        <f t="shared" si="23"/>
        <v>MATH F112T1</v>
      </c>
      <c r="AE464" s="626">
        <v>1119</v>
      </c>
      <c r="AF464" s="36" t="s">
        <v>1133</v>
      </c>
      <c r="AG464" s="757" t="s">
        <v>4601</v>
      </c>
    </row>
    <row r="465" spans="2:33" ht="14.25" customHeight="1">
      <c r="B465" s="43" t="s">
        <v>1621</v>
      </c>
      <c r="C465" s="41" t="s">
        <v>1780</v>
      </c>
      <c r="D465" s="35" t="s">
        <v>1131</v>
      </c>
      <c r="E465" s="35" t="s">
        <v>1132</v>
      </c>
      <c r="F465" s="36" t="s">
        <v>1133</v>
      </c>
      <c r="G465" s="38">
        <v>2</v>
      </c>
      <c r="H465" s="633">
        <v>10112</v>
      </c>
      <c r="I465" s="36" t="s">
        <v>3304</v>
      </c>
      <c r="J465" s="36" t="s">
        <v>3265</v>
      </c>
      <c r="K465" s="36" t="s">
        <v>3264</v>
      </c>
      <c r="L465" s="36"/>
      <c r="M465" s="402"/>
      <c r="N465" s="36"/>
      <c r="O465" s="36"/>
      <c r="P465" s="392"/>
      <c r="Q465" s="392"/>
      <c r="R465" s="392"/>
      <c r="S465" s="392"/>
      <c r="T465" s="392"/>
      <c r="U465" s="392"/>
      <c r="V465" s="757" t="b">
        <f t="shared" si="22"/>
        <v>1</v>
      </c>
      <c r="W465" s="757" t="b">
        <f t="shared" si="21"/>
        <v>1</v>
      </c>
      <c r="X465" s="35" t="s">
        <v>1132</v>
      </c>
      <c r="Y465" s="38">
        <v>2</v>
      </c>
      <c r="Z465" s="38" t="s">
        <v>6</v>
      </c>
      <c r="AA465" s="117" t="s">
        <v>1862</v>
      </c>
      <c r="AB465" s="43" t="s">
        <v>1621</v>
      </c>
      <c r="AC465" s="213" t="s">
        <v>4416</v>
      </c>
      <c r="AD465" s="626" t="str">
        <f t="shared" si="23"/>
        <v>MATH F112L2</v>
      </c>
      <c r="AE465" s="626">
        <v>1124</v>
      </c>
      <c r="AF465" s="36" t="s">
        <v>1133</v>
      </c>
    </row>
    <row r="466" spans="2:33" ht="14.25" customHeight="1">
      <c r="B466" s="33" t="s">
        <v>1637</v>
      </c>
      <c r="C466" s="41"/>
      <c r="D466" s="35" t="s">
        <v>1131</v>
      </c>
      <c r="E466" s="35" t="s">
        <v>1132</v>
      </c>
      <c r="F466" s="36" t="s">
        <v>1133</v>
      </c>
      <c r="G466" s="38">
        <v>2</v>
      </c>
      <c r="H466" s="643">
        <v>1011257</v>
      </c>
      <c r="I466" s="36" t="s">
        <v>3301</v>
      </c>
      <c r="J466" s="36"/>
      <c r="K466" s="36"/>
      <c r="L466" s="36"/>
      <c r="M466" s="402"/>
      <c r="N466" s="36"/>
      <c r="O466" s="36"/>
      <c r="P466" s="392"/>
      <c r="Q466" s="392"/>
      <c r="R466" s="392"/>
      <c r="S466" s="392"/>
      <c r="T466" s="392"/>
      <c r="U466" s="392"/>
      <c r="V466" s="757" t="b">
        <f t="shared" si="22"/>
        <v>1</v>
      </c>
      <c r="W466" s="757" t="b">
        <f t="shared" si="21"/>
        <v>1</v>
      </c>
      <c r="X466" s="35" t="s">
        <v>1132</v>
      </c>
      <c r="Y466" s="38">
        <v>2</v>
      </c>
      <c r="Z466" s="38" t="s">
        <v>7</v>
      </c>
      <c r="AA466" s="96" t="s">
        <v>1863</v>
      </c>
      <c r="AB466" s="33" t="s">
        <v>1637</v>
      </c>
      <c r="AC466" s="213" t="s">
        <v>4416</v>
      </c>
      <c r="AD466" s="626" t="str">
        <f t="shared" si="23"/>
        <v>MATH F112T2</v>
      </c>
      <c r="AE466" s="626">
        <v>1124</v>
      </c>
      <c r="AF466" s="36" t="s">
        <v>1133</v>
      </c>
      <c r="AG466" s="757" t="s">
        <v>4602</v>
      </c>
    </row>
    <row r="467" spans="2:33" ht="14.25" customHeight="1">
      <c r="B467" s="43" t="s">
        <v>1621</v>
      </c>
      <c r="C467" s="41" t="s">
        <v>1780</v>
      </c>
      <c r="D467" s="35" t="s">
        <v>1131</v>
      </c>
      <c r="E467" s="35" t="s">
        <v>1132</v>
      </c>
      <c r="F467" s="36" t="s">
        <v>1133</v>
      </c>
      <c r="G467" s="38">
        <v>3</v>
      </c>
      <c r="H467" s="633">
        <v>10113</v>
      </c>
      <c r="I467" s="36" t="s">
        <v>3304</v>
      </c>
      <c r="J467" s="36" t="s">
        <v>3265</v>
      </c>
      <c r="K467" s="36" t="s">
        <v>3264</v>
      </c>
      <c r="L467" s="36"/>
      <c r="M467" s="402"/>
      <c r="N467" s="36"/>
      <c r="O467" s="36"/>
      <c r="P467" s="392"/>
      <c r="Q467" s="392"/>
      <c r="R467" s="392"/>
      <c r="S467" s="392"/>
      <c r="T467" s="392"/>
      <c r="U467" s="392"/>
      <c r="V467" s="757" t="b">
        <f t="shared" si="22"/>
        <v>1</v>
      </c>
      <c r="W467" s="757" t="b">
        <f t="shared" si="21"/>
        <v>1</v>
      </c>
      <c r="X467" s="35" t="s">
        <v>1132</v>
      </c>
      <c r="Y467" s="38">
        <v>3</v>
      </c>
      <c r="Z467" s="38" t="s">
        <v>6</v>
      </c>
      <c r="AA467" s="117" t="s">
        <v>1862</v>
      </c>
      <c r="AB467" s="43" t="s">
        <v>1621</v>
      </c>
      <c r="AC467" s="213" t="s">
        <v>4417</v>
      </c>
      <c r="AD467" s="626" t="str">
        <f t="shared" si="23"/>
        <v>MATH F112L3</v>
      </c>
      <c r="AE467" s="626">
        <v>1125</v>
      </c>
      <c r="AF467" s="36" t="s">
        <v>1133</v>
      </c>
    </row>
    <row r="468" spans="2:33" ht="14.25" customHeight="1">
      <c r="B468" s="33" t="s">
        <v>1637</v>
      </c>
      <c r="C468" s="41"/>
      <c r="D468" s="35" t="s">
        <v>1131</v>
      </c>
      <c r="E468" s="35" t="s">
        <v>1132</v>
      </c>
      <c r="F468" s="36" t="s">
        <v>1133</v>
      </c>
      <c r="G468" s="38">
        <v>3</v>
      </c>
      <c r="H468" s="643">
        <v>1011357</v>
      </c>
      <c r="I468" s="36" t="s">
        <v>3301</v>
      </c>
      <c r="J468" s="36"/>
      <c r="K468" s="36"/>
      <c r="L468" s="36"/>
      <c r="M468" s="402"/>
      <c r="N468" s="36"/>
      <c r="O468" s="36"/>
      <c r="P468" s="392"/>
      <c r="Q468" s="392"/>
      <c r="R468" s="392"/>
      <c r="S468" s="392"/>
      <c r="T468" s="392"/>
      <c r="U468" s="392"/>
      <c r="V468" s="757" t="b">
        <f t="shared" si="22"/>
        <v>1</v>
      </c>
      <c r="W468" s="757" t="b">
        <f t="shared" si="21"/>
        <v>1</v>
      </c>
      <c r="X468" s="35" t="s">
        <v>1132</v>
      </c>
      <c r="Y468" s="38">
        <v>3</v>
      </c>
      <c r="Z468" s="38" t="s">
        <v>7</v>
      </c>
      <c r="AA468" s="117" t="s">
        <v>1142</v>
      </c>
      <c r="AB468" s="33" t="s">
        <v>1637</v>
      </c>
      <c r="AC468" s="213" t="s">
        <v>4417</v>
      </c>
      <c r="AD468" s="626" t="str">
        <f t="shared" si="23"/>
        <v>MATH F112T3</v>
      </c>
      <c r="AE468" s="626">
        <v>1125</v>
      </c>
      <c r="AF468" s="36" t="s">
        <v>1133</v>
      </c>
      <c r="AG468" s="757" t="s">
        <v>4603</v>
      </c>
    </row>
    <row r="469" spans="2:33" ht="14.25" customHeight="1">
      <c r="B469" s="43" t="s">
        <v>1588</v>
      </c>
      <c r="C469" s="85" t="s">
        <v>1780</v>
      </c>
      <c r="D469" s="35" t="s">
        <v>1131</v>
      </c>
      <c r="E469" s="35" t="s">
        <v>1132</v>
      </c>
      <c r="F469" s="36" t="s">
        <v>1133</v>
      </c>
      <c r="G469" s="38">
        <v>4</v>
      </c>
      <c r="H469" s="633">
        <v>10114</v>
      </c>
      <c r="I469" s="36" t="s">
        <v>3303</v>
      </c>
      <c r="J469" s="36" t="s">
        <v>3266</v>
      </c>
      <c r="K469" s="36" t="s">
        <v>3267</v>
      </c>
      <c r="L469" s="36"/>
      <c r="M469" s="402"/>
      <c r="N469" s="36"/>
      <c r="O469" s="36"/>
      <c r="P469" s="392"/>
      <c r="Q469" s="392"/>
      <c r="R469" s="392"/>
      <c r="S469" s="392"/>
      <c r="T469" s="392"/>
      <c r="U469" s="392"/>
      <c r="V469" s="757" t="b">
        <f t="shared" si="22"/>
        <v>1</v>
      </c>
      <c r="W469" s="757" t="b">
        <f t="shared" si="21"/>
        <v>1</v>
      </c>
      <c r="X469" s="35" t="s">
        <v>1132</v>
      </c>
      <c r="Y469" s="38">
        <v>4</v>
      </c>
      <c r="Z469" s="38" t="s">
        <v>6</v>
      </c>
      <c r="AA469" s="117" t="s">
        <v>1864</v>
      </c>
      <c r="AB469" s="43" t="s">
        <v>1588</v>
      </c>
      <c r="AC469" s="213" t="s">
        <v>4418</v>
      </c>
      <c r="AD469" s="626" t="str">
        <f t="shared" si="23"/>
        <v>MATH F112L4</v>
      </c>
      <c r="AE469" s="626">
        <v>1126</v>
      </c>
      <c r="AF469" s="36" t="s">
        <v>1133</v>
      </c>
    </row>
    <row r="470" spans="2:33" ht="14.25" customHeight="1">
      <c r="B470" s="33" t="s">
        <v>1639</v>
      </c>
      <c r="C470" s="69"/>
      <c r="D470" s="35" t="s">
        <v>1131</v>
      </c>
      <c r="E470" s="35" t="s">
        <v>1132</v>
      </c>
      <c r="F470" s="36" t="s">
        <v>1133</v>
      </c>
      <c r="G470" s="38">
        <v>4</v>
      </c>
      <c r="H470" s="643">
        <v>1011457</v>
      </c>
      <c r="I470" s="36" t="s">
        <v>3305</v>
      </c>
      <c r="J470" s="36"/>
      <c r="K470" s="36"/>
      <c r="L470" s="36"/>
      <c r="M470" s="402"/>
      <c r="N470" s="36"/>
      <c r="O470" s="36"/>
      <c r="P470" s="392"/>
      <c r="Q470" s="392"/>
      <c r="R470" s="392"/>
      <c r="S470" s="392"/>
      <c r="T470" s="392"/>
      <c r="U470" s="392"/>
      <c r="V470" s="757" t="b">
        <f t="shared" si="22"/>
        <v>1</v>
      </c>
      <c r="W470" s="757" t="b">
        <f t="shared" si="21"/>
        <v>1</v>
      </c>
      <c r="X470" s="35" t="s">
        <v>1132</v>
      </c>
      <c r="Y470" s="38">
        <v>4</v>
      </c>
      <c r="Z470" s="38" t="s">
        <v>7</v>
      </c>
      <c r="AA470" s="117" t="s">
        <v>1865</v>
      </c>
      <c r="AB470" s="33" t="s">
        <v>1639</v>
      </c>
      <c r="AC470" s="213" t="s">
        <v>4418</v>
      </c>
      <c r="AD470" s="626" t="str">
        <f t="shared" si="23"/>
        <v>MATH F112T4</v>
      </c>
      <c r="AE470" s="626">
        <v>1126</v>
      </c>
      <c r="AF470" s="36" t="s">
        <v>1133</v>
      </c>
      <c r="AG470" s="757" t="s">
        <v>4604</v>
      </c>
    </row>
    <row r="471" spans="2:33" ht="14.25" customHeight="1">
      <c r="B471" s="43" t="s">
        <v>1588</v>
      </c>
      <c r="C471" s="85" t="s">
        <v>1780</v>
      </c>
      <c r="D471" s="35" t="s">
        <v>1131</v>
      </c>
      <c r="E471" s="35" t="s">
        <v>1132</v>
      </c>
      <c r="F471" s="36" t="s">
        <v>1133</v>
      </c>
      <c r="G471" s="38">
        <v>5</v>
      </c>
      <c r="H471" s="633">
        <v>10115</v>
      </c>
      <c r="I471" s="36" t="s">
        <v>3303</v>
      </c>
      <c r="J471" s="36" t="s">
        <v>3266</v>
      </c>
      <c r="K471" s="36" t="s">
        <v>3267</v>
      </c>
      <c r="L471" s="36"/>
      <c r="M471" s="402"/>
      <c r="N471" s="36"/>
      <c r="O471" s="36"/>
      <c r="P471" s="392"/>
      <c r="Q471" s="392"/>
      <c r="R471" s="392"/>
      <c r="S471" s="392"/>
      <c r="T471" s="392"/>
      <c r="U471" s="392"/>
      <c r="V471" s="757" t="b">
        <f t="shared" si="22"/>
        <v>1</v>
      </c>
      <c r="W471" s="757" t="b">
        <f t="shared" si="21"/>
        <v>1</v>
      </c>
      <c r="X471" s="35" t="s">
        <v>1132</v>
      </c>
      <c r="Y471" s="38">
        <v>5</v>
      </c>
      <c r="Z471" s="38" t="s">
        <v>6</v>
      </c>
      <c r="AA471" s="117" t="s">
        <v>1864</v>
      </c>
      <c r="AB471" s="43" t="s">
        <v>1588</v>
      </c>
      <c r="AC471" s="213" t="s">
        <v>4419</v>
      </c>
      <c r="AD471" s="626" t="str">
        <f t="shared" si="23"/>
        <v>MATH F112L5</v>
      </c>
      <c r="AE471" s="626">
        <v>1127</v>
      </c>
      <c r="AF471" s="36" t="s">
        <v>1133</v>
      </c>
    </row>
    <row r="472" spans="2:33" ht="14.25" customHeight="1">
      <c r="B472" s="33" t="s">
        <v>1637</v>
      </c>
      <c r="C472" s="69"/>
      <c r="D472" s="35" t="s">
        <v>1131</v>
      </c>
      <c r="E472" s="35" t="s">
        <v>1132</v>
      </c>
      <c r="F472" s="36" t="s">
        <v>1133</v>
      </c>
      <c r="G472" s="38">
        <v>5</v>
      </c>
      <c r="H472" s="643">
        <v>1011557</v>
      </c>
      <c r="I472" s="36" t="s">
        <v>3301</v>
      </c>
      <c r="J472" s="36"/>
      <c r="K472" s="36"/>
      <c r="L472" s="36"/>
      <c r="M472" s="402"/>
      <c r="N472" s="36"/>
      <c r="O472" s="36"/>
      <c r="P472" s="392"/>
      <c r="Q472" s="392"/>
      <c r="R472" s="392"/>
      <c r="S472" s="392"/>
      <c r="T472" s="392"/>
      <c r="U472" s="392"/>
      <c r="V472" s="757" t="b">
        <f t="shared" si="22"/>
        <v>1</v>
      </c>
      <c r="W472" s="757" t="b">
        <f t="shared" si="21"/>
        <v>1</v>
      </c>
      <c r="X472" s="35" t="s">
        <v>1132</v>
      </c>
      <c r="Y472" s="38">
        <v>5</v>
      </c>
      <c r="Z472" s="38" t="s">
        <v>7</v>
      </c>
      <c r="AA472" s="117" t="s">
        <v>3434</v>
      </c>
      <c r="AB472" s="33" t="s">
        <v>1637</v>
      </c>
      <c r="AC472" s="213" t="s">
        <v>4419</v>
      </c>
      <c r="AD472" s="626" t="str">
        <f t="shared" si="23"/>
        <v>MATH F112T5</v>
      </c>
      <c r="AE472" s="626">
        <v>1127</v>
      </c>
      <c r="AF472" s="36" t="s">
        <v>1133</v>
      </c>
      <c r="AG472" s="757" t="s">
        <v>4605</v>
      </c>
    </row>
    <row r="473" spans="2:33" ht="14.25" customHeight="1">
      <c r="B473" s="43" t="s">
        <v>1588</v>
      </c>
      <c r="C473" s="85" t="s">
        <v>1780</v>
      </c>
      <c r="D473" s="35" t="s">
        <v>1131</v>
      </c>
      <c r="E473" s="35" t="s">
        <v>1132</v>
      </c>
      <c r="F473" s="36" t="s">
        <v>1133</v>
      </c>
      <c r="G473" s="38">
        <v>6</v>
      </c>
      <c r="H473" s="633">
        <v>10116</v>
      </c>
      <c r="I473" s="36" t="s">
        <v>3303</v>
      </c>
      <c r="J473" s="36" t="s">
        <v>3266</v>
      </c>
      <c r="K473" s="36" t="s">
        <v>3267</v>
      </c>
      <c r="L473" s="36"/>
      <c r="M473" s="402"/>
      <c r="N473" s="36"/>
      <c r="O473" s="36"/>
      <c r="P473" s="392"/>
      <c r="Q473" s="392"/>
      <c r="R473" s="392"/>
      <c r="S473" s="392"/>
      <c r="T473" s="392"/>
      <c r="U473" s="392"/>
      <c r="V473" s="757" t="b">
        <f t="shared" si="22"/>
        <v>1</v>
      </c>
      <c r="W473" s="757" t="b">
        <f t="shared" si="21"/>
        <v>1</v>
      </c>
      <c r="X473" s="35" t="s">
        <v>1132</v>
      </c>
      <c r="Y473" s="38">
        <v>6</v>
      </c>
      <c r="Z473" s="38" t="s">
        <v>6</v>
      </c>
      <c r="AA473" s="117" t="s">
        <v>1864</v>
      </c>
      <c r="AB473" s="43" t="s">
        <v>1588</v>
      </c>
      <c r="AC473" s="213" t="s">
        <v>4420</v>
      </c>
      <c r="AD473" s="626" t="str">
        <f t="shared" si="23"/>
        <v>MATH F112L6</v>
      </c>
      <c r="AE473" s="626">
        <v>1128</v>
      </c>
      <c r="AF473" s="36" t="s">
        <v>1133</v>
      </c>
    </row>
    <row r="474" spans="2:33" ht="14.25" customHeight="1">
      <c r="B474" s="33" t="s">
        <v>1674</v>
      </c>
      <c r="C474" s="41"/>
      <c r="D474" s="35" t="s">
        <v>1131</v>
      </c>
      <c r="E474" s="35" t="s">
        <v>1132</v>
      </c>
      <c r="F474" s="36" t="s">
        <v>1133</v>
      </c>
      <c r="G474" s="38">
        <v>6</v>
      </c>
      <c r="H474" s="643">
        <v>1011657</v>
      </c>
      <c r="I474" s="36" t="s">
        <v>3288</v>
      </c>
      <c r="J474" s="36"/>
      <c r="K474" s="36"/>
      <c r="L474" s="36"/>
      <c r="M474" s="402"/>
      <c r="N474" s="36"/>
      <c r="O474" s="36"/>
      <c r="P474" s="392"/>
      <c r="Q474" s="392"/>
      <c r="R474" s="392"/>
      <c r="S474" s="392"/>
      <c r="T474" s="392"/>
      <c r="U474" s="392"/>
      <c r="V474" s="757" t="b">
        <f t="shared" si="22"/>
        <v>1</v>
      </c>
      <c r="W474" s="757" t="b">
        <f t="shared" si="21"/>
        <v>1</v>
      </c>
      <c r="X474" s="35" t="s">
        <v>1132</v>
      </c>
      <c r="Y474" s="38">
        <v>6</v>
      </c>
      <c r="Z474" s="38" t="s">
        <v>7</v>
      </c>
      <c r="AA474" s="117" t="s">
        <v>1867</v>
      </c>
      <c r="AB474" s="33" t="s">
        <v>1674</v>
      </c>
      <c r="AC474" s="213" t="s">
        <v>4420</v>
      </c>
      <c r="AD474" s="626" t="str">
        <f t="shared" si="23"/>
        <v>MATH F112T6</v>
      </c>
      <c r="AE474" s="626">
        <v>1128</v>
      </c>
      <c r="AF474" s="36" t="s">
        <v>1133</v>
      </c>
      <c r="AG474" s="757" t="s">
        <v>4606</v>
      </c>
    </row>
    <row r="475" spans="2:33" ht="14.25" customHeight="1">
      <c r="B475" s="33" t="s">
        <v>1538</v>
      </c>
      <c r="C475" s="41" t="s">
        <v>1780</v>
      </c>
      <c r="D475" s="35" t="s">
        <v>1131</v>
      </c>
      <c r="E475" s="35" t="s">
        <v>1132</v>
      </c>
      <c r="F475" s="36" t="s">
        <v>1133</v>
      </c>
      <c r="G475" s="38">
        <v>7</v>
      </c>
      <c r="H475" s="633">
        <v>10117</v>
      </c>
      <c r="I475" s="36" t="s">
        <v>3282</v>
      </c>
      <c r="J475" s="36" t="s">
        <v>3277</v>
      </c>
      <c r="K475" s="36" t="s">
        <v>3308</v>
      </c>
      <c r="L475" s="36"/>
      <c r="M475" s="402"/>
      <c r="N475" s="36"/>
      <c r="O475" s="36"/>
      <c r="P475" s="392"/>
      <c r="Q475" s="392"/>
      <c r="R475" s="392"/>
      <c r="S475" s="392"/>
      <c r="T475" s="392"/>
      <c r="U475" s="392"/>
      <c r="V475" s="757" t="b">
        <f t="shared" si="22"/>
        <v>1</v>
      </c>
      <c r="W475" s="757" t="b">
        <f t="shared" si="21"/>
        <v>1</v>
      </c>
      <c r="X475" s="35" t="s">
        <v>1132</v>
      </c>
      <c r="Y475" s="38">
        <v>7</v>
      </c>
      <c r="Z475" s="38" t="s">
        <v>6</v>
      </c>
      <c r="AA475" s="117" t="s">
        <v>1868</v>
      </c>
      <c r="AB475" s="33" t="s">
        <v>1538</v>
      </c>
      <c r="AC475" s="213" t="s">
        <v>4421</v>
      </c>
      <c r="AD475" s="626" t="str">
        <f t="shared" si="23"/>
        <v>MATH F112L7</v>
      </c>
      <c r="AE475" s="626">
        <v>1129</v>
      </c>
      <c r="AF475" s="36" t="s">
        <v>1133</v>
      </c>
    </row>
    <row r="476" spans="2:33" ht="14.25" customHeight="1">
      <c r="B476" s="33" t="s">
        <v>1637</v>
      </c>
      <c r="C476" s="41"/>
      <c r="D476" s="35" t="s">
        <v>1131</v>
      </c>
      <c r="E476" s="35" t="s">
        <v>1132</v>
      </c>
      <c r="F476" s="36" t="s">
        <v>1133</v>
      </c>
      <c r="G476" s="38">
        <v>7</v>
      </c>
      <c r="H476" s="643">
        <v>1011757</v>
      </c>
      <c r="I476" s="36" t="s">
        <v>3301</v>
      </c>
      <c r="J476" s="36"/>
      <c r="K476" s="36"/>
      <c r="L476" s="36"/>
      <c r="M476" s="402"/>
      <c r="N476" s="36"/>
      <c r="O476" s="36"/>
      <c r="P476" s="392"/>
      <c r="Q476" s="392"/>
      <c r="R476" s="392"/>
      <c r="S476" s="392"/>
      <c r="T476" s="392"/>
      <c r="U476" s="392"/>
      <c r="V476" s="757" t="b">
        <f t="shared" si="22"/>
        <v>1</v>
      </c>
      <c r="W476" s="757" t="b">
        <f t="shared" si="21"/>
        <v>1</v>
      </c>
      <c r="X476" s="35" t="s">
        <v>1132</v>
      </c>
      <c r="Y476" s="38">
        <v>7</v>
      </c>
      <c r="Z476" s="38" t="s">
        <v>7</v>
      </c>
      <c r="AA476" s="117" t="s">
        <v>1869</v>
      </c>
      <c r="AB476" s="33" t="s">
        <v>1637</v>
      </c>
      <c r="AC476" s="213" t="s">
        <v>4421</v>
      </c>
      <c r="AD476" s="626" t="str">
        <f t="shared" si="23"/>
        <v>MATH F112T7</v>
      </c>
      <c r="AE476" s="626">
        <v>1129</v>
      </c>
      <c r="AF476" s="36" t="s">
        <v>1133</v>
      </c>
      <c r="AG476" s="757" t="s">
        <v>4607</v>
      </c>
    </row>
    <row r="477" spans="2:33" ht="14.25" customHeight="1">
      <c r="B477" s="33" t="s">
        <v>1538</v>
      </c>
      <c r="C477" s="41" t="s">
        <v>1780</v>
      </c>
      <c r="D477" s="35" t="s">
        <v>1131</v>
      </c>
      <c r="E477" s="35" t="s">
        <v>1132</v>
      </c>
      <c r="F477" s="36" t="s">
        <v>1133</v>
      </c>
      <c r="G477" s="38">
        <v>8</v>
      </c>
      <c r="H477" s="633">
        <v>10118</v>
      </c>
      <c r="I477" s="36" t="s">
        <v>3282</v>
      </c>
      <c r="J477" s="36" t="s">
        <v>3277</v>
      </c>
      <c r="K477" s="36" t="s">
        <v>3308</v>
      </c>
      <c r="L477" s="36"/>
      <c r="M477" s="402"/>
      <c r="N477" s="36"/>
      <c r="O477" s="36"/>
      <c r="P477" s="392"/>
      <c r="Q477" s="392"/>
      <c r="R477" s="392"/>
      <c r="S477" s="392"/>
      <c r="T477" s="392"/>
      <c r="U477" s="392"/>
      <c r="V477" s="757" t="b">
        <f t="shared" si="22"/>
        <v>1</v>
      </c>
      <c r="W477" s="757" t="b">
        <f t="shared" si="21"/>
        <v>1</v>
      </c>
      <c r="X477" s="35" t="s">
        <v>1132</v>
      </c>
      <c r="Y477" s="38">
        <v>8</v>
      </c>
      <c r="Z477" s="38" t="s">
        <v>6</v>
      </c>
      <c r="AA477" s="117" t="s">
        <v>1868</v>
      </c>
      <c r="AB477" s="33" t="s">
        <v>1538</v>
      </c>
      <c r="AC477" s="213" t="s">
        <v>4422</v>
      </c>
      <c r="AD477" s="626" t="str">
        <f t="shared" si="23"/>
        <v>MATH F112L8</v>
      </c>
      <c r="AE477" s="626">
        <v>1130</v>
      </c>
      <c r="AF477" s="36" t="s">
        <v>1133</v>
      </c>
    </row>
    <row r="478" spans="2:33" ht="14.25" customHeight="1">
      <c r="B478" s="33" t="s">
        <v>1637</v>
      </c>
      <c r="C478" s="41"/>
      <c r="D478" s="35" t="s">
        <v>1131</v>
      </c>
      <c r="E478" s="35" t="s">
        <v>1132</v>
      </c>
      <c r="F478" s="36" t="s">
        <v>1133</v>
      </c>
      <c r="G478" s="38">
        <v>8</v>
      </c>
      <c r="H478" s="643">
        <v>1011857</v>
      </c>
      <c r="I478" s="36" t="s">
        <v>3301</v>
      </c>
      <c r="J478" s="36"/>
      <c r="K478" s="36"/>
      <c r="L478" s="36"/>
      <c r="M478" s="402"/>
      <c r="N478" s="36"/>
      <c r="O478" s="36"/>
      <c r="P478" s="392"/>
      <c r="Q478" s="392"/>
      <c r="R478" s="392"/>
      <c r="S478" s="392"/>
      <c r="T478" s="392"/>
      <c r="U478" s="392"/>
      <c r="V478" s="757" t="b">
        <f t="shared" si="22"/>
        <v>1</v>
      </c>
      <c r="W478" s="757" t="b">
        <f t="shared" si="21"/>
        <v>1</v>
      </c>
      <c r="X478" s="35" t="s">
        <v>1132</v>
      </c>
      <c r="Y478" s="38">
        <v>8</v>
      </c>
      <c r="Z478" s="38" t="s">
        <v>7</v>
      </c>
      <c r="AA478" s="117" t="s">
        <v>1870</v>
      </c>
      <c r="AB478" s="33" t="s">
        <v>1637</v>
      </c>
      <c r="AC478" s="213" t="s">
        <v>4422</v>
      </c>
      <c r="AD478" s="626" t="str">
        <f t="shared" si="23"/>
        <v>MATH F112T8</v>
      </c>
      <c r="AE478" s="626">
        <v>1130</v>
      </c>
      <c r="AF478" s="36" t="s">
        <v>1133</v>
      </c>
      <c r="AG478" s="757" t="s">
        <v>4608</v>
      </c>
    </row>
    <row r="479" spans="2:33" ht="14.25" customHeight="1">
      <c r="B479" s="33" t="s">
        <v>1538</v>
      </c>
      <c r="C479" s="41" t="s">
        <v>1780</v>
      </c>
      <c r="D479" s="35" t="s">
        <v>1131</v>
      </c>
      <c r="E479" s="35" t="s">
        <v>1132</v>
      </c>
      <c r="F479" s="36" t="s">
        <v>1133</v>
      </c>
      <c r="G479" s="38">
        <v>9</v>
      </c>
      <c r="H479" s="633">
        <v>10119</v>
      </c>
      <c r="I479" s="36" t="s">
        <v>3282</v>
      </c>
      <c r="J479" s="36" t="s">
        <v>3277</v>
      </c>
      <c r="K479" s="36" t="s">
        <v>3308</v>
      </c>
      <c r="L479" s="36"/>
      <c r="M479" s="402"/>
      <c r="N479" s="36"/>
      <c r="O479" s="36"/>
      <c r="P479" s="392"/>
      <c r="Q479" s="392"/>
      <c r="R479" s="392"/>
      <c r="S479" s="392"/>
      <c r="T479" s="392"/>
      <c r="U479" s="392"/>
      <c r="V479" s="757" t="b">
        <f t="shared" si="22"/>
        <v>1</v>
      </c>
      <c r="W479" s="757" t="b">
        <f t="shared" si="21"/>
        <v>1</v>
      </c>
      <c r="X479" s="35" t="s">
        <v>1132</v>
      </c>
      <c r="Y479" s="38">
        <v>9</v>
      </c>
      <c r="Z479" s="38" t="s">
        <v>6</v>
      </c>
      <c r="AA479" s="117" t="s">
        <v>1868</v>
      </c>
      <c r="AB479" s="33" t="s">
        <v>1538</v>
      </c>
      <c r="AC479" s="213" t="s">
        <v>4423</v>
      </c>
      <c r="AD479" s="626" t="str">
        <f t="shared" si="23"/>
        <v>MATH F112L9</v>
      </c>
      <c r="AE479" s="626">
        <v>1131</v>
      </c>
      <c r="AF479" s="36" t="s">
        <v>1133</v>
      </c>
    </row>
    <row r="480" spans="2:33" ht="14.25" customHeight="1">
      <c r="B480" s="33" t="s">
        <v>1639</v>
      </c>
      <c r="C480" s="41"/>
      <c r="D480" s="35" t="s">
        <v>1131</v>
      </c>
      <c r="E480" s="35" t="s">
        <v>1132</v>
      </c>
      <c r="F480" s="36" t="s">
        <v>1133</v>
      </c>
      <c r="G480" s="38">
        <v>9</v>
      </c>
      <c r="H480" s="643">
        <v>1011957</v>
      </c>
      <c r="I480" s="36" t="s">
        <v>3305</v>
      </c>
      <c r="J480" s="36"/>
      <c r="K480" s="36"/>
      <c r="L480" s="36"/>
      <c r="M480" s="402"/>
      <c r="N480" s="36"/>
      <c r="O480" s="36"/>
      <c r="P480" s="392"/>
      <c r="Q480" s="392"/>
      <c r="R480" s="392"/>
      <c r="S480" s="392"/>
      <c r="T480" s="392"/>
      <c r="U480" s="392"/>
      <c r="V480" s="757" t="b">
        <f t="shared" si="22"/>
        <v>1</v>
      </c>
      <c r="W480" s="757" t="b">
        <f t="shared" si="21"/>
        <v>1</v>
      </c>
      <c r="X480" s="35" t="s">
        <v>1132</v>
      </c>
      <c r="Y480" s="38">
        <v>9</v>
      </c>
      <c r="Z480" s="38" t="s">
        <v>7</v>
      </c>
      <c r="AA480" s="117" t="s">
        <v>3435</v>
      </c>
      <c r="AB480" s="33" t="s">
        <v>1639</v>
      </c>
      <c r="AC480" s="213" t="s">
        <v>4423</v>
      </c>
      <c r="AD480" s="626" t="str">
        <f t="shared" si="23"/>
        <v>MATH F112T9</v>
      </c>
      <c r="AE480" s="626">
        <v>1131</v>
      </c>
      <c r="AF480" s="36" t="s">
        <v>1133</v>
      </c>
      <c r="AG480" s="757" t="s">
        <v>4609</v>
      </c>
    </row>
    <row r="481" spans="2:33" ht="14.25" customHeight="1">
      <c r="B481" s="33" t="s">
        <v>1569</v>
      </c>
      <c r="C481" s="41" t="s">
        <v>1780</v>
      </c>
      <c r="D481" s="35" t="s">
        <v>1131</v>
      </c>
      <c r="E481" s="35" t="s">
        <v>1132</v>
      </c>
      <c r="F481" s="36" t="s">
        <v>1133</v>
      </c>
      <c r="G481" s="38">
        <v>10</v>
      </c>
      <c r="H481" s="633">
        <v>101110</v>
      </c>
      <c r="I481" s="36" t="s">
        <v>3283</v>
      </c>
      <c r="J481" s="36" t="s">
        <v>3268</v>
      </c>
      <c r="K481" s="36" t="s">
        <v>3294</v>
      </c>
      <c r="L481" s="36"/>
      <c r="M481" s="402"/>
      <c r="N481" s="36"/>
      <c r="O481" s="36"/>
      <c r="P481" s="392"/>
      <c r="Q481" s="392"/>
      <c r="R481" s="392"/>
      <c r="S481" s="392"/>
      <c r="T481" s="392"/>
      <c r="U481" s="392"/>
      <c r="V481" s="757" t="b">
        <f t="shared" si="22"/>
        <v>1</v>
      </c>
      <c r="W481" s="757" t="b">
        <f t="shared" si="21"/>
        <v>1</v>
      </c>
      <c r="X481" s="35" t="s">
        <v>1132</v>
      </c>
      <c r="Y481" s="38">
        <v>10</v>
      </c>
      <c r="Z481" s="38" t="s">
        <v>6</v>
      </c>
      <c r="AA481" s="117" t="s">
        <v>1871</v>
      </c>
      <c r="AB481" s="33" t="s">
        <v>1569</v>
      </c>
      <c r="AC481" s="213" t="s">
        <v>4424</v>
      </c>
      <c r="AD481" s="626" t="str">
        <f t="shared" si="23"/>
        <v>MATH F112L10</v>
      </c>
      <c r="AE481" s="626">
        <v>1120</v>
      </c>
      <c r="AF481" s="36" t="s">
        <v>1133</v>
      </c>
    </row>
    <row r="482" spans="2:33" ht="14.25" customHeight="1">
      <c r="B482" s="33" t="s">
        <v>1637</v>
      </c>
      <c r="C482" s="41"/>
      <c r="D482" s="35" t="s">
        <v>1131</v>
      </c>
      <c r="E482" s="35" t="s">
        <v>1132</v>
      </c>
      <c r="F482" s="36" t="s">
        <v>1133</v>
      </c>
      <c r="G482" s="38">
        <v>10</v>
      </c>
      <c r="H482" s="643">
        <v>10111057</v>
      </c>
      <c r="I482" s="36" t="s">
        <v>3301</v>
      </c>
      <c r="J482" s="36"/>
      <c r="K482" s="36"/>
      <c r="L482" s="36"/>
      <c r="M482" s="402"/>
      <c r="N482" s="36"/>
      <c r="O482" s="36"/>
      <c r="P482" s="392"/>
      <c r="Q482" s="392"/>
      <c r="R482" s="392"/>
      <c r="S482" s="392"/>
      <c r="T482" s="392"/>
      <c r="U482" s="392"/>
      <c r="V482" s="757" t="b">
        <f t="shared" si="22"/>
        <v>1</v>
      </c>
      <c r="W482" s="757" t="b">
        <f t="shared" si="21"/>
        <v>1</v>
      </c>
      <c r="X482" s="35" t="s">
        <v>1132</v>
      </c>
      <c r="Y482" s="38">
        <v>10</v>
      </c>
      <c r="Z482" s="38" t="s">
        <v>7</v>
      </c>
      <c r="AA482" s="117" t="s">
        <v>1872</v>
      </c>
      <c r="AB482" s="33" t="s">
        <v>1637</v>
      </c>
      <c r="AC482" s="213" t="s">
        <v>4424</v>
      </c>
      <c r="AD482" s="626" t="str">
        <f t="shared" si="23"/>
        <v>MATH F112T10</v>
      </c>
      <c r="AE482" s="626">
        <v>1120</v>
      </c>
      <c r="AF482" s="36" t="s">
        <v>1133</v>
      </c>
      <c r="AG482" s="757" t="s">
        <v>4610</v>
      </c>
    </row>
    <row r="483" spans="2:33" ht="14.25" customHeight="1">
      <c r="B483" s="33" t="s">
        <v>1569</v>
      </c>
      <c r="C483" s="41" t="s">
        <v>1780</v>
      </c>
      <c r="D483" s="35" t="s">
        <v>1131</v>
      </c>
      <c r="E483" s="35" t="s">
        <v>1132</v>
      </c>
      <c r="F483" s="36" t="s">
        <v>1133</v>
      </c>
      <c r="G483" s="38">
        <v>11</v>
      </c>
      <c r="H483" s="633">
        <v>101111</v>
      </c>
      <c r="I483" s="36" t="s">
        <v>3283</v>
      </c>
      <c r="J483" s="36" t="s">
        <v>3268</v>
      </c>
      <c r="K483" s="36" t="s">
        <v>3294</v>
      </c>
      <c r="L483" s="36"/>
      <c r="M483" s="402"/>
      <c r="N483" s="36"/>
      <c r="O483" s="36"/>
      <c r="P483" s="392"/>
      <c r="Q483" s="392"/>
      <c r="R483" s="392"/>
      <c r="S483" s="392"/>
      <c r="T483" s="392"/>
      <c r="U483" s="392"/>
      <c r="V483" s="757" t="b">
        <f t="shared" si="22"/>
        <v>1</v>
      </c>
      <c r="W483" s="757" t="b">
        <f t="shared" si="21"/>
        <v>1</v>
      </c>
      <c r="X483" s="35" t="s">
        <v>1132</v>
      </c>
      <c r="Y483" s="38">
        <v>11</v>
      </c>
      <c r="Z483" s="38" t="s">
        <v>6</v>
      </c>
      <c r="AA483" s="117" t="s">
        <v>1871</v>
      </c>
      <c r="AB483" s="33" t="s">
        <v>1569</v>
      </c>
      <c r="AC483" s="213" t="s">
        <v>4425</v>
      </c>
      <c r="AD483" s="626" t="str">
        <f t="shared" si="23"/>
        <v>MATH F112L11</v>
      </c>
      <c r="AE483" s="626">
        <v>1121</v>
      </c>
      <c r="AF483" s="36" t="s">
        <v>1133</v>
      </c>
    </row>
    <row r="484" spans="2:33" ht="14.25" customHeight="1">
      <c r="B484" s="33" t="s">
        <v>1639</v>
      </c>
      <c r="C484" s="41"/>
      <c r="D484" s="35" t="s">
        <v>1131</v>
      </c>
      <c r="E484" s="35" t="s">
        <v>1132</v>
      </c>
      <c r="F484" s="36" t="s">
        <v>1133</v>
      </c>
      <c r="G484" s="38">
        <v>11</v>
      </c>
      <c r="H484" s="643">
        <v>10111157</v>
      </c>
      <c r="I484" s="36" t="s">
        <v>3305</v>
      </c>
      <c r="J484" s="36"/>
      <c r="K484" s="36"/>
      <c r="L484" s="36"/>
      <c r="M484" s="402"/>
      <c r="N484" s="36"/>
      <c r="O484" s="36"/>
      <c r="P484" s="392"/>
      <c r="Q484" s="392"/>
      <c r="R484" s="392"/>
      <c r="S484" s="392"/>
      <c r="T484" s="392"/>
      <c r="U484" s="392"/>
      <c r="V484" s="757" t="b">
        <f t="shared" si="22"/>
        <v>1</v>
      </c>
      <c r="W484" s="757" t="b">
        <f t="shared" si="21"/>
        <v>1</v>
      </c>
      <c r="X484" s="35" t="s">
        <v>1132</v>
      </c>
      <c r="Y484" s="38">
        <v>11</v>
      </c>
      <c r="Z484" s="38" t="s">
        <v>7</v>
      </c>
      <c r="AA484" s="117" t="s">
        <v>1873</v>
      </c>
      <c r="AB484" s="33" t="s">
        <v>1639</v>
      </c>
      <c r="AC484" s="213" t="s">
        <v>4425</v>
      </c>
      <c r="AD484" s="626" t="str">
        <f t="shared" si="23"/>
        <v>MATH F112T11</v>
      </c>
      <c r="AE484" s="626">
        <v>1121</v>
      </c>
      <c r="AF484" s="36" t="s">
        <v>1133</v>
      </c>
      <c r="AG484" s="757" t="s">
        <v>4611</v>
      </c>
    </row>
    <row r="485" spans="2:33" ht="14.25" customHeight="1">
      <c r="B485" s="33" t="s">
        <v>1569</v>
      </c>
      <c r="C485" s="41" t="s">
        <v>1780</v>
      </c>
      <c r="D485" s="35" t="s">
        <v>1131</v>
      </c>
      <c r="E485" s="35" t="s">
        <v>1132</v>
      </c>
      <c r="F485" s="36" t="s">
        <v>1133</v>
      </c>
      <c r="G485" s="38">
        <v>12</v>
      </c>
      <c r="H485" s="633">
        <v>101112</v>
      </c>
      <c r="I485" s="36" t="s">
        <v>3283</v>
      </c>
      <c r="J485" s="36" t="s">
        <v>3268</v>
      </c>
      <c r="K485" s="36" t="s">
        <v>3294</v>
      </c>
      <c r="L485" s="36"/>
      <c r="M485" s="402"/>
      <c r="N485" s="36"/>
      <c r="O485" s="36"/>
      <c r="P485" s="392"/>
      <c r="Q485" s="392"/>
      <c r="R485" s="392"/>
      <c r="S485" s="392"/>
      <c r="T485" s="392"/>
      <c r="U485" s="392"/>
      <c r="V485" s="757" t="b">
        <f t="shared" si="22"/>
        <v>1</v>
      </c>
      <c r="W485" s="757" t="b">
        <f t="shared" si="21"/>
        <v>1</v>
      </c>
      <c r="X485" s="35" t="s">
        <v>1132</v>
      </c>
      <c r="Y485" s="38">
        <v>12</v>
      </c>
      <c r="Z485" s="38" t="s">
        <v>6</v>
      </c>
      <c r="AA485" s="117" t="s">
        <v>1871</v>
      </c>
      <c r="AB485" s="33" t="s">
        <v>1569</v>
      </c>
      <c r="AC485" s="213" t="s">
        <v>4426</v>
      </c>
      <c r="AD485" s="626" t="str">
        <f t="shared" si="23"/>
        <v>MATH F112L12</v>
      </c>
      <c r="AE485" s="626">
        <v>1122</v>
      </c>
      <c r="AF485" s="36" t="s">
        <v>1133</v>
      </c>
    </row>
    <row r="486" spans="2:33" ht="14.25" customHeight="1">
      <c r="B486" s="33" t="s">
        <v>1639</v>
      </c>
      <c r="C486" s="41"/>
      <c r="D486" s="35" t="s">
        <v>1131</v>
      </c>
      <c r="E486" s="35" t="s">
        <v>1132</v>
      </c>
      <c r="F486" s="36" t="s">
        <v>1133</v>
      </c>
      <c r="G486" s="38">
        <v>12</v>
      </c>
      <c r="H486" s="643">
        <v>10111257</v>
      </c>
      <c r="I486" s="36" t="s">
        <v>3305</v>
      </c>
      <c r="J486" s="36"/>
      <c r="K486" s="36"/>
      <c r="L486" s="36"/>
      <c r="M486" s="402"/>
      <c r="N486" s="36"/>
      <c r="O486" s="36"/>
      <c r="P486" s="392"/>
      <c r="Q486" s="392"/>
      <c r="R486" s="392"/>
      <c r="S486" s="392"/>
      <c r="T486" s="392"/>
      <c r="U486" s="392"/>
      <c r="V486" s="757" t="b">
        <f t="shared" si="22"/>
        <v>1</v>
      </c>
      <c r="W486" s="757" t="b">
        <f t="shared" si="21"/>
        <v>1</v>
      </c>
      <c r="X486" s="35" t="s">
        <v>1132</v>
      </c>
      <c r="Y486" s="38">
        <v>12</v>
      </c>
      <c r="Z486" s="38" t="s">
        <v>7</v>
      </c>
      <c r="AA486" s="117" t="s">
        <v>1874</v>
      </c>
      <c r="AB486" s="33" t="s">
        <v>1639</v>
      </c>
      <c r="AC486" s="213" t="s">
        <v>4426</v>
      </c>
      <c r="AD486" s="626" t="str">
        <f t="shared" si="23"/>
        <v>MATH F112T12</v>
      </c>
      <c r="AE486" s="626">
        <v>1122</v>
      </c>
      <c r="AF486" s="36" t="s">
        <v>1133</v>
      </c>
      <c r="AG486" s="757" t="s">
        <v>4612</v>
      </c>
    </row>
    <row r="487" spans="2:33" ht="14.25" customHeight="1">
      <c r="B487" s="33" t="s">
        <v>1569</v>
      </c>
      <c r="C487" s="41" t="s">
        <v>1780</v>
      </c>
      <c r="D487" s="35" t="s">
        <v>1131</v>
      </c>
      <c r="E487" s="35" t="s">
        <v>1132</v>
      </c>
      <c r="F487" s="36" t="s">
        <v>1133</v>
      </c>
      <c r="G487" s="38">
        <v>13</v>
      </c>
      <c r="H487" s="633">
        <v>101113</v>
      </c>
      <c r="I487" s="36" t="s">
        <v>3283</v>
      </c>
      <c r="J487" s="36" t="s">
        <v>3268</v>
      </c>
      <c r="K487" s="36" t="s">
        <v>3294</v>
      </c>
      <c r="L487" s="36"/>
      <c r="M487" s="402"/>
      <c r="N487" s="36"/>
      <c r="O487" s="36"/>
      <c r="P487" s="392"/>
      <c r="Q487" s="392"/>
      <c r="R487" s="392"/>
      <c r="S487" s="392"/>
      <c r="T487" s="392"/>
      <c r="U487" s="392"/>
      <c r="V487" s="757" t="b">
        <f t="shared" si="22"/>
        <v>1</v>
      </c>
      <c r="W487" s="757" t="b">
        <f t="shared" si="21"/>
        <v>1</v>
      </c>
      <c r="X487" s="35" t="s">
        <v>1132</v>
      </c>
      <c r="Y487" s="38">
        <v>13</v>
      </c>
      <c r="Z487" s="38" t="s">
        <v>6</v>
      </c>
      <c r="AA487" s="117" t="s">
        <v>1871</v>
      </c>
      <c r="AB487" s="33" t="s">
        <v>1569</v>
      </c>
      <c r="AC487" s="213" t="s">
        <v>4427</v>
      </c>
      <c r="AD487" s="626" t="str">
        <f t="shared" si="23"/>
        <v>MATH F112L13</v>
      </c>
      <c r="AE487" s="626">
        <v>1123</v>
      </c>
      <c r="AF487" s="36" t="s">
        <v>1133</v>
      </c>
    </row>
    <row r="488" spans="2:33" ht="14.25" customHeight="1">
      <c r="B488" s="33" t="s">
        <v>1639</v>
      </c>
      <c r="C488" s="41"/>
      <c r="D488" s="35" t="s">
        <v>1131</v>
      </c>
      <c r="E488" s="35" t="s">
        <v>1132</v>
      </c>
      <c r="F488" s="36" t="s">
        <v>1133</v>
      </c>
      <c r="G488" s="38">
        <v>13</v>
      </c>
      <c r="H488" s="643">
        <v>10111357</v>
      </c>
      <c r="I488" s="36" t="s">
        <v>3305</v>
      </c>
      <c r="J488" s="36"/>
      <c r="K488" s="36"/>
      <c r="L488" s="36"/>
      <c r="M488" s="402"/>
      <c r="N488" s="36"/>
      <c r="O488" s="36"/>
      <c r="P488" s="392"/>
      <c r="Q488" s="392"/>
      <c r="R488" s="392"/>
      <c r="S488" s="392"/>
      <c r="T488" s="392"/>
      <c r="U488" s="392"/>
      <c r="V488" s="757" t="b">
        <f t="shared" si="22"/>
        <v>1</v>
      </c>
      <c r="W488" s="757" t="b">
        <f t="shared" si="21"/>
        <v>1</v>
      </c>
      <c r="X488" s="35" t="s">
        <v>1132</v>
      </c>
      <c r="Y488" s="38">
        <v>13</v>
      </c>
      <c r="Z488" s="38" t="s">
        <v>7</v>
      </c>
      <c r="AA488" s="117" t="s">
        <v>1142</v>
      </c>
      <c r="AB488" s="33" t="s">
        <v>1639</v>
      </c>
      <c r="AC488" s="213" t="s">
        <v>4427</v>
      </c>
      <c r="AD488" s="626" t="str">
        <f t="shared" si="23"/>
        <v>MATH F112T13</v>
      </c>
      <c r="AE488" s="626">
        <v>1123</v>
      </c>
      <c r="AF488" s="36" t="s">
        <v>1133</v>
      </c>
      <c r="AG488" s="757" t="s">
        <v>4613</v>
      </c>
    </row>
    <row r="489" spans="2:33" ht="14.25" customHeight="1">
      <c r="B489" s="33" t="s">
        <v>1876</v>
      </c>
      <c r="C489" s="41" t="s">
        <v>1780</v>
      </c>
      <c r="D489" s="35" t="s">
        <v>1180</v>
      </c>
      <c r="E489" s="35" t="s">
        <v>1181</v>
      </c>
      <c r="F489" s="36" t="s">
        <v>1182</v>
      </c>
      <c r="G489" s="38">
        <v>1</v>
      </c>
      <c r="H489" s="633">
        <v>10121</v>
      </c>
      <c r="I489" s="36" t="s">
        <v>3279</v>
      </c>
      <c r="J489" s="36" t="s">
        <v>3270</v>
      </c>
      <c r="K489" s="36" t="s">
        <v>3271</v>
      </c>
      <c r="L489" s="36"/>
      <c r="M489" s="402"/>
      <c r="N489" s="36"/>
      <c r="O489" s="36"/>
      <c r="P489" s="392"/>
      <c r="Q489" s="392"/>
      <c r="R489" s="392"/>
      <c r="S489" s="392"/>
      <c r="T489" s="392"/>
      <c r="U489" s="392"/>
      <c r="V489" s="757" t="b">
        <f t="shared" si="22"/>
        <v>1</v>
      </c>
      <c r="W489" s="757" t="b">
        <f t="shared" si="21"/>
        <v>1</v>
      </c>
      <c r="X489" s="35" t="s">
        <v>1181</v>
      </c>
      <c r="Y489" s="38">
        <v>1</v>
      </c>
      <c r="Z489" s="38" t="s">
        <v>6</v>
      </c>
      <c r="AA489" s="96" t="s">
        <v>1875</v>
      </c>
      <c r="AB489" s="33" t="s">
        <v>1876</v>
      </c>
      <c r="AC489" s="213" t="s">
        <v>4428</v>
      </c>
      <c r="AD489" s="626" t="str">
        <f t="shared" si="23"/>
        <v>MATH F113L1</v>
      </c>
      <c r="AE489" s="626">
        <v>1133</v>
      </c>
      <c r="AF489" s="36" t="s">
        <v>1182</v>
      </c>
    </row>
    <row r="490" spans="2:33" ht="14.25" customHeight="1">
      <c r="B490" s="33" t="s">
        <v>1554</v>
      </c>
      <c r="C490" s="41"/>
      <c r="D490" s="35" t="s">
        <v>1180</v>
      </c>
      <c r="E490" s="35" t="s">
        <v>1181</v>
      </c>
      <c r="F490" s="36" t="s">
        <v>1182</v>
      </c>
      <c r="G490" s="38">
        <v>1</v>
      </c>
      <c r="H490" s="643">
        <v>1012157</v>
      </c>
      <c r="I490" s="36" t="s">
        <v>3349</v>
      </c>
      <c r="J490" s="36"/>
      <c r="K490" s="36"/>
      <c r="L490" s="36"/>
      <c r="M490" s="402"/>
      <c r="N490" s="36"/>
      <c r="O490" s="36"/>
      <c r="P490" s="392"/>
      <c r="Q490" s="392"/>
      <c r="R490" s="392"/>
      <c r="S490" s="392"/>
      <c r="T490" s="392"/>
      <c r="U490" s="392"/>
      <c r="V490" s="757" t="b">
        <f t="shared" si="22"/>
        <v>1</v>
      </c>
      <c r="W490" s="757" t="b">
        <f t="shared" si="21"/>
        <v>1</v>
      </c>
      <c r="X490" s="35" t="s">
        <v>1181</v>
      </c>
      <c r="Y490" s="38">
        <v>1</v>
      </c>
      <c r="Z490" s="38" t="s">
        <v>7</v>
      </c>
      <c r="AA490" s="117" t="s">
        <v>1183</v>
      </c>
      <c r="AB490" s="33" t="s">
        <v>1554</v>
      </c>
      <c r="AC490" s="213" t="s">
        <v>4428</v>
      </c>
      <c r="AD490" s="626" t="str">
        <f t="shared" si="23"/>
        <v>MATH F113T1</v>
      </c>
      <c r="AE490" s="626">
        <v>1133</v>
      </c>
      <c r="AF490" s="36" t="s">
        <v>1182</v>
      </c>
      <c r="AG490" s="757" t="s">
        <v>4614</v>
      </c>
    </row>
    <row r="491" spans="2:33" ht="14.25" customHeight="1">
      <c r="B491" s="33" t="s">
        <v>1876</v>
      </c>
      <c r="C491" s="41" t="s">
        <v>1780</v>
      </c>
      <c r="D491" s="35" t="s">
        <v>1180</v>
      </c>
      <c r="E491" s="35" t="s">
        <v>1181</v>
      </c>
      <c r="F491" s="36" t="s">
        <v>1182</v>
      </c>
      <c r="G491" s="38">
        <v>2</v>
      </c>
      <c r="H491" s="633">
        <v>10122</v>
      </c>
      <c r="I491" s="36" t="s">
        <v>3279</v>
      </c>
      <c r="J491" s="36" t="s">
        <v>3270</v>
      </c>
      <c r="K491" s="36" t="s">
        <v>3271</v>
      </c>
      <c r="L491" s="36"/>
      <c r="M491" s="402"/>
      <c r="N491" s="36"/>
      <c r="O491" s="36"/>
      <c r="P491" s="392"/>
      <c r="Q491" s="392"/>
      <c r="R491" s="392"/>
      <c r="S491" s="392"/>
      <c r="T491" s="392"/>
      <c r="U491" s="392"/>
      <c r="V491" s="757" t="b">
        <f t="shared" si="22"/>
        <v>1</v>
      </c>
      <c r="W491" s="757" t="b">
        <f t="shared" si="21"/>
        <v>1</v>
      </c>
      <c r="X491" s="35" t="s">
        <v>1181</v>
      </c>
      <c r="Y491" s="38">
        <v>2</v>
      </c>
      <c r="Z491" s="38" t="s">
        <v>6</v>
      </c>
      <c r="AA491" s="96" t="s">
        <v>1875</v>
      </c>
      <c r="AB491" s="33" t="s">
        <v>1876</v>
      </c>
      <c r="AC491" s="213" t="s">
        <v>4429</v>
      </c>
      <c r="AD491" s="626" t="str">
        <f t="shared" si="23"/>
        <v>MATH F113L2</v>
      </c>
      <c r="AE491" s="626">
        <v>1134</v>
      </c>
      <c r="AF491" s="36" t="s">
        <v>1182</v>
      </c>
    </row>
    <row r="492" spans="2:33" ht="14.25" customHeight="1">
      <c r="B492" s="33" t="s">
        <v>1640</v>
      </c>
      <c r="C492" s="41"/>
      <c r="D492" s="35" t="s">
        <v>1180</v>
      </c>
      <c r="E492" s="35" t="s">
        <v>1181</v>
      </c>
      <c r="F492" s="36" t="s">
        <v>1182</v>
      </c>
      <c r="G492" s="38">
        <v>2</v>
      </c>
      <c r="H492" s="643">
        <v>1012257</v>
      </c>
      <c r="I492" s="36" t="s">
        <v>3306</v>
      </c>
      <c r="J492" s="36"/>
      <c r="K492" s="36"/>
      <c r="L492" s="36"/>
      <c r="M492" s="402"/>
      <c r="N492" s="36"/>
      <c r="O492" s="36"/>
      <c r="P492" s="392"/>
      <c r="Q492" s="392"/>
      <c r="R492" s="392"/>
      <c r="S492" s="392"/>
      <c r="T492" s="392"/>
      <c r="U492" s="392"/>
      <c r="V492" s="757" t="b">
        <f t="shared" si="22"/>
        <v>1</v>
      </c>
      <c r="W492" s="757" t="b">
        <f t="shared" si="21"/>
        <v>1</v>
      </c>
      <c r="X492" s="35" t="s">
        <v>1181</v>
      </c>
      <c r="Y492" s="38">
        <v>2</v>
      </c>
      <c r="Z492" s="38" t="s">
        <v>7</v>
      </c>
      <c r="AA492" s="117" t="s">
        <v>1877</v>
      </c>
      <c r="AB492" s="33" t="s">
        <v>1640</v>
      </c>
      <c r="AC492" s="213" t="s">
        <v>4429</v>
      </c>
      <c r="AD492" s="626" t="str">
        <f t="shared" si="23"/>
        <v>MATH F113T2</v>
      </c>
      <c r="AE492" s="626">
        <v>1134</v>
      </c>
      <c r="AF492" s="36" t="s">
        <v>1182</v>
      </c>
      <c r="AG492" s="757" t="s">
        <v>4615</v>
      </c>
    </row>
    <row r="493" spans="2:33" ht="14.25" customHeight="1">
      <c r="B493" s="33" t="s">
        <v>1876</v>
      </c>
      <c r="C493" s="41" t="s">
        <v>1780</v>
      </c>
      <c r="D493" s="35" t="s">
        <v>1180</v>
      </c>
      <c r="E493" s="35" t="s">
        <v>1181</v>
      </c>
      <c r="F493" s="36" t="s">
        <v>1182</v>
      </c>
      <c r="G493" s="38">
        <v>3</v>
      </c>
      <c r="H493" s="633">
        <v>10123</v>
      </c>
      <c r="I493" s="36" t="s">
        <v>3279</v>
      </c>
      <c r="J493" s="36" t="s">
        <v>3270</v>
      </c>
      <c r="K493" s="36" t="s">
        <v>3271</v>
      </c>
      <c r="L493" s="36"/>
      <c r="M493" s="402"/>
      <c r="N493" s="36"/>
      <c r="O493" s="36"/>
      <c r="P493" s="392"/>
      <c r="Q493" s="392"/>
      <c r="R493" s="392"/>
      <c r="S493" s="392"/>
      <c r="T493" s="392"/>
      <c r="U493" s="392"/>
      <c r="V493" s="757" t="b">
        <f t="shared" si="22"/>
        <v>1</v>
      </c>
      <c r="W493" s="757" t="b">
        <f t="shared" si="21"/>
        <v>1</v>
      </c>
      <c r="X493" s="35" t="s">
        <v>1181</v>
      </c>
      <c r="Y493" s="38">
        <v>3</v>
      </c>
      <c r="Z493" s="38" t="s">
        <v>6</v>
      </c>
      <c r="AA493" s="96" t="s">
        <v>1875</v>
      </c>
      <c r="AB493" s="33" t="s">
        <v>1876</v>
      </c>
      <c r="AC493" s="213" t="s">
        <v>4430</v>
      </c>
      <c r="AD493" s="626" t="str">
        <f t="shared" si="23"/>
        <v>MATH F113L3</v>
      </c>
      <c r="AE493" s="626">
        <v>1135</v>
      </c>
      <c r="AF493" s="36" t="s">
        <v>1182</v>
      </c>
    </row>
    <row r="494" spans="2:33" ht="14.25" customHeight="1">
      <c r="B494" s="33" t="s">
        <v>1554</v>
      </c>
      <c r="C494" s="41"/>
      <c r="D494" s="35" t="s">
        <v>1180</v>
      </c>
      <c r="E494" s="35" t="s">
        <v>1181</v>
      </c>
      <c r="F494" s="36" t="s">
        <v>1182</v>
      </c>
      <c r="G494" s="38">
        <v>3</v>
      </c>
      <c r="H494" s="643">
        <v>1012357</v>
      </c>
      <c r="I494" s="36" t="s">
        <v>3349</v>
      </c>
      <c r="J494" s="36"/>
      <c r="K494" s="36"/>
      <c r="L494" s="36"/>
      <c r="M494" s="402"/>
      <c r="N494" s="36"/>
      <c r="O494" s="36"/>
      <c r="P494" s="392"/>
      <c r="Q494" s="392"/>
      <c r="R494" s="392"/>
      <c r="S494" s="392"/>
      <c r="T494" s="392"/>
      <c r="U494" s="392"/>
      <c r="V494" s="757" t="b">
        <f t="shared" si="22"/>
        <v>1</v>
      </c>
      <c r="W494" s="757" t="b">
        <f t="shared" si="21"/>
        <v>1</v>
      </c>
      <c r="X494" s="35" t="s">
        <v>1181</v>
      </c>
      <c r="Y494" s="38">
        <v>3</v>
      </c>
      <c r="Z494" s="38" t="s">
        <v>7</v>
      </c>
      <c r="AA494" s="117" t="s">
        <v>1878</v>
      </c>
      <c r="AB494" s="33" t="s">
        <v>1554</v>
      </c>
      <c r="AC494" s="213" t="s">
        <v>4430</v>
      </c>
      <c r="AD494" s="626" t="str">
        <f t="shared" si="23"/>
        <v>MATH F113T3</v>
      </c>
      <c r="AE494" s="626">
        <v>1135</v>
      </c>
      <c r="AF494" s="36" t="s">
        <v>1182</v>
      </c>
      <c r="AG494" s="757" t="s">
        <v>4616</v>
      </c>
    </row>
    <row r="495" spans="2:33" ht="14.25" customHeight="1">
      <c r="B495" s="33" t="s">
        <v>1876</v>
      </c>
      <c r="C495" s="41" t="s">
        <v>1780</v>
      </c>
      <c r="D495" s="35" t="s">
        <v>1180</v>
      </c>
      <c r="E495" s="35" t="s">
        <v>1181</v>
      </c>
      <c r="F495" s="36" t="s">
        <v>1182</v>
      </c>
      <c r="G495" s="38">
        <v>4</v>
      </c>
      <c r="H495" s="633">
        <v>10124</v>
      </c>
      <c r="I495" s="36" t="s">
        <v>3279</v>
      </c>
      <c r="J495" s="36" t="s">
        <v>3270</v>
      </c>
      <c r="K495" s="36" t="s">
        <v>3271</v>
      </c>
      <c r="L495" s="36"/>
      <c r="M495" s="402"/>
      <c r="N495" s="36"/>
      <c r="O495" s="36"/>
      <c r="P495" s="392"/>
      <c r="Q495" s="392"/>
      <c r="R495" s="392"/>
      <c r="S495" s="392"/>
      <c r="T495" s="392"/>
      <c r="U495" s="392"/>
      <c r="V495" s="757" t="b">
        <f t="shared" si="22"/>
        <v>1</v>
      </c>
      <c r="W495" s="757" t="b">
        <f t="shared" si="21"/>
        <v>1</v>
      </c>
      <c r="X495" s="35" t="s">
        <v>1181</v>
      </c>
      <c r="Y495" s="38">
        <v>4</v>
      </c>
      <c r="Z495" s="38" t="s">
        <v>6</v>
      </c>
      <c r="AA495" s="96" t="s">
        <v>1875</v>
      </c>
      <c r="AB495" s="33" t="s">
        <v>1876</v>
      </c>
      <c r="AC495" s="213" t="s">
        <v>4431</v>
      </c>
      <c r="AD495" s="626" t="str">
        <f t="shared" si="23"/>
        <v>MATH F113L4</v>
      </c>
      <c r="AE495" s="626">
        <v>1136</v>
      </c>
      <c r="AF495" s="36" t="s">
        <v>1182</v>
      </c>
    </row>
    <row r="496" spans="2:33" ht="14.25" customHeight="1">
      <c r="B496" s="33" t="s">
        <v>1640</v>
      </c>
      <c r="C496" s="41"/>
      <c r="D496" s="35" t="s">
        <v>1180</v>
      </c>
      <c r="E496" s="35" t="s">
        <v>1181</v>
      </c>
      <c r="F496" s="36" t="s">
        <v>1182</v>
      </c>
      <c r="G496" s="38">
        <v>4</v>
      </c>
      <c r="H496" s="643">
        <v>1012457</v>
      </c>
      <c r="I496" s="36" t="s">
        <v>3306</v>
      </c>
      <c r="J496" s="36"/>
      <c r="K496" s="36"/>
      <c r="L496" s="36"/>
      <c r="M496" s="402"/>
      <c r="N496" s="36"/>
      <c r="O496" s="36"/>
      <c r="P496" s="392"/>
      <c r="Q496" s="392"/>
      <c r="R496" s="392"/>
      <c r="S496" s="392"/>
      <c r="T496" s="392"/>
      <c r="U496" s="392"/>
      <c r="V496" s="757" t="b">
        <f t="shared" si="22"/>
        <v>1</v>
      </c>
      <c r="W496" s="757" t="b">
        <f t="shared" si="21"/>
        <v>1</v>
      </c>
      <c r="X496" s="35" t="s">
        <v>1181</v>
      </c>
      <c r="Y496" s="38">
        <v>4</v>
      </c>
      <c r="Z496" s="38" t="s">
        <v>7</v>
      </c>
      <c r="AA496" s="53" t="s">
        <v>1879</v>
      </c>
      <c r="AB496" s="33" t="s">
        <v>1640</v>
      </c>
      <c r="AC496" s="213" t="s">
        <v>4431</v>
      </c>
      <c r="AD496" s="626" t="str">
        <f t="shared" si="23"/>
        <v>MATH F113T4</v>
      </c>
      <c r="AE496" s="626">
        <v>1136</v>
      </c>
      <c r="AF496" s="36" t="s">
        <v>1182</v>
      </c>
      <c r="AG496" s="757" t="s">
        <v>4617</v>
      </c>
    </row>
    <row r="497" spans="2:33" ht="14.25" customHeight="1">
      <c r="B497" s="33" t="s">
        <v>1876</v>
      </c>
      <c r="C497" s="41" t="s">
        <v>1608</v>
      </c>
      <c r="D497" s="35" t="s">
        <v>1180</v>
      </c>
      <c r="E497" s="35" t="s">
        <v>1181</v>
      </c>
      <c r="F497" s="36" t="s">
        <v>1182</v>
      </c>
      <c r="G497" s="38">
        <v>5</v>
      </c>
      <c r="H497" s="633">
        <v>10125</v>
      </c>
      <c r="I497" s="36" t="s">
        <v>3279</v>
      </c>
      <c r="J497" s="36" t="s">
        <v>3270</v>
      </c>
      <c r="K497" s="36" t="s">
        <v>3271</v>
      </c>
      <c r="L497" s="36"/>
      <c r="M497" s="402"/>
      <c r="N497" s="36"/>
      <c r="O497" s="36"/>
      <c r="P497" s="392"/>
      <c r="Q497" s="392"/>
      <c r="R497" s="392"/>
      <c r="S497" s="392"/>
      <c r="T497" s="392"/>
      <c r="U497" s="392"/>
      <c r="V497" s="757" t="b">
        <f t="shared" si="22"/>
        <v>1</v>
      </c>
      <c r="W497" s="757" t="b">
        <f t="shared" si="21"/>
        <v>1</v>
      </c>
      <c r="X497" s="35" t="s">
        <v>1181</v>
      </c>
      <c r="Y497" s="38">
        <v>5</v>
      </c>
      <c r="Z497" s="38" t="s">
        <v>6</v>
      </c>
      <c r="AA497" s="96" t="s">
        <v>1880</v>
      </c>
      <c r="AB497" s="33" t="s">
        <v>1876</v>
      </c>
      <c r="AC497" s="213" t="s">
        <v>4432</v>
      </c>
      <c r="AD497" s="626" t="str">
        <f t="shared" si="23"/>
        <v>MATH F113L5</v>
      </c>
      <c r="AE497" s="626">
        <v>1137</v>
      </c>
      <c r="AF497" s="36" t="s">
        <v>1182</v>
      </c>
    </row>
    <row r="498" spans="2:33" ht="14.25" customHeight="1">
      <c r="B498" s="33" t="s">
        <v>1554</v>
      </c>
      <c r="C498" s="41"/>
      <c r="D498" s="35" t="s">
        <v>1180</v>
      </c>
      <c r="E498" s="35" t="s">
        <v>1181</v>
      </c>
      <c r="F498" s="36" t="s">
        <v>1182</v>
      </c>
      <c r="G498" s="38">
        <v>5</v>
      </c>
      <c r="H498" s="643">
        <v>1012557</v>
      </c>
      <c r="I498" s="36" t="s">
        <v>3349</v>
      </c>
      <c r="J498" s="36"/>
      <c r="K498" s="36"/>
      <c r="L498" s="36"/>
      <c r="M498" s="402"/>
      <c r="N498" s="36"/>
      <c r="O498" s="36"/>
      <c r="P498" s="392"/>
      <c r="Q498" s="392"/>
      <c r="R498" s="392"/>
      <c r="S498" s="392"/>
      <c r="T498" s="392"/>
      <c r="U498" s="392"/>
      <c r="V498" s="757" t="b">
        <f t="shared" si="22"/>
        <v>1</v>
      </c>
      <c r="W498" s="757" t="b">
        <f t="shared" si="21"/>
        <v>1</v>
      </c>
      <c r="X498" s="35" t="s">
        <v>1181</v>
      </c>
      <c r="Y498" s="38">
        <v>5</v>
      </c>
      <c r="Z498" s="38" t="s">
        <v>7</v>
      </c>
      <c r="AA498" s="53" t="s">
        <v>1881</v>
      </c>
      <c r="AB498" s="33" t="s">
        <v>1554</v>
      </c>
      <c r="AC498" s="213" t="s">
        <v>4432</v>
      </c>
      <c r="AD498" s="626" t="str">
        <f t="shared" si="23"/>
        <v>MATH F113T5</v>
      </c>
      <c r="AE498" s="626">
        <v>1137</v>
      </c>
      <c r="AF498" s="36" t="s">
        <v>1182</v>
      </c>
      <c r="AG498" s="757" t="s">
        <v>4618</v>
      </c>
    </row>
    <row r="499" spans="2:33" ht="14.25" customHeight="1">
      <c r="B499" s="33" t="s">
        <v>1876</v>
      </c>
      <c r="C499" s="41" t="s">
        <v>1608</v>
      </c>
      <c r="D499" s="35" t="s">
        <v>1180</v>
      </c>
      <c r="E499" s="35" t="s">
        <v>1181</v>
      </c>
      <c r="F499" s="36" t="s">
        <v>1182</v>
      </c>
      <c r="G499" s="38">
        <v>6</v>
      </c>
      <c r="H499" s="633">
        <v>10126</v>
      </c>
      <c r="I499" s="36" t="s">
        <v>3279</v>
      </c>
      <c r="J499" s="36" t="s">
        <v>3270</v>
      </c>
      <c r="K499" s="36" t="s">
        <v>3271</v>
      </c>
      <c r="L499" s="36"/>
      <c r="M499" s="402"/>
      <c r="N499" s="36"/>
      <c r="O499" s="36"/>
      <c r="P499" s="392"/>
      <c r="Q499" s="392"/>
      <c r="R499" s="392"/>
      <c r="S499" s="392"/>
      <c r="T499" s="392"/>
      <c r="U499" s="392"/>
      <c r="V499" s="757" t="b">
        <f t="shared" si="22"/>
        <v>1</v>
      </c>
      <c r="W499" s="757" t="b">
        <f t="shared" si="21"/>
        <v>1</v>
      </c>
      <c r="X499" s="35" t="s">
        <v>1181</v>
      </c>
      <c r="Y499" s="38">
        <v>6</v>
      </c>
      <c r="Z499" s="38" t="s">
        <v>6</v>
      </c>
      <c r="AA499" s="96" t="s">
        <v>1880</v>
      </c>
      <c r="AB499" s="33" t="s">
        <v>1876</v>
      </c>
      <c r="AC499" s="213" t="s">
        <v>4433</v>
      </c>
      <c r="AD499" s="626" t="str">
        <f t="shared" si="23"/>
        <v>MATH F113L6</v>
      </c>
      <c r="AE499" s="626">
        <v>1138</v>
      </c>
      <c r="AF499" s="36" t="s">
        <v>1182</v>
      </c>
    </row>
    <row r="500" spans="2:33" ht="14.25" customHeight="1">
      <c r="B500" s="33" t="s">
        <v>1640</v>
      </c>
      <c r="C500" s="41"/>
      <c r="D500" s="35" t="s">
        <v>1180</v>
      </c>
      <c r="E500" s="35" t="s">
        <v>1181</v>
      </c>
      <c r="F500" s="36" t="s">
        <v>1182</v>
      </c>
      <c r="G500" s="38">
        <v>6</v>
      </c>
      <c r="H500" s="643">
        <v>1012657</v>
      </c>
      <c r="I500" s="36" t="s">
        <v>3306</v>
      </c>
      <c r="J500" s="36"/>
      <c r="K500" s="36"/>
      <c r="L500" s="36"/>
      <c r="M500" s="402"/>
      <c r="N500" s="36"/>
      <c r="O500" s="36"/>
      <c r="P500" s="392"/>
      <c r="Q500" s="392"/>
      <c r="R500" s="392"/>
      <c r="S500" s="392"/>
      <c r="T500" s="392"/>
      <c r="U500" s="392"/>
      <c r="V500" s="757" t="b">
        <f t="shared" si="22"/>
        <v>1</v>
      </c>
      <c r="W500" s="757" t="b">
        <f t="shared" si="21"/>
        <v>1</v>
      </c>
      <c r="X500" s="35" t="s">
        <v>1181</v>
      </c>
      <c r="Y500" s="38">
        <v>6</v>
      </c>
      <c r="Z500" s="38" t="s">
        <v>7</v>
      </c>
      <c r="AA500" s="117" t="s">
        <v>1882</v>
      </c>
      <c r="AB500" s="33" t="s">
        <v>1640</v>
      </c>
      <c r="AC500" s="213" t="s">
        <v>4433</v>
      </c>
      <c r="AD500" s="626" t="str">
        <f t="shared" si="23"/>
        <v>MATH F113T6</v>
      </c>
      <c r="AE500" s="626">
        <v>1138</v>
      </c>
      <c r="AF500" s="36" t="s">
        <v>1182</v>
      </c>
      <c r="AG500" s="757" t="s">
        <v>4619</v>
      </c>
    </row>
    <row r="501" spans="2:33" ht="14.25" customHeight="1">
      <c r="B501" s="33" t="s">
        <v>1876</v>
      </c>
      <c r="C501" s="41" t="s">
        <v>1608</v>
      </c>
      <c r="D501" s="35" t="s">
        <v>1180</v>
      </c>
      <c r="E501" s="35" t="s">
        <v>1181</v>
      </c>
      <c r="F501" s="36" t="s">
        <v>1182</v>
      </c>
      <c r="G501" s="38">
        <v>7</v>
      </c>
      <c r="H501" s="633">
        <v>10127</v>
      </c>
      <c r="I501" s="36" t="s">
        <v>3279</v>
      </c>
      <c r="J501" s="36" t="s">
        <v>3270</v>
      </c>
      <c r="K501" s="36" t="s">
        <v>3271</v>
      </c>
      <c r="L501" s="36"/>
      <c r="M501" s="402"/>
      <c r="N501" s="36"/>
      <c r="O501" s="36"/>
      <c r="P501" s="392"/>
      <c r="Q501" s="392"/>
      <c r="R501" s="392"/>
      <c r="S501" s="392"/>
      <c r="T501" s="392"/>
      <c r="U501" s="392"/>
      <c r="V501" s="757" t="b">
        <f t="shared" si="22"/>
        <v>1</v>
      </c>
      <c r="W501" s="757" t="b">
        <f t="shared" si="21"/>
        <v>1</v>
      </c>
      <c r="X501" s="35" t="s">
        <v>1181</v>
      </c>
      <c r="Y501" s="38">
        <v>7</v>
      </c>
      <c r="Z501" s="38" t="s">
        <v>6</v>
      </c>
      <c r="AA501" s="96" t="s">
        <v>1880</v>
      </c>
      <c r="AB501" s="33" t="s">
        <v>1876</v>
      </c>
      <c r="AC501" s="213" t="s">
        <v>4434</v>
      </c>
      <c r="AD501" s="626" t="str">
        <f t="shared" si="23"/>
        <v>MATH F113L7</v>
      </c>
      <c r="AE501" s="626">
        <v>1139</v>
      </c>
      <c r="AF501" s="36" t="s">
        <v>1182</v>
      </c>
    </row>
    <row r="502" spans="2:33" ht="14.25" customHeight="1">
      <c r="B502" s="33" t="s">
        <v>1554</v>
      </c>
      <c r="C502" s="41"/>
      <c r="D502" s="35" t="s">
        <v>1180</v>
      </c>
      <c r="E502" s="35" t="s">
        <v>1181</v>
      </c>
      <c r="F502" s="36" t="s">
        <v>1182</v>
      </c>
      <c r="G502" s="38">
        <v>7</v>
      </c>
      <c r="H502" s="643">
        <v>1012757</v>
      </c>
      <c r="I502" s="36" t="s">
        <v>3349</v>
      </c>
      <c r="J502" s="36"/>
      <c r="K502" s="36"/>
      <c r="L502" s="36"/>
      <c r="M502" s="402"/>
      <c r="N502" s="36"/>
      <c r="O502" s="36"/>
      <c r="P502" s="392"/>
      <c r="Q502" s="392"/>
      <c r="R502" s="392"/>
      <c r="S502" s="392"/>
      <c r="T502" s="392"/>
      <c r="U502" s="392"/>
      <c r="V502" s="757" t="b">
        <f t="shared" si="22"/>
        <v>1</v>
      </c>
      <c r="W502" s="757" t="b">
        <f t="shared" si="21"/>
        <v>1</v>
      </c>
      <c r="X502" s="35" t="s">
        <v>1181</v>
      </c>
      <c r="Y502" s="38">
        <v>7</v>
      </c>
      <c r="Z502" s="38" t="s">
        <v>7</v>
      </c>
      <c r="AA502" s="117" t="s">
        <v>1883</v>
      </c>
      <c r="AB502" s="33" t="s">
        <v>1554</v>
      </c>
      <c r="AC502" s="213" t="s">
        <v>4434</v>
      </c>
      <c r="AD502" s="626" t="str">
        <f t="shared" si="23"/>
        <v>MATH F113T7</v>
      </c>
      <c r="AE502" s="626">
        <v>1139</v>
      </c>
      <c r="AF502" s="36" t="s">
        <v>1182</v>
      </c>
      <c r="AG502" s="757" t="s">
        <v>4620</v>
      </c>
    </row>
    <row r="503" spans="2:33" ht="14.25" customHeight="1">
      <c r="B503" s="43" t="s">
        <v>1552</v>
      </c>
      <c r="C503" s="41"/>
      <c r="D503" s="66" t="s">
        <v>1208</v>
      </c>
      <c r="E503" s="67" t="s">
        <v>1209</v>
      </c>
      <c r="F503" s="67" t="s">
        <v>1210</v>
      </c>
      <c r="G503" s="41">
        <v>1</v>
      </c>
      <c r="H503" s="633">
        <v>10221</v>
      </c>
      <c r="I503" s="67" t="s">
        <v>3300</v>
      </c>
      <c r="J503" s="67" t="s">
        <v>3309</v>
      </c>
      <c r="K503" s="67" t="s">
        <v>3298</v>
      </c>
      <c r="L503" s="67"/>
      <c r="M503" s="406"/>
      <c r="N503" s="67"/>
      <c r="O503" s="67"/>
      <c r="P503" s="392"/>
      <c r="Q503" s="392"/>
      <c r="R503" s="392"/>
      <c r="S503" s="392"/>
      <c r="T503" s="392"/>
      <c r="U503" s="392"/>
      <c r="V503" s="757" t="b">
        <f t="shared" si="22"/>
        <v>1</v>
      </c>
      <c r="W503" s="757" t="b">
        <f t="shared" si="21"/>
        <v>1</v>
      </c>
      <c r="X503" s="67" t="s">
        <v>1209</v>
      </c>
      <c r="Y503" s="41">
        <v>1</v>
      </c>
      <c r="Z503" s="41" t="s">
        <v>6</v>
      </c>
      <c r="AA503" s="53" t="s">
        <v>1187</v>
      </c>
      <c r="AB503" s="43" t="s">
        <v>1552</v>
      </c>
      <c r="AC503" s="213" t="s">
        <v>4435</v>
      </c>
      <c r="AD503" s="626" t="str">
        <f t="shared" si="23"/>
        <v>MATH F211L1</v>
      </c>
      <c r="AE503" s="626">
        <v>1568</v>
      </c>
      <c r="AF503" s="67" t="s">
        <v>1210</v>
      </c>
    </row>
    <row r="504" spans="2:33" ht="14.25" customHeight="1">
      <c r="B504" s="43" t="s">
        <v>1674</v>
      </c>
      <c r="C504" s="41"/>
      <c r="D504" s="66" t="s">
        <v>1208</v>
      </c>
      <c r="E504" s="67" t="s">
        <v>1209</v>
      </c>
      <c r="F504" s="67" t="s">
        <v>1210</v>
      </c>
      <c r="G504" s="41">
        <v>1</v>
      </c>
      <c r="H504" s="643">
        <v>1022157</v>
      </c>
      <c r="I504" s="67" t="s">
        <v>3288</v>
      </c>
      <c r="J504" s="67"/>
      <c r="K504" s="67"/>
      <c r="L504" s="67"/>
      <c r="M504" s="406"/>
      <c r="N504" s="67"/>
      <c r="O504" s="67"/>
      <c r="P504" s="392"/>
      <c r="Q504" s="392"/>
      <c r="R504" s="392"/>
      <c r="S504" s="392"/>
      <c r="T504" s="392"/>
      <c r="U504" s="392"/>
      <c r="V504" s="757" t="b">
        <f t="shared" si="22"/>
        <v>1</v>
      </c>
      <c r="W504" s="757" t="b">
        <f t="shared" si="21"/>
        <v>1</v>
      </c>
      <c r="X504" s="67" t="s">
        <v>1209</v>
      </c>
      <c r="Y504" s="41">
        <v>1</v>
      </c>
      <c r="Z504" s="41" t="s">
        <v>7</v>
      </c>
      <c r="AA504" s="53" t="s">
        <v>1188</v>
      </c>
      <c r="AB504" s="43" t="s">
        <v>1674</v>
      </c>
      <c r="AC504" s="213" t="s">
        <v>4435</v>
      </c>
      <c r="AD504" s="626" t="str">
        <f t="shared" si="23"/>
        <v>MATH F211T1</v>
      </c>
      <c r="AE504" s="626">
        <v>1568</v>
      </c>
      <c r="AF504" s="67" t="s">
        <v>1210</v>
      </c>
      <c r="AG504" s="757" t="s">
        <v>4621</v>
      </c>
    </row>
    <row r="505" spans="2:33" ht="14.25" customHeight="1">
      <c r="B505" s="43" t="s">
        <v>1621</v>
      </c>
      <c r="C505" s="69" t="s">
        <v>1884</v>
      </c>
      <c r="D505" s="66" t="s">
        <v>1211</v>
      </c>
      <c r="E505" s="67" t="s">
        <v>1212</v>
      </c>
      <c r="F505" s="67" t="s">
        <v>1213</v>
      </c>
      <c r="G505" s="41">
        <v>1</v>
      </c>
      <c r="H505" s="633">
        <v>13401</v>
      </c>
      <c r="I505" s="67" t="s">
        <v>3304</v>
      </c>
      <c r="J505" s="67" t="s">
        <v>3265</v>
      </c>
      <c r="K505" s="67" t="s">
        <v>3264</v>
      </c>
      <c r="L505" s="67"/>
      <c r="M505" s="406"/>
      <c r="N505" s="67"/>
      <c r="O505" s="67"/>
      <c r="P505" s="392"/>
      <c r="Q505" s="392"/>
      <c r="R505" s="392"/>
      <c r="S505" s="392"/>
      <c r="T505" s="392"/>
      <c r="U505" s="392"/>
      <c r="V505" s="757" t="b">
        <f t="shared" si="22"/>
        <v>1</v>
      </c>
      <c r="W505" s="757" t="b">
        <f t="shared" si="21"/>
        <v>1</v>
      </c>
      <c r="X505" s="67" t="s">
        <v>1212</v>
      </c>
      <c r="Y505" s="41">
        <v>1</v>
      </c>
      <c r="Z505" s="41" t="s">
        <v>6</v>
      </c>
      <c r="AA505" s="53" t="s">
        <v>1145</v>
      </c>
      <c r="AB505" s="43" t="s">
        <v>1621</v>
      </c>
      <c r="AC505" s="213" t="s">
        <v>4436</v>
      </c>
      <c r="AD505" s="626" t="str">
        <f t="shared" si="23"/>
        <v>MATH F231L1</v>
      </c>
      <c r="AE505" s="626">
        <v>1307</v>
      </c>
      <c r="AF505" s="67" t="s">
        <v>1213</v>
      </c>
    </row>
    <row r="506" spans="2:33" ht="14.25" customHeight="1">
      <c r="B506" s="33" t="s">
        <v>1588</v>
      </c>
      <c r="C506" s="69" t="s">
        <v>1672</v>
      </c>
      <c r="D506" s="35" t="s">
        <v>1214</v>
      </c>
      <c r="E506" s="35" t="s">
        <v>1215</v>
      </c>
      <c r="F506" s="36" t="s">
        <v>1216</v>
      </c>
      <c r="G506" s="38">
        <v>1</v>
      </c>
      <c r="H506" s="633">
        <v>14651</v>
      </c>
      <c r="I506" s="36" t="s">
        <v>3303</v>
      </c>
      <c r="J506" s="36" t="s">
        <v>3266</v>
      </c>
      <c r="K506" s="36" t="s">
        <v>3267</v>
      </c>
      <c r="L506" s="36"/>
      <c r="M506" s="402"/>
      <c r="N506" s="36"/>
      <c r="O506" s="36"/>
      <c r="P506" s="392"/>
      <c r="Q506" s="392"/>
      <c r="R506" s="392"/>
      <c r="S506" s="392"/>
      <c r="T506" s="392"/>
      <c r="U506" s="392"/>
      <c r="V506" s="757" t="b">
        <f t="shared" si="22"/>
        <v>1</v>
      </c>
      <c r="W506" s="757" t="b">
        <f t="shared" si="21"/>
        <v>1</v>
      </c>
      <c r="X506" s="35" t="s">
        <v>1215</v>
      </c>
      <c r="Y506" s="38">
        <v>1</v>
      </c>
      <c r="Z506" s="38" t="s">
        <v>6</v>
      </c>
      <c r="AA506" s="441" t="s">
        <v>1137</v>
      </c>
      <c r="AB506" s="33" t="s">
        <v>1588</v>
      </c>
      <c r="AC506" s="213" t="s">
        <v>4437</v>
      </c>
      <c r="AD506" s="626" t="str">
        <f t="shared" si="23"/>
        <v>MATH F241L1</v>
      </c>
      <c r="AE506" s="626">
        <v>1393</v>
      </c>
      <c r="AF506" s="36" t="s">
        <v>1216</v>
      </c>
    </row>
    <row r="507" spans="2:33" ht="14.25" customHeight="1">
      <c r="B507" s="449" t="s">
        <v>1550</v>
      </c>
      <c r="C507" s="69" t="s">
        <v>1672</v>
      </c>
      <c r="D507" s="35" t="s">
        <v>1214</v>
      </c>
      <c r="E507" s="35" t="s">
        <v>1215</v>
      </c>
      <c r="F507" s="36" t="s">
        <v>1216</v>
      </c>
      <c r="G507" s="38">
        <v>1</v>
      </c>
      <c r="H507" s="641">
        <v>1465157</v>
      </c>
      <c r="I507" s="449" t="s">
        <v>1550</v>
      </c>
      <c r="J507" s="36"/>
      <c r="K507" s="36"/>
      <c r="L507" s="36"/>
      <c r="M507" s="402"/>
      <c r="N507" s="36"/>
      <c r="O507" s="36"/>
      <c r="P507" s="392"/>
      <c r="Q507" s="392"/>
      <c r="R507" s="392"/>
      <c r="S507" s="392"/>
      <c r="T507" s="392"/>
      <c r="U507" s="392"/>
      <c r="V507" s="757" t="b">
        <f t="shared" si="22"/>
        <v>1</v>
      </c>
      <c r="W507" s="757" t="b">
        <f t="shared" si="21"/>
        <v>1</v>
      </c>
      <c r="X507" s="35" t="s">
        <v>1215</v>
      </c>
      <c r="Y507" s="38">
        <v>1</v>
      </c>
      <c r="Z507" s="38" t="s">
        <v>7</v>
      </c>
      <c r="AA507" s="442" t="s">
        <v>1138</v>
      </c>
      <c r="AB507" s="33" t="s">
        <v>1550</v>
      </c>
      <c r="AC507" s="213" t="s">
        <v>4438</v>
      </c>
      <c r="AD507" s="626" t="str">
        <f t="shared" si="23"/>
        <v>MATH F241T1</v>
      </c>
      <c r="AE507" s="626">
        <v>1394</v>
      </c>
      <c r="AF507" s="36" t="s">
        <v>1216</v>
      </c>
    </row>
    <row r="508" spans="2:33" ht="14.25" customHeight="1">
      <c r="B508" s="33" t="s">
        <v>1538</v>
      </c>
      <c r="C508" s="69" t="s">
        <v>1884</v>
      </c>
      <c r="D508" s="35" t="s">
        <v>1217</v>
      </c>
      <c r="E508" s="35" t="s">
        <v>1218</v>
      </c>
      <c r="F508" s="36" t="s">
        <v>1219</v>
      </c>
      <c r="G508" s="38">
        <v>1</v>
      </c>
      <c r="H508" s="633">
        <v>14661</v>
      </c>
      <c r="I508" s="36" t="s">
        <v>3282</v>
      </c>
      <c r="J508" s="36" t="s">
        <v>3277</v>
      </c>
      <c r="K508" s="36" t="s">
        <v>3308</v>
      </c>
      <c r="L508" s="36"/>
      <c r="M508" s="402"/>
      <c r="N508" s="36"/>
      <c r="O508" s="36"/>
      <c r="P508" s="392"/>
      <c r="Q508" s="392"/>
      <c r="R508" s="392"/>
      <c r="S508" s="392"/>
      <c r="T508" s="392"/>
      <c r="U508" s="392"/>
      <c r="V508" s="757" t="b">
        <f t="shared" si="22"/>
        <v>1</v>
      </c>
      <c r="W508" s="757" t="b">
        <f t="shared" si="21"/>
        <v>1</v>
      </c>
      <c r="X508" s="35" t="s">
        <v>1218</v>
      </c>
      <c r="Y508" s="38">
        <v>1</v>
      </c>
      <c r="Z508" s="38" t="s">
        <v>6</v>
      </c>
      <c r="AA508" s="441" t="s">
        <v>1185</v>
      </c>
      <c r="AB508" s="33" t="s">
        <v>1538</v>
      </c>
      <c r="AC508" s="213" t="s">
        <v>4439</v>
      </c>
      <c r="AD508" s="626" t="str">
        <f t="shared" si="23"/>
        <v>MATH F242L1</v>
      </c>
      <c r="AE508" s="626">
        <v>1395</v>
      </c>
      <c r="AF508" s="36" t="s">
        <v>1219</v>
      </c>
    </row>
    <row r="509" spans="2:33" ht="14.25" customHeight="1">
      <c r="B509" s="33" t="s">
        <v>1674</v>
      </c>
      <c r="C509" s="69" t="s">
        <v>1884</v>
      </c>
      <c r="D509" s="35" t="s">
        <v>1217</v>
      </c>
      <c r="E509" s="35" t="s">
        <v>1218</v>
      </c>
      <c r="F509" s="36" t="s">
        <v>1219</v>
      </c>
      <c r="G509" s="38">
        <v>1</v>
      </c>
      <c r="H509" s="641">
        <v>1466157</v>
      </c>
      <c r="I509" s="36" t="s">
        <v>3288</v>
      </c>
      <c r="J509" s="36"/>
      <c r="K509" s="36"/>
      <c r="L509" s="36"/>
      <c r="M509" s="402"/>
      <c r="N509" s="36"/>
      <c r="O509" s="36"/>
      <c r="P509" s="392"/>
      <c r="Q509" s="392"/>
      <c r="R509" s="392"/>
      <c r="S509" s="392"/>
      <c r="T509" s="392"/>
      <c r="U509" s="392"/>
      <c r="V509" s="757" t="b">
        <f t="shared" si="22"/>
        <v>1</v>
      </c>
      <c r="W509" s="757" t="b">
        <f t="shared" si="21"/>
        <v>1</v>
      </c>
      <c r="X509" s="35" t="s">
        <v>1218</v>
      </c>
      <c r="Y509" s="38">
        <v>1</v>
      </c>
      <c r="Z509" s="38" t="s">
        <v>7</v>
      </c>
      <c r="AA509" s="442" t="s">
        <v>1186</v>
      </c>
      <c r="AB509" s="33" t="s">
        <v>1674</v>
      </c>
      <c r="AC509" s="213" t="s">
        <v>4440</v>
      </c>
      <c r="AD509" s="626" t="str">
        <f t="shared" si="23"/>
        <v>MATH F242T1</v>
      </c>
      <c r="AE509" s="626">
        <v>1396</v>
      </c>
      <c r="AF509" s="36" t="s">
        <v>1219</v>
      </c>
    </row>
    <row r="510" spans="2:33" ht="14.25" customHeight="1">
      <c r="B510" s="33" t="s">
        <v>1548</v>
      </c>
      <c r="C510" s="41" t="s">
        <v>1672</v>
      </c>
      <c r="D510" s="35" t="s">
        <v>1220</v>
      </c>
      <c r="E510" s="35" t="s">
        <v>1221</v>
      </c>
      <c r="F510" s="36" t="s">
        <v>1222</v>
      </c>
      <c r="G510" s="38">
        <v>1</v>
      </c>
      <c r="H510" s="633">
        <v>14671</v>
      </c>
      <c r="I510" s="36" t="s">
        <v>3281</v>
      </c>
      <c r="J510" s="36" t="s">
        <v>3290</v>
      </c>
      <c r="K510" s="36" t="s">
        <v>3293</v>
      </c>
      <c r="L510" s="36"/>
      <c r="M510" s="402"/>
      <c r="N510" s="36"/>
      <c r="O510" s="36"/>
      <c r="P510" s="392"/>
      <c r="Q510" s="392"/>
      <c r="R510" s="392"/>
      <c r="S510" s="392"/>
      <c r="T510" s="392"/>
      <c r="U510" s="392"/>
      <c r="V510" s="757" t="b">
        <f t="shared" si="22"/>
        <v>1</v>
      </c>
      <c r="W510" s="757" t="b">
        <f t="shared" si="21"/>
        <v>1</v>
      </c>
      <c r="X510" s="35" t="s">
        <v>1221</v>
      </c>
      <c r="Y510" s="38">
        <v>1</v>
      </c>
      <c r="Z510" s="38" t="s">
        <v>6</v>
      </c>
      <c r="AA510" s="441" t="s">
        <v>1151</v>
      </c>
      <c r="AB510" s="33" t="s">
        <v>1548</v>
      </c>
      <c r="AC510" s="213" t="s">
        <v>4441</v>
      </c>
      <c r="AD510" s="626" t="str">
        <f t="shared" si="23"/>
        <v>MATH F243L1</v>
      </c>
      <c r="AE510" s="626">
        <v>1397</v>
      </c>
      <c r="AF510" s="36" t="s">
        <v>1222</v>
      </c>
    </row>
    <row r="511" spans="2:33" ht="14.25" customHeight="1">
      <c r="B511" s="33" t="s">
        <v>1637</v>
      </c>
      <c r="C511" s="41" t="s">
        <v>1672</v>
      </c>
      <c r="D511" s="35" t="s">
        <v>1220</v>
      </c>
      <c r="E511" s="35" t="s">
        <v>1221</v>
      </c>
      <c r="F511" s="36" t="s">
        <v>1222</v>
      </c>
      <c r="G511" s="38">
        <v>1</v>
      </c>
      <c r="H511" s="641">
        <v>1467157</v>
      </c>
      <c r="I511" s="36" t="s">
        <v>3301</v>
      </c>
      <c r="J511" s="36"/>
      <c r="K511" s="36"/>
      <c r="L511" s="36"/>
      <c r="M511" s="402"/>
      <c r="N511" s="36"/>
      <c r="O511" s="36"/>
      <c r="P511" s="392"/>
      <c r="Q511" s="392"/>
      <c r="R511" s="392"/>
      <c r="S511" s="392"/>
      <c r="T511" s="392"/>
      <c r="U511" s="392"/>
      <c r="V511" s="757" t="b">
        <f t="shared" si="22"/>
        <v>1</v>
      </c>
      <c r="W511" s="757" t="b">
        <f t="shared" si="21"/>
        <v>1</v>
      </c>
      <c r="X511" s="35" t="s">
        <v>1221</v>
      </c>
      <c r="Y511" s="38">
        <v>1</v>
      </c>
      <c r="Z511" s="38" t="s">
        <v>7</v>
      </c>
      <c r="AA511" s="442" t="s">
        <v>1152</v>
      </c>
      <c r="AB511" s="33" t="s">
        <v>1637</v>
      </c>
      <c r="AC511" s="213" t="s">
        <v>4442</v>
      </c>
      <c r="AD511" s="626" t="str">
        <f t="shared" si="23"/>
        <v>MATH F243T1</v>
      </c>
      <c r="AE511" s="626">
        <v>1398</v>
      </c>
      <c r="AF511" s="36" t="s">
        <v>1222</v>
      </c>
    </row>
    <row r="512" spans="2:33" ht="14.25" customHeight="1">
      <c r="B512" s="33" t="s">
        <v>1534</v>
      </c>
      <c r="C512" s="69" t="s">
        <v>1884</v>
      </c>
      <c r="D512" s="35" t="s">
        <v>1223</v>
      </c>
      <c r="E512" s="35" t="s">
        <v>1224</v>
      </c>
      <c r="F512" s="36" t="s">
        <v>1225</v>
      </c>
      <c r="G512" s="38">
        <v>1</v>
      </c>
      <c r="H512" s="633">
        <v>14681</v>
      </c>
      <c r="I512" s="36" t="s">
        <v>3284</v>
      </c>
      <c r="J512" s="36" t="s">
        <v>3273</v>
      </c>
      <c r="K512" s="36" t="s">
        <v>3269</v>
      </c>
      <c r="L512" s="36"/>
      <c r="M512" s="402"/>
      <c r="N512" s="36"/>
      <c r="O512" s="36"/>
      <c r="P512" s="392"/>
      <c r="Q512" s="392"/>
      <c r="R512" s="392"/>
      <c r="S512" s="392"/>
      <c r="T512" s="392"/>
      <c r="U512" s="392"/>
      <c r="V512" s="757" t="b">
        <f t="shared" si="22"/>
        <v>1</v>
      </c>
      <c r="W512" s="757" t="b">
        <f t="shared" si="21"/>
        <v>1</v>
      </c>
      <c r="X512" s="35" t="s">
        <v>1224</v>
      </c>
      <c r="Y512" s="38">
        <v>1</v>
      </c>
      <c r="Z512" s="38" t="s">
        <v>6</v>
      </c>
      <c r="AA512" s="117" t="s">
        <v>1885</v>
      </c>
      <c r="AB512" s="33" t="s">
        <v>1534</v>
      </c>
      <c r="AC512" s="213" t="s">
        <v>4443</v>
      </c>
      <c r="AD512" s="626" t="str">
        <f t="shared" si="23"/>
        <v>MATH F244L1</v>
      </c>
      <c r="AE512" s="626">
        <v>1399</v>
      </c>
      <c r="AF512" s="36" t="s">
        <v>1225</v>
      </c>
    </row>
    <row r="513" spans="2:32" ht="14.25" customHeight="1">
      <c r="B513" s="33" t="s">
        <v>1639</v>
      </c>
      <c r="C513" s="69" t="s">
        <v>1884</v>
      </c>
      <c r="D513" s="35" t="s">
        <v>1223</v>
      </c>
      <c r="E513" s="35" t="s">
        <v>1224</v>
      </c>
      <c r="F513" s="36" t="s">
        <v>1225</v>
      </c>
      <c r="G513" s="38">
        <v>1</v>
      </c>
      <c r="H513" s="641">
        <v>1468157</v>
      </c>
      <c r="I513" s="36" t="s">
        <v>3305</v>
      </c>
      <c r="J513" s="36"/>
      <c r="K513" s="36"/>
      <c r="L513" s="36"/>
      <c r="M513" s="402"/>
      <c r="N513" s="36"/>
      <c r="O513" s="36"/>
      <c r="P513" s="392"/>
      <c r="Q513" s="392"/>
      <c r="R513" s="392"/>
      <c r="S513" s="392"/>
      <c r="T513" s="392"/>
      <c r="U513" s="392"/>
      <c r="V513" s="757" t="b">
        <f t="shared" si="22"/>
        <v>1</v>
      </c>
      <c r="W513" s="757" t="b">
        <f t="shared" si="21"/>
        <v>1</v>
      </c>
      <c r="X513" s="35" t="s">
        <v>1224</v>
      </c>
      <c r="Y513" s="38">
        <v>1</v>
      </c>
      <c r="Z513" s="38" t="s">
        <v>7</v>
      </c>
      <c r="AA513" s="442" t="s">
        <v>1886</v>
      </c>
      <c r="AB513" s="33" t="s">
        <v>1639</v>
      </c>
      <c r="AC513" s="213" t="s">
        <v>4444</v>
      </c>
      <c r="AD513" s="626" t="str">
        <f t="shared" si="23"/>
        <v>MATH F244T1</v>
      </c>
      <c r="AE513" s="626">
        <v>1400</v>
      </c>
      <c r="AF513" s="36" t="s">
        <v>1225</v>
      </c>
    </row>
    <row r="514" spans="2:32" ht="14.25" customHeight="1">
      <c r="B514" s="33"/>
      <c r="C514" s="41"/>
      <c r="D514" s="35" t="s">
        <v>1226</v>
      </c>
      <c r="E514" s="35" t="s">
        <v>1227</v>
      </c>
      <c r="F514" s="36" t="s">
        <v>184</v>
      </c>
      <c r="G514" s="38">
        <v>1</v>
      </c>
      <c r="H514" s="633">
        <v>16621</v>
      </c>
      <c r="I514" s="36"/>
      <c r="J514" s="36"/>
      <c r="K514" s="36"/>
      <c r="L514" s="36"/>
      <c r="M514" s="402"/>
      <c r="N514" s="36"/>
      <c r="O514" s="36"/>
      <c r="P514" s="392"/>
      <c r="Q514" s="392"/>
      <c r="R514" s="392"/>
      <c r="S514" s="392"/>
      <c r="T514" s="392"/>
      <c r="U514" s="392"/>
      <c r="V514" s="757" t="b">
        <f t="shared" si="22"/>
        <v>1</v>
      </c>
      <c r="W514" s="757" t="b">
        <f t="shared" si="21"/>
        <v>1</v>
      </c>
      <c r="X514" s="35" t="s">
        <v>1227</v>
      </c>
      <c r="Y514" s="38">
        <v>1</v>
      </c>
      <c r="Z514" s="38" t="s">
        <v>19</v>
      </c>
      <c r="AA514" s="117" t="s">
        <v>1228</v>
      </c>
      <c r="AB514" s="33"/>
      <c r="AC514" s="213" t="s">
        <v>4445</v>
      </c>
      <c r="AD514" s="626" t="str">
        <f t="shared" si="23"/>
        <v>MATH F266I1</v>
      </c>
      <c r="AE514" s="626">
        <v>1477</v>
      </c>
      <c r="AF514" s="36" t="s">
        <v>184</v>
      </c>
    </row>
    <row r="515" spans="2:32" ht="14.25" customHeight="1">
      <c r="B515" s="43" t="s">
        <v>1567</v>
      </c>
      <c r="C515" s="69" t="s">
        <v>1884</v>
      </c>
      <c r="D515" s="35">
        <v>1471</v>
      </c>
      <c r="E515" s="49" t="s">
        <v>1231</v>
      </c>
      <c r="F515" s="53" t="s">
        <v>1232</v>
      </c>
      <c r="G515" s="38">
        <v>1</v>
      </c>
      <c r="H515" s="633">
        <v>14711</v>
      </c>
      <c r="I515" s="53" t="s">
        <v>3287</v>
      </c>
      <c r="J515" s="53" t="s">
        <v>3274</v>
      </c>
      <c r="K515" s="53" t="s">
        <v>3271</v>
      </c>
      <c r="L515" s="53"/>
      <c r="M515" s="403"/>
      <c r="N515" s="53"/>
      <c r="O515" s="53"/>
      <c r="P515" s="392"/>
      <c r="Q515" s="392"/>
      <c r="R515" s="392"/>
      <c r="S515" s="392"/>
      <c r="T515" s="392"/>
      <c r="U515" s="392"/>
      <c r="V515" s="757" t="b">
        <f t="shared" si="22"/>
        <v>1</v>
      </c>
      <c r="W515" s="757" t="b">
        <f t="shared" si="21"/>
        <v>1</v>
      </c>
      <c r="X515" s="49" t="s">
        <v>1231</v>
      </c>
      <c r="Y515" s="38">
        <v>1</v>
      </c>
      <c r="Z515" s="38" t="s">
        <v>6</v>
      </c>
      <c r="AA515" s="441" t="s">
        <v>1143</v>
      </c>
      <c r="AB515" s="43" t="s">
        <v>1567</v>
      </c>
      <c r="AC515" s="213" t="s">
        <v>4446</v>
      </c>
      <c r="AD515" s="626" t="str">
        <f t="shared" si="23"/>
        <v>MATH F313L1</v>
      </c>
      <c r="AE515" s="626">
        <v>1401</v>
      </c>
      <c r="AF515" s="53" t="s">
        <v>1232</v>
      </c>
    </row>
    <row r="516" spans="2:32" ht="14.25" customHeight="1">
      <c r="B516" s="43" t="s">
        <v>1564</v>
      </c>
      <c r="C516" s="41" t="s">
        <v>1887</v>
      </c>
      <c r="D516" s="35" t="s">
        <v>1233</v>
      </c>
      <c r="E516" s="60" t="s">
        <v>1234</v>
      </c>
      <c r="F516" s="61" t="s">
        <v>1235</v>
      </c>
      <c r="G516" s="38">
        <v>1</v>
      </c>
      <c r="H516" s="633">
        <v>14751</v>
      </c>
      <c r="I516" s="61" t="s">
        <v>3302</v>
      </c>
      <c r="J516" s="61" t="s">
        <v>3272</v>
      </c>
      <c r="K516" s="61" t="s">
        <v>3311</v>
      </c>
      <c r="L516" s="61"/>
      <c r="M516" s="404"/>
      <c r="N516" s="61"/>
      <c r="O516" s="61"/>
      <c r="P516" s="392"/>
      <c r="Q516" s="392"/>
      <c r="R516" s="392"/>
      <c r="S516" s="392"/>
      <c r="T516" s="392"/>
      <c r="U516" s="392"/>
      <c r="V516" s="757" t="b">
        <f t="shared" si="22"/>
        <v>1</v>
      </c>
      <c r="W516" s="757" t="b">
        <f t="shared" si="21"/>
        <v>1</v>
      </c>
      <c r="X516" s="60" t="s">
        <v>1234</v>
      </c>
      <c r="Y516" s="38">
        <v>1</v>
      </c>
      <c r="Z516" s="38" t="s">
        <v>6</v>
      </c>
      <c r="AA516" s="441" t="s">
        <v>1228</v>
      </c>
      <c r="AB516" s="43" t="s">
        <v>1564</v>
      </c>
      <c r="AC516" s="213" t="s">
        <v>4447</v>
      </c>
      <c r="AD516" s="626" t="str">
        <f t="shared" si="23"/>
        <v>MATH F314L1</v>
      </c>
      <c r="AE516" s="626">
        <v>1409</v>
      </c>
      <c r="AF516" s="61" t="s">
        <v>1235</v>
      </c>
    </row>
    <row r="517" spans="2:32" ht="14.25" customHeight="1">
      <c r="B517" s="33" t="s">
        <v>1548</v>
      </c>
      <c r="C517" s="69" t="s">
        <v>1884</v>
      </c>
      <c r="D517" s="35" t="s">
        <v>1236</v>
      </c>
      <c r="E517" s="35" t="s">
        <v>1237</v>
      </c>
      <c r="F517" s="36" t="s">
        <v>1238</v>
      </c>
      <c r="G517" s="38">
        <v>1</v>
      </c>
      <c r="H517" s="633">
        <v>14721</v>
      </c>
      <c r="I517" s="36" t="s">
        <v>3281</v>
      </c>
      <c r="J517" s="36" t="s">
        <v>3290</v>
      </c>
      <c r="K517" s="36" t="s">
        <v>3293</v>
      </c>
      <c r="L517" s="36"/>
      <c r="M517" s="402"/>
      <c r="N517" s="36"/>
      <c r="O517" s="36"/>
      <c r="P517" s="392"/>
      <c r="Q517" s="392"/>
      <c r="R517" s="392"/>
      <c r="S517" s="392"/>
      <c r="T517" s="392"/>
      <c r="U517" s="392"/>
      <c r="V517" s="757" t="b">
        <f t="shared" si="22"/>
        <v>1</v>
      </c>
      <c r="W517" s="757" t="b">
        <f t="shared" si="21"/>
        <v>1</v>
      </c>
      <c r="X517" s="35" t="s">
        <v>1237</v>
      </c>
      <c r="Y517" s="38">
        <v>1</v>
      </c>
      <c r="Z517" s="38" t="s">
        <v>6</v>
      </c>
      <c r="AA517" s="441" t="s">
        <v>1139</v>
      </c>
      <c r="AB517" s="33" t="s">
        <v>1548</v>
      </c>
      <c r="AC517" s="213" t="s">
        <v>4448</v>
      </c>
      <c r="AD517" s="626" t="str">
        <f t="shared" si="23"/>
        <v>MATH F341L1</v>
      </c>
      <c r="AE517" s="626">
        <v>1403</v>
      </c>
      <c r="AF517" s="36" t="s">
        <v>1238</v>
      </c>
    </row>
    <row r="518" spans="2:32" ht="14.25" customHeight="1">
      <c r="B518" s="33" t="s">
        <v>1749</v>
      </c>
      <c r="C518" s="69" t="s">
        <v>1884</v>
      </c>
      <c r="D518" s="35" t="s">
        <v>1236</v>
      </c>
      <c r="E518" s="35" t="s">
        <v>1237</v>
      </c>
      <c r="F518" s="36" t="s">
        <v>1238</v>
      </c>
      <c r="G518" s="38">
        <v>1</v>
      </c>
      <c r="H518" s="641">
        <v>1472157</v>
      </c>
      <c r="I518" s="36" t="s">
        <v>3307</v>
      </c>
      <c r="J518" s="36"/>
      <c r="K518" s="36"/>
      <c r="L518" s="36"/>
      <c r="M518" s="402"/>
      <c r="N518" s="36"/>
      <c r="O518" s="36"/>
      <c r="P518" s="392"/>
      <c r="Q518" s="392"/>
      <c r="R518" s="392"/>
      <c r="S518" s="392"/>
      <c r="T518" s="392"/>
      <c r="U518" s="392"/>
      <c r="V518" s="757" t="b">
        <f t="shared" si="22"/>
        <v>1</v>
      </c>
      <c r="W518" s="757" t="b">
        <f t="shared" ref="W518:W581" si="24">EXACT(G518,Y518)</f>
        <v>1</v>
      </c>
      <c r="X518" s="35" t="s">
        <v>1237</v>
      </c>
      <c r="Y518" s="38">
        <v>1</v>
      </c>
      <c r="Z518" s="38" t="s">
        <v>7</v>
      </c>
      <c r="AA518" s="442" t="s">
        <v>1140</v>
      </c>
      <c r="AB518" s="33" t="s">
        <v>1749</v>
      </c>
      <c r="AC518" s="213" t="s">
        <v>4449</v>
      </c>
      <c r="AD518" s="626" t="str">
        <f t="shared" si="23"/>
        <v>MATH F341T1</v>
      </c>
      <c r="AE518" s="626">
        <v>1404</v>
      </c>
      <c r="AF518" s="36" t="s">
        <v>1238</v>
      </c>
    </row>
    <row r="519" spans="2:32" ht="14.25" customHeight="1">
      <c r="B519" s="33" t="s">
        <v>1522</v>
      </c>
      <c r="C519" s="69" t="s">
        <v>1884</v>
      </c>
      <c r="D519" s="35" t="s">
        <v>1239</v>
      </c>
      <c r="E519" s="35" t="s">
        <v>1240</v>
      </c>
      <c r="F519" s="36" t="s">
        <v>1241</v>
      </c>
      <c r="G519" s="38">
        <v>1</v>
      </c>
      <c r="H519" s="633">
        <v>14731</v>
      </c>
      <c r="I519" s="36" t="s">
        <v>3286</v>
      </c>
      <c r="J519" s="36" t="s">
        <v>3289</v>
      </c>
      <c r="K519" s="36" t="s">
        <v>3292</v>
      </c>
      <c r="L519" s="36"/>
      <c r="M519" s="402"/>
      <c r="N519" s="36"/>
      <c r="O519" s="36"/>
      <c r="P519" s="392"/>
      <c r="Q519" s="392"/>
      <c r="R519" s="392"/>
      <c r="S519" s="392"/>
      <c r="T519" s="392"/>
      <c r="U519" s="392"/>
      <c r="V519" s="757" t="b">
        <f t="shared" ref="V519:V582" si="25">EXACT(X519,E519)</f>
        <v>1</v>
      </c>
      <c r="W519" s="757" t="b">
        <f t="shared" si="24"/>
        <v>1</v>
      </c>
      <c r="X519" s="35" t="s">
        <v>1240</v>
      </c>
      <c r="Y519" s="38">
        <v>1</v>
      </c>
      <c r="Z519" s="38" t="s">
        <v>6</v>
      </c>
      <c r="AA519" s="441" t="s">
        <v>1191</v>
      </c>
      <c r="AB519" s="33" t="s">
        <v>1522</v>
      </c>
      <c r="AC519" s="213" t="s">
        <v>4450</v>
      </c>
      <c r="AD519" s="626" t="str">
        <f t="shared" ref="AD519:AD582" si="26">X519&amp;Z519&amp;Y519</f>
        <v>MATH F342L1</v>
      </c>
      <c r="AE519" s="626">
        <v>1405</v>
      </c>
      <c r="AF519" s="36" t="s">
        <v>1241</v>
      </c>
    </row>
    <row r="520" spans="2:32" ht="14.25" customHeight="1">
      <c r="B520" s="33" t="s">
        <v>1525</v>
      </c>
      <c r="C520" s="69" t="s">
        <v>1884</v>
      </c>
      <c r="D520" s="35" t="s">
        <v>1239</v>
      </c>
      <c r="E520" s="35" t="s">
        <v>1240</v>
      </c>
      <c r="F520" s="36" t="s">
        <v>1241</v>
      </c>
      <c r="G520" s="38">
        <v>1</v>
      </c>
      <c r="H520" s="641">
        <v>1473157</v>
      </c>
      <c r="I520" s="36" t="s">
        <v>3295</v>
      </c>
      <c r="J520" s="36"/>
      <c r="K520" s="36"/>
      <c r="L520" s="36"/>
      <c r="M520" s="402"/>
      <c r="N520" s="36"/>
      <c r="O520" s="36"/>
      <c r="P520" s="392"/>
      <c r="Q520" s="392"/>
      <c r="R520" s="392"/>
      <c r="S520" s="392"/>
      <c r="T520" s="392"/>
      <c r="U520" s="392"/>
      <c r="V520" s="757" t="b">
        <f t="shared" si="25"/>
        <v>1</v>
      </c>
      <c r="W520" s="757" t="b">
        <f t="shared" si="24"/>
        <v>1</v>
      </c>
      <c r="X520" s="35" t="s">
        <v>1240</v>
      </c>
      <c r="Y520" s="38">
        <v>1</v>
      </c>
      <c r="Z520" s="38" t="s">
        <v>7</v>
      </c>
      <c r="AA520" s="442" t="s">
        <v>1192</v>
      </c>
      <c r="AB520" s="33" t="s">
        <v>1525</v>
      </c>
      <c r="AC520" s="213" t="s">
        <v>4451</v>
      </c>
      <c r="AD520" s="626" t="str">
        <f t="shared" si="26"/>
        <v>MATH F342T1</v>
      </c>
      <c r="AE520" s="626">
        <v>1406</v>
      </c>
      <c r="AF520" s="36" t="s">
        <v>1241</v>
      </c>
    </row>
    <row r="521" spans="2:32" ht="14.25" customHeight="1">
      <c r="B521" s="33" t="s">
        <v>1552</v>
      </c>
      <c r="C521" s="69" t="s">
        <v>1884</v>
      </c>
      <c r="D521" s="35" t="s">
        <v>1242</v>
      </c>
      <c r="E521" s="35" t="s">
        <v>1243</v>
      </c>
      <c r="F521" s="36" t="s">
        <v>1244</v>
      </c>
      <c r="G521" s="38">
        <v>1</v>
      </c>
      <c r="H521" s="633">
        <v>14741</v>
      </c>
      <c r="I521" s="36" t="s">
        <v>3300</v>
      </c>
      <c r="J521" s="36" t="s">
        <v>3309</v>
      </c>
      <c r="K521" s="36" t="s">
        <v>3298</v>
      </c>
      <c r="L521" s="36"/>
      <c r="M521" s="402"/>
      <c r="N521" s="36"/>
      <c r="O521" s="36"/>
      <c r="P521" s="392"/>
      <c r="Q521" s="392"/>
      <c r="R521" s="392"/>
      <c r="S521" s="392"/>
      <c r="T521" s="392"/>
      <c r="U521" s="392"/>
      <c r="V521" s="757" t="b">
        <f t="shared" si="25"/>
        <v>1</v>
      </c>
      <c r="W521" s="757" t="b">
        <f t="shared" si="24"/>
        <v>1</v>
      </c>
      <c r="X521" s="35" t="s">
        <v>1243</v>
      </c>
      <c r="Y521" s="38">
        <v>1</v>
      </c>
      <c r="Z521" s="38" t="s">
        <v>6</v>
      </c>
      <c r="AA521" s="441" t="s">
        <v>1149</v>
      </c>
      <c r="AB521" s="33" t="s">
        <v>1552</v>
      </c>
      <c r="AC521" s="213" t="s">
        <v>4452</v>
      </c>
      <c r="AD521" s="626" t="str">
        <f t="shared" si="26"/>
        <v>MATH F343L1</v>
      </c>
      <c r="AE521" s="626">
        <v>1407</v>
      </c>
      <c r="AF521" s="36" t="s">
        <v>1244</v>
      </c>
    </row>
    <row r="522" spans="2:32" ht="14.25" customHeight="1">
      <c r="B522" s="33" t="s">
        <v>1540</v>
      </c>
      <c r="C522" s="69" t="s">
        <v>1884</v>
      </c>
      <c r="D522" s="35" t="s">
        <v>1242</v>
      </c>
      <c r="E522" s="35" t="s">
        <v>1243</v>
      </c>
      <c r="F522" s="36" t="s">
        <v>1244</v>
      </c>
      <c r="G522" s="38">
        <v>1</v>
      </c>
      <c r="H522" s="641">
        <v>1474157</v>
      </c>
      <c r="I522" s="36" t="s">
        <v>3270</v>
      </c>
      <c r="J522" s="36"/>
      <c r="K522" s="36"/>
      <c r="L522" s="36"/>
      <c r="M522" s="402"/>
      <c r="N522" s="36"/>
      <c r="O522" s="36"/>
      <c r="P522" s="392"/>
      <c r="Q522" s="392"/>
      <c r="R522" s="392"/>
      <c r="S522" s="392"/>
      <c r="T522" s="392"/>
      <c r="U522" s="392"/>
      <c r="V522" s="757" t="b">
        <f t="shared" si="25"/>
        <v>1</v>
      </c>
      <c r="W522" s="757" t="b">
        <f t="shared" si="24"/>
        <v>1</v>
      </c>
      <c r="X522" s="458" t="s">
        <v>1243</v>
      </c>
      <c r="Y522" s="38">
        <v>1</v>
      </c>
      <c r="Z522" s="38" t="s">
        <v>7</v>
      </c>
      <c r="AA522" s="442" t="s">
        <v>1150</v>
      </c>
      <c r="AB522" s="33" t="s">
        <v>1540</v>
      </c>
      <c r="AC522" s="213" t="s">
        <v>4453</v>
      </c>
      <c r="AD522" s="626" t="str">
        <f t="shared" si="26"/>
        <v>MATH F343T1</v>
      </c>
      <c r="AE522" s="626">
        <v>1408</v>
      </c>
      <c r="AF522" s="36" t="s">
        <v>1244</v>
      </c>
    </row>
    <row r="523" spans="2:32" ht="14.25" customHeight="1">
      <c r="B523" s="43" t="s">
        <v>1530</v>
      </c>
      <c r="C523" s="69" t="s">
        <v>1884</v>
      </c>
      <c r="D523" s="35">
        <v>1479</v>
      </c>
      <c r="E523" s="75" t="s">
        <v>1246</v>
      </c>
      <c r="F523" s="36" t="s">
        <v>1888</v>
      </c>
      <c r="G523" s="38">
        <v>1</v>
      </c>
      <c r="H523" s="633">
        <v>14791</v>
      </c>
      <c r="I523" s="36" t="s">
        <v>3296</v>
      </c>
      <c r="J523" s="36" t="s">
        <v>3275</v>
      </c>
      <c r="K523" s="36" t="s">
        <v>3310</v>
      </c>
      <c r="L523" s="36"/>
      <c r="M523" s="402"/>
      <c r="N523" s="36"/>
      <c r="O523" s="36"/>
      <c r="P523" s="392"/>
      <c r="Q523" s="392"/>
      <c r="R523" s="392"/>
      <c r="S523" s="392"/>
      <c r="T523" s="392"/>
      <c r="U523" s="392"/>
      <c r="V523" s="757" t="b">
        <f t="shared" si="25"/>
        <v>1</v>
      </c>
      <c r="W523" s="757" t="b">
        <f t="shared" si="24"/>
        <v>1</v>
      </c>
      <c r="X523" s="75" t="s">
        <v>1246</v>
      </c>
      <c r="Y523" s="38">
        <v>1</v>
      </c>
      <c r="Z523" s="77" t="s">
        <v>6</v>
      </c>
      <c r="AA523" s="441" t="s">
        <v>1147</v>
      </c>
      <c r="AB523" s="43" t="s">
        <v>1530</v>
      </c>
      <c r="AC523" s="213" t="s">
        <v>4454</v>
      </c>
      <c r="AD523" s="626" t="str">
        <f t="shared" si="26"/>
        <v>MATH F353L1</v>
      </c>
      <c r="AE523" s="626">
        <v>1410</v>
      </c>
      <c r="AF523" s="36" t="s">
        <v>1888</v>
      </c>
    </row>
    <row r="524" spans="2:32" ht="14.25" customHeight="1">
      <c r="B524" s="33"/>
      <c r="C524" s="41"/>
      <c r="D524" s="35" t="s">
        <v>1889</v>
      </c>
      <c r="E524" s="35" t="s">
        <v>1890</v>
      </c>
      <c r="F524" s="36" t="s">
        <v>197</v>
      </c>
      <c r="G524" s="38">
        <v>1</v>
      </c>
      <c r="H524" s="633">
        <v>16791</v>
      </c>
      <c r="I524" s="36"/>
      <c r="J524" s="36"/>
      <c r="K524" s="36"/>
      <c r="L524" s="36"/>
      <c r="M524" s="402"/>
      <c r="N524" s="36"/>
      <c r="O524" s="36"/>
      <c r="P524" s="392"/>
      <c r="Q524" s="392"/>
      <c r="R524" s="392"/>
      <c r="S524" s="392"/>
      <c r="T524" s="392"/>
      <c r="U524" s="392"/>
      <c r="V524" s="757" t="b">
        <f t="shared" si="25"/>
        <v>1</v>
      </c>
      <c r="W524" s="757" t="b">
        <f t="shared" si="24"/>
        <v>1</v>
      </c>
      <c r="X524" s="35" t="s">
        <v>1890</v>
      </c>
      <c r="Y524" s="38">
        <v>1</v>
      </c>
      <c r="Z524" s="38" t="s">
        <v>19</v>
      </c>
      <c r="AA524" s="117" t="s">
        <v>1228</v>
      </c>
      <c r="AB524" s="33"/>
      <c r="AC524" s="213" t="s">
        <v>4455</v>
      </c>
      <c r="AD524" s="626" t="str">
        <f t="shared" si="26"/>
        <v>MATH F366I1</v>
      </c>
      <c r="AE524" s="626">
        <v>1483</v>
      </c>
      <c r="AF524" s="36" t="s">
        <v>197</v>
      </c>
    </row>
    <row r="525" spans="2:32" ht="14.25" customHeight="1">
      <c r="B525" s="43"/>
      <c r="C525" s="41"/>
      <c r="D525" s="35">
        <v>1747</v>
      </c>
      <c r="E525" s="75" t="s">
        <v>1891</v>
      </c>
      <c r="F525" s="36" t="s">
        <v>197</v>
      </c>
      <c r="G525" s="38">
        <v>1</v>
      </c>
      <c r="H525" s="633">
        <v>17471</v>
      </c>
      <c r="I525" s="36"/>
      <c r="J525" s="36"/>
      <c r="K525" s="36"/>
      <c r="L525" s="36"/>
      <c r="M525" s="402"/>
      <c r="N525" s="36"/>
      <c r="O525" s="36"/>
      <c r="P525" s="392"/>
      <c r="Q525" s="392"/>
      <c r="R525" s="392"/>
      <c r="S525" s="392"/>
      <c r="T525" s="392"/>
      <c r="U525" s="392"/>
      <c r="V525" s="757" t="b">
        <f t="shared" si="25"/>
        <v>1</v>
      </c>
      <c r="W525" s="757" t="b">
        <f t="shared" si="24"/>
        <v>1</v>
      </c>
      <c r="X525" s="75" t="s">
        <v>1891</v>
      </c>
      <c r="Y525" s="38">
        <v>1</v>
      </c>
      <c r="Z525" s="77" t="s">
        <v>19</v>
      </c>
      <c r="AA525" s="117" t="s">
        <v>1228</v>
      </c>
      <c r="AB525" s="43"/>
      <c r="AC525" s="213" t="s">
        <v>4456</v>
      </c>
      <c r="AD525" s="626" t="str">
        <f t="shared" si="26"/>
        <v>MATH F367I1</v>
      </c>
      <c r="AE525" s="626">
        <v>1514</v>
      </c>
      <c r="AF525" s="36" t="s">
        <v>197</v>
      </c>
    </row>
    <row r="526" spans="2:32" ht="14.25" customHeight="1">
      <c r="B526" s="33"/>
      <c r="C526" s="41"/>
      <c r="D526" s="35" t="s">
        <v>1892</v>
      </c>
      <c r="E526" s="35" t="s">
        <v>1893</v>
      </c>
      <c r="F526" s="36" t="s">
        <v>200</v>
      </c>
      <c r="G526" s="38">
        <v>1</v>
      </c>
      <c r="H526" s="633">
        <v>16961</v>
      </c>
      <c r="I526" s="36"/>
      <c r="J526" s="36"/>
      <c r="K526" s="36"/>
      <c r="L526" s="36"/>
      <c r="M526" s="402"/>
      <c r="N526" s="36"/>
      <c r="O526" s="36"/>
      <c r="P526" s="392"/>
      <c r="Q526" s="392"/>
      <c r="R526" s="392"/>
      <c r="S526" s="392"/>
      <c r="T526" s="392"/>
      <c r="U526" s="392"/>
      <c r="V526" s="757" t="b">
        <f t="shared" si="25"/>
        <v>1</v>
      </c>
      <c r="W526" s="757" t="b">
        <f t="shared" si="24"/>
        <v>1</v>
      </c>
      <c r="X526" s="35" t="s">
        <v>1893</v>
      </c>
      <c r="Y526" s="38">
        <v>1</v>
      </c>
      <c r="Z526" s="38" t="s">
        <v>19</v>
      </c>
      <c r="AA526" s="117" t="s">
        <v>1228</v>
      </c>
      <c r="AB526" s="33"/>
      <c r="AC526" s="213" t="s">
        <v>4457</v>
      </c>
      <c r="AD526" s="626" t="str">
        <f t="shared" si="26"/>
        <v>MATH F376I1</v>
      </c>
      <c r="AE526" s="626">
        <v>1494</v>
      </c>
      <c r="AF526" s="36" t="s">
        <v>200</v>
      </c>
    </row>
    <row r="527" spans="2:32" ht="14.25" customHeight="1">
      <c r="B527" s="33"/>
      <c r="C527" s="41"/>
      <c r="D527" s="35" t="s">
        <v>1894</v>
      </c>
      <c r="E527" s="35" t="s">
        <v>1895</v>
      </c>
      <c r="F527" s="36" t="s">
        <v>200</v>
      </c>
      <c r="G527" s="38">
        <v>1</v>
      </c>
      <c r="H527" s="633">
        <v>17631</v>
      </c>
      <c r="I527" s="36"/>
      <c r="J527" s="36"/>
      <c r="K527" s="36"/>
      <c r="L527" s="36"/>
      <c r="M527" s="402"/>
      <c r="N527" s="36"/>
      <c r="O527" s="36"/>
      <c r="P527" s="392"/>
      <c r="Q527" s="392"/>
      <c r="R527" s="392"/>
      <c r="S527" s="392"/>
      <c r="T527" s="392"/>
      <c r="U527" s="392"/>
      <c r="V527" s="757" t="b">
        <f t="shared" si="25"/>
        <v>1</v>
      </c>
      <c r="W527" s="757" t="b">
        <f t="shared" si="24"/>
        <v>1</v>
      </c>
      <c r="X527" s="35" t="s">
        <v>1895</v>
      </c>
      <c r="Y527" s="38">
        <v>1</v>
      </c>
      <c r="Z527" s="38" t="s">
        <v>19</v>
      </c>
      <c r="AA527" s="117" t="s">
        <v>1228</v>
      </c>
      <c r="AB527" s="33"/>
      <c r="AC527" s="213" t="s">
        <v>4458</v>
      </c>
      <c r="AD527" s="626" t="str">
        <f t="shared" si="26"/>
        <v>MATH F377I1</v>
      </c>
      <c r="AE527" s="626">
        <v>1524</v>
      </c>
      <c r="AF527" s="36" t="s">
        <v>200</v>
      </c>
    </row>
    <row r="528" spans="2:32" ht="14.25" customHeight="1">
      <c r="B528" s="33" t="s">
        <v>1569</v>
      </c>
      <c r="C528" s="69" t="s">
        <v>1884</v>
      </c>
      <c r="D528" s="41">
        <v>1882</v>
      </c>
      <c r="E528" s="43" t="s">
        <v>1253</v>
      </c>
      <c r="F528" s="53" t="s">
        <v>1896</v>
      </c>
      <c r="G528" s="41">
        <v>1</v>
      </c>
      <c r="H528" s="633">
        <v>18821</v>
      </c>
      <c r="I528" s="53" t="s">
        <v>3283</v>
      </c>
      <c r="J528" s="53" t="s">
        <v>3268</v>
      </c>
      <c r="K528" s="53" t="s">
        <v>3294</v>
      </c>
      <c r="L528" s="53"/>
      <c r="M528" s="403"/>
      <c r="N528" s="53"/>
      <c r="O528" s="53"/>
      <c r="P528" s="392"/>
      <c r="Q528" s="392"/>
      <c r="R528" s="392"/>
      <c r="S528" s="392"/>
      <c r="T528" s="392"/>
      <c r="U528" s="392"/>
      <c r="V528" s="757" t="b">
        <f t="shared" si="25"/>
        <v>1</v>
      </c>
      <c r="W528" s="757" t="b">
        <f t="shared" si="24"/>
        <v>1</v>
      </c>
      <c r="X528" s="43" t="s">
        <v>1253</v>
      </c>
      <c r="Y528" s="41">
        <v>1</v>
      </c>
      <c r="Z528" s="64" t="s">
        <v>6</v>
      </c>
      <c r="AA528" s="441" t="s">
        <v>1141</v>
      </c>
      <c r="AB528" s="33" t="s">
        <v>1569</v>
      </c>
      <c r="AC528" s="213" t="s">
        <v>4459</v>
      </c>
      <c r="AD528" s="626" t="str">
        <f t="shared" si="26"/>
        <v>MATH F420L1</v>
      </c>
      <c r="AE528" s="626">
        <v>1542</v>
      </c>
      <c r="AF528" s="53" t="s">
        <v>1896</v>
      </c>
    </row>
    <row r="529" spans="2:32" s="477" customFormat="1" ht="14.25" customHeight="1">
      <c r="B529" s="470"/>
      <c r="C529" s="471"/>
      <c r="D529" s="472" t="s">
        <v>1255</v>
      </c>
      <c r="E529" s="479" t="s">
        <v>1256</v>
      </c>
      <c r="F529" s="480" t="s">
        <v>212</v>
      </c>
      <c r="G529" s="473">
        <v>1</v>
      </c>
      <c r="H529" s="634">
        <v>17211</v>
      </c>
      <c r="I529" s="480"/>
      <c r="J529" s="480"/>
      <c r="K529" s="480"/>
      <c r="L529" s="480"/>
      <c r="M529" s="481"/>
      <c r="N529" s="480"/>
      <c r="O529" s="480"/>
      <c r="P529" s="476"/>
      <c r="Q529" s="476"/>
      <c r="R529" s="476"/>
      <c r="S529" s="476"/>
      <c r="T529" s="476"/>
      <c r="U529" s="476"/>
      <c r="V529" s="477" t="b">
        <f t="shared" si="25"/>
        <v>1</v>
      </c>
      <c r="W529" s="477" t="b">
        <f t="shared" si="24"/>
        <v>1</v>
      </c>
      <c r="X529" s="479" t="s">
        <v>1256</v>
      </c>
      <c r="Y529" s="473">
        <v>1</v>
      </c>
      <c r="Z529" s="473" t="s">
        <v>19</v>
      </c>
      <c r="AA529" s="478" t="s">
        <v>1228</v>
      </c>
      <c r="AB529" s="470"/>
      <c r="AC529" s="213" t="s">
        <v>4460</v>
      </c>
      <c r="AD529" s="626" t="str">
        <f t="shared" si="26"/>
        <v>MATH F491I1</v>
      </c>
      <c r="AE529" s="626" t="e">
        <v>#N/A</v>
      </c>
      <c r="AF529" s="480" t="s">
        <v>212</v>
      </c>
    </row>
    <row r="530" spans="2:32" ht="14.25" customHeight="1">
      <c r="B530" s="33" t="s">
        <v>1898</v>
      </c>
      <c r="C530" s="41"/>
      <c r="D530" s="35" t="s">
        <v>1257</v>
      </c>
      <c r="E530" s="35" t="s">
        <v>1258</v>
      </c>
      <c r="F530" s="36" t="s">
        <v>1259</v>
      </c>
      <c r="G530" s="38">
        <v>1</v>
      </c>
      <c r="H530" s="633">
        <v>10131</v>
      </c>
      <c r="I530" s="36" t="s">
        <v>3286</v>
      </c>
      <c r="J530" s="36" t="s">
        <v>3299</v>
      </c>
      <c r="K530" s="36" t="s">
        <v>3289</v>
      </c>
      <c r="L530" s="36" t="s">
        <v>3276</v>
      </c>
      <c r="M530" s="402"/>
      <c r="N530" s="36"/>
      <c r="O530" s="36"/>
      <c r="P530" s="392"/>
      <c r="Q530" s="392"/>
      <c r="R530" s="392"/>
      <c r="S530" s="392"/>
      <c r="T530" s="392"/>
      <c r="U530" s="392"/>
      <c r="V530" s="757" t="b">
        <f t="shared" si="25"/>
        <v>1</v>
      </c>
      <c r="W530" s="757" t="b">
        <f t="shared" si="24"/>
        <v>1</v>
      </c>
      <c r="X530" s="35" t="s">
        <v>1258</v>
      </c>
      <c r="Y530" s="38">
        <v>1</v>
      </c>
      <c r="Z530" s="38" t="s">
        <v>8</v>
      </c>
      <c r="AA530" s="53"/>
      <c r="AB530" s="33" t="s">
        <v>1898</v>
      </c>
      <c r="AC530" s="213" t="s">
        <v>4461</v>
      </c>
      <c r="AD530" s="626" t="str">
        <f t="shared" si="26"/>
        <v>ME F110P1</v>
      </c>
      <c r="AE530" s="626">
        <v>1141</v>
      </c>
      <c r="AF530" s="36" t="s">
        <v>1259</v>
      </c>
    </row>
    <row r="531" spans="2:32" ht="14.25" customHeight="1">
      <c r="B531" s="33" t="s">
        <v>1899</v>
      </c>
      <c r="C531" s="41"/>
      <c r="D531" s="35" t="s">
        <v>1257</v>
      </c>
      <c r="E531" s="35" t="s">
        <v>1258</v>
      </c>
      <c r="F531" s="36" t="s">
        <v>1259</v>
      </c>
      <c r="G531" s="38">
        <v>2</v>
      </c>
      <c r="H531" s="633">
        <v>10132</v>
      </c>
      <c r="I531" s="36" t="s">
        <v>3287</v>
      </c>
      <c r="J531" s="36" t="s">
        <v>3303</v>
      </c>
      <c r="K531" s="36" t="s">
        <v>3292</v>
      </c>
      <c r="L531" s="36" t="s">
        <v>3297</v>
      </c>
      <c r="M531" s="402"/>
      <c r="N531" s="36"/>
      <c r="O531" s="36"/>
      <c r="P531" s="392"/>
      <c r="Q531" s="392"/>
      <c r="R531" s="392"/>
      <c r="S531" s="392"/>
      <c r="T531" s="392"/>
      <c r="U531" s="392"/>
      <c r="V531" s="757" t="b">
        <f t="shared" si="25"/>
        <v>1</v>
      </c>
      <c r="W531" s="757" t="b">
        <f t="shared" si="24"/>
        <v>1</v>
      </c>
      <c r="X531" s="35" t="s">
        <v>1258</v>
      </c>
      <c r="Y531" s="38">
        <v>2</v>
      </c>
      <c r="Z531" s="38" t="s">
        <v>8</v>
      </c>
      <c r="AA531" s="442" t="s">
        <v>294</v>
      </c>
      <c r="AB531" s="33" t="s">
        <v>1899</v>
      </c>
      <c r="AC531" s="213" t="s">
        <v>4462</v>
      </c>
      <c r="AD531" s="626" t="str">
        <f t="shared" si="26"/>
        <v>ME F110P2</v>
      </c>
      <c r="AE531" s="626">
        <v>1142</v>
      </c>
      <c r="AF531" s="36" t="s">
        <v>1259</v>
      </c>
    </row>
    <row r="532" spans="2:32" ht="14.25" customHeight="1">
      <c r="B532" s="33" t="s">
        <v>1900</v>
      </c>
      <c r="C532" s="41"/>
      <c r="D532" s="35" t="s">
        <v>1257</v>
      </c>
      <c r="E532" s="35" t="s">
        <v>1258</v>
      </c>
      <c r="F532" s="36" t="s">
        <v>1259</v>
      </c>
      <c r="G532" s="38">
        <v>3</v>
      </c>
      <c r="H532" s="633">
        <v>10133</v>
      </c>
      <c r="I532" s="36" t="s">
        <v>3281</v>
      </c>
      <c r="J532" s="36" t="s">
        <v>3282</v>
      </c>
      <c r="K532" s="36" t="s">
        <v>3290</v>
      </c>
      <c r="L532" s="36" t="s">
        <v>3277</v>
      </c>
      <c r="M532" s="402"/>
      <c r="N532" s="36"/>
      <c r="O532" s="36"/>
      <c r="P532" s="392"/>
      <c r="Q532" s="392"/>
      <c r="R532" s="392"/>
      <c r="S532" s="392"/>
      <c r="T532" s="392"/>
      <c r="U532" s="392"/>
      <c r="V532" s="757" t="b">
        <f t="shared" si="25"/>
        <v>1</v>
      </c>
      <c r="W532" s="757" t="b">
        <f t="shared" si="24"/>
        <v>1</v>
      </c>
      <c r="X532" s="35" t="s">
        <v>1258</v>
      </c>
      <c r="Y532" s="38">
        <v>3</v>
      </c>
      <c r="Z532" s="38" t="s">
        <v>8</v>
      </c>
      <c r="AA532" s="442" t="s">
        <v>1262</v>
      </c>
      <c r="AB532" s="33" t="s">
        <v>1900</v>
      </c>
      <c r="AC532" s="213" t="s">
        <v>4463</v>
      </c>
      <c r="AD532" s="626" t="str">
        <f t="shared" si="26"/>
        <v>ME F110P3</v>
      </c>
      <c r="AE532" s="626">
        <v>1143</v>
      </c>
      <c r="AF532" s="36" t="s">
        <v>1259</v>
      </c>
    </row>
    <row r="533" spans="2:32" ht="14.25" customHeight="1">
      <c r="B533" s="33" t="s">
        <v>1901</v>
      </c>
      <c r="C533" s="41"/>
      <c r="D533" s="35" t="s">
        <v>1257</v>
      </c>
      <c r="E533" s="35" t="s">
        <v>1258</v>
      </c>
      <c r="F533" s="36" t="s">
        <v>1259</v>
      </c>
      <c r="G533" s="38">
        <v>4</v>
      </c>
      <c r="H533" s="633">
        <v>10134</v>
      </c>
      <c r="I533" s="36" t="s">
        <v>3283</v>
      </c>
      <c r="J533" s="36" t="s">
        <v>3284</v>
      </c>
      <c r="K533" s="36" t="s">
        <v>3268</v>
      </c>
      <c r="L533" s="36" t="s">
        <v>3273</v>
      </c>
      <c r="M533" s="402"/>
      <c r="N533" s="36"/>
      <c r="O533" s="36"/>
      <c r="P533" s="392"/>
      <c r="Q533" s="392"/>
      <c r="R533" s="392"/>
      <c r="S533" s="392"/>
      <c r="T533" s="392"/>
      <c r="U533" s="392"/>
      <c r="V533" s="757" t="b">
        <f t="shared" si="25"/>
        <v>1</v>
      </c>
      <c r="W533" s="757" t="b">
        <f t="shared" si="24"/>
        <v>1</v>
      </c>
      <c r="X533" s="35" t="s">
        <v>1258</v>
      </c>
      <c r="Y533" s="38">
        <v>4</v>
      </c>
      <c r="Z533" s="38" t="s">
        <v>8</v>
      </c>
      <c r="AA533" s="442" t="s">
        <v>1268</v>
      </c>
      <c r="AB533" s="33" t="s">
        <v>1901</v>
      </c>
      <c r="AC533" s="213" t="s">
        <v>4464</v>
      </c>
      <c r="AD533" s="626" t="str">
        <f t="shared" si="26"/>
        <v>ME F110P4</v>
      </c>
      <c r="AE533" s="626">
        <v>1144</v>
      </c>
      <c r="AF533" s="36" t="s">
        <v>1259</v>
      </c>
    </row>
    <row r="534" spans="2:32" ht="14.25" customHeight="1">
      <c r="B534" s="33" t="s">
        <v>1902</v>
      </c>
      <c r="C534" s="41"/>
      <c r="D534" s="35" t="s">
        <v>1257</v>
      </c>
      <c r="E534" s="35" t="s">
        <v>1258</v>
      </c>
      <c r="F534" s="36" t="s">
        <v>1259</v>
      </c>
      <c r="G534" s="38">
        <v>5</v>
      </c>
      <c r="H534" s="633">
        <v>10135</v>
      </c>
      <c r="I534" s="36" t="s">
        <v>3288</v>
      </c>
      <c r="J534" s="36" t="s">
        <v>3278</v>
      </c>
      <c r="K534" s="36" t="s">
        <v>3293</v>
      </c>
      <c r="L534" s="36" t="s">
        <v>3308</v>
      </c>
      <c r="M534" s="402"/>
      <c r="N534" s="36"/>
      <c r="O534" s="36"/>
      <c r="P534" s="392"/>
      <c r="Q534" s="392"/>
      <c r="R534" s="392"/>
      <c r="S534" s="392"/>
      <c r="T534" s="392"/>
      <c r="U534" s="392"/>
      <c r="V534" s="757" t="b">
        <f t="shared" si="25"/>
        <v>1</v>
      </c>
      <c r="W534" s="757" t="b">
        <f t="shared" si="24"/>
        <v>1</v>
      </c>
      <c r="X534" s="35" t="s">
        <v>1258</v>
      </c>
      <c r="Y534" s="38">
        <v>5</v>
      </c>
      <c r="Z534" s="38" t="s">
        <v>8</v>
      </c>
      <c r="AA534" s="441" t="s">
        <v>812</v>
      </c>
      <c r="AB534" s="33" t="s">
        <v>1902</v>
      </c>
      <c r="AC534" s="213" t="s">
        <v>4465</v>
      </c>
      <c r="AD534" s="626" t="str">
        <f t="shared" si="26"/>
        <v>ME F110P5</v>
      </c>
      <c r="AE534" s="626">
        <v>1145</v>
      </c>
      <c r="AF534" s="36" t="s">
        <v>1259</v>
      </c>
    </row>
    <row r="535" spans="2:32" ht="14.25" customHeight="1">
      <c r="B535" s="33" t="s">
        <v>1903</v>
      </c>
      <c r="C535" s="41"/>
      <c r="D535" s="35" t="s">
        <v>1257</v>
      </c>
      <c r="E535" s="35" t="s">
        <v>1258</v>
      </c>
      <c r="F535" s="36" t="s">
        <v>1259</v>
      </c>
      <c r="G535" s="38">
        <v>6</v>
      </c>
      <c r="H535" s="633">
        <v>10136</v>
      </c>
      <c r="I535" s="36" t="s">
        <v>3291</v>
      </c>
      <c r="J535" s="36" t="s">
        <v>3307</v>
      </c>
      <c r="K535" s="36" t="s">
        <v>3294</v>
      </c>
      <c r="L535" s="36" t="s">
        <v>3269</v>
      </c>
      <c r="M535" s="402"/>
      <c r="N535" s="36"/>
      <c r="O535" s="36"/>
      <c r="P535" s="392"/>
      <c r="Q535" s="392"/>
      <c r="R535" s="392"/>
      <c r="S535" s="392"/>
      <c r="T535" s="392"/>
      <c r="U535" s="392"/>
      <c r="V535" s="757" t="b">
        <f t="shared" si="25"/>
        <v>1</v>
      </c>
      <c r="W535" s="757" t="b">
        <f t="shared" si="24"/>
        <v>1</v>
      </c>
      <c r="X535" s="35" t="s">
        <v>1258</v>
      </c>
      <c r="Y535" s="38">
        <v>6</v>
      </c>
      <c r="Z535" s="38" t="s">
        <v>8</v>
      </c>
      <c r="AA535" s="442" t="s">
        <v>1265</v>
      </c>
      <c r="AB535" s="33" t="s">
        <v>1903</v>
      </c>
      <c r="AC535" s="213" t="s">
        <v>4466</v>
      </c>
      <c r="AD535" s="626" t="str">
        <f t="shared" si="26"/>
        <v>ME F110P6</v>
      </c>
      <c r="AE535" s="626">
        <v>1146</v>
      </c>
      <c r="AF535" s="36" t="s">
        <v>1259</v>
      </c>
    </row>
    <row r="536" spans="2:32" ht="14.25" customHeight="1">
      <c r="B536" s="33" t="s">
        <v>1907</v>
      </c>
      <c r="C536" s="41"/>
      <c r="D536" s="35" t="s">
        <v>1269</v>
      </c>
      <c r="E536" s="35" t="s">
        <v>1270</v>
      </c>
      <c r="F536" s="36" t="s">
        <v>1904</v>
      </c>
      <c r="G536" s="38">
        <v>1</v>
      </c>
      <c r="H536" s="633">
        <v>10851</v>
      </c>
      <c r="I536" s="36" t="s">
        <v>3304</v>
      </c>
      <c r="J536" s="36" t="s">
        <v>3300</v>
      </c>
      <c r="K536" s="36" t="s">
        <v>3264</v>
      </c>
      <c r="L536" s="36" t="s">
        <v>3298</v>
      </c>
      <c r="M536" s="402"/>
      <c r="N536" s="36"/>
      <c r="O536" s="36"/>
      <c r="P536" s="392"/>
      <c r="Q536" s="392"/>
      <c r="R536" s="392"/>
      <c r="S536" s="392"/>
      <c r="T536" s="392"/>
      <c r="U536" s="392"/>
      <c r="V536" s="757" t="b">
        <f t="shared" si="25"/>
        <v>1</v>
      </c>
      <c r="W536" s="757" t="b">
        <f t="shared" si="24"/>
        <v>1</v>
      </c>
      <c r="X536" s="35" t="s">
        <v>1270</v>
      </c>
      <c r="Y536" s="38">
        <v>1</v>
      </c>
      <c r="Z536" s="38" t="s">
        <v>8</v>
      </c>
      <c r="AA536" s="461" t="s">
        <v>3436</v>
      </c>
      <c r="AB536" s="33" t="s">
        <v>1907</v>
      </c>
      <c r="AC536" s="213" t="s">
        <v>4467</v>
      </c>
      <c r="AD536" s="626" t="str">
        <f t="shared" si="26"/>
        <v>ME F215P1</v>
      </c>
      <c r="AE536" s="626">
        <v>1180</v>
      </c>
      <c r="AF536" s="36" t="s">
        <v>1904</v>
      </c>
    </row>
    <row r="537" spans="2:32" ht="14.25" customHeight="1">
      <c r="B537" s="33" t="s">
        <v>1909</v>
      </c>
      <c r="C537" s="41"/>
      <c r="D537" s="35" t="s">
        <v>1269</v>
      </c>
      <c r="E537" s="35" t="s">
        <v>1270</v>
      </c>
      <c r="F537" s="36" t="s">
        <v>1904</v>
      </c>
      <c r="G537" s="38">
        <v>2</v>
      </c>
      <c r="H537" s="633">
        <v>10852</v>
      </c>
      <c r="I537" s="36" t="s">
        <v>3274</v>
      </c>
      <c r="J537" s="36" t="s">
        <v>3266</v>
      </c>
      <c r="K537" s="36" t="s">
        <v>3271</v>
      </c>
      <c r="L537" s="36" t="s">
        <v>3267</v>
      </c>
      <c r="M537" s="402"/>
      <c r="N537" s="36"/>
      <c r="O537" s="36"/>
      <c r="P537" s="392"/>
      <c r="Q537" s="392"/>
      <c r="R537" s="392"/>
      <c r="S537" s="392"/>
      <c r="T537" s="392"/>
      <c r="U537" s="392"/>
      <c r="V537" s="757" t="b">
        <f t="shared" si="25"/>
        <v>1</v>
      </c>
      <c r="W537" s="757" t="b">
        <f t="shared" si="24"/>
        <v>1</v>
      </c>
      <c r="X537" s="35" t="s">
        <v>1270</v>
      </c>
      <c r="Y537" s="38">
        <v>2</v>
      </c>
      <c r="Z537" s="38" t="s">
        <v>8</v>
      </c>
      <c r="AA537" s="461" t="s">
        <v>3437</v>
      </c>
      <c r="AB537" s="33" t="s">
        <v>1909</v>
      </c>
      <c r="AC537" s="213" t="s">
        <v>4468</v>
      </c>
      <c r="AD537" s="626" t="str">
        <f t="shared" si="26"/>
        <v>ME F215P2</v>
      </c>
      <c r="AE537" s="626">
        <v>1181</v>
      </c>
      <c r="AF537" s="36" t="s">
        <v>1904</v>
      </c>
    </row>
    <row r="538" spans="2:32" ht="14.25" customHeight="1">
      <c r="B538" s="33" t="s">
        <v>1578</v>
      </c>
      <c r="C538" s="41" t="s">
        <v>1602</v>
      </c>
      <c r="D538" s="35" t="s">
        <v>1282</v>
      </c>
      <c r="E538" s="35" t="s">
        <v>1283</v>
      </c>
      <c r="F538" s="36" t="s">
        <v>1284</v>
      </c>
      <c r="G538" s="38">
        <v>1</v>
      </c>
      <c r="H538" s="633">
        <v>12631</v>
      </c>
      <c r="I538" s="36" t="s">
        <v>3299</v>
      </c>
      <c r="J538" s="36" t="s">
        <v>3276</v>
      </c>
      <c r="K538" s="36" t="s">
        <v>3297</v>
      </c>
      <c r="L538" s="36"/>
      <c r="M538" s="402"/>
      <c r="N538" s="36"/>
      <c r="O538" s="36"/>
      <c r="P538" s="392"/>
      <c r="Q538" s="392"/>
      <c r="R538" s="392"/>
      <c r="S538" s="392"/>
      <c r="T538" s="392"/>
      <c r="U538" s="392"/>
      <c r="V538" s="757" t="b">
        <f t="shared" si="25"/>
        <v>1</v>
      </c>
      <c r="W538" s="757" t="b">
        <f t="shared" si="24"/>
        <v>1</v>
      </c>
      <c r="X538" s="35" t="s">
        <v>1283</v>
      </c>
      <c r="Y538" s="38">
        <v>1</v>
      </c>
      <c r="Z538" s="38" t="s">
        <v>6</v>
      </c>
      <c r="AA538" s="117" t="s">
        <v>1285</v>
      </c>
      <c r="AB538" s="33" t="s">
        <v>1578</v>
      </c>
      <c r="AC538" s="213" t="s">
        <v>4469</v>
      </c>
      <c r="AD538" s="626" t="str">
        <f t="shared" si="26"/>
        <v>ME F241L1</v>
      </c>
      <c r="AE538" s="626">
        <v>1265</v>
      </c>
      <c r="AF538" s="36" t="s">
        <v>1284</v>
      </c>
    </row>
    <row r="539" spans="2:32" ht="14.25" customHeight="1">
      <c r="B539" s="33" t="s">
        <v>1640</v>
      </c>
      <c r="C539" s="41" t="s">
        <v>1602</v>
      </c>
      <c r="D539" s="35" t="s">
        <v>1282</v>
      </c>
      <c r="E539" s="35" t="s">
        <v>1283</v>
      </c>
      <c r="F539" s="36" t="s">
        <v>1284</v>
      </c>
      <c r="G539" s="38">
        <v>1</v>
      </c>
      <c r="H539" s="641">
        <v>1263157</v>
      </c>
      <c r="I539" s="36" t="s">
        <v>3306</v>
      </c>
      <c r="J539" s="36"/>
      <c r="K539" s="36"/>
      <c r="L539" s="36"/>
      <c r="M539" s="402"/>
      <c r="N539" s="36"/>
      <c r="O539" s="36"/>
      <c r="P539" s="392"/>
      <c r="Q539" s="392"/>
      <c r="R539" s="392"/>
      <c r="S539" s="392"/>
      <c r="T539" s="392"/>
      <c r="U539" s="392"/>
      <c r="V539" s="757" t="b">
        <f t="shared" si="25"/>
        <v>1</v>
      </c>
      <c r="W539" s="757" t="b">
        <f t="shared" si="24"/>
        <v>1</v>
      </c>
      <c r="X539" s="35" t="s">
        <v>1283</v>
      </c>
      <c r="Y539" s="38">
        <v>1</v>
      </c>
      <c r="Z539" s="38" t="s">
        <v>7</v>
      </c>
      <c r="AA539" s="96" t="s">
        <v>1286</v>
      </c>
      <c r="AB539" s="33" t="s">
        <v>1640</v>
      </c>
      <c r="AC539" s="213" t="s">
        <v>4470</v>
      </c>
      <c r="AD539" s="626" t="str">
        <f t="shared" si="26"/>
        <v>ME F241T1</v>
      </c>
      <c r="AE539" s="626">
        <v>1268</v>
      </c>
      <c r="AF539" s="36" t="s">
        <v>1284</v>
      </c>
    </row>
    <row r="540" spans="2:32" ht="14.25" customHeight="1">
      <c r="B540" s="33" t="s">
        <v>1493</v>
      </c>
      <c r="C540" s="41"/>
      <c r="D540" s="35" t="s">
        <v>1282</v>
      </c>
      <c r="E540" s="35" t="s">
        <v>1283</v>
      </c>
      <c r="F540" s="36" t="s">
        <v>1284</v>
      </c>
      <c r="G540" s="38">
        <v>1</v>
      </c>
      <c r="H540" s="642">
        <v>1263199</v>
      </c>
      <c r="I540" s="36" t="s">
        <v>3287</v>
      </c>
      <c r="J540" s="36" t="s">
        <v>3303</v>
      </c>
      <c r="K540" s="36"/>
      <c r="L540" s="36"/>
      <c r="M540" s="402"/>
      <c r="N540" s="36"/>
      <c r="O540" s="36"/>
      <c r="P540" s="392"/>
      <c r="Q540" s="392"/>
      <c r="R540" s="392"/>
      <c r="S540" s="392"/>
      <c r="T540" s="392"/>
      <c r="U540" s="392"/>
      <c r="V540" s="757" t="b">
        <f t="shared" si="25"/>
        <v>1</v>
      </c>
      <c r="W540" s="757" t="b">
        <f t="shared" si="24"/>
        <v>1</v>
      </c>
      <c r="X540" s="35" t="s">
        <v>1283</v>
      </c>
      <c r="Y540" s="38">
        <v>1</v>
      </c>
      <c r="Z540" s="38" t="s">
        <v>8</v>
      </c>
      <c r="AA540" s="53" t="s">
        <v>3438</v>
      </c>
      <c r="AB540" s="33" t="s">
        <v>1493</v>
      </c>
      <c r="AC540" s="213" t="s">
        <v>4471</v>
      </c>
      <c r="AD540" s="626" t="str">
        <f t="shared" si="26"/>
        <v>ME F241P1</v>
      </c>
      <c r="AE540" s="626">
        <v>1266</v>
      </c>
      <c r="AF540" s="36" t="s">
        <v>1284</v>
      </c>
    </row>
    <row r="541" spans="2:32" ht="14.25" customHeight="1">
      <c r="B541" s="33" t="s">
        <v>1667</v>
      </c>
      <c r="C541" s="41"/>
      <c r="D541" s="35" t="s">
        <v>1282</v>
      </c>
      <c r="E541" s="35" t="s">
        <v>1283</v>
      </c>
      <c r="F541" s="36" t="s">
        <v>1284</v>
      </c>
      <c r="G541" s="38">
        <v>2</v>
      </c>
      <c r="H541" s="633">
        <v>12632</v>
      </c>
      <c r="I541" s="36" t="s">
        <v>3265</v>
      </c>
      <c r="J541" s="36" t="s">
        <v>3309</v>
      </c>
      <c r="K541" s="36"/>
      <c r="L541" s="36"/>
      <c r="M541" s="402"/>
      <c r="N541" s="36"/>
      <c r="O541" s="36"/>
      <c r="P541" s="392"/>
      <c r="Q541" s="392"/>
      <c r="R541" s="392"/>
      <c r="S541" s="392"/>
      <c r="T541" s="392"/>
      <c r="U541" s="392"/>
      <c r="V541" s="757" t="b">
        <f t="shared" si="25"/>
        <v>1</v>
      </c>
      <c r="W541" s="757" t="b">
        <f t="shared" si="24"/>
        <v>1</v>
      </c>
      <c r="X541" s="35" t="s">
        <v>1283</v>
      </c>
      <c r="Y541" s="38">
        <v>2</v>
      </c>
      <c r="Z541" s="38" t="s">
        <v>8</v>
      </c>
      <c r="AA541" s="53" t="s">
        <v>3438</v>
      </c>
      <c r="AB541" s="33" t="s">
        <v>1667</v>
      </c>
      <c r="AC541" s="213" t="s">
        <v>4472</v>
      </c>
      <c r="AD541" s="626" t="str">
        <f t="shared" si="26"/>
        <v>ME F241P2</v>
      </c>
      <c r="AE541" s="626">
        <v>1267</v>
      </c>
      <c r="AF541" s="36" t="s">
        <v>1284</v>
      </c>
    </row>
    <row r="542" spans="2:32" ht="14.25" customHeight="1">
      <c r="B542" s="33" t="s">
        <v>1912</v>
      </c>
      <c r="C542" s="41"/>
      <c r="D542" s="35">
        <v>1264</v>
      </c>
      <c r="E542" s="35" t="s">
        <v>1288</v>
      </c>
      <c r="F542" s="36" t="s">
        <v>1911</v>
      </c>
      <c r="G542" s="38">
        <v>1</v>
      </c>
      <c r="H542" s="633">
        <v>12641</v>
      </c>
      <c r="I542" s="36" t="s">
        <v>3284</v>
      </c>
      <c r="J542" s="36" t="s">
        <v>3273</v>
      </c>
      <c r="K542" s="36"/>
      <c r="L542" s="36"/>
      <c r="M542" s="402"/>
      <c r="N542" s="36"/>
      <c r="O542" s="36"/>
      <c r="P542" s="392"/>
      <c r="Q542" s="392"/>
      <c r="R542" s="392"/>
      <c r="S542" s="392"/>
      <c r="T542" s="392"/>
      <c r="U542" s="392"/>
      <c r="V542" s="757" t="b">
        <f t="shared" si="25"/>
        <v>1</v>
      </c>
      <c r="W542" s="757" t="b">
        <f t="shared" si="24"/>
        <v>1</v>
      </c>
      <c r="X542" s="35" t="s">
        <v>1288</v>
      </c>
      <c r="Y542" s="38">
        <v>1</v>
      </c>
      <c r="Z542" s="38" t="s">
        <v>6</v>
      </c>
      <c r="AA542" s="441" t="s">
        <v>1290</v>
      </c>
      <c r="AB542" s="33" t="s">
        <v>1912</v>
      </c>
      <c r="AC542" s="213" t="s">
        <v>4473</v>
      </c>
      <c r="AD542" s="626" t="str">
        <f t="shared" si="26"/>
        <v>ME F242L1</v>
      </c>
      <c r="AE542" s="626">
        <v>1269</v>
      </c>
      <c r="AF542" s="36" t="s">
        <v>1911</v>
      </c>
    </row>
    <row r="543" spans="2:32" ht="14.25" customHeight="1">
      <c r="B543" s="33" t="s">
        <v>1913</v>
      </c>
      <c r="C543" s="41"/>
      <c r="D543" s="35">
        <v>1264</v>
      </c>
      <c r="E543" s="35" t="s">
        <v>1288</v>
      </c>
      <c r="F543" s="36" t="s">
        <v>1911</v>
      </c>
      <c r="G543" s="38">
        <v>1</v>
      </c>
      <c r="H543" s="641">
        <v>1264157</v>
      </c>
      <c r="I543" s="36" t="s">
        <v>3269</v>
      </c>
      <c r="J543" s="36"/>
      <c r="K543" s="36"/>
      <c r="L543" s="36"/>
      <c r="M543" s="402"/>
      <c r="N543" s="36"/>
      <c r="O543" s="36"/>
      <c r="P543" s="392"/>
      <c r="Q543" s="392"/>
      <c r="R543" s="392"/>
      <c r="S543" s="392"/>
      <c r="T543" s="392"/>
      <c r="U543" s="392"/>
      <c r="V543" s="757" t="b">
        <f t="shared" si="25"/>
        <v>1</v>
      </c>
      <c r="W543" s="757" t="b">
        <f t="shared" si="24"/>
        <v>1</v>
      </c>
      <c r="X543" s="35" t="s">
        <v>1288</v>
      </c>
      <c r="Y543" s="38">
        <v>1</v>
      </c>
      <c r="Z543" s="38" t="s">
        <v>7</v>
      </c>
      <c r="AA543" s="442" t="s">
        <v>1291</v>
      </c>
      <c r="AB543" s="33" t="s">
        <v>1913</v>
      </c>
      <c r="AC543" s="213" t="s">
        <v>4474</v>
      </c>
      <c r="AD543" s="626" t="str">
        <f t="shared" si="26"/>
        <v>ME F242T1</v>
      </c>
      <c r="AE543" s="626">
        <v>1270</v>
      </c>
      <c r="AF543" s="36" t="s">
        <v>1911</v>
      </c>
    </row>
    <row r="544" spans="2:32" ht="14.25" customHeight="1">
      <c r="B544" s="33" t="s">
        <v>1538</v>
      </c>
      <c r="C544" s="41" t="s">
        <v>1602</v>
      </c>
      <c r="D544" s="35" t="s">
        <v>1292</v>
      </c>
      <c r="E544" s="35" t="s">
        <v>1293</v>
      </c>
      <c r="F544" s="36" t="s">
        <v>1914</v>
      </c>
      <c r="G544" s="38">
        <v>1</v>
      </c>
      <c r="H544" s="633">
        <v>12661</v>
      </c>
      <c r="I544" s="36" t="s">
        <v>3282</v>
      </c>
      <c r="J544" s="36" t="s">
        <v>3277</v>
      </c>
      <c r="K544" s="36" t="s">
        <v>3308</v>
      </c>
      <c r="L544" s="36"/>
      <c r="M544" s="402"/>
      <c r="N544" s="36"/>
      <c r="O544" s="36"/>
      <c r="P544" s="392"/>
      <c r="Q544" s="392"/>
      <c r="R544" s="392"/>
      <c r="S544" s="392"/>
      <c r="T544" s="392"/>
      <c r="U544" s="392"/>
      <c r="V544" s="757" t="b">
        <f t="shared" si="25"/>
        <v>1</v>
      </c>
      <c r="W544" s="757" t="b">
        <f t="shared" si="24"/>
        <v>1</v>
      </c>
      <c r="X544" s="35" t="s">
        <v>1293</v>
      </c>
      <c r="Y544" s="38">
        <v>1</v>
      </c>
      <c r="Z544" s="38" t="s">
        <v>6</v>
      </c>
      <c r="AA544" s="441" t="s">
        <v>1274</v>
      </c>
      <c r="AB544" s="33" t="s">
        <v>1538</v>
      </c>
      <c r="AC544" s="213" t="s">
        <v>4475</v>
      </c>
      <c r="AD544" s="626" t="str">
        <f t="shared" si="26"/>
        <v>ME F244L1</v>
      </c>
      <c r="AE544" s="626">
        <v>1271</v>
      </c>
      <c r="AF544" s="36" t="s">
        <v>1914</v>
      </c>
    </row>
    <row r="545" spans="2:32" ht="14.25" customHeight="1">
      <c r="B545" s="33" t="s">
        <v>1536</v>
      </c>
      <c r="C545" s="41" t="s">
        <v>1602</v>
      </c>
      <c r="D545" s="35" t="s">
        <v>1292</v>
      </c>
      <c r="E545" s="35" t="s">
        <v>1293</v>
      </c>
      <c r="F545" s="36" t="s">
        <v>1914</v>
      </c>
      <c r="G545" s="38">
        <v>1</v>
      </c>
      <c r="H545" s="641">
        <v>1266157</v>
      </c>
      <c r="I545" s="36" t="s">
        <v>3280</v>
      </c>
      <c r="J545" s="36"/>
      <c r="K545" s="36"/>
      <c r="L545" s="36"/>
      <c r="M545" s="402"/>
      <c r="N545" s="36"/>
      <c r="O545" s="36"/>
      <c r="P545" s="392"/>
      <c r="Q545" s="392"/>
      <c r="R545" s="392"/>
      <c r="S545" s="392"/>
      <c r="T545" s="392"/>
      <c r="U545" s="392"/>
      <c r="V545" s="757" t="b">
        <f t="shared" si="25"/>
        <v>1</v>
      </c>
      <c r="W545" s="757" t="b">
        <f t="shared" si="24"/>
        <v>1</v>
      </c>
      <c r="X545" s="35" t="s">
        <v>1293</v>
      </c>
      <c r="Y545" s="38">
        <v>1</v>
      </c>
      <c r="Z545" s="38" t="s">
        <v>7</v>
      </c>
      <c r="AA545" s="442" t="s">
        <v>1275</v>
      </c>
      <c r="AB545" s="33" t="s">
        <v>1536</v>
      </c>
      <c r="AC545" s="213" t="s">
        <v>4476</v>
      </c>
      <c r="AD545" s="626" t="str">
        <f t="shared" si="26"/>
        <v>ME F244T1</v>
      </c>
      <c r="AE545" s="626">
        <v>1272</v>
      </c>
      <c r="AF545" s="36" t="s">
        <v>1914</v>
      </c>
    </row>
    <row r="546" spans="2:32" ht="14.25" customHeight="1">
      <c r="B546" s="33"/>
      <c r="C546" s="41"/>
      <c r="D546" s="35" t="s">
        <v>1295</v>
      </c>
      <c r="E546" s="35" t="s">
        <v>1296</v>
      </c>
      <c r="F546" s="36" t="s">
        <v>184</v>
      </c>
      <c r="G546" s="38">
        <v>1</v>
      </c>
      <c r="H546" s="633">
        <v>16631</v>
      </c>
      <c r="I546" s="36"/>
      <c r="J546" s="36"/>
      <c r="K546" s="36"/>
      <c r="L546" s="36"/>
      <c r="M546" s="402"/>
      <c r="N546" s="36"/>
      <c r="O546" s="36"/>
      <c r="P546" s="392"/>
      <c r="Q546" s="392"/>
      <c r="R546" s="392"/>
      <c r="S546" s="392"/>
      <c r="T546" s="392"/>
      <c r="U546" s="392"/>
      <c r="V546" s="757" t="b">
        <f t="shared" si="25"/>
        <v>1</v>
      </c>
      <c r="W546" s="757" t="b">
        <f t="shared" si="24"/>
        <v>1</v>
      </c>
      <c r="X546" s="35" t="s">
        <v>1296</v>
      </c>
      <c r="Y546" s="38">
        <v>1</v>
      </c>
      <c r="Z546" s="38" t="s">
        <v>19</v>
      </c>
      <c r="AA546" s="441" t="s">
        <v>1274</v>
      </c>
      <c r="AB546" s="33"/>
      <c r="AC546" s="213" t="s">
        <v>4477</v>
      </c>
      <c r="AD546" s="626" t="str">
        <f t="shared" si="26"/>
        <v>ME F266I1</v>
      </c>
      <c r="AE546" s="626">
        <v>1478</v>
      </c>
      <c r="AF546" s="36" t="s">
        <v>184</v>
      </c>
    </row>
    <row r="547" spans="2:32" ht="14.25" customHeight="1">
      <c r="B547" s="33" t="s">
        <v>1522</v>
      </c>
      <c r="C547" s="41" t="s">
        <v>1602</v>
      </c>
      <c r="D547" s="35" t="s">
        <v>1297</v>
      </c>
      <c r="E547" s="35" t="s">
        <v>1298</v>
      </c>
      <c r="F547" s="36" t="s">
        <v>1299</v>
      </c>
      <c r="G547" s="38">
        <v>1</v>
      </c>
      <c r="H547" s="633">
        <v>12691</v>
      </c>
      <c r="I547" s="36" t="s">
        <v>3286</v>
      </c>
      <c r="J547" s="36" t="s">
        <v>3289</v>
      </c>
      <c r="K547" s="36" t="s">
        <v>3292</v>
      </c>
      <c r="L547" s="36"/>
      <c r="M547" s="402"/>
      <c r="N547" s="36"/>
      <c r="O547" s="36"/>
      <c r="P547" s="392"/>
      <c r="Q547" s="392"/>
      <c r="R547" s="392"/>
      <c r="S547" s="392"/>
      <c r="T547" s="392"/>
      <c r="U547" s="392"/>
      <c r="V547" s="757" t="b">
        <f t="shared" si="25"/>
        <v>1</v>
      </c>
      <c r="W547" s="757" t="b">
        <f t="shared" si="24"/>
        <v>1</v>
      </c>
      <c r="X547" s="35" t="s">
        <v>1298</v>
      </c>
      <c r="Y547" s="38">
        <v>1</v>
      </c>
      <c r="Z547" s="38" t="s">
        <v>6</v>
      </c>
      <c r="AA547" s="117" t="s">
        <v>1300</v>
      </c>
      <c r="AB547" s="33" t="s">
        <v>1522</v>
      </c>
      <c r="AC547" s="213" t="s">
        <v>4478</v>
      </c>
      <c r="AD547" s="626" t="str">
        <f t="shared" si="26"/>
        <v>ME F313L1</v>
      </c>
      <c r="AE547" s="626">
        <v>1273</v>
      </c>
      <c r="AF547" s="36" t="s">
        <v>1299</v>
      </c>
    </row>
    <row r="548" spans="2:32" ht="14.25" customHeight="1">
      <c r="B548" s="33" t="s">
        <v>1916</v>
      </c>
      <c r="C548" s="41"/>
      <c r="D548" s="35" t="s">
        <v>1297</v>
      </c>
      <c r="E548" s="35" t="s">
        <v>1298</v>
      </c>
      <c r="F548" s="36" t="s">
        <v>1299</v>
      </c>
      <c r="G548" s="38">
        <v>1</v>
      </c>
      <c r="H548" s="642">
        <v>1269199</v>
      </c>
      <c r="I548" s="36" t="s">
        <v>3296</v>
      </c>
      <c r="J548" s="36" t="s">
        <v>3302</v>
      </c>
      <c r="K548" s="36"/>
      <c r="L548" s="36"/>
      <c r="M548" s="402"/>
      <c r="N548" s="36"/>
      <c r="O548" s="36"/>
      <c r="P548" s="392"/>
      <c r="Q548" s="392"/>
      <c r="R548" s="392"/>
      <c r="S548" s="392"/>
      <c r="T548" s="392"/>
      <c r="U548" s="392"/>
      <c r="V548" s="757" t="b">
        <f t="shared" si="25"/>
        <v>1</v>
      </c>
      <c r="W548" s="757" t="b">
        <f t="shared" si="24"/>
        <v>1</v>
      </c>
      <c r="X548" s="35" t="s">
        <v>1298</v>
      </c>
      <c r="Y548" s="38">
        <v>1</v>
      </c>
      <c r="Z548" s="38" t="s">
        <v>8</v>
      </c>
      <c r="AA548" s="53" t="s">
        <v>1915</v>
      </c>
      <c r="AB548" s="33" t="s">
        <v>1916</v>
      </c>
      <c r="AC548" s="213" t="s">
        <v>4479</v>
      </c>
      <c r="AD548" s="626" t="str">
        <f t="shared" si="26"/>
        <v>ME F313P1</v>
      </c>
      <c r="AE548" s="626">
        <v>1274</v>
      </c>
      <c r="AF548" s="36" t="s">
        <v>1299</v>
      </c>
    </row>
    <row r="549" spans="2:32" ht="14.25" customHeight="1">
      <c r="B549" s="33" t="s">
        <v>1917</v>
      </c>
      <c r="C549" s="41"/>
      <c r="D549" s="35" t="s">
        <v>1297</v>
      </c>
      <c r="E549" s="35" t="s">
        <v>1298</v>
      </c>
      <c r="F549" s="36" t="s">
        <v>1299</v>
      </c>
      <c r="G549" s="38">
        <v>2</v>
      </c>
      <c r="H549" s="633">
        <v>12692</v>
      </c>
      <c r="I549" s="36" t="s">
        <v>3270</v>
      </c>
      <c r="J549" s="36" t="s">
        <v>3350</v>
      </c>
      <c r="K549" s="36"/>
      <c r="L549" s="36"/>
      <c r="M549" s="402"/>
      <c r="N549" s="36"/>
      <c r="O549" s="36"/>
      <c r="P549" s="392"/>
      <c r="Q549" s="392"/>
      <c r="R549" s="392"/>
      <c r="S549" s="392"/>
      <c r="T549" s="392"/>
      <c r="U549" s="392"/>
      <c r="V549" s="757" t="b">
        <f t="shared" si="25"/>
        <v>1</v>
      </c>
      <c r="W549" s="757" t="b">
        <f t="shared" si="24"/>
        <v>1</v>
      </c>
      <c r="X549" s="35" t="s">
        <v>1298</v>
      </c>
      <c r="Y549" s="38">
        <v>2</v>
      </c>
      <c r="Z549" s="38" t="s">
        <v>8</v>
      </c>
      <c r="AA549" s="53" t="s">
        <v>1915</v>
      </c>
      <c r="AB549" s="33" t="s">
        <v>1917</v>
      </c>
      <c r="AC549" s="213" t="s">
        <v>4480</v>
      </c>
      <c r="AD549" s="626" t="str">
        <f t="shared" si="26"/>
        <v>ME F313P2</v>
      </c>
      <c r="AE549" s="626">
        <v>2490</v>
      </c>
      <c r="AF549" s="36" t="s">
        <v>1299</v>
      </c>
    </row>
    <row r="550" spans="2:32" ht="14.25" customHeight="1">
      <c r="B550" s="33" t="s">
        <v>1534</v>
      </c>
      <c r="C550" s="41" t="s">
        <v>1601</v>
      </c>
      <c r="D550" s="35" t="s">
        <v>1302</v>
      </c>
      <c r="E550" s="35" t="s">
        <v>1303</v>
      </c>
      <c r="F550" s="36" t="s">
        <v>1304</v>
      </c>
      <c r="G550" s="38">
        <v>1</v>
      </c>
      <c r="H550" s="633">
        <v>12701</v>
      </c>
      <c r="I550" s="36" t="s">
        <v>3284</v>
      </c>
      <c r="J550" s="36" t="s">
        <v>3273</v>
      </c>
      <c r="K550" s="36" t="s">
        <v>3269</v>
      </c>
      <c r="L550" s="36"/>
      <c r="M550" s="402"/>
      <c r="N550" s="36"/>
      <c r="O550" s="36"/>
      <c r="P550" s="392"/>
      <c r="Q550" s="392"/>
      <c r="R550" s="392"/>
      <c r="S550" s="392"/>
      <c r="T550" s="392"/>
      <c r="U550" s="392"/>
      <c r="V550" s="757" t="b">
        <f t="shared" si="25"/>
        <v>1</v>
      </c>
      <c r="W550" s="757" t="b">
        <f t="shared" si="24"/>
        <v>1</v>
      </c>
      <c r="X550" s="35" t="s">
        <v>1303</v>
      </c>
      <c r="Y550" s="38">
        <v>1</v>
      </c>
      <c r="Z550" s="38" t="s">
        <v>6</v>
      </c>
      <c r="AA550" s="117" t="s">
        <v>1918</v>
      </c>
      <c r="AB550" s="33" t="s">
        <v>1534</v>
      </c>
      <c r="AC550" s="213" t="s">
        <v>4481</v>
      </c>
      <c r="AD550" s="626" t="str">
        <f t="shared" si="26"/>
        <v>ME F341L1</v>
      </c>
      <c r="AE550" s="626">
        <v>1275</v>
      </c>
      <c r="AF550" s="36" t="s">
        <v>1304</v>
      </c>
    </row>
    <row r="551" spans="2:32" ht="14.25" customHeight="1">
      <c r="B551" s="33" t="s">
        <v>1920</v>
      </c>
      <c r="C551" s="41"/>
      <c r="D551" s="35" t="s">
        <v>1302</v>
      </c>
      <c r="E551" s="35" t="s">
        <v>1303</v>
      </c>
      <c r="F551" s="36" t="s">
        <v>1304</v>
      </c>
      <c r="G551" s="38">
        <v>1</v>
      </c>
      <c r="H551" s="642">
        <v>1270199</v>
      </c>
      <c r="I551" s="36" t="s">
        <v>3279</v>
      </c>
      <c r="J551" s="36" t="s">
        <v>3351</v>
      </c>
      <c r="K551" s="36"/>
      <c r="L551" s="36"/>
      <c r="M551" s="402"/>
      <c r="N551" s="36"/>
      <c r="O551" s="36"/>
      <c r="P551" s="392"/>
      <c r="Q551" s="392"/>
      <c r="R551" s="392"/>
      <c r="S551" s="392"/>
      <c r="T551" s="392"/>
      <c r="U551" s="392"/>
      <c r="V551" s="757" t="b">
        <f t="shared" si="25"/>
        <v>1</v>
      </c>
      <c r="W551" s="757" t="b">
        <f t="shared" si="24"/>
        <v>1</v>
      </c>
      <c r="X551" s="35" t="s">
        <v>1303</v>
      </c>
      <c r="Y551" s="38">
        <v>1</v>
      </c>
      <c r="Z551" s="38" t="s">
        <v>8</v>
      </c>
      <c r="AA551" s="53" t="s">
        <v>1919</v>
      </c>
      <c r="AB551" s="33" t="s">
        <v>1920</v>
      </c>
      <c r="AC551" s="213" t="s">
        <v>4482</v>
      </c>
      <c r="AD551" s="626" t="str">
        <f t="shared" si="26"/>
        <v>ME F341P1</v>
      </c>
      <c r="AE551" s="626">
        <v>1276</v>
      </c>
      <c r="AF551" s="36" t="s">
        <v>1304</v>
      </c>
    </row>
    <row r="552" spans="2:32" ht="14.25" customHeight="1">
      <c r="B552" s="33" t="s">
        <v>1921</v>
      </c>
      <c r="C552" s="41"/>
      <c r="D552" s="35" t="s">
        <v>1302</v>
      </c>
      <c r="E552" s="35" t="s">
        <v>1303</v>
      </c>
      <c r="F552" s="36" t="s">
        <v>1304</v>
      </c>
      <c r="G552" s="38">
        <v>2</v>
      </c>
      <c r="H552" s="633">
        <v>12702</v>
      </c>
      <c r="I552" s="36" t="s">
        <v>3275</v>
      </c>
      <c r="J552" s="36" t="s">
        <v>3272</v>
      </c>
      <c r="K552" s="36"/>
      <c r="L552" s="36"/>
      <c r="M552" s="402"/>
      <c r="N552" s="36"/>
      <c r="O552" s="36"/>
      <c r="P552" s="392"/>
      <c r="Q552" s="392"/>
      <c r="R552" s="392"/>
      <c r="S552" s="392"/>
      <c r="T552" s="392"/>
      <c r="U552" s="392"/>
      <c r="V552" s="757" t="b">
        <f t="shared" si="25"/>
        <v>1</v>
      </c>
      <c r="W552" s="757" t="b">
        <f t="shared" si="24"/>
        <v>1</v>
      </c>
      <c r="X552" s="35" t="s">
        <v>1303</v>
      </c>
      <c r="Y552" s="38">
        <v>2</v>
      </c>
      <c r="Z552" s="38" t="s">
        <v>8</v>
      </c>
      <c r="AA552" s="53" t="s">
        <v>1919</v>
      </c>
      <c r="AB552" s="33" t="s">
        <v>1921</v>
      </c>
      <c r="AC552" s="213" t="s">
        <v>4483</v>
      </c>
      <c r="AD552" s="626" t="str">
        <f t="shared" si="26"/>
        <v>ME F341P2</v>
      </c>
      <c r="AE552" s="626">
        <v>1277</v>
      </c>
      <c r="AF552" s="36" t="s">
        <v>1304</v>
      </c>
    </row>
    <row r="553" spans="2:32" ht="14.25" customHeight="1">
      <c r="B553" s="33" t="s">
        <v>1922</v>
      </c>
      <c r="C553" s="41" t="s">
        <v>1602</v>
      </c>
      <c r="D553" s="35" t="s">
        <v>1307</v>
      </c>
      <c r="E553" s="35" t="s">
        <v>1308</v>
      </c>
      <c r="F553" s="36" t="s">
        <v>1309</v>
      </c>
      <c r="G553" s="38">
        <v>1</v>
      </c>
      <c r="H553" s="633">
        <v>12711</v>
      </c>
      <c r="I553" s="36" t="s">
        <v>3278</v>
      </c>
      <c r="J553" s="36" t="s">
        <v>3266</v>
      </c>
      <c r="K553" s="36" t="s">
        <v>3267</v>
      </c>
      <c r="L553" s="36"/>
      <c r="M553" s="402"/>
      <c r="N553" s="36"/>
      <c r="O553" s="36"/>
      <c r="P553" s="392"/>
      <c r="Q553" s="392"/>
      <c r="R553" s="392"/>
      <c r="S553" s="392"/>
      <c r="T553" s="392"/>
      <c r="U553" s="392"/>
      <c r="V553" s="757" t="b">
        <f t="shared" si="25"/>
        <v>1</v>
      </c>
      <c r="W553" s="757" t="b">
        <f t="shared" si="24"/>
        <v>1</v>
      </c>
      <c r="X553" s="35" t="s">
        <v>1308</v>
      </c>
      <c r="Y553" s="38">
        <v>1</v>
      </c>
      <c r="Z553" s="38" t="s">
        <v>6</v>
      </c>
      <c r="AA553" s="441" t="s">
        <v>279</v>
      </c>
      <c r="AB553" s="33" t="s">
        <v>1922</v>
      </c>
      <c r="AC553" s="213" t="s">
        <v>4484</v>
      </c>
      <c r="AD553" s="626" t="str">
        <f t="shared" si="26"/>
        <v>ME F343L1</v>
      </c>
      <c r="AE553" s="626">
        <v>1278</v>
      </c>
      <c r="AF553" s="36" t="s">
        <v>1309</v>
      </c>
    </row>
    <row r="554" spans="2:32" ht="14.25" customHeight="1">
      <c r="B554" s="33" t="s">
        <v>1639</v>
      </c>
      <c r="C554" s="41" t="s">
        <v>1602</v>
      </c>
      <c r="D554" s="35" t="s">
        <v>1307</v>
      </c>
      <c r="E554" s="35" t="s">
        <v>1308</v>
      </c>
      <c r="F554" s="36" t="s">
        <v>1309</v>
      </c>
      <c r="G554" s="38">
        <v>1</v>
      </c>
      <c r="H554" s="641">
        <v>1271157</v>
      </c>
      <c r="I554" s="36" t="s">
        <v>3305</v>
      </c>
      <c r="J554" s="36"/>
      <c r="K554" s="36"/>
      <c r="L554" s="36"/>
      <c r="M554" s="402"/>
      <c r="N554" s="36"/>
      <c r="O554" s="36"/>
      <c r="P554" s="392"/>
      <c r="Q554" s="392"/>
      <c r="R554" s="392"/>
      <c r="S554" s="392"/>
      <c r="T554" s="392"/>
      <c r="U554" s="392"/>
      <c r="V554" s="757" t="b">
        <f t="shared" si="25"/>
        <v>1</v>
      </c>
      <c r="W554" s="757" t="b">
        <f t="shared" si="24"/>
        <v>1</v>
      </c>
      <c r="X554" s="35" t="s">
        <v>1308</v>
      </c>
      <c r="Y554" s="38">
        <v>1</v>
      </c>
      <c r="Z554" s="38" t="s">
        <v>7</v>
      </c>
      <c r="AA554" s="442" t="s">
        <v>280</v>
      </c>
      <c r="AB554" s="33" t="s">
        <v>1639</v>
      </c>
      <c r="AC554" s="213" t="s">
        <v>4485</v>
      </c>
      <c r="AD554" s="626" t="str">
        <f t="shared" si="26"/>
        <v>ME F343T1</v>
      </c>
      <c r="AE554" s="626">
        <v>1279</v>
      </c>
      <c r="AF554" s="36" t="s">
        <v>1309</v>
      </c>
    </row>
    <row r="555" spans="2:32" ht="14.25" customHeight="1">
      <c r="B555" s="33" t="s">
        <v>1923</v>
      </c>
      <c r="C555" s="41" t="s">
        <v>1604</v>
      </c>
      <c r="D555" s="35" t="s">
        <v>1310</v>
      </c>
      <c r="E555" s="35" t="s">
        <v>1311</v>
      </c>
      <c r="F555" s="36" t="s">
        <v>1312</v>
      </c>
      <c r="G555" s="38">
        <v>1</v>
      </c>
      <c r="H555" s="633">
        <v>12731</v>
      </c>
      <c r="I555" s="36" t="s">
        <v>3299</v>
      </c>
      <c r="J555" s="36" t="s">
        <v>3276</v>
      </c>
      <c r="K555" s="36"/>
      <c r="L555" s="36"/>
      <c r="M555" s="402"/>
      <c r="N555" s="36"/>
      <c r="O555" s="36"/>
      <c r="P555" s="392"/>
      <c r="Q555" s="392"/>
      <c r="R555" s="392"/>
      <c r="S555" s="392"/>
      <c r="T555" s="392"/>
      <c r="U555" s="392"/>
      <c r="V555" s="757" t="b">
        <f t="shared" si="25"/>
        <v>1</v>
      </c>
      <c r="W555" s="757" t="b">
        <f t="shared" si="24"/>
        <v>1</v>
      </c>
      <c r="X555" s="35" t="s">
        <v>1311</v>
      </c>
      <c r="Y555" s="38">
        <v>1</v>
      </c>
      <c r="Z555" s="38" t="s">
        <v>6</v>
      </c>
      <c r="AA555" s="441" t="s">
        <v>287</v>
      </c>
      <c r="AB555" s="33" t="s">
        <v>1923</v>
      </c>
      <c r="AC555" s="213" t="s">
        <v>4486</v>
      </c>
      <c r="AD555" s="626" t="str">
        <f t="shared" si="26"/>
        <v>ME F344L1</v>
      </c>
      <c r="AE555" s="626">
        <v>1280</v>
      </c>
      <c r="AF555" s="36" t="s">
        <v>1312</v>
      </c>
    </row>
    <row r="556" spans="2:32" ht="14.25" customHeight="1">
      <c r="B556" s="33" t="s">
        <v>1532</v>
      </c>
      <c r="C556" s="41" t="s">
        <v>1604</v>
      </c>
      <c r="D556" s="35" t="s">
        <v>1310</v>
      </c>
      <c r="E556" s="35" t="s">
        <v>1311</v>
      </c>
      <c r="F556" s="36" t="s">
        <v>1312</v>
      </c>
      <c r="G556" s="38">
        <v>1</v>
      </c>
      <c r="H556" s="641">
        <v>1273157</v>
      </c>
      <c r="I556" s="36" t="s">
        <v>3297</v>
      </c>
      <c r="J556" s="36"/>
      <c r="K556" s="36"/>
      <c r="L556" s="36"/>
      <c r="M556" s="402"/>
      <c r="N556" s="36"/>
      <c r="O556" s="36"/>
      <c r="P556" s="392"/>
      <c r="Q556" s="392"/>
      <c r="R556" s="392"/>
      <c r="S556" s="392"/>
      <c r="T556" s="392"/>
      <c r="U556" s="392"/>
      <c r="V556" s="757" t="b">
        <f t="shared" si="25"/>
        <v>1</v>
      </c>
      <c r="W556" s="757" t="b">
        <f t="shared" si="24"/>
        <v>1</v>
      </c>
      <c r="X556" s="35" t="s">
        <v>1311</v>
      </c>
      <c r="Y556" s="38">
        <v>1</v>
      </c>
      <c r="Z556" s="38" t="s">
        <v>7</v>
      </c>
      <c r="AA556" s="442" t="s">
        <v>288</v>
      </c>
      <c r="AB556" s="33" t="s">
        <v>1532</v>
      </c>
      <c r="AC556" s="213" t="s">
        <v>4487</v>
      </c>
      <c r="AD556" s="626" t="str">
        <f t="shared" si="26"/>
        <v>ME F344T1</v>
      </c>
      <c r="AE556" s="626">
        <v>1281</v>
      </c>
      <c r="AF556" s="36" t="s">
        <v>1312</v>
      </c>
    </row>
    <row r="557" spans="2:32" ht="14.25" customHeight="1">
      <c r="B557" s="33"/>
      <c r="C557" s="41"/>
      <c r="D557" s="35" t="s">
        <v>1924</v>
      </c>
      <c r="E557" s="35" t="s">
        <v>1925</v>
      </c>
      <c r="F557" s="36" t="s">
        <v>197</v>
      </c>
      <c r="G557" s="38">
        <v>1</v>
      </c>
      <c r="H557" s="633">
        <v>16801</v>
      </c>
      <c r="I557" s="36"/>
      <c r="J557" s="36"/>
      <c r="K557" s="36"/>
      <c r="L557" s="36"/>
      <c r="M557" s="402"/>
      <c r="N557" s="36"/>
      <c r="O557" s="36"/>
      <c r="P557" s="392"/>
      <c r="Q557" s="392"/>
      <c r="R557" s="392"/>
      <c r="S557" s="392"/>
      <c r="T557" s="392"/>
      <c r="U557" s="392"/>
      <c r="V557" s="757" t="b">
        <f t="shared" si="25"/>
        <v>1</v>
      </c>
      <c r="W557" s="757" t="b">
        <f t="shared" si="24"/>
        <v>1</v>
      </c>
      <c r="X557" s="35" t="s">
        <v>1925</v>
      </c>
      <c r="Y557" s="38">
        <v>1</v>
      </c>
      <c r="Z557" s="38" t="s">
        <v>19</v>
      </c>
      <c r="AA557" s="441" t="s">
        <v>279</v>
      </c>
      <c r="AB557" s="33"/>
      <c r="AC557" s="213" t="s">
        <v>4488</v>
      </c>
      <c r="AD557" s="626" t="str">
        <f t="shared" si="26"/>
        <v>ME F366I1</v>
      </c>
      <c r="AE557" s="626">
        <v>1484</v>
      </c>
      <c r="AF557" s="36" t="s">
        <v>197</v>
      </c>
    </row>
    <row r="558" spans="2:32" ht="14.25" customHeight="1">
      <c r="B558" s="33"/>
      <c r="C558" s="41"/>
      <c r="D558" s="35" t="s">
        <v>1926</v>
      </c>
      <c r="E558" s="35" t="s">
        <v>1927</v>
      </c>
      <c r="F558" s="36" t="s">
        <v>197</v>
      </c>
      <c r="G558" s="38">
        <v>1</v>
      </c>
      <c r="H558" s="633">
        <v>17481</v>
      </c>
      <c r="I558" s="36"/>
      <c r="J558" s="36"/>
      <c r="K558" s="36"/>
      <c r="L558" s="36"/>
      <c r="M558" s="402"/>
      <c r="N558" s="36"/>
      <c r="O558" s="36"/>
      <c r="P558" s="392"/>
      <c r="Q558" s="392"/>
      <c r="R558" s="392"/>
      <c r="S558" s="392"/>
      <c r="T558" s="392"/>
      <c r="U558" s="392"/>
      <c r="V558" s="757" t="b">
        <f t="shared" si="25"/>
        <v>1</v>
      </c>
      <c r="W558" s="757" t="b">
        <f t="shared" si="24"/>
        <v>1</v>
      </c>
      <c r="X558" s="35" t="s">
        <v>1927</v>
      </c>
      <c r="Y558" s="38">
        <v>1</v>
      </c>
      <c r="Z558" s="38" t="s">
        <v>19</v>
      </c>
      <c r="AA558" s="441" t="s">
        <v>279</v>
      </c>
      <c r="AB558" s="33"/>
      <c r="AC558" s="213" t="s">
        <v>4489</v>
      </c>
      <c r="AD558" s="626" t="str">
        <f t="shared" si="26"/>
        <v>ME F367I1</v>
      </c>
      <c r="AE558" s="626">
        <v>1515</v>
      </c>
      <c r="AF558" s="36" t="s">
        <v>197</v>
      </c>
    </row>
    <row r="559" spans="2:32" ht="14.25" customHeight="1">
      <c r="B559" s="33"/>
      <c r="C559" s="41"/>
      <c r="D559" s="35" t="s">
        <v>1928</v>
      </c>
      <c r="E559" s="35" t="s">
        <v>1929</v>
      </c>
      <c r="F559" s="36" t="s">
        <v>200</v>
      </c>
      <c r="G559" s="38">
        <v>1</v>
      </c>
      <c r="H559" s="633">
        <v>16971</v>
      </c>
      <c r="I559" s="36"/>
      <c r="J559" s="36"/>
      <c r="K559" s="36"/>
      <c r="L559" s="36"/>
      <c r="M559" s="402"/>
      <c r="N559" s="36"/>
      <c r="O559" s="36"/>
      <c r="P559" s="392"/>
      <c r="Q559" s="392"/>
      <c r="R559" s="392"/>
      <c r="S559" s="392"/>
      <c r="T559" s="392"/>
      <c r="U559" s="392"/>
      <c r="V559" s="757" t="b">
        <f t="shared" si="25"/>
        <v>1</v>
      </c>
      <c r="W559" s="757" t="b">
        <f t="shared" si="24"/>
        <v>1</v>
      </c>
      <c r="X559" s="35" t="s">
        <v>1929</v>
      </c>
      <c r="Y559" s="38">
        <v>1</v>
      </c>
      <c r="Z559" s="38" t="s">
        <v>19</v>
      </c>
      <c r="AA559" s="441" t="s">
        <v>281</v>
      </c>
      <c r="AB559" s="33"/>
      <c r="AC559" s="213" t="s">
        <v>4490</v>
      </c>
      <c r="AD559" s="626" t="str">
        <f t="shared" si="26"/>
        <v>ME F376I1</v>
      </c>
      <c r="AE559" s="626">
        <v>1495</v>
      </c>
      <c r="AF559" s="36" t="s">
        <v>200</v>
      </c>
    </row>
    <row r="560" spans="2:32" ht="14.25" customHeight="1">
      <c r="B560" s="33"/>
      <c r="C560" s="41"/>
      <c r="D560" s="35" t="s">
        <v>1930</v>
      </c>
      <c r="E560" s="35" t="s">
        <v>1931</v>
      </c>
      <c r="F560" s="36" t="s">
        <v>200</v>
      </c>
      <c r="G560" s="38">
        <v>1</v>
      </c>
      <c r="H560" s="633">
        <v>17641</v>
      </c>
      <c r="I560" s="36"/>
      <c r="J560" s="36"/>
      <c r="K560" s="36"/>
      <c r="L560" s="36"/>
      <c r="M560" s="402"/>
      <c r="N560" s="36"/>
      <c r="O560" s="36"/>
      <c r="P560" s="392"/>
      <c r="Q560" s="392"/>
      <c r="R560" s="392"/>
      <c r="S560" s="392"/>
      <c r="T560" s="392"/>
      <c r="U560" s="392"/>
      <c r="V560" s="757" t="b">
        <f t="shared" si="25"/>
        <v>1</v>
      </c>
      <c r="W560" s="757" t="b">
        <f t="shared" si="24"/>
        <v>1</v>
      </c>
      <c r="X560" s="35" t="s">
        <v>1931</v>
      </c>
      <c r="Y560" s="38">
        <v>1</v>
      </c>
      <c r="Z560" s="38" t="s">
        <v>19</v>
      </c>
      <c r="AA560" s="441" t="s">
        <v>281</v>
      </c>
      <c r="AB560" s="33"/>
      <c r="AC560" s="213" t="s">
        <v>4491</v>
      </c>
      <c r="AD560" s="626" t="str">
        <f t="shared" si="26"/>
        <v>ME F377I1</v>
      </c>
      <c r="AE560" s="626">
        <v>1525</v>
      </c>
      <c r="AF560" s="36" t="s">
        <v>200</v>
      </c>
    </row>
    <row r="561" spans="2:32" ht="14.25" customHeight="1">
      <c r="B561" s="33" t="s">
        <v>1621</v>
      </c>
      <c r="C561" s="41" t="s">
        <v>1602</v>
      </c>
      <c r="D561" s="35">
        <v>1620</v>
      </c>
      <c r="E561" s="60" t="s">
        <v>1318</v>
      </c>
      <c r="F561" s="61" t="s">
        <v>1319</v>
      </c>
      <c r="G561" s="38">
        <v>1</v>
      </c>
      <c r="H561" s="633">
        <v>16201</v>
      </c>
      <c r="I561" s="61" t="s">
        <v>3304</v>
      </c>
      <c r="J561" s="61" t="s">
        <v>3265</v>
      </c>
      <c r="K561" s="61" t="s">
        <v>3264</v>
      </c>
      <c r="L561" s="61"/>
      <c r="M561" s="404"/>
      <c r="N561" s="61"/>
      <c r="O561" s="61"/>
      <c r="P561" s="392"/>
      <c r="Q561" s="392"/>
      <c r="R561" s="392"/>
      <c r="S561" s="392"/>
      <c r="T561" s="392"/>
      <c r="U561" s="392"/>
      <c r="V561" s="757" t="b">
        <f t="shared" si="25"/>
        <v>1</v>
      </c>
      <c r="W561" s="757" t="b">
        <f t="shared" si="24"/>
        <v>1</v>
      </c>
      <c r="X561" s="60" t="s">
        <v>1318</v>
      </c>
      <c r="Y561" s="38">
        <v>1</v>
      </c>
      <c r="Z561" s="38" t="s">
        <v>6</v>
      </c>
      <c r="AA561" s="441" t="s">
        <v>275</v>
      </c>
      <c r="AB561" s="33" t="s">
        <v>1621</v>
      </c>
      <c r="AC561" s="213" t="s">
        <v>4492</v>
      </c>
      <c r="AD561" s="626" t="str">
        <f t="shared" si="26"/>
        <v>ME F412L1</v>
      </c>
      <c r="AE561" s="626">
        <v>1465</v>
      </c>
      <c r="AF561" s="61" t="s">
        <v>1319</v>
      </c>
    </row>
    <row r="562" spans="2:32" ht="14.25" customHeight="1">
      <c r="B562" s="43" t="s">
        <v>3373</v>
      </c>
      <c r="C562" s="41" t="s">
        <v>1602</v>
      </c>
      <c r="D562" s="66" t="s">
        <v>1320</v>
      </c>
      <c r="E562" s="67" t="s">
        <v>1321</v>
      </c>
      <c r="F562" s="67" t="s">
        <v>1932</v>
      </c>
      <c r="G562" s="41">
        <v>1</v>
      </c>
      <c r="H562" s="633">
        <v>12871</v>
      </c>
      <c r="I562" s="67" t="s">
        <v>3300</v>
      </c>
      <c r="J562" s="67" t="s">
        <v>3298</v>
      </c>
      <c r="K562" s="67" t="s">
        <v>3307</v>
      </c>
      <c r="L562" s="67"/>
      <c r="M562" s="406"/>
      <c r="N562" s="67"/>
      <c r="O562" s="67"/>
      <c r="P562" s="392"/>
      <c r="Q562" s="392"/>
      <c r="R562" s="392"/>
      <c r="S562" s="392"/>
      <c r="T562" s="392"/>
      <c r="U562" s="392"/>
      <c r="V562" s="757" t="b">
        <f t="shared" si="25"/>
        <v>1</v>
      </c>
      <c r="W562" s="757" t="b">
        <f t="shared" si="24"/>
        <v>1</v>
      </c>
      <c r="X562" s="67" t="s">
        <v>1321</v>
      </c>
      <c r="Y562" s="41">
        <v>1</v>
      </c>
      <c r="Z562" s="41" t="s">
        <v>6</v>
      </c>
      <c r="AA562" s="441" t="s">
        <v>283</v>
      </c>
      <c r="AB562" s="43" t="s">
        <v>3373</v>
      </c>
      <c r="AC562" s="213" t="s">
        <v>4493</v>
      </c>
      <c r="AD562" s="626" t="str">
        <f t="shared" si="26"/>
        <v>ME F461L1</v>
      </c>
      <c r="AE562" s="626">
        <v>1282</v>
      </c>
      <c r="AF562" s="67" t="s">
        <v>1932</v>
      </c>
    </row>
    <row r="563" spans="2:32" ht="14.25" customHeight="1">
      <c r="B563" s="43" t="s">
        <v>1548</v>
      </c>
      <c r="C563" s="41" t="s">
        <v>1602</v>
      </c>
      <c r="D563" s="35" t="s">
        <v>1323</v>
      </c>
      <c r="E563" s="117" t="s">
        <v>1324</v>
      </c>
      <c r="F563" s="117" t="s">
        <v>1325</v>
      </c>
      <c r="G563" s="38">
        <v>1</v>
      </c>
      <c r="H563" s="633">
        <v>18691</v>
      </c>
      <c r="I563" s="117" t="s">
        <v>3281</v>
      </c>
      <c r="J563" s="117" t="s">
        <v>3290</v>
      </c>
      <c r="K563" s="117" t="s">
        <v>3293</v>
      </c>
      <c r="L563" s="117"/>
      <c r="M563" s="411"/>
      <c r="N563" s="117"/>
      <c r="O563" s="117"/>
      <c r="P563" s="392"/>
      <c r="Q563" s="392"/>
      <c r="R563" s="392"/>
      <c r="S563" s="392"/>
      <c r="T563" s="392"/>
      <c r="U563" s="392"/>
      <c r="V563" s="757" t="b">
        <f t="shared" si="25"/>
        <v>1</v>
      </c>
      <c r="W563" s="757" t="b">
        <f t="shared" si="24"/>
        <v>1</v>
      </c>
      <c r="X563" s="117" t="s">
        <v>1324</v>
      </c>
      <c r="Y563" s="38">
        <v>1</v>
      </c>
      <c r="Z563" s="38" t="s">
        <v>6</v>
      </c>
      <c r="AA563" s="441" t="s">
        <v>1272</v>
      </c>
      <c r="AB563" s="43" t="s">
        <v>1548</v>
      </c>
      <c r="AC563" s="213" t="s">
        <v>4494</v>
      </c>
      <c r="AD563" s="626" t="str">
        <f t="shared" si="26"/>
        <v>ME F485L1</v>
      </c>
      <c r="AE563" s="626">
        <v>1539</v>
      </c>
      <c r="AF563" s="117" t="s">
        <v>1325</v>
      </c>
    </row>
    <row r="564" spans="2:32" s="477" customFormat="1" ht="14.25" customHeight="1">
      <c r="B564" s="470"/>
      <c r="C564" s="471"/>
      <c r="D564" s="472" t="s">
        <v>1326</v>
      </c>
      <c r="E564" s="472" t="s">
        <v>1327</v>
      </c>
      <c r="F564" s="466" t="s">
        <v>550</v>
      </c>
      <c r="G564" s="473">
        <v>1</v>
      </c>
      <c r="H564" s="634">
        <v>12901</v>
      </c>
      <c r="I564" s="466"/>
      <c r="J564" s="466"/>
      <c r="K564" s="466"/>
      <c r="L564" s="466"/>
      <c r="M564" s="475"/>
      <c r="N564" s="466"/>
      <c r="O564" s="466"/>
      <c r="P564" s="476"/>
      <c r="Q564" s="476"/>
      <c r="R564" s="476"/>
      <c r="S564" s="476"/>
      <c r="T564" s="476"/>
      <c r="U564" s="476"/>
      <c r="V564" s="477" t="b">
        <f t="shared" si="25"/>
        <v>1</v>
      </c>
      <c r="W564" s="477" t="b">
        <f t="shared" si="24"/>
        <v>1</v>
      </c>
      <c r="X564" s="472" t="s">
        <v>1327</v>
      </c>
      <c r="Y564" s="473">
        <v>1</v>
      </c>
      <c r="Z564" s="473" t="s">
        <v>19</v>
      </c>
      <c r="AA564" s="478" t="s">
        <v>1290</v>
      </c>
      <c r="AB564" s="470"/>
      <c r="AC564" s="213" t="s">
        <v>4495</v>
      </c>
      <c r="AD564" s="626" t="str">
        <f t="shared" si="26"/>
        <v>ME F491I1</v>
      </c>
      <c r="AE564" s="626" t="e">
        <v>#N/A</v>
      </c>
      <c r="AF564" s="466" t="s">
        <v>550</v>
      </c>
    </row>
    <row r="565" spans="2:32" ht="14.25" customHeight="1">
      <c r="B565" s="43" t="s">
        <v>3374</v>
      </c>
      <c r="C565" s="41"/>
      <c r="D565" s="35">
        <v>266</v>
      </c>
      <c r="E565" s="75" t="s">
        <v>1329</v>
      </c>
      <c r="F565" s="36" t="s">
        <v>1934</v>
      </c>
      <c r="G565" s="38">
        <v>1</v>
      </c>
      <c r="H565" s="633">
        <v>2661</v>
      </c>
      <c r="I565" s="36" t="s">
        <v>3276</v>
      </c>
      <c r="J565" s="36" t="s">
        <v>3297</v>
      </c>
      <c r="K565" s="36" t="s">
        <v>3308</v>
      </c>
      <c r="L565" s="36"/>
      <c r="M565" s="402"/>
      <c r="N565" s="36"/>
      <c r="O565" s="36"/>
      <c r="P565" s="392"/>
      <c r="Q565" s="392"/>
      <c r="R565" s="392"/>
      <c r="S565" s="392"/>
      <c r="T565" s="392"/>
      <c r="U565" s="392"/>
      <c r="V565" s="757" t="b">
        <f t="shared" si="25"/>
        <v>1</v>
      </c>
      <c r="W565" s="757" t="b">
        <f t="shared" si="24"/>
        <v>1</v>
      </c>
      <c r="X565" s="75" t="s">
        <v>1329</v>
      </c>
      <c r="Y565" s="38">
        <v>1</v>
      </c>
      <c r="Z565" s="77" t="s">
        <v>6</v>
      </c>
      <c r="AA565" s="441" t="s">
        <v>1331</v>
      </c>
      <c r="AB565" s="43" t="s">
        <v>3374</v>
      </c>
      <c r="AC565" s="213" t="s">
        <v>4496</v>
      </c>
      <c r="AD565" s="626" t="str">
        <f t="shared" si="26"/>
        <v>ME G611L1</v>
      </c>
      <c r="AE565" s="626">
        <v>1022</v>
      </c>
      <c r="AF565" s="36" t="s">
        <v>1934</v>
      </c>
    </row>
    <row r="566" spans="2:32" ht="14.25" customHeight="1">
      <c r="B566" s="43" t="s">
        <v>3375</v>
      </c>
      <c r="C566" s="41"/>
      <c r="D566" s="35">
        <v>740</v>
      </c>
      <c r="E566" s="75" t="s">
        <v>1334</v>
      </c>
      <c r="F566" s="36" t="s">
        <v>1936</v>
      </c>
      <c r="G566" s="38">
        <v>1</v>
      </c>
      <c r="H566" s="633">
        <v>7401</v>
      </c>
      <c r="I566" s="36" t="s">
        <v>3289</v>
      </c>
      <c r="J566" s="36" t="s">
        <v>3292</v>
      </c>
      <c r="K566" s="36" t="s">
        <v>3293</v>
      </c>
      <c r="L566" s="36"/>
      <c r="M566" s="402"/>
      <c r="N566" s="36"/>
      <c r="O566" s="36"/>
      <c r="P566" s="392"/>
      <c r="Q566" s="392"/>
      <c r="R566" s="392"/>
      <c r="S566" s="392"/>
      <c r="T566" s="392"/>
      <c r="U566" s="392"/>
      <c r="V566" s="757" t="b">
        <f t="shared" si="25"/>
        <v>1</v>
      </c>
      <c r="W566" s="757" t="b">
        <f t="shared" si="24"/>
        <v>1</v>
      </c>
      <c r="X566" s="75" t="s">
        <v>1334</v>
      </c>
      <c r="Y566" s="38">
        <v>1</v>
      </c>
      <c r="Z566" s="77" t="s">
        <v>6</v>
      </c>
      <c r="AA566" s="441" t="s">
        <v>281</v>
      </c>
      <c r="AB566" s="43" t="s">
        <v>3375</v>
      </c>
      <c r="AC566" s="213" t="s">
        <v>4497</v>
      </c>
      <c r="AD566" s="626" t="str">
        <f t="shared" si="26"/>
        <v>ME G641L1</v>
      </c>
      <c r="AE566" s="626">
        <v>1037</v>
      </c>
      <c r="AF566" s="36" t="s">
        <v>1936</v>
      </c>
    </row>
    <row r="567" spans="2:32" ht="14.25" customHeight="1">
      <c r="B567" s="33" t="s">
        <v>3376</v>
      </c>
      <c r="C567" s="41"/>
      <c r="D567" s="35" t="s">
        <v>1336</v>
      </c>
      <c r="E567" s="35" t="s">
        <v>1337</v>
      </c>
      <c r="F567" s="36" t="s">
        <v>1338</v>
      </c>
      <c r="G567" s="38">
        <v>1</v>
      </c>
      <c r="H567" s="633">
        <v>2241</v>
      </c>
      <c r="I567" s="36" t="s">
        <v>1752</v>
      </c>
      <c r="J567" s="36" t="s">
        <v>1682</v>
      </c>
      <c r="K567" s="36"/>
      <c r="L567" s="36"/>
      <c r="M567" s="402"/>
      <c r="N567" s="36"/>
      <c r="O567" s="36"/>
      <c r="P567" s="392"/>
      <c r="Q567" s="392"/>
      <c r="R567" s="392"/>
      <c r="S567" s="392"/>
      <c r="T567" s="392"/>
      <c r="U567" s="392"/>
      <c r="V567" s="757" t="b">
        <f t="shared" si="25"/>
        <v>1</v>
      </c>
      <c r="W567" s="757" t="b">
        <f t="shared" si="24"/>
        <v>1</v>
      </c>
      <c r="X567" s="35" t="s">
        <v>1337</v>
      </c>
      <c r="Y567" s="38">
        <v>1</v>
      </c>
      <c r="Z567" s="38" t="s">
        <v>6</v>
      </c>
      <c r="AA567" s="441" t="s">
        <v>928</v>
      </c>
      <c r="AB567" s="449" t="s">
        <v>1938</v>
      </c>
      <c r="AC567" s="213" t="s">
        <v>4498</v>
      </c>
      <c r="AD567" s="626" t="str">
        <f t="shared" si="26"/>
        <v>MEL G632L1</v>
      </c>
      <c r="AE567" s="626">
        <v>1021</v>
      </c>
      <c r="AF567" s="36" t="s">
        <v>1338</v>
      </c>
    </row>
    <row r="568" spans="2:32" ht="14.25" customHeight="1">
      <c r="B568" s="33" t="s">
        <v>1578</v>
      </c>
      <c r="C568" s="41"/>
      <c r="D568" s="35" t="s">
        <v>1339</v>
      </c>
      <c r="E568" s="35" t="s">
        <v>1340</v>
      </c>
      <c r="F568" s="36" t="s">
        <v>1341</v>
      </c>
      <c r="G568" s="38">
        <v>1</v>
      </c>
      <c r="H568" s="633">
        <v>4841</v>
      </c>
      <c r="I568" s="36" t="s">
        <v>3299</v>
      </c>
      <c r="J568" s="36" t="s">
        <v>3276</v>
      </c>
      <c r="K568" s="36" t="s">
        <v>3297</v>
      </c>
      <c r="L568" s="36"/>
      <c r="M568" s="402"/>
      <c r="N568" s="36"/>
      <c r="O568" s="36"/>
      <c r="P568" s="392"/>
      <c r="Q568" s="392"/>
      <c r="R568" s="392"/>
      <c r="S568" s="392"/>
      <c r="T568" s="392"/>
      <c r="U568" s="392"/>
      <c r="V568" s="757" t="b">
        <f t="shared" si="25"/>
        <v>1</v>
      </c>
      <c r="W568" s="757" t="b">
        <f t="shared" si="24"/>
        <v>1</v>
      </c>
      <c r="X568" s="35" t="s">
        <v>1340</v>
      </c>
      <c r="Y568" s="38">
        <v>1</v>
      </c>
      <c r="Z568" s="38" t="s">
        <v>6</v>
      </c>
      <c r="AA568" s="441" t="s">
        <v>934</v>
      </c>
      <c r="AB568" s="33" t="s">
        <v>1578</v>
      </c>
      <c r="AC568" s="213" t="s">
        <v>4499</v>
      </c>
      <c r="AD568" s="626" t="str">
        <f t="shared" si="26"/>
        <v>MEL G641L1</v>
      </c>
      <c r="AE568" s="626">
        <v>1027</v>
      </c>
      <c r="AF568" s="36" t="s">
        <v>1341</v>
      </c>
    </row>
    <row r="569" spans="2:32" ht="14.25" customHeight="1">
      <c r="B569" s="33" t="s">
        <v>1534</v>
      </c>
      <c r="C569" s="41"/>
      <c r="D569" s="35" t="s">
        <v>1342</v>
      </c>
      <c r="E569" s="35" t="s">
        <v>1343</v>
      </c>
      <c r="F569" s="36" t="s">
        <v>1939</v>
      </c>
      <c r="G569" s="38">
        <v>1</v>
      </c>
      <c r="H569" s="633">
        <v>8171</v>
      </c>
      <c r="I569" s="36" t="s">
        <v>3284</v>
      </c>
      <c r="J569" s="36" t="s">
        <v>3273</v>
      </c>
      <c r="K569" s="36" t="s">
        <v>3269</v>
      </c>
      <c r="L569" s="36"/>
      <c r="M569" s="402"/>
      <c r="N569" s="36"/>
      <c r="O569" s="36"/>
      <c r="P569" s="392"/>
      <c r="Q569" s="392"/>
      <c r="R569" s="392"/>
      <c r="S569" s="392"/>
      <c r="T569" s="392"/>
      <c r="U569" s="392"/>
      <c r="V569" s="757" t="b">
        <f t="shared" si="25"/>
        <v>1</v>
      </c>
      <c r="W569" s="757" t="b">
        <f t="shared" si="24"/>
        <v>1</v>
      </c>
      <c r="X569" s="35" t="s">
        <v>1343</v>
      </c>
      <c r="Y569" s="38">
        <v>1</v>
      </c>
      <c r="Z569" s="38" t="s">
        <v>6</v>
      </c>
      <c r="AA569" s="96" t="s">
        <v>904</v>
      </c>
      <c r="AB569" s="33" t="s">
        <v>1534</v>
      </c>
      <c r="AC569" s="213" t="s">
        <v>4500</v>
      </c>
      <c r="AD569" s="626" t="str">
        <f t="shared" si="26"/>
        <v>MEL G642L1</v>
      </c>
      <c r="AE569" s="626">
        <v>1043</v>
      </c>
      <c r="AF569" s="36" t="s">
        <v>1939</v>
      </c>
    </row>
    <row r="570" spans="2:32" ht="14.25" customHeight="1">
      <c r="B570" s="33" t="s">
        <v>1703</v>
      </c>
      <c r="C570" s="41"/>
      <c r="D570" s="35" t="s">
        <v>1342</v>
      </c>
      <c r="E570" s="35" t="s">
        <v>1343</v>
      </c>
      <c r="F570" s="36" t="s">
        <v>1939</v>
      </c>
      <c r="G570" s="38">
        <v>1</v>
      </c>
      <c r="H570" s="642">
        <v>817199</v>
      </c>
      <c r="I570" s="36" t="s">
        <v>3302</v>
      </c>
      <c r="J570" s="36" t="s">
        <v>3352</v>
      </c>
      <c r="K570" s="36"/>
      <c r="L570" s="36"/>
      <c r="M570" s="402"/>
      <c r="N570" s="36"/>
      <c r="O570" s="36"/>
      <c r="P570" s="392"/>
      <c r="Q570" s="392"/>
      <c r="R570" s="392"/>
      <c r="S570" s="392"/>
      <c r="T570" s="392"/>
      <c r="U570" s="392"/>
      <c r="V570" s="757" t="b">
        <f t="shared" si="25"/>
        <v>1</v>
      </c>
      <c r="W570" s="757" t="b">
        <f t="shared" si="24"/>
        <v>1</v>
      </c>
      <c r="X570" s="35" t="s">
        <v>1343</v>
      </c>
      <c r="Y570" s="38">
        <v>1</v>
      </c>
      <c r="Z570" s="38" t="s">
        <v>8</v>
      </c>
      <c r="AA570" s="117" t="s">
        <v>1940</v>
      </c>
      <c r="AB570" s="33" t="s">
        <v>1703</v>
      </c>
      <c r="AC570" s="213" t="s">
        <v>4501</v>
      </c>
      <c r="AD570" s="626" t="str">
        <f t="shared" si="26"/>
        <v>MEL G642P1</v>
      </c>
      <c r="AE570" s="626">
        <v>1044</v>
      </c>
      <c r="AF570" s="36" t="s">
        <v>1939</v>
      </c>
    </row>
    <row r="571" spans="2:32" ht="14.25" customHeight="1">
      <c r="B571" s="33" t="s">
        <v>1522</v>
      </c>
      <c r="C571" s="41" t="s">
        <v>1780</v>
      </c>
      <c r="D571" s="35" t="s">
        <v>1345</v>
      </c>
      <c r="E571" s="35" t="s">
        <v>1346</v>
      </c>
      <c r="F571" s="36" t="s">
        <v>1347</v>
      </c>
      <c r="G571" s="38">
        <v>1</v>
      </c>
      <c r="H571" s="633">
        <v>10241</v>
      </c>
      <c r="I571" s="36" t="s">
        <v>3286</v>
      </c>
      <c r="J571" s="36" t="s">
        <v>3289</v>
      </c>
      <c r="K571" s="36" t="s">
        <v>3292</v>
      </c>
      <c r="L571" s="36"/>
      <c r="M571" s="402"/>
      <c r="N571" s="36"/>
      <c r="O571" s="36"/>
      <c r="P571" s="392"/>
      <c r="Q571" s="392"/>
      <c r="R571" s="392"/>
      <c r="S571" s="392"/>
      <c r="T571" s="392"/>
      <c r="U571" s="392"/>
      <c r="V571" s="757" t="b">
        <f t="shared" si="25"/>
        <v>1</v>
      </c>
      <c r="W571" s="757" t="b">
        <f t="shared" si="24"/>
        <v>1</v>
      </c>
      <c r="X571" s="35" t="s">
        <v>1346</v>
      </c>
      <c r="Y571" s="38">
        <v>1</v>
      </c>
      <c r="Z571" s="38" t="s">
        <v>6</v>
      </c>
      <c r="AA571" s="117" t="s">
        <v>1941</v>
      </c>
      <c r="AB571" s="33" t="s">
        <v>1522</v>
      </c>
      <c r="AC571" s="213" t="s">
        <v>4502</v>
      </c>
      <c r="AD571" s="626" t="str">
        <f t="shared" si="26"/>
        <v>MGTS F211L1</v>
      </c>
      <c r="AE571" s="626">
        <v>1176</v>
      </c>
      <c r="AF571" s="36" t="s">
        <v>1347</v>
      </c>
    </row>
    <row r="572" spans="2:32" ht="14.25" customHeight="1">
      <c r="B572" s="33" t="s">
        <v>1554</v>
      </c>
      <c r="C572" s="41" t="s">
        <v>1780</v>
      </c>
      <c r="D572" s="35">
        <v>1024</v>
      </c>
      <c r="E572" s="35" t="s">
        <v>1346</v>
      </c>
      <c r="F572" s="36" t="s">
        <v>1347</v>
      </c>
      <c r="G572" s="38">
        <v>1</v>
      </c>
      <c r="H572" s="641">
        <v>1024157</v>
      </c>
      <c r="I572" s="36" t="s">
        <v>3349</v>
      </c>
      <c r="J572" s="36"/>
      <c r="K572" s="36"/>
      <c r="L572" s="36"/>
      <c r="M572" s="402"/>
      <c r="N572" s="36"/>
      <c r="O572" s="36"/>
      <c r="P572" s="392"/>
      <c r="Q572" s="392"/>
      <c r="R572" s="392"/>
      <c r="S572" s="392"/>
      <c r="T572" s="392"/>
      <c r="U572" s="392"/>
      <c r="V572" s="757" t="b">
        <f t="shared" si="25"/>
        <v>1</v>
      </c>
      <c r="W572" s="757" t="b">
        <f t="shared" si="24"/>
        <v>1</v>
      </c>
      <c r="X572" s="35" t="s">
        <v>1346</v>
      </c>
      <c r="Y572" s="38">
        <v>1</v>
      </c>
      <c r="Z572" s="38" t="s">
        <v>7</v>
      </c>
      <c r="AA572" s="117" t="s">
        <v>1942</v>
      </c>
      <c r="AB572" s="33" t="s">
        <v>1554</v>
      </c>
      <c r="AC572" s="213" t="s">
        <v>4503</v>
      </c>
      <c r="AD572" s="626" t="str">
        <f t="shared" si="26"/>
        <v>MGTS F211T1</v>
      </c>
      <c r="AE572" s="626">
        <v>1177</v>
      </c>
      <c r="AF572" s="36" t="s">
        <v>1347</v>
      </c>
    </row>
    <row r="573" spans="2:32" ht="14.25" customHeight="1">
      <c r="B573" s="33" t="s">
        <v>1743</v>
      </c>
      <c r="C573" s="41"/>
      <c r="D573" s="35">
        <v>1024</v>
      </c>
      <c r="E573" s="35" t="s">
        <v>1346</v>
      </c>
      <c r="F573" s="36" t="s">
        <v>1347</v>
      </c>
      <c r="G573" s="38">
        <v>2</v>
      </c>
      <c r="H573" s="633">
        <v>10242</v>
      </c>
      <c r="I573" s="36" t="s">
        <v>3279</v>
      </c>
      <c r="J573" s="36"/>
      <c r="K573" s="36"/>
      <c r="L573" s="36"/>
      <c r="M573" s="402"/>
      <c r="N573" s="36"/>
      <c r="O573" s="36"/>
      <c r="P573" s="392"/>
      <c r="Q573" s="392"/>
      <c r="R573" s="392"/>
      <c r="S573" s="392"/>
      <c r="T573" s="392"/>
      <c r="U573" s="392"/>
      <c r="V573" s="757" t="b">
        <f t="shared" si="25"/>
        <v>1</v>
      </c>
      <c r="W573" s="757" t="b">
        <f t="shared" si="24"/>
        <v>1</v>
      </c>
      <c r="X573" s="35" t="s">
        <v>1346</v>
      </c>
      <c r="Y573" s="38">
        <v>2</v>
      </c>
      <c r="Z573" s="38" t="s">
        <v>7</v>
      </c>
      <c r="AA573" s="117" t="s">
        <v>855</v>
      </c>
      <c r="AB573" s="33" t="s">
        <v>1743</v>
      </c>
      <c r="AC573" s="213" t="s">
        <v>4504</v>
      </c>
      <c r="AD573" s="626" t="str">
        <f t="shared" si="26"/>
        <v>MGTS F211T2</v>
      </c>
      <c r="AE573" s="626">
        <v>1178</v>
      </c>
      <c r="AF573" s="36" t="s">
        <v>1347</v>
      </c>
    </row>
    <row r="574" spans="2:32" ht="14.25" customHeight="1">
      <c r="B574" s="33" t="s">
        <v>1491</v>
      </c>
      <c r="C574" s="41"/>
      <c r="D574" s="35">
        <v>1014</v>
      </c>
      <c r="E574" s="75" t="s">
        <v>1353</v>
      </c>
      <c r="F574" s="36" t="s">
        <v>1354</v>
      </c>
      <c r="G574" s="38">
        <v>1</v>
      </c>
      <c r="H574" s="633">
        <v>10141</v>
      </c>
      <c r="I574" s="36" t="s">
        <v>3286</v>
      </c>
      <c r="J574" s="36" t="s">
        <v>3299</v>
      </c>
      <c r="K574" s="36"/>
      <c r="L574" s="36"/>
      <c r="M574" s="402"/>
      <c r="N574" s="36"/>
      <c r="O574" s="36"/>
      <c r="P574" s="392"/>
      <c r="Q574" s="392"/>
      <c r="R574" s="392"/>
      <c r="S574" s="392"/>
      <c r="T574" s="392"/>
      <c r="U574" s="392"/>
      <c r="V574" s="757" t="b">
        <f t="shared" si="25"/>
        <v>1</v>
      </c>
      <c r="W574" s="757" t="b">
        <f t="shared" si="24"/>
        <v>1</v>
      </c>
      <c r="X574" s="75" t="s">
        <v>1353</v>
      </c>
      <c r="Y574" s="38">
        <v>1</v>
      </c>
      <c r="Z574" s="77" t="s">
        <v>8</v>
      </c>
      <c r="AA574" s="450" t="s">
        <v>1944</v>
      </c>
      <c r="AB574" s="33" t="s">
        <v>1491</v>
      </c>
      <c r="AC574" s="213" t="s">
        <v>4505</v>
      </c>
      <c r="AD574" s="626" t="str">
        <f t="shared" si="26"/>
        <v>PHY F110P1</v>
      </c>
      <c r="AE574" s="626">
        <v>1148</v>
      </c>
      <c r="AF574" s="36" t="s">
        <v>1354</v>
      </c>
    </row>
    <row r="575" spans="2:32" ht="14.25" customHeight="1">
      <c r="B575" s="33" t="s">
        <v>1664</v>
      </c>
      <c r="C575" s="41"/>
      <c r="D575" s="35">
        <v>1014</v>
      </c>
      <c r="E575" s="75" t="s">
        <v>1353</v>
      </c>
      <c r="F575" s="36" t="s">
        <v>1354</v>
      </c>
      <c r="G575" s="38">
        <v>2</v>
      </c>
      <c r="H575" s="633">
        <v>10142</v>
      </c>
      <c r="I575" s="36" t="s">
        <v>3304</v>
      </c>
      <c r="J575" s="36" t="s">
        <v>3300</v>
      </c>
      <c r="K575" s="36"/>
      <c r="L575" s="36"/>
      <c r="M575" s="402"/>
      <c r="N575" s="36"/>
      <c r="O575" s="36"/>
      <c r="P575" s="392"/>
      <c r="Q575" s="392"/>
      <c r="R575" s="392"/>
      <c r="S575" s="392"/>
      <c r="T575" s="392"/>
      <c r="U575" s="392"/>
      <c r="V575" s="757" t="b">
        <f t="shared" si="25"/>
        <v>1</v>
      </c>
      <c r="W575" s="757" t="b">
        <f t="shared" si="24"/>
        <v>1</v>
      </c>
      <c r="X575" s="75" t="s">
        <v>1353</v>
      </c>
      <c r="Y575" s="38">
        <v>2</v>
      </c>
      <c r="Z575" s="77" t="s">
        <v>8</v>
      </c>
      <c r="AA575" s="462" t="s">
        <v>1945</v>
      </c>
      <c r="AB575" s="33" t="s">
        <v>1664</v>
      </c>
      <c r="AC575" s="213" t="s">
        <v>4506</v>
      </c>
      <c r="AD575" s="626" t="str">
        <f t="shared" si="26"/>
        <v>PHY F110P2</v>
      </c>
      <c r="AE575" s="626">
        <v>1153</v>
      </c>
      <c r="AF575" s="36" t="s">
        <v>1354</v>
      </c>
    </row>
    <row r="576" spans="2:32" ht="14.25" customHeight="1">
      <c r="B576" s="33" t="s">
        <v>1495</v>
      </c>
      <c r="C576" s="41"/>
      <c r="D576" s="35">
        <v>1014</v>
      </c>
      <c r="E576" s="75" t="s">
        <v>1353</v>
      </c>
      <c r="F576" s="36" t="s">
        <v>1354</v>
      </c>
      <c r="G576" s="38">
        <v>3</v>
      </c>
      <c r="H576" s="633">
        <v>10143</v>
      </c>
      <c r="I576" s="36" t="s">
        <v>3281</v>
      </c>
      <c r="J576" s="36" t="s">
        <v>3282</v>
      </c>
      <c r="K576" s="36"/>
      <c r="L576" s="36"/>
      <c r="M576" s="402"/>
      <c r="N576" s="36"/>
      <c r="O576" s="36"/>
      <c r="P576" s="392"/>
      <c r="Q576" s="392"/>
      <c r="R576" s="392"/>
      <c r="S576" s="392"/>
      <c r="T576" s="392"/>
      <c r="U576" s="392"/>
      <c r="V576" s="757" t="b">
        <f t="shared" si="25"/>
        <v>1</v>
      </c>
      <c r="W576" s="757" t="b">
        <f t="shared" si="24"/>
        <v>1</v>
      </c>
      <c r="X576" s="75" t="s">
        <v>1353</v>
      </c>
      <c r="Y576" s="38">
        <v>3</v>
      </c>
      <c r="Z576" s="77" t="s">
        <v>8</v>
      </c>
      <c r="AA576" s="453" t="s">
        <v>3439</v>
      </c>
      <c r="AB576" s="33" t="s">
        <v>1495</v>
      </c>
      <c r="AC576" s="213" t="s">
        <v>4507</v>
      </c>
      <c r="AD576" s="626" t="str">
        <f t="shared" si="26"/>
        <v>PHY F110P3</v>
      </c>
      <c r="AE576" s="626">
        <v>1154</v>
      </c>
      <c r="AF576" s="36" t="s">
        <v>1354</v>
      </c>
    </row>
    <row r="577" spans="2:33" ht="14.25" customHeight="1">
      <c r="B577" s="33" t="s">
        <v>1497</v>
      </c>
      <c r="C577" s="41"/>
      <c r="D577" s="35">
        <v>1014</v>
      </c>
      <c r="E577" s="75" t="s">
        <v>1353</v>
      </c>
      <c r="F577" s="36" t="s">
        <v>1354</v>
      </c>
      <c r="G577" s="38">
        <v>4</v>
      </c>
      <c r="H577" s="633">
        <v>10144</v>
      </c>
      <c r="I577" s="36" t="s">
        <v>3283</v>
      </c>
      <c r="J577" s="36" t="s">
        <v>3284</v>
      </c>
      <c r="K577" s="36"/>
      <c r="L577" s="36"/>
      <c r="M577" s="402"/>
      <c r="N577" s="36"/>
      <c r="O577" s="36"/>
      <c r="P577" s="392"/>
      <c r="Q577" s="392"/>
      <c r="R577" s="392"/>
      <c r="S577" s="392"/>
      <c r="T577" s="392"/>
      <c r="U577" s="392"/>
      <c r="V577" s="757" t="b">
        <f t="shared" si="25"/>
        <v>1</v>
      </c>
      <c r="W577" s="757" t="b">
        <f t="shared" si="24"/>
        <v>1</v>
      </c>
      <c r="X577" s="75" t="s">
        <v>1353</v>
      </c>
      <c r="Y577" s="38">
        <v>4</v>
      </c>
      <c r="Z577" s="77" t="s">
        <v>8</v>
      </c>
      <c r="AA577" s="450" t="s">
        <v>1947</v>
      </c>
      <c r="AB577" s="33" t="s">
        <v>1497</v>
      </c>
      <c r="AC577" s="213" t="s">
        <v>4508</v>
      </c>
      <c r="AD577" s="626" t="str">
        <f t="shared" si="26"/>
        <v>PHY F110P4</v>
      </c>
      <c r="AE577" s="626">
        <v>1155</v>
      </c>
      <c r="AF577" s="36" t="s">
        <v>1354</v>
      </c>
    </row>
    <row r="578" spans="2:33" ht="14.25" customHeight="1">
      <c r="B578" s="33" t="s">
        <v>1501</v>
      </c>
      <c r="C578" s="41"/>
      <c r="D578" s="35">
        <v>1014</v>
      </c>
      <c r="E578" s="75" t="s">
        <v>1353</v>
      </c>
      <c r="F578" s="36" t="s">
        <v>1354</v>
      </c>
      <c r="G578" s="38">
        <v>5</v>
      </c>
      <c r="H578" s="633">
        <v>10145</v>
      </c>
      <c r="I578" s="36" t="s">
        <v>3289</v>
      </c>
      <c r="J578" s="36" t="s">
        <v>3276</v>
      </c>
      <c r="K578" s="36"/>
      <c r="L578" s="36"/>
      <c r="M578" s="402"/>
      <c r="N578" s="36"/>
      <c r="O578" s="36"/>
      <c r="P578" s="392"/>
      <c r="Q578" s="392"/>
      <c r="R578" s="392"/>
      <c r="S578" s="392"/>
      <c r="T578" s="392"/>
      <c r="U578" s="392"/>
      <c r="V578" s="757" t="b">
        <f t="shared" si="25"/>
        <v>1</v>
      </c>
      <c r="W578" s="757" t="b">
        <f t="shared" si="24"/>
        <v>1</v>
      </c>
      <c r="X578" s="75" t="s">
        <v>1353</v>
      </c>
      <c r="Y578" s="38">
        <v>5</v>
      </c>
      <c r="Z578" s="77" t="s">
        <v>8</v>
      </c>
      <c r="AA578" s="450" t="s">
        <v>3440</v>
      </c>
      <c r="AB578" s="33" t="s">
        <v>1501</v>
      </c>
      <c r="AC578" s="213" t="s">
        <v>4509</v>
      </c>
      <c r="AD578" s="626" t="str">
        <f t="shared" si="26"/>
        <v>PHY F110P5</v>
      </c>
      <c r="AE578" s="626">
        <v>1156</v>
      </c>
      <c r="AF578" s="36" t="s">
        <v>1354</v>
      </c>
    </row>
    <row r="579" spans="2:33" ht="14.25" customHeight="1">
      <c r="B579" s="33" t="s">
        <v>1667</v>
      </c>
      <c r="C579" s="41"/>
      <c r="D579" s="35">
        <v>1014</v>
      </c>
      <c r="E579" s="75" t="s">
        <v>1353</v>
      </c>
      <c r="F579" s="36" t="s">
        <v>1354</v>
      </c>
      <c r="G579" s="38">
        <v>6</v>
      </c>
      <c r="H579" s="633">
        <v>10146</v>
      </c>
      <c r="I579" s="36" t="s">
        <v>3265</v>
      </c>
      <c r="J579" s="36" t="s">
        <v>3309</v>
      </c>
      <c r="K579" s="36"/>
      <c r="L579" s="36"/>
      <c r="M579" s="402"/>
      <c r="N579" s="36"/>
      <c r="O579" s="36"/>
      <c r="P579" s="392"/>
      <c r="Q579" s="392"/>
      <c r="R579" s="392"/>
      <c r="S579" s="392"/>
      <c r="T579" s="392"/>
      <c r="U579" s="392"/>
      <c r="V579" s="757" t="b">
        <f t="shared" si="25"/>
        <v>1</v>
      </c>
      <c r="W579" s="757" t="b">
        <f t="shared" si="24"/>
        <v>1</v>
      </c>
      <c r="X579" s="75" t="s">
        <v>1353</v>
      </c>
      <c r="Y579" s="38">
        <v>6</v>
      </c>
      <c r="Z579" s="77" t="s">
        <v>8</v>
      </c>
      <c r="AA579" s="453" t="s">
        <v>3441</v>
      </c>
      <c r="AB579" s="33" t="s">
        <v>1667</v>
      </c>
      <c r="AC579" s="213" t="s">
        <v>4510</v>
      </c>
      <c r="AD579" s="626" t="str">
        <f t="shared" si="26"/>
        <v>PHY F110P6</v>
      </c>
      <c r="AE579" s="626">
        <v>1157</v>
      </c>
      <c r="AF579" s="36" t="s">
        <v>1354</v>
      </c>
    </row>
    <row r="580" spans="2:33" ht="14.25" customHeight="1">
      <c r="B580" s="33" t="s">
        <v>1505</v>
      </c>
      <c r="C580" s="41"/>
      <c r="D580" s="35">
        <v>1014</v>
      </c>
      <c r="E580" s="75" t="s">
        <v>1353</v>
      </c>
      <c r="F580" s="36" t="s">
        <v>1354</v>
      </c>
      <c r="G580" s="38">
        <v>7</v>
      </c>
      <c r="H580" s="633">
        <v>10147</v>
      </c>
      <c r="I580" s="36" t="s">
        <v>3290</v>
      </c>
      <c r="J580" s="36" t="s">
        <v>3277</v>
      </c>
      <c r="K580" s="36"/>
      <c r="L580" s="36"/>
      <c r="M580" s="402"/>
      <c r="N580" s="36"/>
      <c r="O580" s="36"/>
      <c r="P580" s="392"/>
      <c r="Q580" s="392"/>
      <c r="R580" s="392"/>
      <c r="S580" s="392"/>
      <c r="T580" s="392"/>
      <c r="U580" s="392"/>
      <c r="V580" s="757" t="b">
        <f t="shared" si="25"/>
        <v>1</v>
      </c>
      <c r="W580" s="757" t="b">
        <f t="shared" si="24"/>
        <v>1</v>
      </c>
      <c r="X580" s="75" t="s">
        <v>1353</v>
      </c>
      <c r="Y580" s="38">
        <v>7</v>
      </c>
      <c r="Z580" s="77" t="s">
        <v>8</v>
      </c>
      <c r="AA580" s="450" t="s">
        <v>1950</v>
      </c>
      <c r="AB580" s="33" t="s">
        <v>1505</v>
      </c>
      <c r="AC580" s="213" t="s">
        <v>4511</v>
      </c>
      <c r="AD580" s="626" t="str">
        <f t="shared" si="26"/>
        <v>PHY F110P7</v>
      </c>
      <c r="AE580" s="626">
        <v>1158</v>
      </c>
      <c r="AF580" s="36" t="s">
        <v>1354</v>
      </c>
    </row>
    <row r="581" spans="2:33" ht="14.25" customHeight="1">
      <c r="B581" s="33" t="s">
        <v>1507</v>
      </c>
      <c r="C581" s="41"/>
      <c r="D581" s="35">
        <v>1014</v>
      </c>
      <c r="E581" s="75" t="s">
        <v>1353</v>
      </c>
      <c r="F581" s="36" t="s">
        <v>1354</v>
      </c>
      <c r="G581" s="38">
        <v>8</v>
      </c>
      <c r="H581" s="633">
        <v>10148</v>
      </c>
      <c r="I581" s="36" t="s">
        <v>3268</v>
      </c>
      <c r="J581" s="36" t="s">
        <v>3273</v>
      </c>
      <c r="K581" s="36"/>
      <c r="L581" s="36"/>
      <c r="M581" s="402"/>
      <c r="N581" s="36"/>
      <c r="O581" s="36"/>
      <c r="P581" s="392"/>
      <c r="Q581" s="392"/>
      <c r="R581" s="392"/>
      <c r="S581" s="392"/>
      <c r="T581" s="392"/>
      <c r="U581" s="392"/>
      <c r="V581" s="757" t="b">
        <f t="shared" si="25"/>
        <v>1</v>
      </c>
      <c r="W581" s="757" t="b">
        <f t="shared" si="24"/>
        <v>1</v>
      </c>
      <c r="X581" s="75" t="s">
        <v>1353</v>
      </c>
      <c r="Y581" s="38">
        <v>8</v>
      </c>
      <c r="Z581" s="77" t="s">
        <v>8</v>
      </c>
      <c r="AA581" s="450" t="s">
        <v>1951</v>
      </c>
      <c r="AB581" s="33" t="s">
        <v>1507</v>
      </c>
      <c r="AC581" s="213" t="s">
        <v>4512</v>
      </c>
      <c r="AD581" s="626" t="str">
        <f t="shared" si="26"/>
        <v>PHY F110P8</v>
      </c>
      <c r="AE581" s="626">
        <v>1159</v>
      </c>
      <c r="AF581" s="36" t="s">
        <v>1354</v>
      </c>
    </row>
    <row r="582" spans="2:33" ht="14.25" customHeight="1">
      <c r="B582" s="33" t="s">
        <v>1511</v>
      </c>
      <c r="C582" s="41"/>
      <c r="D582" s="35">
        <v>1014</v>
      </c>
      <c r="E582" s="75" t="s">
        <v>1353</v>
      </c>
      <c r="F582" s="36" t="s">
        <v>1354</v>
      </c>
      <c r="G582" s="38">
        <v>9</v>
      </c>
      <c r="H582" s="633">
        <v>10149</v>
      </c>
      <c r="I582" s="36" t="s">
        <v>3292</v>
      </c>
      <c r="J582" s="36" t="s">
        <v>3297</v>
      </c>
      <c r="K582" s="36"/>
      <c r="L582" s="36"/>
      <c r="M582" s="402"/>
      <c r="N582" s="36"/>
      <c r="O582" s="36"/>
      <c r="P582" s="392"/>
      <c r="Q582" s="392"/>
      <c r="R582" s="392"/>
      <c r="S582" s="392"/>
      <c r="T582" s="392"/>
      <c r="U582" s="392"/>
      <c r="V582" s="757" t="b">
        <f t="shared" si="25"/>
        <v>1</v>
      </c>
      <c r="W582" s="757" t="b">
        <f t="shared" ref="W582:W626" si="27">EXACT(G582,Y582)</f>
        <v>1</v>
      </c>
      <c r="X582" s="75" t="s">
        <v>1353</v>
      </c>
      <c r="Y582" s="38">
        <v>9</v>
      </c>
      <c r="Z582" s="77" t="s">
        <v>8</v>
      </c>
      <c r="AA582" s="453" t="s">
        <v>3442</v>
      </c>
      <c r="AB582" s="33" t="s">
        <v>1511</v>
      </c>
      <c r="AC582" s="213" t="s">
        <v>4513</v>
      </c>
      <c r="AD582" s="626" t="str">
        <f t="shared" si="26"/>
        <v>PHY F110P9</v>
      </c>
      <c r="AE582" s="626">
        <v>1160</v>
      </c>
      <c r="AF582" s="36" t="s">
        <v>1354</v>
      </c>
    </row>
    <row r="583" spans="2:33" ht="14.25" customHeight="1">
      <c r="B583" s="33" t="s">
        <v>1605</v>
      </c>
      <c r="C583" s="41"/>
      <c r="D583" s="35">
        <v>1014</v>
      </c>
      <c r="E583" s="75" t="s">
        <v>1353</v>
      </c>
      <c r="F583" s="36" t="s">
        <v>1354</v>
      </c>
      <c r="G583" s="38">
        <v>10</v>
      </c>
      <c r="H583" s="633">
        <v>101410</v>
      </c>
      <c r="I583" s="36" t="s">
        <v>3264</v>
      </c>
      <c r="J583" s="36" t="s">
        <v>3298</v>
      </c>
      <c r="K583" s="36"/>
      <c r="L583" s="36"/>
      <c r="M583" s="402"/>
      <c r="N583" s="36"/>
      <c r="O583" s="36"/>
      <c r="P583" s="392"/>
      <c r="Q583" s="392"/>
      <c r="R583" s="392"/>
      <c r="S583" s="392"/>
      <c r="T583" s="392"/>
      <c r="U583" s="392"/>
      <c r="V583" s="757" t="b">
        <f t="shared" ref="V583:V626" si="28">EXACT(X583,E583)</f>
        <v>1</v>
      </c>
      <c r="W583" s="757" t="b">
        <f t="shared" si="27"/>
        <v>1</v>
      </c>
      <c r="X583" s="75" t="s">
        <v>1353</v>
      </c>
      <c r="Y583" s="38">
        <v>10</v>
      </c>
      <c r="Z583" s="77" t="s">
        <v>8</v>
      </c>
      <c r="AA583" s="453" t="s">
        <v>3443</v>
      </c>
      <c r="AB583" s="33" t="s">
        <v>1605</v>
      </c>
      <c r="AC583" s="213" t="s">
        <v>4514</v>
      </c>
      <c r="AD583" s="626" t="str">
        <f t="shared" ref="AD583:AD626" si="29">X583&amp;Z583&amp;Y583</f>
        <v>PHY F110P10</v>
      </c>
      <c r="AE583" s="626">
        <v>1149</v>
      </c>
      <c r="AF583" s="36" t="s">
        <v>1354</v>
      </c>
    </row>
    <row r="584" spans="2:33" ht="14.25" customHeight="1">
      <c r="B584" s="65" t="s">
        <v>1955</v>
      </c>
      <c r="C584" s="41"/>
      <c r="D584" s="35">
        <v>1014</v>
      </c>
      <c r="E584" s="75" t="s">
        <v>1353</v>
      </c>
      <c r="F584" s="36" t="s">
        <v>1354</v>
      </c>
      <c r="G584" s="38">
        <v>11</v>
      </c>
      <c r="H584" s="633">
        <v>101411</v>
      </c>
      <c r="I584" s="399" t="s">
        <v>3267</v>
      </c>
      <c r="J584" s="399" t="s">
        <v>3310</v>
      </c>
      <c r="K584" s="399"/>
      <c r="L584" s="399"/>
      <c r="M584" s="399"/>
      <c r="N584" s="36"/>
      <c r="O584" s="36"/>
      <c r="P584" s="392"/>
      <c r="Q584" s="392"/>
      <c r="R584" s="392"/>
      <c r="S584" s="392"/>
      <c r="T584" s="392"/>
      <c r="U584" s="392"/>
      <c r="V584" s="757" t="b">
        <f t="shared" si="28"/>
        <v>1</v>
      </c>
      <c r="W584" s="757" t="b">
        <f t="shared" si="27"/>
        <v>1</v>
      </c>
      <c r="X584" s="75" t="s">
        <v>1353</v>
      </c>
      <c r="Y584" s="38">
        <v>11</v>
      </c>
      <c r="Z584" s="77" t="s">
        <v>8</v>
      </c>
      <c r="AA584" s="453" t="s">
        <v>3444</v>
      </c>
      <c r="AB584" s="65" t="s">
        <v>1955</v>
      </c>
      <c r="AC584" s="213" t="s">
        <v>4515</v>
      </c>
      <c r="AD584" s="626" t="str">
        <f t="shared" si="29"/>
        <v>PHY F110P11</v>
      </c>
      <c r="AE584" s="626">
        <v>1150</v>
      </c>
      <c r="AF584" s="36" t="s">
        <v>1354</v>
      </c>
    </row>
    <row r="585" spans="2:33" ht="14.25" customHeight="1">
      <c r="B585" s="33" t="s">
        <v>1517</v>
      </c>
      <c r="C585" s="41"/>
      <c r="D585" s="35">
        <v>1014</v>
      </c>
      <c r="E585" s="75" t="s">
        <v>1353</v>
      </c>
      <c r="F585" s="36" t="s">
        <v>1354</v>
      </c>
      <c r="G585" s="38">
        <v>12</v>
      </c>
      <c r="H585" s="633">
        <v>101412</v>
      </c>
      <c r="I585" s="36" t="s">
        <v>3293</v>
      </c>
      <c r="J585" s="36" t="s">
        <v>3308</v>
      </c>
      <c r="K585" s="36"/>
      <c r="L585" s="36"/>
      <c r="M585" s="402"/>
      <c r="N585" s="36"/>
      <c r="O585" s="36"/>
      <c r="P585" s="392"/>
      <c r="Q585" s="392"/>
      <c r="R585" s="392"/>
      <c r="S585" s="392"/>
      <c r="T585" s="392"/>
      <c r="U585" s="392"/>
      <c r="V585" s="757" t="b">
        <f t="shared" si="28"/>
        <v>1</v>
      </c>
      <c r="W585" s="757" t="b">
        <f t="shared" si="27"/>
        <v>1</v>
      </c>
      <c r="X585" s="75" t="s">
        <v>1353</v>
      </c>
      <c r="Y585" s="38">
        <v>12</v>
      </c>
      <c r="Z585" s="77" t="s">
        <v>8</v>
      </c>
      <c r="AA585" s="450" t="s">
        <v>1956</v>
      </c>
      <c r="AB585" s="33" t="s">
        <v>1517</v>
      </c>
      <c r="AC585" s="213" t="s">
        <v>4516</v>
      </c>
      <c r="AD585" s="626" t="str">
        <f t="shared" si="29"/>
        <v>PHY F110P12</v>
      </c>
      <c r="AE585" s="626">
        <v>1151</v>
      </c>
      <c r="AF585" s="36" t="s">
        <v>1354</v>
      </c>
    </row>
    <row r="586" spans="2:33" ht="14.25" customHeight="1">
      <c r="B586" s="33" t="s">
        <v>1519</v>
      </c>
      <c r="C586" s="41"/>
      <c r="D586" s="35">
        <v>1014</v>
      </c>
      <c r="E586" s="75" t="s">
        <v>1353</v>
      </c>
      <c r="F586" s="36" t="s">
        <v>1354</v>
      </c>
      <c r="G586" s="38">
        <v>13</v>
      </c>
      <c r="H586" s="633">
        <v>101413</v>
      </c>
      <c r="I586" s="36" t="s">
        <v>3294</v>
      </c>
      <c r="J586" s="36" t="s">
        <v>3269</v>
      </c>
      <c r="K586" s="36"/>
      <c r="L586" s="36"/>
      <c r="M586" s="402"/>
      <c r="N586" s="36"/>
      <c r="O586" s="36"/>
      <c r="P586" s="392"/>
      <c r="Q586" s="392"/>
      <c r="R586" s="392"/>
      <c r="S586" s="392"/>
      <c r="T586" s="392"/>
      <c r="U586" s="392"/>
      <c r="V586" s="757" t="b">
        <f t="shared" si="28"/>
        <v>1</v>
      </c>
      <c r="W586" s="757" t="b">
        <f t="shared" si="27"/>
        <v>1</v>
      </c>
      <c r="X586" s="75" t="s">
        <v>1353</v>
      </c>
      <c r="Y586" s="38">
        <v>13</v>
      </c>
      <c r="Z586" s="77" t="s">
        <v>8</v>
      </c>
      <c r="AA586" s="453" t="s">
        <v>3444</v>
      </c>
      <c r="AB586" s="33" t="s">
        <v>1519</v>
      </c>
      <c r="AC586" s="213" t="s">
        <v>4517</v>
      </c>
      <c r="AD586" s="626" t="str">
        <f t="shared" si="29"/>
        <v>PHY F110P13</v>
      </c>
      <c r="AE586" s="626">
        <v>1152</v>
      </c>
      <c r="AF586" s="36" t="s">
        <v>1354</v>
      </c>
    </row>
    <row r="587" spans="2:33" ht="14.25" customHeight="1">
      <c r="B587" s="43" t="s">
        <v>1923</v>
      </c>
      <c r="C587" s="41" t="s">
        <v>1780</v>
      </c>
      <c r="D587" s="35">
        <v>1015</v>
      </c>
      <c r="E587" s="75" t="s">
        <v>1388</v>
      </c>
      <c r="F587" s="36" t="s">
        <v>1958</v>
      </c>
      <c r="G587" s="38">
        <v>1</v>
      </c>
      <c r="H587" s="633">
        <v>10151</v>
      </c>
      <c r="I587" s="36" t="s">
        <v>3299</v>
      </c>
      <c r="J587" s="36" t="s">
        <v>3276</v>
      </c>
      <c r="K587" s="36"/>
      <c r="L587" s="36"/>
      <c r="M587" s="402"/>
      <c r="N587" s="36"/>
      <c r="O587" s="36"/>
      <c r="P587" s="392"/>
      <c r="Q587" s="392"/>
      <c r="R587" s="392"/>
      <c r="S587" s="392"/>
      <c r="T587" s="392"/>
      <c r="U587" s="392"/>
      <c r="V587" s="757" t="b">
        <f t="shared" si="28"/>
        <v>1</v>
      </c>
      <c r="W587" s="757" t="b">
        <f t="shared" si="27"/>
        <v>1</v>
      </c>
      <c r="X587" s="75" t="s">
        <v>1388</v>
      </c>
      <c r="Y587" s="38">
        <v>1</v>
      </c>
      <c r="Z587" s="77" t="s">
        <v>6</v>
      </c>
      <c r="AA587" s="117" t="s">
        <v>1959</v>
      </c>
      <c r="AB587" s="43" t="s">
        <v>1923</v>
      </c>
      <c r="AC587" s="213" t="s">
        <v>4518</v>
      </c>
      <c r="AD587" s="626" t="str">
        <f t="shared" si="29"/>
        <v>PHY F111L1</v>
      </c>
      <c r="AE587" s="626">
        <v>1162</v>
      </c>
      <c r="AF587" s="36" t="s">
        <v>1958</v>
      </c>
    </row>
    <row r="588" spans="2:33" ht="14.25" customHeight="1">
      <c r="B588" s="43" t="s">
        <v>1961</v>
      </c>
      <c r="C588" s="41"/>
      <c r="D588" s="35">
        <v>1015</v>
      </c>
      <c r="E588" s="75" t="s">
        <v>1388</v>
      </c>
      <c r="F588" s="36" t="s">
        <v>1958</v>
      </c>
      <c r="G588" s="38">
        <v>1</v>
      </c>
      <c r="H588" s="643">
        <v>1015157</v>
      </c>
      <c r="I588" s="36" t="s">
        <v>3349</v>
      </c>
      <c r="J588" s="36" t="s">
        <v>3297</v>
      </c>
      <c r="K588" s="36"/>
      <c r="L588" s="36"/>
      <c r="M588" s="402"/>
      <c r="N588" s="36"/>
      <c r="O588" s="36"/>
      <c r="P588" s="392"/>
      <c r="Q588" s="392"/>
      <c r="R588" s="392"/>
      <c r="S588" s="392"/>
      <c r="T588" s="392"/>
      <c r="U588" s="392"/>
      <c r="V588" s="757" t="b">
        <f t="shared" si="28"/>
        <v>1</v>
      </c>
      <c r="W588" s="757" t="b">
        <f t="shared" si="27"/>
        <v>1</v>
      </c>
      <c r="X588" s="75" t="s">
        <v>1388</v>
      </c>
      <c r="Y588" s="38">
        <v>1</v>
      </c>
      <c r="Z588" s="77" t="s">
        <v>7</v>
      </c>
      <c r="AA588" s="453" t="s">
        <v>1390</v>
      </c>
      <c r="AB588" s="43" t="s">
        <v>1961</v>
      </c>
      <c r="AC588" s="213" t="s">
        <v>4518</v>
      </c>
      <c r="AD588" s="626" t="str">
        <f t="shared" si="29"/>
        <v>PHY F111T1</v>
      </c>
      <c r="AE588" s="626">
        <v>1162</v>
      </c>
      <c r="AF588" s="36" t="s">
        <v>1958</v>
      </c>
      <c r="AG588" s="757" t="s">
        <v>4622</v>
      </c>
    </row>
    <row r="589" spans="2:33" ht="14.25" customHeight="1">
      <c r="B589" s="43" t="s">
        <v>1923</v>
      </c>
      <c r="C589" s="41" t="s">
        <v>1780</v>
      </c>
      <c r="D589" s="35">
        <v>1015</v>
      </c>
      <c r="E589" s="75" t="s">
        <v>1388</v>
      </c>
      <c r="F589" s="36" t="s">
        <v>1958</v>
      </c>
      <c r="G589" s="38">
        <v>2</v>
      </c>
      <c r="H589" s="633">
        <v>10152</v>
      </c>
      <c r="I589" s="36" t="s">
        <v>3299</v>
      </c>
      <c r="J589" s="36" t="s">
        <v>3276</v>
      </c>
      <c r="K589" s="36"/>
      <c r="L589" s="36"/>
      <c r="M589" s="402"/>
      <c r="N589" s="36"/>
      <c r="O589" s="36"/>
      <c r="P589" s="392"/>
      <c r="Q589" s="392"/>
      <c r="R589" s="392"/>
      <c r="S589" s="392"/>
      <c r="T589" s="392"/>
      <c r="U589" s="392"/>
      <c r="V589" s="757" t="b">
        <f t="shared" si="28"/>
        <v>1</v>
      </c>
      <c r="W589" s="757" t="b">
        <f t="shared" si="27"/>
        <v>1</v>
      </c>
      <c r="X589" s="75" t="s">
        <v>1388</v>
      </c>
      <c r="Y589" s="38">
        <v>2</v>
      </c>
      <c r="Z589" s="77" t="s">
        <v>6</v>
      </c>
      <c r="AA589" s="453" t="s">
        <v>3445</v>
      </c>
      <c r="AB589" s="43" t="s">
        <v>1923</v>
      </c>
      <c r="AC589" s="213" t="s">
        <v>4519</v>
      </c>
      <c r="AD589" s="626" t="str">
        <f t="shared" si="29"/>
        <v>PHY F111L2</v>
      </c>
      <c r="AE589" s="626">
        <v>1163</v>
      </c>
      <c r="AF589" s="36" t="s">
        <v>1958</v>
      </c>
    </row>
    <row r="590" spans="2:33" ht="14.25" customHeight="1">
      <c r="B590" s="43" t="s">
        <v>1961</v>
      </c>
      <c r="C590" s="41"/>
      <c r="D590" s="35">
        <v>1015</v>
      </c>
      <c r="E590" s="75" t="s">
        <v>1388</v>
      </c>
      <c r="F590" s="36" t="s">
        <v>1958</v>
      </c>
      <c r="G590" s="38">
        <v>2</v>
      </c>
      <c r="H590" s="643">
        <v>1015257</v>
      </c>
      <c r="I590" s="36" t="s">
        <v>3349</v>
      </c>
      <c r="J590" s="36" t="s">
        <v>3297</v>
      </c>
      <c r="K590" s="36"/>
      <c r="L590" s="36"/>
      <c r="M590" s="402"/>
      <c r="N590" s="36"/>
      <c r="O590" s="36"/>
      <c r="P590" s="392"/>
      <c r="Q590" s="392"/>
      <c r="R590" s="392"/>
      <c r="S590" s="392"/>
      <c r="T590" s="392"/>
      <c r="U590" s="392"/>
      <c r="V590" s="757" t="b">
        <f t="shared" si="28"/>
        <v>1</v>
      </c>
      <c r="W590" s="757" t="b">
        <f t="shared" si="27"/>
        <v>1</v>
      </c>
      <c r="X590" s="75" t="s">
        <v>1388</v>
      </c>
      <c r="Y590" s="38">
        <v>2</v>
      </c>
      <c r="Z590" s="77" t="s">
        <v>7</v>
      </c>
      <c r="AA590" s="442" t="s">
        <v>1360</v>
      </c>
      <c r="AB590" s="43" t="s">
        <v>1961</v>
      </c>
      <c r="AC590" s="213" t="s">
        <v>4519</v>
      </c>
      <c r="AD590" s="626" t="str">
        <f t="shared" si="29"/>
        <v>PHY F111T2</v>
      </c>
      <c r="AE590" s="626">
        <v>1163</v>
      </c>
      <c r="AF590" s="36" t="s">
        <v>1958</v>
      </c>
      <c r="AG590" s="757" t="s">
        <v>4623</v>
      </c>
    </row>
    <row r="591" spans="2:33" ht="14.25" customHeight="1">
      <c r="B591" s="43" t="s">
        <v>1923</v>
      </c>
      <c r="C591" s="41" t="s">
        <v>1780</v>
      </c>
      <c r="D591" s="35">
        <v>1015</v>
      </c>
      <c r="E591" s="75" t="s">
        <v>1388</v>
      </c>
      <c r="F591" s="36" t="s">
        <v>1958</v>
      </c>
      <c r="G591" s="38">
        <v>3</v>
      </c>
      <c r="H591" s="633">
        <v>10153</v>
      </c>
      <c r="I591" s="36" t="s">
        <v>3299</v>
      </c>
      <c r="J591" s="36" t="s">
        <v>3276</v>
      </c>
      <c r="K591" s="36"/>
      <c r="L591" s="36"/>
      <c r="M591" s="402"/>
      <c r="N591" s="36"/>
      <c r="O591" s="36"/>
      <c r="P591" s="392"/>
      <c r="Q591" s="392"/>
      <c r="R591" s="392"/>
      <c r="S591" s="392"/>
      <c r="T591" s="392"/>
      <c r="U591" s="392"/>
      <c r="V591" s="757" t="b">
        <f t="shared" si="28"/>
        <v>1</v>
      </c>
      <c r="W591" s="757" t="b">
        <f t="shared" si="27"/>
        <v>1</v>
      </c>
      <c r="X591" s="75" t="s">
        <v>1388</v>
      </c>
      <c r="Y591" s="38">
        <v>3</v>
      </c>
      <c r="Z591" s="77" t="s">
        <v>6</v>
      </c>
      <c r="AA591" s="453" t="s">
        <v>3445</v>
      </c>
      <c r="AB591" s="43" t="s">
        <v>1923</v>
      </c>
      <c r="AC591" s="213" t="s">
        <v>4520</v>
      </c>
      <c r="AD591" s="626" t="str">
        <f t="shared" si="29"/>
        <v>PHY F111L3</v>
      </c>
      <c r="AE591" s="626">
        <v>1164</v>
      </c>
      <c r="AF591" s="36" t="s">
        <v>1958</v>
      </c>
    </row>
    <row r="592" spans="2:33" ht="14.25" customHeight="1">
      <c r="B592" s="43" t="s">
        <v>1961</v>
      </c>
      <c r="C592" s="41"/>
      <c r="D592" s="35">
        <v>1015</v>
      </c>
      <c r="E592" s="75" t="s">
        <v>1388</v>
      </c>
      <c r="F592" s="36" t="s">
        <v>1958</v>
      </c>
      <c r="G592" s="38">
        <v>3</v>
      </c>
      <c r="H592" s="643">
        <v>1015357</v>
      </c>
      <c r="I592" s="36" t="s">
        <v>3349</v>
      </c>
      <c r="J592" s="36" t="s">
        <v>3297</v>
      </c>
      <c r="K592" s="36"/>
      <c r="L592" s="36"/>
      <c r="M592" s="402"/>
      <c r="N592" s="36"/>
      <c r="O592" s="36"/>
      <c r="P592" s="392"/>
      <c r="Q592" s="392"/>
      <c r="R592" s="392"/>
      <c r="S592" s="392"/>
      <c r="T592" s="392"/>
      <c r="U592" s="392"/>
      <c r="V592" s="757" t="b">
        <f t="shared" si="28"/>
        <v>1</v>
      </c>
      <c r="W592" s="757" t="b">
        <f t="shared" si="27"/>
        <v>1</v>
      </c>
      <c r="X592" s="75" t="s">
        <v>1388</v>
      </c>
      <c r="Y592" s="38">
        <v>3</v>
      </c>
      <c r="Z592" s="77" t="s">
        <v>7</v>
      </c>
      <c r="AA592" s="453" t="s">
        <v>3445</v>
      </c>
      <c r="AB592" s="43" t="s">
        <v>1961</v>
      </c>
      <c r="AC592" s="213" t="s">
        <v>4520</v>
      </c>
      <c r="AD592" s="626" t="str">
        <f t="shared" si="29"/>
        <v>PHY F111T3</v>
      </c>
      <c r="AE592" s="626">
        <v>1164</v>
      </c>
      <c r="AF592" s="36" t="s">
        <v>1958</v>
      </c>
      <c r="AG592" s="757" t="s">
        <v>4624</v>
      </c>
    </row>
    <row r="593" spans="2:33" ht="14.25" customHeight="1">
      <c r="B593" s="43" t="s">
        <v>1923</v>
      </c>
      <c r="C593" s="41" t="s">
        <v>1780</v>
      </c>
      <c r="D593" s="35">
        <v>1015</v>
      </c>
      <c r="E593" s="75" t="s">
        <v>1388</v>
      </c>
      <c r="F593" s="36" t="s">
        <v>1958</v>
      </c>
      <c r="G593" s="38">
        <v>4</v>
      </c>
      <c r="H593" s="633">
        <v>10154</v>
      </c>
      <c r="I593" s="36" t="s">
        <v>3299</v>
      </c>
      <c r="J593" s="36" t="s">
        <v>3276</v>
      </c>
      <c r="K593" s="36"/>
      <c r="L593" s="36"/>
      <c r="M593" s="402"/>
      <c r="N593" s="36"/>
      <c r="O593" s="36"/>
      <c r="P593" s="392"/>
      <c r="Q593" s="392"/>
      <c r="R593" s="392"/>
      <c r="S593" s="392"/>
      <c r="T593" s="392"/>
      <c r="U593" s="392"/>
      <c r="V593" s="757" t="b">
        <f t="shared" si="28"/>
        <v>1</v>
      </c>
      <c r="W593" s="757" t="b">
        <f t="shared" si="27"/>
        <v>1</v>
      </c>
      <c r="X593" s="75" t="s">
        <v>1388</v>
      </c>
      <c r="Y593" s="38">
        <v>4</v>
      </c>
      <c r="Z593" s="77" t="s">
        <v>6</v>
      </c>
      <c r="AA593" s="453" t="s">
        <v>3445</v>
      </c>
      <c r="AB593" s="43" t="s">
        <v>1923</v>
      </c>
      <c r="AC593" s="213" t="s">
        <v>4521</v>
      </c>
      <c r="AD593" s="626" t="str">
        <f t="shared" si="29"/>
        <v>PHY F111L4</v>
      </c>
      <c r="AE593" s="626">
        <v>1165</v>
      </c>
      <c r="AF593" s="36" t="s">
        <v>1958</v>
      </c>
    </row>
    <row r="594" spans="2:33" ht="14.25" customHeight="1">
      <c r="B594" s="43" t="s">
        <v>1961</v>
      </c>
      <c r="C594" s="41"/>
      <c r="D594" s="35">
        <v>1015</v>
      </c>
      <c r="E594" s="75" t="s">
        <v>1388</v>
      </c>
      <c r="F594" s="36" t="s">
        <v>1958</v>
      </c>
      <c r="G594" s="38">
        <v>4</v>
      </c>
      <c r="H594" s="643">
        <v>1015457</v>
      </c>
      <c r="I594" s="36" t="s">
        <v>3349</v>
      </c>
      <c r="J594" s="36" t="s">
        <v>3297</v>
      </c>
      <c r="K594" s="36"/>
      <c r="L594" s="36"/>
      <c r="M594" s="402"/>
      <c r="N594" s="36"/>
      <c r="O594" s="36"/>
      <c r="P594" s="392"/>
      <c r="Q594" s="392"/>
      <c r="R594" s="392"/>
      <c r="S594" s="392"/>
      <c r="T594" s="392"/>
      <c r="U594" s="392"/>
      <c r="V594" s="757" t="b">
        <f t="shared" si="28"/>
        <v>1</v>
      </c>
      <c r="W594" s="757" t="b">
        <f t="shared" si="27"/>
        <v>1</v>
      </c>
      <c r="X594" s="75" t="s">
        <v>1388</v>
      </c>
      <c r="Y594" s="38">
        <v>4</v>
      </c>
      <c r="Z594" s="77" t="s">
        <v>7</v>
      </c>
      <c r="AA594" s="453" t="s">
        <v>3445</v>
      </c>
      <c r="AB594" s="43" t="s">
        <v>1961</v>
      </c>
      <c r="AC594" s="213" t="s">
        <v>4521</v>
      </c>
      <c r="AD594" s="626" t="str">
        <f t="shared" si="29"/>
        <v>PHY F111T4</v>
      </c>
      <c r="AE594" s="626">
        <v>1165</v>
      </c>
      <c r="AF594" s="36" t="s">
        <v>1958</v>
      </c>
      <c r="AG594" s="757" t="s">
        <v>4625</v>
      </c>
    </row>
    <row r="595" spans="2:33" ht="14.25" customHeight="1">
      <c r="B595" s="43" t="s">
        <v>1963</v>
      </c>
      <c r="C595" s="41" t="s">
        <v>1780</v>
      </c>
      <c r="D595" s="35">
        <v>1015</v>
      </c>
      <c r="E595" s="75" t="s">
        <v>1388</v>
      </c>
      <c r="F595" s="36" t="s">
        <v>1958</v>
      </c>
      <c r="G595" s="38">
        <v>5</v>
      </c>
      <c r="H595" s="633">
        <v>10155</v>
      </c>
      <c r="I595" s="36" t="s">
        <v>3281</v>
      </c>
      <c r="J595" s="36" t="s">
        <v>3290</v>
      </c>
      <c r="K595" s="36"/>
      <c r="L595" s="36"/>
      <c r="M595" s="402"/>
      <c r="N595" s="36"/>
      <c r="O595" s="36"/>
      <c r="P595" s="392"/>
      <c r="Q595" s="392"/>
      <c r="R595" s="392"/>
      <c r="S595" s="392"/>
      <c r="T595" s="392"/>
      <c r="U595" s="392"/>
      <c r="V595" s="757" t="b">
        <f t="shared" si="28"/>
        <v>1</v>
      </c>
      <c r="W595" s="757" t="b">
        <f t="shared" si="27"/>
        <v>1</v>
      </c>
      <c r="X595" s="75" t="s">
        <v>1388</v>
      </c>
      <c r="Y595" s="38">
        <v>5</v>
      </c>
      <c r="Z595" s="77" t="s">
        <v>6</v>
      </c>
      <c r="AA595" s="453" t="s">
        <v>3445</v>
      </c>
      <c r="AB595" s="43" t="s">
        <v>1963</v>
      </c>
      <c r="AC595" s="213" t="s">
        <v>4522</v>
      </c>
      <c r="AD595" s="626" t="str">
        <f t="shared" si="29"/>
        <v>PHY F111L5</v>
      </c>
      <c r="AE595" s="626">
        <v>1166</v>
      </c>
      <c r="AF595" s="36" t="s">
        <v>1958</v>
      </c>
    </row>
    <row r="596" spans="2:33" ht="14.25" customHeight="1">
      <c r="B596" s="43" t="s">
        <v>3377</v>
      </c>
      <c r="C596" s="41"/>
      <c r="D596" s="35">
        <v>1015</v>
      </c>
      <c r="E596" s="75" t="s">
        <v>1388</v>
      </c>
      <c r="F596" s="36" t="s">
        <v>1958</v>
      </c>
      <c r="G596" s="38">
        <v>5</v>
      </c>
      <c r="H596" s="643">
        <v>1015557</v>
      </c>
      <c r="I596" s="36" t="s">
        <v>3307</v>
      </c>
      <c r="J596" s="36" t="s">
        <v>3293</v>
      </c>
      <c r="K596" s="36"/>
      <c r="L596" s="36"/>
      <c r="M596" s="402"/>
      <c r="N596" s="36"/>
      <c r="O596" s="36"/>
      <c r="P596" s="392"/>
      <c r="Q596" s="392"/>
      <c r="R596" s="392"/>
      <c r="S596" s="392"/>
      <c r="T596" s="392"/>
      <c r="U596" s="392"/>
      <c r="V596" s="757" t="b">
        <f t="shared" si="28"/>
        <v>1</v>
      </c>
      <c r="W596" s="757" t="b">
        <f t="shared" si="27"/>
        <v>1</v>
      </c>
      <c r="X596" s="75" t="s">
        <v>1388</v>
      </c>
      <c r="Y596" s="38">
        <v>5</v>
      </c>
      <c r="Z596" s="77" t="s">
        <v>7</v>
      </c>
      <c r="AA596" s="442" t="s">
        <v>1360</v>
      </c>
      <c r="AB596" s="43" t="s">
        <v>3446</v>
      </c>
      <c r="AC596" s="213" t="s">
        <v>4522</v>
      </c>
      <c r="AD596" s="626" t="str">
        <f t="shared" si="29"/>
        <v>PHY F111T5</v>
      </c>
      <c r="AE596" s="626">
        <v>1166</v>
      </c>
      <c r="AF596" s="36" t="s">
        <v>1958</v>
      </c>
      <c r="AG596" s="757" t="s">
        <v>4626</v>
      </c>
    </row>
    <row r="597" spans="2:33" ht="14.25" customHeight="1">
      <c r="B597" s="43" t="s">
        <v>1963</v>
      </c>
      <c r="C597" s="41" t="s">
        <v>1780</v>
      </c>
      <c r="D597" s="35">
        <v>1015</v>
      </c>
      <c r="E597" s="75" t="s">
        <v>1388</v>
      </c>
      <c r="F597" s="36" t="s">
        <v>1958</v>
      </c>
      <c r="G597" s="38">
        <v>6</v>
      </c>
      <c r="H597" s="633">
        <v>10156</v>
      </c>
      <c r="I597" s="36" t="s">
        <v>3281</v>
      </c>
      <c r="J597" s="36" t="s">
        <v>3290</v>
      </c>
      <c r="K597" s="36"/>
      <c r="L597" s="36"/>
      <c r="M597" s="402"/>
      <c r="N597" s="36"/>
      <c r="O597" s="36"/>
      <c r="P597" s="392"/>
      <c r="Q597" s="392"/>
      <c r="R597" s="392"/>
      <c r="S597" s="392"/>
      <c r="T597" s="392"/>
      <c r="U597" s="392"/>
      <c r="V597" s="757" t="b">
        <f t="shared" si="28"/>
        <v>1</v>
      </c>
      <c r="W597" s="757" t="b">
        <f t="shared" si="27"/>
        <v>1</v>
      </c>
      <c r="X597" s="75" t="s">
        <v>1388</v>
      </c>
      <c r="Y597" s="38">
        <v>6</v>
      </c>
      <c r="Z597" s="77" t="s">
        <v>6</v>
      </c>
      <c r="AA597" s="453" t="s">
        <v>3445</v>
      </c>
      <c r="AB597" s="43" t="s">
        <v>1963</v>
      </c>
      <c r="AC597" s="213" t="s">
        <v>4523</v>
      </c>
      <c r="AD597" s="626" t="str">
        <f t="shared" si="29"/>
        <v>PHY F111L6</v>
      </c>
      <c r="AE597" s="626">
        <v>1167</v>
      </c>
      <c r="AF597" s="36" t="s">
        <v>1958</v>
      </c>
    </row>
    <row r="598" spans="2:33" ht="14.25" customHeight="1">
      <c r="B598" s="43" t="s">
        <v>1964</v>
      </c>
      <c r="C598" s="41"/>
      <c r="D598" s="35">
        <v>1015</v>
      </c>
      <c r="E598" s="75" t="s">
        <v>1388</v>
      </c>
      <c r="F598" s="36" t="s">
        <v>1958</v>
      </c>
      <c r="G598" s="38">
        <v>6</v>
      </c>
      <c r="H598" s="643">
        <v>1015657</v>
      </c>
      <c r="I598" s="36" t="s">
        <v>3306</v>
      </c>
      <c r="J598" s="36" t="s">
        <v>3293</v>
      </c>
      <c r="K598" s="36"/>
      <c r="L598" s="36"/>
      <c r="M598" s="402"/>
      <c r="N598" s="36"/>
      <c r="O598" s="36"/>
      <c r="P598" s="392"/>
      <c r="Q598" s="392"/>
      <c r="R598" s="392"/>
      <c r="S598" s="392"/>
      <c r="T598" s="392"/>
      <c r="U598" s="392"/>
      <c r="V598" s="757" t="b">
        <f t="shared" si="28"/>
        <v>1</v>
      </c>
      <c r="W598" s="757" t="b">
        <f t="shared" si="27"/>
        <v>1</v>
      </c>
      <c r="X598" s="75" t="s">
        <v>1388</v>
      </c>
      <c r="Y598" s="38">
        <v>6</v>
      </c>
      <c r="Z598" s="77" t="s">
        <v>7</v>
      </c>
      <c r="AA598" s="453" t="s">
        <v>3445</v>
      </c>
      <c r="AB598" s="43" t="s">
        <v>1964</v>
      </c>
      <c r="AC598" s="213" t="s">
        <v>4523</v>
      </c>
      <c r="AD598" s="626" t="str">
        <f t="shared" si="29"/>
        <v>PHY F111T6</v>
      </c>
      <c r="AE598" s="626">
        <v>1167</v>
      </c>
      <c r="AF598" s="36" t="s">
        <v>1958</v>
      </c>
      <c r="AG598" s="757" t="s">
        <v>4627</v>
      </c>
    </row>
    <row r="599" spans="2:33" ht="14.25" customHeight="1">
      <c r="B599" s="43" t="s">
        <v>1963</v>
      </c>
      <c r="C599" s="41" t="s">
        <v>1780</v>
      </c>
      <c r="D599" s="35">
        <v>1015</v>
      </c>
      <c r="E599" s="75" t="s">
        <v>1388</v>
      </c>
      <c r="F599" s="36" t="s">
        <v>1958</v>
      </c>
      <c r="G599" s="38">
        <v>7</v>
      </c>
      <c r="H599" s="633">
        <v>10157</v>
      </c>
      <c r="I599" s="36" t="s">
        <v>3281</v>
      </c>
      <c r="J599" s="36" t="s">
        <v>3290</v>
      </c>
      <c r="K599" s="36"/>
      <c r="L599" s="36"/>
      <c r="M599" s="402"/>
      <c r="N599" s="36"/>
      <c r="O599" s="36"/>
      <c r="P599" s="392"/>
      <c r="Q599" s="392"/>
      <c r="R599" s="392"/>
      <c r="S599" s="392"/>
      <c r="T599" s="392"/>
      <c r="U599" s="392"/>
      <c r="V599" s="757" t="b">
        <f t="shared" si="28"/>
        <v>1</v>
      </c>
      <c r="W599" s="757" t="b">
        <f t="shared" si="27"/>
        <v>1</v>
      </c>
      <c r="X599" s="75" t="s">
        <v>1388</v>
      </c>
      <c r="Y599" s="38">
        <v>7</v>
      </c>
      <c r="Z599" s="77" t="s">
        <v>6</v>
      </c>
      <c r="AA599" s="453" t="s">
        <v>3445</v>
      </c>
      <c r="AB599" s="43" t="s">
        <v>1963</v>
      </c>
      <c r="AC599" s="213" t="s">
        <v>4524</v>
      </c>
      <c r="AD599" s="626" t="str">
        <f t="shared" si="29"/>
        <v>PHY F111L7</v>
      </c>
      <c r="AE599" s="626">
        <v>1168</v>
      </c>
      <c r="AF599" s="36" t="s">
        <v>1958</v>
      </c>
    </row>
    <row r="600" spans="2:33" ht="14.25" customHeight="1">
      <c r="B600" s="43" t="s">
        <v>1964</v>
      </c>
      <c r="C600" s="41"/>
      <c r="D600" s="35">
        <v>1015</v>
      </c>
      <c r="E600" s="75" t="s">
        <v>1388</v>
      </c>
      <c r="F600" s="36" t="s">
        <v>1958</v>
      </c>
      <c r="G600" s="38">
        <v>7</v>
      </c>
      <c r="H600" s="643">
        <v>1015757</v>
      </c>
      <c r="I600" s="36" t="s">
        <v>3306</v>
      </c>
      <c r="J600" s="36" t="s">
        <v>3293</v>
      </c>
      <c r="K600" s="36"/>
      <c r="L600" s="36"/>
      <c r="M600" s="402"/>
      <c r="N600" s="36"/>
      <c r="O600" s="36"/>
      <c r="P600" s="392"/>
      <c r="Q600" s="392"/>
      <c r="R600" s="392"/>
      <c r="S600" s="392"/>
      <c r="T600" s="392"/>
      <c r="U600" s="392"/>
      <c r="V600" s="757" t="b">
        <f t="shared" si="28"/>
        <v>1</v>
      </c>
      <c r="W600" s="757" t="b">
        <f t="shared" si="27"/>
        <v>1</v>
      </c>
      <c r="X600" s="75" t="s">
        <v>1388</v>
      </c>
      <c r="Y600" s="38">
        <v>7</v>
      </c>
      <c r="Z600" s="77" t="s">
        <v>7</v>
      </c>
      <c r="AA600" s="453" t="s">
        <v>3445</v>
      </c>
      <c r="AB600" s="43" t="s">
        <v>1964</v>
      </c>
      <c r="AC600" s="213" t="s">
        <v>4524</v>
      </c>
      <c r="AD600" s="626" t="str">
        <f t="shared" si="29"/>
        <v>PHY F111T7</v>
      </c>
      <c r="AE600" s="626">
        <v>1168</v>
      </c>
      <c r="AF600" s="36" t="s">
        <v>1958</v>
      </c>
      <c r="AG600" s="757" t="s">
        <v>4628</v>
      </c>
    </row>
    <row r="601" spans="2:33" ht="14.25" customHeight="1">
      <c r="B601" s="43" t="s">
        <v>1963</v>
      </c>
      <c r="C601" s="41" t="s">
        <v>1780</v>
      </c>
      <c r="D601" s="35">
        <v>1015</v>
      </c>
      <c r="E601" s="75" t="s">
        <v>1388</v>
      </c>
      <c r="F601" s="36" t="s">
        <v>1958</v>
      </c>
      <c r="G601" s="38">
        <v>8</v>
      </c>
      <c r="H601" s="633">
        <v>10158</v>
      </c>
      <c r="I601" s="36" t="s">
        <v>3281</v>
      </c>
      <c r="J601" s="36" t="s">
        <v>3290</v>
      </c>
      <c r="K601" s="36"/>
      <c r="L601" s="36"/>
      <c r="M601" s="402"/>
      <c r="N601" s="36"/>
      <c r="O601" s="36"/>
      <c r="P601" s="392"/>
      <c r="Q601" s="392"/>
      <c r="R601" s="392"/>
      <c r="S601" s="392"/>
      <c r="T601" s="392"/>
      <c r="U601" s="392"/>
      <c r="V601" s="757" t="b">
        <f t="shared" si="28"/>
        <v>1</v>
      </c>
      <c r="W601" s="757" t="b">
        <f t="shared" si="27"/>
        <v>1</v>
      </c>
      <c r="X601" s="75" t="s">
        <v>1388</v>
      </c>
      <c r="Y601" s="38">
        <v>8</v>
      </c>
      <c r="Z601" s="77" t="s">
        <v>6</v>
      </c>
      <c r="AA601" s="453" t="s">
        <v>3445</v>
      </c>
      <c r="AB601" s="43" t="s">
        <v>1963</v>
      </c>
      <c r="AC601" s="213" t="s">
        <v>4525</v>
      </c>
      <c r="AD601" s="626" t="str">
        <f t="shared" si="29"/>
        <v>PHY F111L8</v>
      </c>
      <c r="AE601" s="626">
        <v>1169</v>
      </c>
      <c r="AF601" s="36" t="s">
        <v>1958</v>
      </c>
    </row>
    <row r="602" spans="2:33" ht="14.25" customHeight="1">
      <c r="B602" s="43" t="s">
        <v>1964</v>
      </c>
      <c r="C602" s="41"/>
      <c r="D602" s="35">
        <v>1015</v>
      </c>
      <c r="E602" s="75" t="s">
        <v>1388</v>
      </c>
      <c r="F602" s="36" t="s">
        <v>1958</v>
      </c>
      <c r="G602" s="38">
        <v>8</v>
      </c>
      <c r="H602" s="643">
        <v>1015857</v>
      </c>
      <c r="I602" s="36" t="s">
        <v>3306</v>
      </c>
      <c r="J602" s="36" t="s">
        <v>3293</v>
      </c>
      <c r="K602" s="36"/>
      <c r="L602" s="36"/>
      <c r="M602" s="402"/>
      <c r="N602" s="36"/>
      <c r="O602" s="36"/>
      <c r="P602" s="392"/>
      <c r="Q602" s="392"/>
      <c r="R602" s="392"/>
      <c r="S602" s="392"/>
      <c r="T602" s="392"/>
      <c r="U602" s="392"/>
      <c r="V602" s="757" t="b">
        <f t="shared" si="28"/>
        <v>1</v>
      </c>
      <c r="W602" s="757" t="b">
        <f t="shared" si="27"/>
        <v>1</v>
      </c>
      <c r="X602" s="75" t="s">
        <v>1388</v>
      </c>
      <c r="Y602" s="38">
        <v>8</v>
      </c>
      <c r="Z602" s="77" t="s">
        <v>7</v>
      </c>
      <c r="AA602" s="463" t="s">
        <v>1391</v>
      </c>
      <c r="AB602" s="43" t="s">
        <v>1964</v>
      </c>
      <c r="AC602" s="213" t="s">
        <v>4525</v>
      </c>
      <c r="AD602" s="626" t="str">
        <f t="shared" si="29"/>
        <v>PHY F111T8</v>
      </c>
      <c r="AE602" s="626">
        <v>1169</v>
      </c>
      <c r="AF602" s="36" t="s">
        <v>1958</v>
      </c>
      <c r="AG602" s="757" t="s">
        <v>4629</v>
      </c>
    </row>
    <row r="603" spans="2:33" ht="14.25" customHeight="1">
      <c r="B603" s="33" t="s">
        <v>1569</v>
      </c>
      <c r="C603" s="41" t="s">
        <v>1966</v>
      </c>
      <c r="D603" s="66" t="s">
        <v>1394</v>
      </c>
      <c r="E603" s="67" t="s">
        <v>1395</v>
      </c>
      <c r="F603" s="67" t="s">
        <v>1965</v>
      </c>
      <c r="G603" s="41">
        <v>1</v>
      </c>
      <c r="H603" s="633">
        <v>14931</v>
      </c>
      <c r="I603" s="67" t="s">
        <v>3283</v>
      </c>
      <c r="J603" s="67" t="s">
        <v>3268</v>
      </c>
      <c r="K603" s="67" t="s">
        <v>3294</v>
      </c>
      <c r="L603" s="67"/>
      <c r="M603" s="406"/>
      <c r="N603" s="67"/>
      <c r="O603" s="67"/>
      <c r="P603" s="392"/>
      <c r="Q603" s="392"/>
      <c r="R603" s="392"/>
      <c r="S603" s="392"/>
      <c r="T603" s="392"/>
      <c r="U603" s="392"/>
      <c r="V603" s="757" t="b">
        <f t="shared" si="28"/>
        <v>1</v>
      </c>
      <c r="W603" s="757" t="b">
        <f t="shared" si="27"/>
        <v>1</v>
      </c>
      <c r="X603" s="67" t="s">
        <v>1395</v>
      </c>
      <c r="Y603" s="41">
        <v>1</v>
      </c>
      <c r="Z603" s="41" t="s">
        <v>6</v>
      </c>
      <c r="AA603" s="442" t="s">
        <v>1397</v>
      </c>
      <c r="AB603" s="33" t="s">
        <v>1569</v>
      </c>
      <c r="AC603" s="213" t="s">
        <v>4526</v>
      </c>
      <c r="AD603" s="626" t="str">
        <f t="shared" si="29"/>
        <v>PHY F215L1</v>
      </c>
      <c r="AE603" s="626">
        <v>1427</v>
      </c>
      <c r="AF603" s="67" t="s">
        <v>1965</v>
      </c>
    </row>
    <row r="604" spans="2:33" ht="14.25" customHeight="1">
      <c r="B604" s="33" t="s">
        <v>1538</v>
      </c>
      <c r="C604" s="41" t="s">
        <v>1966</v>
      </c>
      <c r="D604" s="35" t="s">
        <v>1399</v>
      </c>
      <c r="E604" s="35" t="s">
        <v>1400</v>
      </c>
      <c r="F604" s="36" t="s">
        <v>1401</v>
      </c>
      <c r="G604" s="38">
        <v>1</v>
      </c>
      <c r="H604" s="633">
        <v>14821</v>
      </c>
      <c r="I604" s="36" t="s">
        <v>3282</v>
      </c>
      <c r="J604" s="36" t="s">
        <v>3277</v>
      </c>
      <c r="K604" s="36" t="s">
        <v>3308</v>
      </c>
      <c r="L604" s="36"/>
      <c r="M604" s="402"/>
      <c r="N604" s="36"/>
      <c r="O604" s="36"/>
      <c r="P604" s="392"/>
      <c r="Q604" s="392"/>
      <c r="R604" s="392"/>
      <c r="S604" s="392"/>
      <c r="T604" s="392"/>
      <c r="U604" s="392"/>
      <c r="V604" s="757" t="b">
        <f t="shared" si="28"/>
        <v>1</v>
      </c>
      <c r="W604" s="757" t="b">
        <f t="shared" si="27"/>
        <v>1</v>
      </c>
      <c r="X604" s="35" t="s">
        <v>1400</v>
      </c>
      <c r="Y604" s="38">
        <v>1</v>
      </c>
      <c r="Z604" s="38" t="s">
        <v>6</v>
      </c>
      <c r="AA604" s="442" t="s">
        <v>1357</v>
      </c>
      <c r="AB604" s="33" t="s">
        <v>1538</v>
      </c>
      <c r="AC604" s="213" t="s">
        <v>4527</v>
      </c>
      <c r="AD604" s="626" t="str">
        <f t="shared" si="29"/>
        <v>PHY F241L1</v>
      </c>
      <c r="AE604" s="626">
        <v>1411</v>
      </c>
      <c r="AF604" s="36" t="s">
        <v>1401</v>
      </c>
    </row>
    <row r="605" spans="2:33" ht="14.25" customHeight="1">
      <c r="B605" s="33" t="s">
        <v>1640</v>
      </c>
      <c r="C605" s="41" t="s">
        <v>1966</v>
      </c>
      <c r="D605" s="35" t="s">
        <v>1399</v>
      </c>
      <c r="E605" s="35" t="s">
        <v>1400</v>
      </c>
      <c r="F605" s="36" t="s">
        <v>1401</v>
      </c>
      <c r="G605" s="38">
        <v>1</v>
      </c>
      <c r="H605" s="641">
        <v>1482157</v>
      </c>
      <c r="I605" s="36" t="s">
        <v>3306</v>
      </c>
      <c r="J605" s="36"/>
      <c r="K605" s="36"/>
      <c r="L605" s="36"/>
      <c r="M605" s="402"/>
      <c r="N605" s="36"/>
      <c r="O605" s="36"/>
      <c r="P605" s="392"/>
      <c r="Q605" s="392"/>
      <c r="R605" s="392"/>
      <c r="S605" s="392"/>
      <c r="T605" s="392"/>
      <c r="U605" s="392"/>
      <c r="V605" s="757" t="b">
        <f t="shared" si="28"/>
        <v>1</v>
      </c>
      <c r="W605" s="757" t="b">
        <f t="shared" si="27"/>
        <v>1</v>
      </c>
      <c r="X605" s="35" t="s">
        <v>1400</v>
      </c>
      <c r="Y605" s="38">
        <v>1</v>
      </c>
      <c r="Z605" s="38" t="s">
        <v>7</v>
      </c>
      <c r="AA605" s="53" t="s">
        <v>1358</v>
      </c>
      <c r="AB605" s="33" t="s">
        <v>1640</v>
      </c>
      <c r="AC605" s="213" t="s">
        <v>4528</v>
      </c>
      <c r="AD605" s="626" t="str">
        <f t="shared" si="29"/>
        <v>PHY F241T1</v>
      </c>
      <c r="AE605" s="626">
        <v>1412</v>
      </c>
      <c r="AF605" s="36" t="s">
        <v>1401</v>
      </c>
    </row>
    <row r="606" spans="2:33" ht="14.25" customHeight="1">
      <c r="B606" s="33" t="s">
        <v>1552</v>
      </c>
      <c r="C606" s="41" t="s">
        <v>1966</v>
      </c>
      <c r="D606" s="35" t="s">
        <v>1402</v>
      </c>
      <c r="E606" s="35" t="s">
        <v>1403</v>
      </c>
      <c r="F606" s="36" t="s">
        <v>1404</v>
      </c>
      <c r="G606" s="38">
        <v>1</v>
      </c>
      <c r="H606" s="633">
        <v>14831</v>
      </c>
      <c r="I606" s="36" t="s">
        <v>3300</v>
      </c>
      <c r="J606" s="36" t="s">
        <v>3309</v>
      </c>
      <c r="K606" s="36" t="s">
        <v>3298</v>
      </c>
      <c r="L606" s="36"/>
      <c r="M606" s="402"/>
      <c r="N606" s="36"/>
      <c r="O606" s="36"/>
      <c r="P606" s="392"/>
      <c r="Q606" s="392"/>
      <c r="R606" s="392"/>
      <c r="S606" s="392"/>
      <c r="T606" s="392"/>
      <c r="U606" s="392"/>
      <c r="V606" s="757" t="b">
        <f t="shared" si="28"/>
        <v>1</v>
      </c>
      <c r="W606" s="757" t="b">
        <f t="shared" si="27"/>
        <v>1</v>
      </c>
      <c r="X606" s="35" t="s">
        <v>1403</v>
      </c>
      <c r="Y606" s="38">
        <v>1</v>
      </c>
      <c r="Z606" s="38" t="s">
        <v>6</v>
      </c>
      <c r="AA606" s="442" t="s">
        <v>1405</v>
      </c>
      <c r="AB606" s="33" t="s">
        <v>1552</v>
      </c>
      <c r="AC606" s="213" t="s">
        <v>4529</v>
      </c>
      <c r="AD606" s="626" t="str">
        <f t="shared" si="29"/>
        <v>PHY F242L1</v>
      </c>
      <c r="AE606" s="626">
        <v>1413</v>
      </c>
      <c r="AF606" s="36" t="s">
        <v>1404</v>
      </c>
    </row>
    <row r="607" spans="2:33" ht="14.25" customHeight="1">
      <c r="B607" s="33" t="s">
        <v>1752</v>
      </c>
      <c r="C607" s="41" t="s">
        <v>1966</v>
      </c>
      <c r="D607" s="35" t="s">
        <v>1402</v>
      </c>
      <c r="E607" s="35" t="s">
        <v>1403</v>
      </c>
      <c r="F607" s="36" t="s">
        <v>1404</v>
      </c>
      <c r="G607" s="38">
        <v>1</v>
      </c>
      <c r="H607" s="641">
        <v>1483157</v>
      </c>
      <c r="I607" s="36" t="s">
        <v>3351</v>
      </c>
      <c r="J607" s="36"/>
      <c r="K607" s="36"/>
      <c r="L607" s="36"/>
      <c r="M607" s="402"/>
      <c r="N607" s="36"/>
      <c r="O607" s="36"/>
      <c r="P607" s="392"/>
      <c r="Q607" s="392"/>
      <c r="R607" s="392"/>
      <c r="S607" s="392"/>
      <c r="T607" s="392"/>
      <c r="U607" s="392"/>
      <c r="V607" s="757" t="b">
        <f t="shared" si="28"/>
        <v>1</v>
      </c>
      <c r="W607" s="757" t="b">
        <f t="shared" si="27"/>
        <v>1</v>
      </c>
      <c r="X607" s="35" t="s">
        <v>1403</v>
      </c>
      <c r="Y607" s="38">
        <v>1</v>
      </c>
      <c r="Z607" s="38" t="s">
        <v>7</v>
      </c>
      <c r="AA607" s="53" t="s">
        <v>1406</v>
      </c>
      <c r="AB607" s="33" t="s">
        <v>1752</v>
      </c>
      <c r="AC607" s="213" t="s">
        <v>4530</v>
      </c>
      <c r="AD607" s="626" t="str">
        <f t="shared" si="29"/>
        <v>PHY F242T1</v>
      </c>
      <c r="AE607" s="626">
        <v>1414</v>
      </c>
      <c r="AF607" s="36" t="s">
        <v>1404</v>
      </c>
    </row>
    <row r="608" spans="2:33" ht="14.25" customHeight="1">
      <c r="B608" s="33" t="s">
        <v>1578</v>
      </c>
      <c r="C608" s="41" t="s">
        <v>1966</v>
      </c>
      <c r="D608" s="35" t="s">
        <v>1407</v>
      </c>
      <c r="E608" s="35" t="s">
        <v>1408</v>
      </c>
      <c r="F608" s="36" t="s">
        <v>1967</v>
      </c>
      <c r="G608" s="38">
        <v>1</v>
      </c>
      <c r="H608" s="633">
        <v>14841</v>
      </c>
      <c r="I608" s="36" t="s">
        <v>3299</v>
      </c>
      <c r="J608" s="36" t="s">
        <v>3276</v>
      </c>
      <c r="K608" s="36" t="s">
        <v>3297</v>
      </c>
      <c r="L608" s="36"/>
      <c r="M608" s="402"/>
      <c r="N608" s="36"/>
      <c r="O608" s="36"/>
      <c r="P608" s="392"/>
      <c r="Q608" s="392"/>
      <c r="R608" s="392"/>
      <c r="S608" s="392"/>
      <c r="T608" s="392"/>
      <c r="U608" s="392"/>
      <c r="V608" s="757" t="b">
        <f t="shared" si="28"/>
        <v>1</v>
      </c>
      <c r="W608" s="757" t="b">
        <f t="shared" si="27"/>
        <v>1</v>
      </c>
      <c r="X608" s="35" t="s">
        <v>1408</v>
      </c>
      <c r="Y608" s="38">
        <v>1</v>
      </c>
      <c r="Z608" s="38" t="s">
        <v>6</v>
      </c>
      <c r="AA608" s="442" t="s">
        <v>1410</v>
      </c>
      <c r="AB608" s="33" t="s">
        <v>1578</v>
      </c>
      <c r="AC608" s="213" t="s">
        <v>4531</v>
      </c>
      <c r="AD608" s="626" t="str">
        <f t="shared" si="29"/>
        <v>PHY F243L1</v>
      </c>
      <c r="AE608" s="626">
        <v>1415</v>
      </c>
      <c r="AF608" s="36" t="s">
        <v>1967</v>
      </c>
    </row>
    <row r="609" spans="2:32" ht="14.25" customHeight="1">
      <c r="B609" s="33" t="s">
        <v>1682</v>
      </c>
      <c r="C609" s="41" t="s">
        <v>1603</v>
      </c>
      <c r="D609" s="35" t="s">
        <v>1407</v>
      </c>
      <c r="E609" s="35" t="s">
        <v>1408</v>
      </c>
      <c r="F609" s="36" t="s">
        <v>1967</v>
      </c>
      <c r="G609" s="38">
        <v>1</v>
      </c>
      <c r="H609" s="641">
        <v>1484157</v>
      </c>
      <c r="I609" s="36" t="s">
        <v>3350</v>
      </c>
      <c r="J609" s="36"/>
      <c r="K609" s="36"/>
      <c r="L609" s="36"/>
      <c r="M609" s="402"/>
      <c r="N609" s="36"/>
      <c r="O609" s="36"/>
      <c r="P609" s="392"/>
      <c r="Q609" s="392"/>
      <c r="R609" s="392"/>
      <c r="S609" s="392"/>
      <c r="T609" s="392"/>
      <c r="U609" s="392"/>
      <c r="V609" s="757" t="b">
        <f t="shared" si="28"/>
        <v>1</v>
      </c>
      <c r="W609" s="757" t="b">
        <f t="shared" si="27"/>
        <v>1</v>
      </c>
      <c r="X609" s="35" t="s">
        <v>1408</v>
      </c>
      <c r="Y609" s="38">
        <v>1</v>
      </c>
      <c r="Z609" s="38" t="s">
        <v>7</v>
      </c>
      <c r="AA609" s="53" t="s">
        <v>1411</v>
      </c>
      <c r="AB609" s="33" t="s">
        <v>1682</v>
      </c>
      <c r="AC609" s="213" t="s">
        <v>4532</v>
      </c>
      <c r="AD609" s="626" t="str">
        <f t="shared" si="29"/>
        <v>PHY F243T1</v>
      </c>
      <c r="AE609" s="626">
        <v>1416</v>
      </c>
      <c r="AF609" s="36" t="s">
        <v>1967</v>
      </c>
    </row>
    <row r="610" spans="2:32" ht="14.25" customHeight="1">
      <c r="B610" s="33" t="s">
        <v>1970</v>
      </c>
      <c r="C610" s="41"/>
      <c r="D610" s="35" t="s">
        <v>1412</v>
      </c>
      <c r="E610" s="35" t="s">
        <v>1413</v>
      </c>
      <c r="F610" s="36" t="s">
        <v>1968</v>
      </c>
      <c r="G610" s="38">
        <v>1</v>
      </c>
      <c r="H610" s="633">
        <v>14851</v>
      </c>
      <c r="I610" s="36" t="s">
        <v>3288</v>
      </c>
      <c r="J610" s="36" t="s">
        <v>3278</v>
      </c>
      <c r="K610" s="36" t="s">
        <v>3279</v>
      </c>
      <c r="L610" s="36"/>
      <c r="M610" s="402"/>
      <c r="N610" s="36"/>
      <c r="O610" s="36"/>
      <c r="P610" s="392"/>
      <c r="Q610" s="392"/>
      <c r="R610" s="392"/>
      <c r="S610" s="392"/>
      <c r="T610" s="392"/>
      <c r="U610" s="392"/>
      <c r="V610" s="757" t="b">
        <f t="shared" si="28"/>
        <v>1</v>
      </c>
      <c r="W610" s="757" t="b">
        <f t="shared" si="27"/>
        <v>1</v>
      </c>
      <c r="X610" s="35" t="s">
        <v>1413</v>
      </c>
      <c r="Y610" s="38">
        <v>1</v>
      </c>
      <c r="Z610" s="38" t="s">
        <v>8</v>
      </c>
      <c r="AA610" s="53" t="s">
        <v>3447</v>
      </c>
      <c r="AB610" s="33" t="s">
        <v>1970</v>
      </c>
      <c r="AC610" s="213" t="s">
        <v>4533</v>
      </c>
      <c r="AD610" s="626" t="str">
        <f t="shared" si="29"/>
        <v>PHY F244P1</v>
      </c>
      <c r="AE610" s="626">
        <v>1418</v>
      </c>
      <c r="AF610" s="36" t="s">
        <v>1968</v>
      </c>
    </row>
    <row r="611" spans="2:32" ht="14.25" customHeight="1">
      <c r="B611" s="33" t="s">
        <v>1972</v>
      </c>
      <c r="C611" s="41"/>
      <c r="D611" s="35" t="s">
        <v>1412</v>
      </c>
      <c r="E611" s="35" t="s">
        <v>1413</v>
      </c>
      <c r="F611" s="36" t="s">
        <v>1968</v>
      </c>
      <c r="G611" s="38">
        <v>2</v>
      </c>
      <c r="H611" s="633">
        <v>14852</v>
      </c>
      <c r="I611" s="36" t="s">
        <v>3291</v>
      </c>
      <c r="J611" s="36" t="s">
        <v>3307</v>
      </c>
      <c r="K611" s="36" t="s">
        <v>3270</v>
      </c>
      <c r="L611" s="36"/>
      <c r="M611" s="402"/>
      <c r="N611" s="36"/>
      <c r="O611" s="36"/>
      <c r="P611" s="392"/>
      <c r="Q611" s="392"/>
      <c r="R611" s="392"/>
      <c r="S611" s="392"/>
      <c r="T611" s="392"/>
      <c r="U611" s="392"/>
      <c r="V611" s="757" t="b">
        <f t="shared" si="28"/>
        <v>1</v>
      </c>
      <c r="W611" s="757" t="b">
        <f t="shared" si="27"/>
        <v>1</v>
      </c>
      <c r="X611" s="35" t="s">
        <v>1413</v>
      </c>
      <c r="Y611" s="38">
        <v>2</v>
      </c>
      <c r="Z611" s="38" t="s">
        <v>8</v>
      </c>
      <c r="AA611" s="117" t="s">
        <v>3448</v>
      </c>
      <c r="AB611" s="33" t="s">
        <v>1972</v>
      </c>
      <c r="AC611" s="213" t="s">
        <v>4534</v>
      </c>
      <c r="AD611" s="626" t="str">
        <f t="shared" si="29"/>
        <v>PHY F244P2</v>
      </c>
      <c r="AE611" s="626">
        <v>1419</v>
      </c>
      <c r="AF611" s="36" t="s">
        <v>1968</v>
      </c>
    </row>
    <row r="612" spans="2:32" ht="14.25" customHeight="1">
      <c r="B612" s="33"/>
      <c r="C612" s="41"/>
      <c r="D612" s="35" t="s">
        <v>1424</v>
      </c>
      <c r="E612" s="35" t="s">
        <v>1425</v>
      </c>
      <c r="F612" s="36" t="s">
        <v>184</v>
      </c>
      <c r="G612" s="38">
        <v>1</v>
      </c>
      <c r="H612" s="633">
        <v>16661</v>
      </c>
      <c r="I612" s="36"/>
      <c r="J612" s="36"/>
      <c r="K612" s="36"/>
      <c r="L612" s="36"/>
      <c r="M612" s="402"/>
      <c r="N612" s="36"/>
      <c r="O612" s="36"/>
      <c r="P612" s="392"/>
      <c r="Q612" s="392"/>
      <c r="R612" s="392"/>
      <c r="S612" s="392"/>
      <c r="T612" s="392"/>
      <c r="U612" s="392"/>
      <c r="V612" s="757" t="b">
        <f t="shared" si="28"/>
        <v>1</v>
      </c>
      <c r="W612" s="757" t="b">
        <f t="shared" si="27"/>
        <v>1</v>
      </c>
      <c r="X612" s="35" t="s">
        <v>1425</v>
      </c>
      <c r="Y612" s="38">
        <v>1</v>
      </c>
      <c r="Z612" s="38" t="s">
        <v>19</v>
      </c>
      <c r="AA612" s="117" t="s">
        <v>1973</v>
      </c>
      <c r="AB612" s="33"/>
      <c r="AC612" s="213" t="s">
        <v>4535</v>
      </c>
      <c r="AD612" s="626" t="str">
        <f t="shared" si="29"/>
        <v>PHY F266I1</v>
      </c>
      <c r="AE612" s="626">
        <v>1479</v>
      </c>
      <c r="AF612" s="36" t="s">
        <v>184</v>
      </c>
    </row>
    <row r="613" spans="2:32" ht="14.25" customHeight="1">
      <c r="B613" s="33" t="s">
        <v>1522</v>
      </c>
      <c r="C613" s="41" t="s">
        <v>1966</v>
      </c>
      <c r="D613" s="35" t="s">
        <v>1426</v>
      </c>
      <c r="E613" s="35" t="s">
        <v>1427</v>
      </c>
      <c r="F613" s="36" t="s">
        <v>1428</v>
      </c>
      <c r="G613" s="38">
        <v>1</v>
      </c>
      <c r="H613" s="633">
        <v>14891</v>
      </c>
      <c r="I613" s="36" t="s">
        <v>3286</v>
      </c>
      <c r="J613" s="36" t="s">
        <v>3289</v>
      </c>
      <c r="K613" s="36" t="s">
        <v>3292</v>
      </c>
      <c r="L613" s="36"/>
      <c r="M613" s="402"/>
      <c r="N613" s="36"/>
      <c r="O613" s="36"/>
      <c r="P613" s="392"/>
      <c r="Q613" s="392"/>
      <c r="R613" s="392"/>
      <c r="S613" s="392"/>
      <c r="T613" s="392"/>
      <c r="U613" s="392"/>
      <c r="V613" s="757" t="b">
        <f t="shared" si="28"/>
        <v>1</v>
      </c>
      <c r="W613" s="757" t="b">
        <f t="shared" si="27"/>
        <v>1</v>
      </c>
      <c r="X613" s="35" t="s">
        <v>1427</v>
      </c>
      <c r="Y613" s="38">
        <v>1</v>
      </c>
      <c r="Z613" s="38" t="s">
        <v>6</v>
      </c>
      <c r="AA613" s="442" t="s">
        <v>1429</v>
      </c>
      <c r="AB613" s="33" t="s">
        <v>1522</v>
      </c>
      <c r="AC613" s="213" t="s">
        <v>4536</v>
      </c>
      <c r="AD613" s="626" t="str">
        <f t="shared" si="29"/>
        <v>PHY F341L1</v>
      </c>
      <c r="AE613" s="626">
        <v>1420</v>
      </c>
      <c r="AF613" s="36" t="s">
        <v>1428</v>
      </c>
    </row>
    <row r="614" spans="2:32" ht="14.25" customHeight="1">
      <c r="B614" s="33" t="s">
        <v>1554</v>
      </c>
      <c r="C614" s="41" t="s">
        <v>1966</v>
      </c>
      <c r="D614" s="35" t="s">
        <v>1426</v>
      </c>
      <c r="E614" s="35" t="s">
        <v>1427</v>
      </c>
      <c r="F614" s="36" t="s">
        <v>1428</v>
      </c>
      <c r="G614" s="38">
        <v>1</v>
      </c>
      <c r="H614" s="641">
        <v>1489157</v>
      </c>
      <c r="I614" s="36" t="s">
        <v>3349</v>
      </c>
      <c r="J614" s="36"/>
      <c r="K614" s="36"/>
      <c r="L614" s="36"/>
      <c r="M614" s="402"/>
      <c r="N614" s="36"/>
      <c r="O614" s="36"/>
      <c r="P614" s="392"/>
      <c r="Q614" s="392"/>
      <c r="R614" s="392"/>
      <c r="S614" s="392"/>
      <c r="T614" s="392"/>
      <c r="U614" s="392"/>
      <c r="V614" s="757" t="b">
        <f t="shared" si="28"/>
        <v>1</v>
      </c>
      <c r="W614" s="757" t="b">
        <f t="shared" si="27"/>
        <v>1</v>
      </c>
      <c r="X614" s="35" t="s">
        <v>1427</v>
      </c>
      <c r="Y614" s="38">
        <v>1</v>
      </c>
      <c r="Z614" s="38" t="s">
        <v>7</v>
      </c>
      <c r="AA614" s="53" t="s">
        <v>1430</v>
      </c>
      <c r="AB614" s="33" t="s">
        <v>1554</v>
      </c>
      <c r="AC614" s="213" t="s">
        <v>4537</v>
      </c>
      <c r="AD614" s="626" t="str">
        <f t="shared" si="29"/>
        <v>PHY F341T1</v>
      </c>
      <c r="AE614" s="626">
        <v>1421</v>
      </c>
      <c r="AF614" s="36" t="s">
        <v>1428</v>
      </c>
    </row>
    <row r="615" spans="2:32" ht="14.25" customHeight="1">
      <c r="B615" s="33" t="s">
        <v>1548</v>
      </c>
      <c r="C615" s="41" t="s">
        <v>1966</v>
      </c>
      <c r="D615" s="35" t="s">
        <v>1431</v>
      </c>
      <c r="E615" s="35" t="s">
        <v>1432</v>
      </c>
      <c r="F615" s="36" t="s">
        <v>1433</v>
      </c>
      <c r="G615" s="38">
        <v>1</v>
      </c>
      <c r="H615" s="633">
        <v>14901</v>
      </c>
      <c r="I615" s="36" t="s">
        <v>3281</v>
      </c>
      <c r="J615" s="36" t="s">
        <v>3290</v>
      </c>
      <c r="K615" s="36" t="s">
        <v>3293</v>
      </c>
      <c r="L615" s="36"/>
      <c r="M615" s="402"/>
      <c r="N615" s="36"/>
      <c r="O615" s="36"/>
      <c r="P615" s="392"/>
      <c r="Q615" s="392"/>
      <c r="R615" s="392"/>
      <c r="S615" s="392"/>
      <c r="T615" s="392"/>
      <c r="U615" s="392"/>
      <c r="V615" s="757" t="b">
        <f t="shared" si="28"/>
        <v>1</v>
      </c>
      <c r="W615" s="757" t="b">
        <f t="shared" si="27"/>
        <v>1</v>
      </c>
      <c r="X615" s="35" t="s">
        <v>1432</v>
      </c>
      <c r="Y615" s="38">
        <v>1</v>
      </c>
      <c r="Z615" s="38" t="s">
        <v>6</v>
      </c>
      <c r="AA615" s="442" t="s">
        <v>1434</v>
      </c>
      <c r="AB615" s="33" t="s">
        <v>1548</v>
      </c>
      <c r="AC615" s="213" t="s">
        <v>4538</v>
      </c>
      <c r="AD615" s="626" t="str">
        <f t="shared" si="29"/>
        <v>PHY F342L1</v>
      </c>
      <c r="AE615" s="626">
        <v>1422</v>
      </c>
      <c r="AF615" s="36" t="s">
        <v>1433</v>
      </c>
    </row>
    <row r="616" spans="2:32" ht="14.25" customHeight="1">
      <c r="B616" s="33" t="s">
        <v>1550</v>
      </c>
      <c r="C616" s="41" t="s">
        <v>1966</v>
      </c>
      <c r="D616" s="35" t="s">
        <v>1431</v>
      </c>
      <c r="E616" s="35" t="s">
        <v>1432</v>
      </c>
      <c r="F616" s="36" t="s">
        <v>1433</v>
      </c>
      <c r="G616" s="38">
        <v>1</v>
      </c>
      <c r="H616" s="641">
        <v>1490157</v>
      </c>
      <c r="I616" s="36" t="s">
        <v>3291</v>
      </c>
      <c r="J616" s="36"/>
      <c r="K616" s="36"/>
      <c r="L616" s="36"/>
      <c r="M616" s="402"/>
      <c r="N616" s="36"/>
      <c r="O616" s="36"/>
      <c r="P616" s="392"/>
      <c r="Q616" s="392"/>
      <c r="R616" s="392"/>
      <c r="S616" s="392"/>
      <c r="T616" s="392"/>
      <c r="U616" s="392"/>
      <c r="V616" s="757" t="b">
        <f t="shared" si="28"/>
        <v>1</v>
      </c>
      <c r="W616" s="757" t="b">
        <f t="shared" si="27"/>
        <v>1</v>
      </c>
      <c r="X616" s="35" t="s">
        <v>1432</v>
      </c>
      <c r="Y616" s="38">
        <v>1</v>
      </c>
      <c r="Z616" s="38" t="s">
        <v>7</v>
      </c>
      <c r="AA616" s="53" t="s">
        <v>1435</v>
      </c>
      <c r="AB616" s="33" t="s">
        <v>1550</v>
      </c>
      <c r="AC616" s="213" t="s">
        <v>4539</v>
      </c>
      <c r="AD616" s="626" t="str">
        <f t="shared" si="29"/>
        <v>PHY F342T1</v>
      </c>
      <c r="AE616" s="626">
        <v>1423</v>
      </c>
      <c r="AF616" s="36" t="s">
        <v>1433</v>
      </c>
    </row>
    <row r="617" spans="2:32" ht="14.25" customHeight="1">
      <c r="B617" s="33" t="s">
        <v>1974</v>
      </c>
      <c r="C617" s="41" t="s">
        <v>1966</v>
      </c>
      <c r="D617" s="35" t="s">
        <v>1436</v>
      </c>
      <c r="E617" s="35" t="s">
        <v>1437</v>
      </c>
      <c r="F617" s="36" t="s">
        <v>1438</v>
      </c>
      <c r="G617" s="38">
        <v>1</v>
      </c>
      <c r="H617" s="633">
        <v>14911</v>
      </c>
      <c r="I617" s="36" t="s">
        <v>3351</v>
      </c>
      <c r="J617" s="36" t="s">
        <v>3270</v>
      </c>
      <c r="K617" s="36" t="s">
        <v>3310</v>
      </c>
      <c r="L617" s="36"/>
      <c r="M617" s="402"/>
      <c r="N617" s="36"/>
      <c r="O617" s="36"/>
      <c r="P617" s="392"/>
      <c r="Q617" s="392"/>
      <c r="R617" s="392"/>
      <c r="S617" s="392"/>
      <c r="T617" s="392"/>
      <c r="U617" s="392"/>
      <c r="V617" s="757" t="b">
        <f t="shared" si="28"/>
        <v>1</v>
      </c>
      <c r="W617" s="757" t="b">
        <f t="shared" si="27"/>
        <v>1</v>
      </c>
      <c r="X617" s="35" t="s">
        <v>1437</v>
      </c>
      <c r="Y617" s="38">
        <v>1</v>
      </c>
      <c r="Z617" s="38" t="s">
        <v>6</v>
      </c>
      <c r="AA617" s="442" t="s">
        <v>321</v>
      </c>
      <c r="AB617" s="33" t="s">
        <v>1974</v>
      </c>
      <c r="AC617" s="213" t="s">
        <v>4540</v>
      </c>
      <c r="AD617" s="626" t="str">
        <f t="shared" si="29"/>
        <v>PHY F343L1</v>
      </c>
      <c r="AE617" s="626">
        <v>1424</v>
      </c>
      <c r="AF617" s="36" t="s">
        <v>1438</v>
      </c>
    </row>
    <row r="618" spans="2:32" ht="14.25" customHeight="1">
      <c r="B618" s="33" t="s">
        <v>1525</v>
      </c>
      <c r="C618" s="41" t="s">
        <v>1966</v>
      </c>
      <c r="D618" s="35" t="s">
        <v>1436</v>
      </c>
      <c r="E618" s="35" t="s">
        <v>1437</v>
      </c>
      <c r="F618" s="36" t="s">
        <v>1438</v>
      </c>
      <c r="G618" s="38">
        <v>1</v>
      </c>
      <c r="H618" s="641">
        <v>1491157</v>
      </c>
      <c r="I618" s="36" t="s">
        <v>3295</v>
      </c>
      <c r="J618" s="36"/>
      <c r="K618" s="36"/>
      <c r="L618" s="36"/>
      <c r="M618" s="402"/>
      <c r="N618" s="36"/>
      <c r="O618" s="36"/>
      <c r="P618" s="392"/>
      <c r="Q618" s="392"/>
      <c r="R618" s="392"/>
      <c r="S618" s="392"/>
      <c r="T618" s="392"/>
      <c r="U618" s="392"/>
      <c r="V618" s="757" t="b">
        <f t="shared" si="28"/>
        <v>1</v>
      </c>
      <c r="W618" s="757" t="b">
        <f t="shared" si="27"/>
        <v>1</v>
      </c>
      <c r="X618" s="35" t="s">
        <v>1437</v>
      </c>
      <c r="Y618" s="38">
        <v>1</v>
      </c>
      <c r="Z618" s="38" t="s">
        <v>7</v>
      </c>
      <c r="AA618" s="53" t="s">
        <v>322</v>
      </c>
      <c r="AB618" s="33" t="s">
        <v>1525</v>
      </c>
      <c r="AC618" s="213" t="s">
        <v>4541</v>
      </c>
      <c r="AD618" s="626" t="str">
        <f t="shared" si="29"/>
        <v>PHY F343T1</v>
      </c>
      <c r="AE618" s="626">
        <v>1425</v>
      </c>
      <c r="AF618" s="36" t="s">
        <v>1438</v>
      </c>
    </row>
    <row r="619" spans="2:32" ht="14.25" customHeight="1">
      <c r="B619" s="33" t="s">
        <v>1580</v>
      </c>
      <c r="C619" s="41"/>
      <c r="D619" s="35" t="s">
        <v>1439</v>
      </c>
      <c r="E619" s="35" t="s">
        <v>1440</v>
      </c>
      <c r="F619" s="36" t="s">
        <v>1441</v>
      </c>
      <c r="G619" s="38">
        <v>1</v>
      </c>
      <c r="H619" s="633">
        <v>14921</v>
      </c>
      <c r="I619" s="36" t="s">
        <v>3287</v>
      </c>
      <c r="J619" s="36" t="s">
        <v>3303</v>
      </c>
      <c r="K619" s="36" t="s">
        <v>3296</v>
      </c>
      <c r="L619" s="36" t="s">
        <v>3274</v>
      </c>
      <c r="M619" s="402" t="s">
        <v>3266</v>
      </c>
      <c r="N619" s="36" t="s">
        <v>3275</v>
      </c>
      <c r="O619" s="36"/>
      <c r="P619" s="392"/>
      <c r="Q619" s="392"/>
      <c r="R619" s="392"/>
      <c r="S619" s="392"/>
      <c r="T619" s="392"/>
      <c r="U619" s="392"/>
      <c r="V619" s="757" t="b">
        <f t="shared" si="28"/>
        <v>1</v>
      </c>
      <c r="W619" s="757" t="b">
        <f t="shared" si="27"/>
        <v>1</v>
      </c>
      <c r="X619" s="35" t="s">
        <v>1440</v>
      </c>
      <c r="Y619" s="38">
        <v>1</v>
      </c>
      <c r="Z619" s="38" t="s">
        <v>8</v>
      </c>
      <c r="AA619" s="53" t="s">
        <v>1975</v>
      </c>
      <c r="AB619" s="33" t="s">
        <v>1580</v>
      </c>
      <c r="AC619" s="213" t="s">
        <v>4542</v>
      </c>
      <c r="AD619" s="626" t="str">
        <f t="shared" si="29"/>
        <v>PHY F344P1</v>
      </c>
      <c r="AE619" s="626">
        <v>1426</v>
      </c>
      <c r="AF619" s="36" t="s">
        <v>1441</v>
      </c>
    </row>
    <row r="620" spans="2:32" ht="14.25" customHeight="1">
      <c r="B620" s="33"/>
      <c r="C620" s="41"/>
      <c r="D620" s="35" t="s">
        <v>1976</v>
      </c>
      <c r="E620" s="35" t="s">
        <v>1977</v>
      </c>
      <c r="F620" s="36" t="s">
        <v>197</v>
      </c>
      <c r="G620" s="38">
        <v>1</v>
      </c>
      <c r="H620" s="633">
        <v>16831</v>
      </c>
      <c r="I620" s="36"/>
      <c r="J620" s="36"/>
      <c r="K620" s="36"/>
      <c r="L620" s="36"/>
      <c r="M620" s="402"/>
      <c r="N620" s="36"/>
      <c r="O620" s="36"/>
      <c r="P620" s="392"/>
      <c r="Q620" s="392"/>
      <c r="R620" s="392"/>
      <c r="S620" s="392"/>
      <c r="T620" s="392"/>
      <c r="U620" s="392"/>
      <c r="V620" s="757" t="b">
        <f t="shared" si="28"/>
        <v>1</v>
      </c>
      <c r="W620" s="757" t="b">
        <f t="shared" si="27"/>
        <v>1</v>
      </c>
      <c r="X620" s="35" t="s">
        <v>1977</v>
      </c>
      <c r="Y620" s="38">
        <v>1</v>
      </c>
      <c r="Z620" s="38" t="s">
        <v>19</v>
      </c>
      <c r="AA620" s="117" t="s">
        <v>1973</v>
      </c>
      <c r="AB620" s="33"/>
      <c r="AC620" s="213" t="s">
        <v>4543</v>
      </c>
      <c r="AD620" s="626" t="str">
        <f t="shared" si="29"/>
        <v>PHY F366I1</v>
      </c>
      <c r="AE620" s="626">
        <v>1485</v>
      </c>
      <c r="AF620" s="36" t="s">
        <v>197</v>
      </c>
    </row>
    <row r="621" spans="2:32" s="477" customFormat="1" ht="14.25" customHeight="1">
      <c r="B621" s="470"/>
      <c r="C621" s="471"/>
      <c r="D621" s="472" t="s">
        <v>1978</v>
      </c>
      <c r="E621" s="472" t="s">
        <v>1979</v>
      </c>
      <c r="F621" s="466" t="s">
        <v>197</v>
      </c>
      <c r="G621" s="473">
        <v>1</v>
      </c>
      <c r="H621" s="634">
        <v>17511</v>
      </c>
      <c r="I621" s="466"/>
      <c r="J621" s="466"/>
      <c r="K621" s="466"/>
      <c r="L621" s="466"/>
      <c r="M621" s="475"/>
      <c r="N621" s="466"/>
      <c r="O621" s="466"/>
      <c r="P621" s="476"/>
      <c r="Q621" s="476"/>
      <c r="R621" s="476"/>
      <c r="S621" s="476"/>
      <c r="T621" s="476"/>
      <c r="U621" s="476"/>
      <c r="V621" s="477" t="b">
        <f t="shared" si="28"/>
        <v>1</v>
      </c>
      <c r="W621" s="477" t="b">
        <f t="shared" si="27"/>
        <v>1</v>
      </c>
      <c r="X621" s="472" t="s">
        <v>1979</v>
      </c>
      <c r="Y621" s="473">
        <v>1</v>
      </c>
      <c r="Z621" s="473" t="s">
        <v>19</v>
      </c>
      <c r="AA621" s="478" t="s">
        <v>1973</v>
      </c>
      <c r="AB621" s="470"/>
      <c r="AC621" s="213" t="s">
        <v>4544</v>
      </c>
      <c r="AD621" s="626" t="str">
        <f t="shared" si="29"/>
        <v>PHY F367I1</v>
      </c>
      <c r="AE621" s="626" t="e">
        <v>#N/A</v>
      </c>
      <c r="AF621" s="466" t="s">
        <v>197</v>
      </c>
    </row>
    <row r="622" spans="2:32" ht="14.25" customHeight="1">
      <c r="B622" s="33"/>
      <c r="C622" s="41"/>
      <c r="D622" s="35" t="s">
        <v>1980</v>
      </c>
      <c r="E622" s="35" t="s">
        <v>1981</v>
      </c>
      <c r="F622" s="36" t="s">
        <v>200</v>
      </c>
      <c r="G622" s="38">
        <v>1</v>
      </c>
      <c r="H622" s="633">
        <v>17001</v>
      </c>
      <c r="I622" s="36"/>
      <c r="J622" s="36"/>
      <c r="K622" s="36"/>
      <c r="L622" s="36"/>
      <c r="M622" s="402"/>
      <c r="N622" s="36"/>
      <c r="O622" s="36"/>
      <c r="P622" s="392"/>
      <c r="Q622" s="392"/>
      <c r="R622" s="392"/>
      <c r="S622" s="392"/>
      <c r="T622" s="392"/>
      <c r="U622" s="392"/>
      <c r="V622" s="757" t="b">
        <f t="shared" si="28"/>
        <v>1</v>
      </c>
      <c r="W622" s="757" t="b">
        <f t="shared" si="27"/>
        <v>1</v>
      </c>
      <c r="X622" s="35" t="s">
        <v>1981</v>
      </c>
      <c r="Y622" s="38">
        <v>1</v>
      </c>
      <c r="Z622" s="38" t="s">
        <v>19</v>
      </c>
      <c r="AA622" s="117" t="s">
        <v>1973</v>
      </c>
      <c r="AB622" s="33"/>
      <c r="AC622" s="213" t="s">
        <v>4545</v>
      </c>
      <c r="AD622" s="626" t="str">
        <f t="shared" si="29"/>
        <v>PHY F376I1</v>
      </c>
      <c r="AE622" s="626">
        <v>1496</v>
      </c>
      <c r="AF622" s="36" t="s">
        <v>200</v>
      </c>
    </row>
    <row r="623" spans="2:32" s="477" customFormat="1" ht="14.25" customHeight="1">
      <c r="B623" s="482"/>
      <c r="C623" s="471"/>
      <c r="D623" s="472">
        <v>1767</v>
      </c>
      <c r="E623" s="483" t="s">
        <v>1982</v>
      </c>
      <c r="F623" s="466" t="s">
        <v>200</v>
      </c>
      <c r="G623" s="473">
        <v>1</v>
      </c>
      <c r="H623" s="634">
        <v>17671</v>
      </c>
      <c r="I623" s="466"/>
      <c r="J623" s="466"/>
      <c r="K623" s="466"/>
      <c r="L623" s="466"/>
      <c r="M623" s="475"/>
      <c r="N623" s="466"/>
      <c r="O623" s="466"/>
      <c r="P623" s="476"/>
      <c r="Q623" s="476"/>
      <c r="R623" s="476"/>
      <c r="S623" s="476"/>
      <c r="T623" s="476"/>
      <c r="U623" s="476"/>
      <c r="V623" s="477" t="b">
        <f t="shared" si="28"/>
        <v>1</v>
      </c>
      <c r="W623" s="477" t="b">
        <f t="shared" si="27"/>
        <v>1</v>
      </c>
      <c r="X623" s="483" t="s">
        <v>1982</v>
      </c>
      <c r="Y623" s="473">
        <v>1</v>
      </c>
      <c r="Z623" s="484" t="s">
        <v>19</v>
      </c>
      <c r="AA623" s="478" t="s">
        <v>1973</v>
      </c>
      <c r="AB623" s="482"/>
      <c r="AC623" s="213" t="s">
        <v>4546</v>
      </c>
      <c r="AD623" s="626" t="str">
        <f t="shared" si="29"/>
        <v>PHY F377I1</v>
      </c>
      <c r="AE623" s="626" t="e">
        <v>#N/A</v>
      </c>
      <c r="AF623" s="466" t="s">
        <v>200</v>
      </c>
    </row>
    <row r="624" spans="2:32" s="252" customFormat="1" ht="14.25" customHeight="1">
      <c r="B624" s="33" t="s">
        <v>1564</v>
      </c>
      <c r="C624" s="41" t="s">
        <v>1984</v>
      </c>
      <c r="D624" s="66" t="s">
        <v>1464</v>
      </c>
      <c r="E624" s="67" t="s">
        <v>1465</v>
      </c>
      <c r="F624" s="67" t="s">
        <v>1983</v>
      </c>
      <c r="G624" s="41">
        <v>1</v>
      </c>
      <c r="H624" s="633">
        <v>15051</v>
      </c>
      <c r="I624" s="67" t="s">
        <v>3302</v>
      </c>
      <c r="J624" s="67" t="s">
        <v>3272</v>
      </c>
      <c r="K624" s="67" t="s">
        <v>3311</v>
      </c>
      <c r="L624" s="67"/>
      <c r="M624" s="406"/>
      <c r="N624" s="67"/>
      <c r="O624" s="67"/>
      <c r="P624" s="392"/>
      <c r="Q624" s="392"/>
      <c r="R624" s="421"/>
      <c r="S624" s="421"/>
      <c r="T624" s="421"/>
      <c r="U624" s="421"/>
      <c r="V624" s="757" t="b">
        <f t="shared" si="28"/>
        <v>1</v>
      </c>
      <c r="W624" s="757" t="b">
        <f t="shared" si="27"/>
        <v>1</v>
      </c>
      <c r="X624" s="67" t="s">
        <v>1465</v>
      </c>
      <c r="Y624" s="41">
        <v>1</v>
      </c>
      <c r="Z624" s="41" t="s">
        <v>6</v>
      </c>
      <c r="AA624" s="442" t="s">
        <v>1410</v>
      </c>
      <c r="AB624" s="33" t="s">
        <v>1564</v>
      </c>
      <c r="AC624" s="213" t="s">
        <v>4547</v>
      </c>
      <c r="AD624" s="626" t="str">
        <f t="shared" si="29"/>
        <v>PHY F421L1</v>
      </c>
      <c r="AE624" s="626">
        <v>1428</v>
      </c>
      <c r="AF624" s="67" t="s">
        <v>1983</v>
      </c>
    </row>
    <row r="625" spans="2:32" ht="14.25" customHeight="1">
      <c r="B625" s="426" t="s">
        <v>1552</v>
      </c>
      <c r="C625" s="254" t="s">
        <v>1984</v>
      </c>
      <c r="D625" s="255" t="s">
        <v>1467</v>
      </c>
      <c r="E625" s="423" t="s">
        <v>1468</v>
      </c>
      <c r="F625" s="423" t="s">
        <v>1985</v>
      </c>
      <c r="G625" s="254">
        <v>1</v>
      </c>
      <c r="H625" s="629">
        <v>15061</v>
      </c>
      <c r="I625" s="423" t="s">
        <v>3300</v>
      </c>
      <c r="J625" s="423" t="s">
        <v>3309</v>
      </c>
      <c r="K625" s="423" t="s">
        <v>3298</v>
      </c>
      <c r="L625" s="423"/>
      <c r="M625" s="425"/>
      <c r="N625" s="423"/>
      <c r="O625" s="423"/>
      <c r="P625" s="421"/>
      <c r="Q625" s="421"/>
      <c r="R625" s="392"/>
      <c r="S625" s="392"/>
      <c r="T625" s="392"/>
      <c r="U625" s="392"/>
      <c r="V625" s="757" t="b">
        <f t="shared" si="28"/>
        <v>1</v>
      </c>
      <c r="W625" s="757" t="b">
        <f t="shared" si="27"/>
        <v>1</v>
      </c>
      <c r="X625" s="67" t="s">
        <v>1468</v>
      </c>
      <c r="Y625" s="41">
        <v>1</v>
      </c>
      <c r="Z625" s="41" t="s">
        <v>6</v>
      </c>
      <c r="AA625" s="442" t="s">
        <v>1390</v>
      </c>
      <c r="AB625" s="33" t="s">
        <v>1552</v>
      </c>
      <c r="AC625" s="213" t="s">
        <v>4548</v>
      </c>
      <c r="AD625" s="626" t="str">
        <f t="shared" si="29"/>
        <v>PHY F423L1</v>
      </c>
      <c r="AE625" s="626">
        <v>1429</v>
      </c>
      <c r="AF625" s="423" t="s">
        <v>1985</v>
      </c>
    </row>
    <row r="626" spans="2:32" s="477" customFormat="1" ht="14.25" customHeight="1">
      <c r="B626" s="470"/>
      <c r="C626" s="471"/>
      <c r="D626" s="472" t="s">
        <v>1470</v>
      </c>
      <c r="E626" s="479" t="s">
        <v>1471</v>
      </c>
      <c r="F626" s="480" t="s">
        <v>212</v>
      </c>
      <c r="G626" s="473">
        <v>1</v>
      </c>
      <c r="H626" s="634">
        <v>17251</v>
      </c>
      <c r="I626" s="480"/>
      <c r="J626" s="480"/>
      <c r="K626" s="480"/>
      <c r="L626" s="480"/>
      <c r="M626" s="481"/>
      <c r="N626" s="480"/>
      <c r="O626" s="480"/>
      <c r="P626" s="476"/>
      <c r="Q626" s="476"/>
      <c r="R626" s="476"/>
      <c r="S626" s="476"/>
      <c r="T626" s="476"/>
      <c r="U626" s="476"/>
      <c r="V626" s="477" t="b">
        <f t="shared" si="28"/>
        <v>1</v>
      </c>
      <c r="W626" s="477" t="b">
        <f t="shared" si="27"/>
        <v>1</v>
      </c>
      <c r="X626" s="479" t="s">
        <v>1471</v>
      </c>
      <c r="Y626" s="473">
        <v>1</v>
      </c>
      <c r="Z626" s="473" t="s">
        <v>19</v>
      </c>
      <c r="AA626" s="478" t="s">
        <v>1973</v>
      </c>
      <c r="AB626" s="470"/>
      <c r="AC626" s="213" t="s">
        <v>4549</v>
      </c>
      <c r="AD626" s="626" t="str">
        <f t="shared" si="29"/>
        <v>PHY F491I1</v>
      </c>
      <c r="AE626" s="626" t="e">
        <v>#N/A</v>
      </c>
      <c r="AF626" s="480" t="s">
        <v>212</v>
      </c>
    </row>
    <row r="627" spans="2:32" ht="7.5" customHeight="1">
      <c r="B627" s="33"/>
      <c r="C627" s="41"/>
      <c r="D627" s="38"/>
      <c r="E627" s="35"/>
      <c r="F627" s="36"/>
      <c r="G627" s="38"/>
      <c r="H627" s="38"/>
      <c r="I627" s="36"/>
      <c r="J627" s="36"/>
      <c r="K627" s="36"/>
      <c r="L627" s="36"/>
      <c r="M627" s="402"/>
      <c r="N627" s="36"/>
      <c r="O627" s="36"/>
      <c r="P627" s="392"/>
      <c r="Q627" s="392"/>
      <c r="R627" s="392"/>
      <c r="S627" s="392"/>
      <c r="T627" s="392"/>
      <c r="U627" s="392"/>
    </row>
    <row r="628" spans="2:32" ht="7.5" customHeight="1">
      <c r="B628" s="33"/>
      <c r="C628" s="41"/>
      <c r="D628" s="38"/>
      <c r="E628" s="35"/>
      <c r="F628" s="29"/>
      <c r="G628" s="29"/>
      <c r="H628" s="38"/>
      <c r="I628" s="29"/>
      <c r="J628" s="29"/>
      <c r="K628" s="29"/>
      <c r="L628" s="29"/>
      <c r="M628" s="400"/>
      <c r="N628" s="29"/>
      <c r="O628" s="29"/>
      <c r="P628" s="392"/>
      <c r="Q628" s="392"/>
      <c r="R628" s="392"/>
      <c r="S628" s="392"/>
      <c r="T628" s="392"/>
      <c r="U628" s="392"/>
    </row>
    <row r="629" spans="2:32" ht="7.5" customHeight="1">
      <c r="B629" s="33"/>
      <c r="C629" s="41"/>
      <c r="D629" s="38"/>
      <c r="E629" s="75"/>
      <c r="F629" s="36"/>
      <c r="G629" s="36"/>
      <c r="H629" s="38"/>
      <c r="I629" s="36"/>
      <c r="J629" s="36"/>
      <c r="K629" s="36"/>
      <c r="L629" s="36"/>
      <c r="M629" s="402"/>
      <c r="N629" s="36"/>
      <c r="O629" s="36"/>
      <c r="P629" s="392"/>
      <c r="Q629" s="392"/>
      <c r="R629" s="392"/>
      <c r="S629" s="392"/>
      <c r="T629" s="392"/>
      <c r="U629" s="392"/>
    </row>
    <row r="630" spans="2:32" ht="7.5" customHeight="1">
      <c r="B630" s="33"/>
      <c r="C630" s="41"/>
      <c r="D630" s="38"/>
      <c r="E630" s="35"/>
      <c r="F630" s="36"/>
      <c r="G630" s="36"/>
      <c r="H630" s="38"/>
      <c r="I630" s="36"/>
      <c r="J630" s="36"/>
      <c r="K630" s="36"/>
      <c r="L630" s="36"/>
      <c r="M630" s="402"/>
      <c r="N630" s="36"/>
      <c r="O630" s="36"/>
      <c r="P630" s="392"/>
      <c r="Q630" s="392"/>
      <c r="R630" s="392"/>
      <c r="S630" s="392"/>
      <c r="T630" s="392"/>
      <c r="U630" s="392"/>
    </row>
    <row r="631" spans="2:32" ht="7.5" customHeight="1">
      <c r="B631" s="33"/>
      <c r="C631" s="41"/>
      <c r="D631" s="38"/>
      <c r="E631" s="75"/>
      <c r="F631" s="36"/>
      <c r="G631" s="36"/>
      <c r="H631" s="38"/>
      <c r="I631" s="36"/>
      <c r="J631" s="36"/>
      <c r="K631" s="36"/>
      <c r="L631" s="36"/>
      <c r="M631" s="402"/>
      <c r="N631" s="36"/>
      <c r="O631" s="36"/>
      <c r="P631" s="392"/>
      <c r="Q631" s="392"/>
      <c r="R631" s="392"/>
      <c r="S631" s="392"/>
      <c r="T631" s="392"/>
      <c r="U631" s="392"/>
    </row>
    <row r="632" spans="2:32" ht="7.5" customHeight="1">
      <c r="B632" s="33"/>
      <c r="C632" s="41"/>
      <c r="D632" s="142"/>
      <c r="E632" s="75"/>
      <c r="F632" s="36"/>
      <c r="G632" s="36"/>
      <c r="H632" s="142"/>
      <c r="I632" s="36"/>
      <c r="J632" s="36"/>
      <c r="K632" s="36"/>
      <c r="L632" s="36"/>
      <c r="M632" s="402"/>
      <c r="N632" s="36"/>
      <c r="O632" s="36"/>
      <c r="P632" s="392"/>
      <c r="Q632" s="392"/>
      <c r="R632" s="392"/>
      <c r="S632" s="392"/>
      <c r="T632" s="392"/>
      <c r="U632" s="392"/>
    </row>
    <row r="633" spans="2:32" ht="7.5" customHeight="1">
      <c r="B633" s="33"/>
      <c r="C633" s="41"/>
      <c r="D633" s="38"/>
      <c r="E633" s="43"/>
      <c r="F633" s="36"/>
      <c r="G633" s="36"/>
      <c r="H633" s="38"/>
      <c r="I633" s="36"/>
      <c r="J633" s="36"/>
      <c r="K633" s="36"/>
      <c r="L633" s="36"/>
      <c r="M633" s="402"/>
      <c r="N633" s="36"/>
      <c r="O633" s="36"/>
      <c r="P633" s="392"/>
      <c r="Q633" s="392"/>
      <c r="R633" s="392"/>
      <c r="S633" s="392"/>
      <c r="T633" s="392"/>
      <c r="U633" s="392"/>
    </row>
    <row r="634" spans="2:32" ht="7.5" customHeight="1">
      <c r="B634" s="33"/>
      <c r="C634" s="41"/>
      <c r="D634" s="38"/>
      <c r="E634" s="43"/>
      <c r="F634" s="36"/>
      <c r="G634" s="36"/>
      <c r="H634" s="38"/>
      <c r="I634" s="36"/>
      <c r="J634" s="36"/>
      <c r="K634" s="36"/>
      <c r="L634" s="36"/>
      <c r="M634" s="402"/>
      <c r="N634" s="36"/>
      <c r="O634" s="36"/>
      <c r="P634" s="392"/>
      <c r="Q634" s="392"/>
      <c r="R634" s="392"/>
      <c r="S634" s="392"/>
      <c r="T634" s="392"/>
      <c r="U634" s="392"/>
    </row>
    <row r="635" spans="2:32" ht="7.5" customHeight="1">
      <c r="B635" s="33"/>
      <c r="C635" s="41"/>
      <c r="D635" s="38"/>
      <c r="E635" s="43"/>
      <c r="F635" s="36"/>
      <c r="G635" s="36"/>
      <c r="H635" s="38"/>
      <c r="I635" s="36"/>
      <c r="J635" s="36"/>
      <c r="K635" s="36"/>
      <c r="L635" s="36"/>
      <c r="M635" s="402"/>
      <c r="N635" s="36"/>
      <c r="O635" s="36"/>
      <c r="P635" s="392"/>
      <c r="Q635" s="392"/>
      <c r="R635" s="392"/>
      <c r="S635" s="392"/>
      <c r="T635" s="392"/>
      <c r="U635" s="392"/>
    </row>
    <row r="636" spans="2:32" ht="7.5" customHeight="1">
      <c r="B636" s="33"/>
      <c r="C636" s="41"/>
      <c r="D636" s="38"/>
      <c r="E636" s="43"/>
      <c r="F636" s="36"/>
      <c r="G636" s="36"/>
      <c r="H636" s="38"/>
      <c r="I636" s="36"/>
      <c r="J636" s="36"/>
      <c r="K636" s="36"/>
      <c r="L636" s="36"/>
      <c r="M636" s="402"/>
      <c r="N636" s="36"/>
      <c r="O636" s="36"/>
      <c r="P636" s="392"/>
      <c r="Q636" s="392"/>
      <c r="R636" s="392"/>
      <c r="S636" s="392"/>
      <c r="T636" s="392"/>
      <c r="U636" s="392"/>
    </row>
    <row r="637" spans="2:32" ht="7.5" customHeight="1">
      <c r="B637" s="33"/>
      <c r="C637" s="41"/>
      <c r="D637" s="38"/>
      <c r="E637" s="143"/>
      <c r="F637" s="36"/>
      <c r="G637" s="36"/>
      <c r="H637" s="38"/>
      <c r="I637" s="36"/>
      <c r="J637" s="36"/>
      <c r="K637" s="36"/>
      <c r="L637" s="36"/>
      <c r="M637" s="402"/>
      <c r="N637" s="36"/>
      <c r="O637" s="36"/>
      <c r="P637" s="392"/>
      <c r="Q637" s="392"/>
      <c r="R637" s="392"/>
      <c r="S637" s="392"/>
      <c r="T637" s="392"/>
      <c r="U637" s="392"/>
    </row>
    <row r="638" spans="2:32" ht="7.5" customHeight="1">
      <c r="B638" s="33"/>
      <c r="C638" s="41"/>
      <c r="D638" s="38"/>
      <c r="E638" s="143"/>
      <c r="F638" s="36"/>
      <c r="G638" s="36"/>
      <c r="H638" s="38"/>
      <c r="I638" s="36"/>
      <c r="J638" s="36"/>
      <c r="K638" s="36"/>
      <c r="L638" s="36"/>
      <c r="M638" s="402"/>
      <c r="N638" s="36"/>
      <c r="O638" s="36"/>
      <c r="P638" s="392"/>
      <c r="Q638" s="392"/>
      <c r="R638" s="392"/>
      <c r="S638" s="392"/>
      <c r="T638" s="392"/>
      <c r="U638" s="392"/>
    </row>
    <row r="639" spans="2:32" ht="7.5" customHeight="1">
      <c r="B639" s="33"/>
      <c r="C639" s="41"/>
      <c r="D639" s="38"/>
      <c r="E639" s="143"/>
      <c r="F639" s="36"/>
      <c r="G639" s="36"/>
      <c r="H639" s="38"/>
      <c r="I639" s="36"/>
      <c r="J639" s="36"/>
      <c r="K639" s="36"/>
      <c r="L639" s="36"/>
      <c r="M639" s="402"/>
      <c r="N639" s="36"/>
      <c r="O639" s="36"/>
      <c r="P639" s="392"/>
      <c r="Q639" s="392"/>
      <c r="R639" s="392"/>
      <c r="S639" s="392"/>
      <c r="T639" s="392"/>
      <c r="U639" s="392"/>
    </row>
    <row r="640" spans="2:32" ht="7.5" customHeight="1">
      <c r="B640" s="33"/>
      <c r="C640" s="41"/>
      <c r="D640" s="38"/>
      <c r="E640" s="49"/>
      <c r="F640" s="36"/>
      <c r="G640" s="36"/>
      <c r="H640" s="38"/>
      <c r="I640" s="36"/>
      <c r="J640" s="36"/>
      <c r="K640" s="36"/>
      <c r="L640" s="36"/>
      <c r="M640" s="402"/>
      <c r="N640" s="36"/>
      <c r="O640" s="36"/>
      <c r="P640" s="392"/>
      <c r="Q640" s="392"/>
      <c r="R640" s="392"/>
      <c r="S640" s="392"/>
      <c r="T640" s="392"/>
      <c r="U640" s="392"/>
    </row>
    <row r="641" spans="2:21" ht="7.5" customHeight="1">
      <c r="B641" s="33"/>
      <c r="C641" s="41"/>
      <c r="D641" s="38"/>
      <c r="E641" s="49"/>
      <c r="F641" s="36"/>
      <c r="G641" s="36"/>
      <c r="H641" s="38"/>
      <c r="I641" s="36"/>
      <c r="J641" s="36"/>
      <c r="K641" s="36"/>
      <c r="L641" s="36"/>
      <c r="M641" s="402"/>
      <c r="N641" s="36"/>
      <c r="O641" s="36"/>
      <c r="P641" s="392"/>
      <c r="Q641" s="392"/>
      <c r="R641" s="392"/>
      <c r="S641" s="392"/>
      <c r="T641" s="392"/>
      <c r="U641" s="392"/>
    </row>
    <row r="642" spans="2:21" ht="7.5" customHeight="1">
      <c r="B642" s="33"/>
      <c r="C642" s="41"/>
      <c r="D642" s="38"/>
      <c r="E642" s="60"/>
      <c r="F642" s="36"/>
      <c r="G642" s="36"/>
      <c r="H642" s="38"/>
      <c r="I642" s="36"/>
      <c r="J642" s="36"/>
      <c r="K642" s="36"/>
      <c r="L642" s="36"/>
      <c r="M642" s="402"/>
      <c r="N642" s="36"/>
      <c r="O642" s="36"/>
      <c r="P642" s="392"/>
      <c r="Q642" s="392"/>
      <c r="R642" s="392"/>
      <c r="S642" s="392"/>
      <c r="T642" s="392"/>
      <c r="U642" s="392"/>
    </row>
    <row r="643" spans="2:21" ht="7.5" customHeight="1">
      <c r="B643" s="33"/>
      <c r="C643" s="41"/>
      <c r="D643" s="38"/>
      <c r="E643" s="49"/>
      <c r="F643" s="36"/>
      <c r="G643" s="36"/>
      <c r="H643" s="38"/>
      <c r="I643" s="36"/>
      <c r="J643" s="36"/>
      <c r="K643" s="36"/>
      <c r="L643" s="36"/>
      <c r="M643" s="402"/>
      <c r="N643" s="36"/>
      <c r="O643" s="36"/>
      <c r="P643" s="392"/>
      <c r="Q643" s="392"/>
      <c r="R643" s="392"/>
      <c r="S643" s="392"/>
      <c r="T643" s="392"/>
      <c r="U643" s="392"/>
    </row>
    <row r="644" spans="2:21" ht="7.5" customHeight="1">
      <c r="B644" s="33"/>
      <c r="C644" s="41"/>
      <c r="D644" s="38"/>
      <c r="E644" s="35"/>
      <c r="F644" s="36"/>
      <c r="G644" s="36"/>
      <c r="H644" s="38"/>
      <c r="I644" s="36"/>
      <c r="J644" s="36"/>
      <c r="K644" s="36"/>
      <c r="L644" s="36"/>
      <c r="M644" s="402"/>
      <c r="N644" s="36"/>
      <c r="O644" s="36"/>
      <c r="P644" s="392"/>
      <c r="Q644" s="392"/>
      <c r="R644" s="392"/>
      <c r="S644" s="392"/>
      <c r="T644" s="392"/>
      <c r="U644" s="392"/>
    </row>
    <row r="645" spans="2:21" ht="7.5" customHeight="1">
      <c r="B645" s="33"/>
      <c r="C645" s="41"/>
      <c r="D645" s="38"/>
      <c r="E645" s="49"/>
      <c r="F645" s="36"/>
      <c r="G645" s="36"/>
      <c r="H645" s="38"/>
      <c r="I645" s="36"/>
      <c r="J645" s="36"/>
      <c r="K645" s="36"/>
      <c r="L645" s="36"/>
      <c r="M645" s="402"/>
      <c r="N645" s="36"/>
      <c r="O645" s="36"/>
      <c r="P645" s="392"/>
      <c r="Q645" s="392"/>
      <c r="R645" s="392"/>
      <c r="S645" s="392"/>
      <c r="T645" s="392"/>
      <c r="U645" s="392"/>
    </row>
    <row r="646" spans="2:21" ht="7.5" customHeight="1">
      <c r="B646" s="33"/>
      <c r="C646" s="41"/>
      <c r="D646" s="38"/>
      <c r="E646" s="35"/>
      <c r="F646" s="36"/>
      <c r="G646" s="36"/>
      <c r="H646" s="38"/>
      <c r="I646" s="36"/>
      <c r="J646" s="36"/>
      <c r="K646" s="36"/>
      <c r="L646" s="36"/>
      <c r="M646" s="402"/>
      <c r="N646" s="36"/>
      <c r="O646" s="36"/>
      <c r="P646" s="392"/>
      <c r="Q646" s="392"/>
      <c r="R646" s="392"/>
      <c r="S646" s="392"/>
      <c r="T646" s="392"/>
      <c r="U646" s="392"/>
    </row>
    <row r="647" spans="2:21" ht="7.5" customHeight="1">
      <c r="B647" s="33"/>
      <c r="C647" s="41"/>
      <c r="D647" s="38"/>
      <c r="E647" s="35"/>
      <c r="F647" s="36"/>
      <c r="G647" s="36"/>
      <c r="H647" s="38"/>
      <c r="I647" s="36"/>
      <c r="J647" s="36"/>
      <c r="K647" s="36"/>
      <c r="L647" s="36"/>
      <c r="M647" s="402"/>
      <c r="N647" s="36"/>
      <c r="O647" s="36"/>
      <c r="P647" s="392"/>
      <c r="Q647" s="392"/>
      <c r="R647" s="392"/>
      <c r="S647" s="392"/>
      <c r="T647" s="392"/>
      <c r="U647" s="392"/>
    </row>
    <row r="648" spans="2:21" ht="7.5" customHeight="1">
      <c r="B648" s="33"/>
      <c r="C648" s="41"/>
      <c r="D648" s="38"/>
      <c r="E648" s="49"/>
      <c r="F648" s="36"/>
      <c r="G648" s="36"/>
      <c r="H648" s="38"/>
      <c r="I648" s="36"/>
      <c r="J648" s="36"/>
      <c r="K648" s="36"/>
      <c r="L648" s="36"/>
      <c r="M648" s="402"/>
      <c r="N648" s="36"/>
      <c r="O648" s="36"/>
      <c r="P648" s="392"/>
      <c r="Q648" s="392"/>
      <c r="R648" s="392"/>
      <c r="S648" s="392"/>
      <c r="T648" s="392"/>
      <c r="U648" s="392"/>
    </row>
    <row r="649" spans="2:21" ht="7.5" customHeight="1">
      <c r="B649" s="33"/>
      <c r="C649" s="41"/>
      <c r="D649" s="38"/>
      <c r="E649" s="35"/>
      <c r="F649" s="36"/>
      <c r="G649" s="36"/>
      <c r="H649" s="38"/>
      <c r="I649" s="36"/>
      <c r="J649" s="36"/>
      <c r="K649" s="36"/>
      <c r="L649" s="36"/>
      <c r="M649" s="402"/>
      <c r="N649" s="36"/>
      <c r="O649" s="36"/>
      <c r="P649" s="392"/>
      <c r="Q649" s="392"/>
      <c r="R649" s="392"/>
      <c r="S649" s="392"/>
      <c r="T649" s="392"/>
      <c r="U649" s="392"/>
    </row>
    <row r="650" spans="2:21" ht="7.5" customHeight="1">
      <c r="B650" s="33"/>
      <c r="C650" s="41"/>
      <c r="D650" s="38"/>
      <c r="E650" s="60"/>
      <c r="F650" s="36"/>
      <c r="G650" s="36"/>
      <c r="H650" s="38"/>
      <c r="I650" s="36"/>
      <c r="J650" s="36"/>
      <c r="K650" s="36"/>
      <c r="L650" s="36"/>
      <c r="M650" s="402"/>
      <c r="N650" s="36"/>
      <c r="O650" s="36"/>
      <c r="P650" s="392"/>
      <c r="Q650" s="392"/>
      <c r="R650" s="392"/>
      <c r="S650" s="392"/>
      <c r="T650" s="392"/>
      <c r="U650" s="392"/>
    </row>
    <row r="651" spans="2:21" ht="7.5" customHeight="1">
      <c r="B651" s="33"/>
      <c r="C651" s="41"/>
      <c r="D651" s="38"/>
      <c r="E651" s="35"/>
      <c r="F651" s="36"/>
      <c r="G651" s="36"/>
      <c r="H651" s="38"/>
      <c r="I651" s="36"/>
      <c r="J651" s="36"/>
      <c r="K651" s="36"/>
      <c r="L651" s="36"/>
      <c r="M651" s="402"/>
      <c r="N651" s="36"/>
      <c r="O651" s="36"/>
      <c r="P651" s="392"/>
      <c r="Q651" s="392"/>
      <c r="R651" s="392"/>
      <c r="S651" s="392"/>
      <c r="T651" s="392"/>
      <c r="U651" s="392"/>
    </row>
    <row r="652" spans="2:21" ht="7.5" customHeight="1">
      <c r="B652" s="33"/>
      <c r="C652" s="41"/>
      <c r="D652" s="38"/>
      <c r="E652" s="35"/>
      <c r="F652" s="36"/>
      <c r="G652" s="36"/>
      <c r="H652" s="38"/>
      <c r="I652" s="36"/>
      <c r="J652" s="36"/>
      <c r="K652" s="36"/>
      <c r="L652" s="36"/>
      <c r="M652" s="402"/>
      <c r="N652" s="36"/>
      <c r="O652" s="36"/>
      <c r="P652" s="392"/>
      <c r="Q652" s="392"/>
      <c r="R652" s="392"/>
      <c r="S652" s="392"/>
      <c r="T652" s="392"/>
      <c r="U652" s="392"/>
    </row>
    <row r="653" spans="2:21" ht="7.5" customHeight="1">
      <c r="B653" s="33"/>
      <c r="C653" s="41"/>
      <c r="D653" s="38"/>
      <c r="E653" s="49"/>
      <c r="F653" s="36"/>
      <c r="G653" s="36"/>
      <c r="H653" s="38"/>
      <c r="I653" s="36"/>
      <c r="J653" s="36"/>
      <c r="K653" s="36"/>
      <c r="L653" s="36"/>
      <c r="M653" s="402"/>
      <c r="N653" s="36"/>
      <c r="O653" s="36"/>
      <c r="P653" s="392"/>
      <c r="Q653" s="392"/>
      <c r="R653" s="392"/>
      <c r="S653" s="392"/>
      <c r="T653" s="392"/>
      <c r="U653" s="392"/>
    </row>
    <row r="654" spans="2:21" ht="7.5" customHeight="1">
      <c r="B654" s="33"/>
      <c r="C654" s="41"/>
      <c r="D654" s="38"/>
      <c r="E654" s="49"/>
      <c r="F654" s="36"/>
      <c r="G654" s="36"/>
      <c r="H654" s="38"/>
      <c r="I654" s="36"/>
      <c r="J654" s="36"/>
      <c r="K654" s="36"/>
      <c r="L654" s="36"/>
      <c r="M654" s="402"/>
      <c r="N654" s="36"/>
      <c r="O654" s="36"/>
      <c r="P654" s="392"/>
      <c r="Q654" s="392"/>
      <c r="R654" s="392"/>
      <c r="S654" s="392"/>
      <c r="T654" s="392"/>
      <c r="U654" s="392"/>
    </row>
    <row r="655" spans="2:21" ht="7.5" customHeight="1">
      <c r="B655" s="33"/>
      <c r="C655" s="41"/>
      <c r="D655" s="38"/>
      <c r="E655" s="49"/>
      <c r="F655" s="36"/>
      <c r="G655" s="36"/>
      <c r="H655" s="38"/>
      <c r="I655" s="36"/>
      <c r="J655" s="36"/>
      <c r="K655" s="36"/>
      <c r="L655" s="36"/>
      <c r="M655" s="402"/>
      <c r="N655" s="36"/>
      <c r="O655" s="36"/>
      <c r="P655" s="392"/>
      <c r="Q655" s="392"/>
      <c r="R655" s="392"/>
      <c r="S655" s="392"/>
      <c r="T655" s="392"/>
      <c r="U655" s="392"/>
    </row>
    <row r="656" spans="2:21" ht="7.5" customHeight="1">
      <c r="B656" s="33"/>
      <c r="C656" s="41"/>
      <c r="D656" s="38"/>
      <c r="E656" s="66"/>
      <c r="F656" s="36"/>
      <c r="G656" s="36"/>
      <c r="H656" s="38"/>
      <c r="I656" s="36"/>
      <c r="J656" s="36"/>
      <c r="K656" s="36"/>
      <c r="L656" s="36"/>
      <c r="M656" s="402"/>
      <c r="N656" s="36"/>
      <c r="O656" s="36"/>
      <c r="P656" s="392"/>
      <c r="Q656" s="392"/>
      <c r="R656" s="392"/>
      <c r="S656" s="392"/>
      <c r="T656" s="392"/>
      <c r="U656" s="392"/>
    </row>
    <row r="657" spans="2:21" ht="7.5" customHeight="1">
      <c r="B657" s="33"/>
      <c r="C657" s="41"/>
      <c r="D657" s="38"/>
      <c r="E657" s="60"/>
      <c r="F657" s="36"/>
      <c r="G657" s="36"/>
      <c r="H657" s="38"/>
      <c r="I657" s="36"/>
      <c r="J657" s="36"/>
      <c r="K657" s="36"/>
      <c r="L657" s="36"/>
      <c r="M657" s="402"/>
      <c r="N657" s="36"/>
      <c r="O657" s="36"/>
      <c r="P657" s="392"/>
      <c r="Q657" s="392"/>
      <c r="R657" s="392"/>
      <c r="S657" s="392"/>
      <c r="T657" s="392"/>
      <c r="U657" s="392"/>
    </row>
    <row r="658" spans="2:21" ht="7.5" customHeight="1">
      <c r="B658" s="33"/>
      <c r="C658" s="41"/>
      <c r="D658" s="38"/>
      <c r="E658" s="60"/>
      <c r="F658" s="36"/>
      <c r="G658" s="36"/>
      <c r="H658" s="38"/>
      <c r="I658" s="36"/>
      <c r="J658" s="36"/>
      <c r="K658" s="36"/>
      <c r="L658" s="36"/>
      <c r="M658" s="402"/>
      <c r="N658" s="36"/>
      <c r="O658" s="36"/>
      <c r="P658" s="392"/>
      <c r="Q658" s="392"/>
      <c r="R658" s="392"/>
      <c r="S658" s="392"/>
      <c r="T658" s="392"/>
      <c r="U658" s="392"/>
    </row>
    <row r="659" spans="2:21" ht="7.5" customHeight="1">
      <c r="B659" s="33"/>
      <c r="C659" s="41"/>
      <c r="D659" s="38"/>
      <c r="E659" s="35"/>
      <c r="F659" s="36"/>
      <c r="G659" s="36"/>
      <c r="H659" s="38"/>
      <c r="I659" s="36"/>
      <c r="J659" s="36"/>
      <c r="K659" s="36"/>
      <c r="L659" s="36"/>
      <c r="M659" s="402"/>
      <c r="N659" s="36"/>
      <c r="O659" s="36"/>
      <c r="P659" s="392"/>
      <c r="Q659" s="392"/>
      <c r="R659" s="392"/>
      <c r="S659" s="392"/>
      <c r="T659" s="392"/>
      <c r="U659" s="392"/>
    </row>
    <row r="660" spans="2:21" ht="7.5" customHeight="1">
      <c r="B660" s="33"/>
      <c r="C660" s="41"/>
      <c r="D660" s="38"/>
      <c r="E660" s="35"/>
      <c r="F660" s="36"/>
      <c r="G660" s="36"/>
      <c r="H660" s="38"/>
      <c r="I660" s="36"/>
      <c r="J660" s="36"/>
      <c r="K660" s="36"/>
      <c r="L660" s="36"/>
      <c r="M660" s="402"/>
      <c r="N660" s="36"/>
      <c r="O660" s="36"/>
      <c r="P660" s="392"/>
      <c r="Q660" s="392"/>
      <c r="R660" s="392"/>
      <c r="S660" s="392"/>
      <c r="T660" s="392"/>
      <c r="U660" s="392"/>
    </row>
    <row r="661" spans="2:21" ht="7.5" customHeight="1">
      <c r="B661" s="33"/>
      <c r="C661" s="41"/>
      <c r="D661" s="38"/>
      <c r="E661" s="35"/>
      <c r="F661" s="36"/>
      <c r="G661" s="36"/>
      <c r="H661" s="38"/>
      <c r="I661" s="36"/>
      <c r="J661" s="36"/>
      <c r="K661" s="36"/>
      <c r="L661" s="36"/>
      <c r="M661" s="402"/>
      <c r="N661" s="36"/>
      <c r="O661" s="36"/>
      <c r="P661" s="392"/>
      <c r="Q661" s="392"/>
      <c r="R661" s="392"/>
      <c r="S661" s="392"/>
      <c r="T661" s="392"/>
      <c r="U661" s="392"/>
    </row>
    <row r="662" spans="2:21" ht="7.5" customHeight="1">
      <c r="B662" s="33"/>
      <c r="C662" s="41"/>
      <c r="D662" s="38"/>
      <c r="E662" s="49"/>
      <c r="F662" s="36"/>
      <c r="G662" s="36"/>
      <c r="H662" s="38"/>
      <c r="I662" s="36"/>
      <c r="J662" s="36"/>
      <c r="K662" s="36"/>
      <c r="L662" s="36"/>
      <c r="M662" s="402"/>
      <c r="N662" s="36"/>
      <c r="O662" s="36"/>
      <c r="P662" s="392"/>
      <c r="Q662" s="392"/>
      <c r="R662" s="392"/>
      <c r="S662" s="392"/>
      <c r="T662" s="392"/>
      <c r="U662" s="392"/>
    </row>
    <row r="663" spans="2:21" ht="7.5" customHeight="1">
      <c r="B663" s="33"/>
      <c r="C663" s="41"/>
      <c r="D663" s="38"/>
      <c r="E663" s="49"/>
      <c r="F663" s="36"/>
      <c r="G663" s="36"/>
      <c r="H663" s="38"/>
      <c r="I663" s="36"/>
      <c r="J663" s="36"/>
      <c r="K663" s="36"/>
      <c r="L663" s="36"/>
      <c r="M663" s="402"/>
      <c r="N663" s="36"/>
      <c r="O663" s="36"/>
      <c r="P663" s="392"/>
      <c r="Q663" s="392"/>
      <c r="R663" s="392"/>
      <c r="S663" s="392"/>
      <c r="T663" s="392"/>
      <c r="U663" s="392"/>
    </row>
    <row r="664" spans="2:21" ht="7.5" customHeight="1">
      <c r="B664" s="33"/>
      <c r="C664" s="41"/>
      <c r="D664" s="38"/>
      <c r="E664" s="75"/>
      <c r="F664" s="36"/>
      <c r="G664" s="36"/>
      <c r="H664" s="38"/>
      <c r="I664" s="36"/>
      <c r="J664" s="36"/>
      <c r="K664" s="36"/>
      <c r="L664" s="36"/>
      <c r="M664" s="402"/>
      <c r="N664" s="36"/>
      <c r="O664" s="36"/>
      <c r="P664" s="392"/>
      <c r="Q664" s="392"/>
      <c r="R664" s="392"/>
      <c r="S664" s="392"/>
      <c r="T664" s="392"/>
      <c r="U664" s="392"/>
    </row>
    <row r="665" spans="2:21" ht="7.5" customHeight="1">
      <c r="B665" s="33"/>
      <c r="C665" s="41"/>
      <c r="D665" s="38"/>
      <c r="E665" s="43"/>
      <c r="F665" s="36"/>
      <c r="G665" s="36"/>
      <c r="H665" s="38"/>
      <c r="I665" s="36"/>
      <c r="J665" s="36"/>
      <c r="K665" s="36"/>
      <c r="L665" s="36"/>
      <c r="M665" s="402"/>
      <c r="N665" s="36"/>
      <c r="O665" s="36"/>
      <c r="P665" s="392"/>
      <c r="Q665" s="392"/>
      <c r="R665" s="392"/>
      <c r="S665" s="392"/>
      <c r="T665" s="392"/>
      <c r="U665" s="392"/>
    </row>
    <row r="666" spans="2:21" ht="7.5" customHeight="1">
      <c r="B666" s="33"/>
      <c r="C666" s="41"/>
      <c r="D666" s="38"/>
      <c r="E666" s="49"/>
      <c r="F666" s="36"/>
      <c r="G666" s="36"/>
      <c r="H666" s="38"/>
      <c r="I666" s="36"/>
      <c r="J666" s="36"/>
      <c r="K666" s="36"/>
      <c r="L666" s="36"/>
      <c r="M666" s="402"/>
      <c r="N666" s="36"/>
      <c r="O666" s="36"/>
      <c r="P666" s="392"/>
      <c r="Q666" s="392"/>
      <c r="R666" s="392"/>
      <c r="S666" s="392"/>
      <c r="T666" s="392"/>
      <c r="U666" s="392"/>
    </row>
    <row r="667" spans="2:21" ht="7.5" customHeight="1">
      <c r="B667" s="33"/>
      <c r="C667" s="41"/>
      <c r="D667" s="38"/>
      <c r="E667" s="49"/>
      <c r="F667" s="36"/>
      <c r="G667" s="36"/>
      <c r="H667" s="38"/>
      <c r="I667" s="36"/>
      <c r="J667" s="36"/>
      <c r="K667" s="36"/>
      <c r="L667" s="36"/>
      <c r="M667" s="402"/>
      <c r="N667" s="36"/>
      <c r="O667" s="36"/>
      <c r="P667" s="392"/>
      <c r="Q667" s="392"/>
      <c r="R667" s="392"/>
      <c r="S667" s="392"/>
      <c r="T667" s="392"/>
      <c r="U667" s="392"/>
    </row>
    <row r="668" spans="2:21" ht="7.5" customHeight="1">
      <c r="B668" s="33"/>
      <c r="C668" s="41"/>
      <c r="D668" s="38"/>
      <c r="E668" s="60"/>
      <c r="F668" s="36"/>
      <c r="G668" s="36"/>
      <c r="H668" s="38"/>
      <c r="I668" s="36"/>
      <c r="J668" s="36"/>
      <c r="K668" s="36"/>
      <c r="L668" s="36"/>
      <c r="M668" s="402"/>
      <c r="N668" s="36"/>
      <c r="O668" s="36"/>
      <c r="P668" s="392"/>
      <c r="Q668" s="392"/>
      <c r="R668" s="392"/>
      <c r="S668" s="392"/>
      <c r="T668" s="392"/>
      <c r="U668" s="392"/>
    </row>
    <row r="669" spans="2:21" ht="7.5" customHeight="1">
      <c r="B669" s="33"/>
      <c r="C669" s="41"/>
      <c r="D669" s="38"/>
      <c r="E669" s="35"/>
      <c r="F669" s="36"/>
      <c r="G669" s="36"/>
      <c r="H669" s="38"/>
      <c r="I669" s="36"/>
      <c r="J669" s="36"/>
      <c r="K669" s="36"/>
      <c r="L669" s="36"/>
      <c r="M669" s="402"/>
      <c r="N669" s="36"/>
      <c r="O669" s="36"/>
      <c r="P669" s="392"/>
      <c r="Q669" s="392"/>
      <c r="R669" s="392"/>
      <c r="S669" s="392"/>
      <c r="T669" s="392"/>
      <c r="U669" s="392"/>
    </row>
    <row r="670" spans="2:21" ht="7.5" customHeight="1">
      <c r="B670" s="33"/>
      <c r="C670" s="41"/>
      <c r="D670" s="38"/>
      <c r="E670" s="49"/>
      <c r="F670" s="36"/>
      <c r="G670" s="36"/>
      <c r="H670" s="38"/>
      <c r="I670" s="36"/>
      <c r="J670" s="36"/>
      <c r="K670" s="36"/>
      <c r="L670" s="36"/>
      <c r="M670" s="402"/>
      <c r="N670" s="36"/>
      <c r="O670" s="36"/>
      <c r="P670" s="392"/>
      <c r="Q670" s="392"/>
      <c r="R670" s="392"/>
      <c r="S670" s="392"/>
      <c r="T670" s="392"/>
      <c r="U670" s="392"/>
    </row>
    <row r="671" spans="2:21" ht="7.5" customHeight="1">
      <c r="B671" s="33"/>
      <c r="C671" s="41"/>
      <c r="D671" s="38"/>
      <c r="E671" s="43"/>
      <c r="F671" s="36"/>
      <c r="G671" s="36"/>
      <c r="H671" s="38"/>
      <c r="I671" s="36"/>
      <c r="J671" s="36"/>
      <c r="K671" s="36"/>
      <c r="L671" s="36"/>
      <c r="M671" s="402"/>
      <c r="N671" s="36"/>
      <c r="O671" s="36"/>
      <c r="P671" s="392"/>
      <c r="Q671" s="392"/>
      <c r="R671" s="392"/>
      <c r="S671" s="392"/>
      <c r="T671" s="392"/>
      <c r="U671" s="392"/>
    </row>
    <row r="672" spans="2:21" ht="7.5" customHeight="1">
      <c r="B672" s="33"/>
      <c r="C672" s="41"/>
      <c r="D672" s="38"/>
      <c r="E672" s="65"/>
      <c r="F672" s="36"/>
      <c r="G672" s="399"/>
      <c r="H672" s="14"/>
      <c r="I672" s="36"/>
      <c r="J672" s="36"/>
      <c r="K672" s="36"/>
      <c r="L672" s="36"/>
      <c r="M672" s="402"/>
      <c r="N672" s="36"/>
      <c r="O672" s="36"/>
      <c r="P672" s="392"/>
      <c r="Q672" s="392"/>
      <c r="R672" s="392"/>
      <c r="S672" s="392"/>
      <c r="T672" s="392"/>
      <c r="U672" s="392"/>
    </row>
    <row r="673" spans="2:21" ht="7.5" customHeight="1">
      <c r="B673" s="33"/>
      <c r="C673" s="41"/>
      <c r="D673" s="38"/>
      <c r="E673" s="65"/>
      <c r="F673" s="36"/>
      <c r="G673" s="399"/>
      <c r="H673" s="14"/>
      <c r="I673" s="36"/>
      <c r="J673" s="36"/>
      <c r="K673" s="36"/>
      <c r="L673" s="36"/>
      <c r="M673" s="402"/>
      <c r="N673" s="36"/>
      <c r="O673" s="36"/>
      <c r="P673" s="392"/>
      <c r="Q673" s="392"/>
      <c r="R673" s="392"/>
      <c r="S673" s="392"/>
      <c r="T673" s="392"/>
      <c r="U673" s="392"/>
    </row>
    <row r="674" spans="2:21" ht="7.5" customHeight="1">
      <c r="B674" s="33"/>
      <c r="C674" s="41"/>
      <c r="D674" s="38"/>
      <c r="E674" s="65"/>
      <c r="F674" s="36"/>
      <c r="G674" s="399"/>
      <c r="H674" s="14"/>
      <c r="I674" s="36"/>
      <c r="J674" s="36"/>
      <c r="K674" s="36"/>
      <c r="L674" s="36"/>
      <c r="M674" s="402"/>
      <c r="N674" s="36"/>
      <c r="O674" s="36"/>
      <c r="P674" s="392"/>
      <c r="Q674" s="392"/>
      <c r="R674" s="392"/>
      <c r="S674" s="392"/>
      <c r="T674" s="392"/>
      <c r="U674" s="392"/>
    </row>
    <row r="675" spans="2:21" ht="7.5" customHeight="1">
      <c r="B675" s="33"/>
      <c r="C675" s="41"/>
      <c r="D675" s="38"/>
      <c r="E675" s="65"/>
      <c r="F675" s="36"/>
      <c r="G675" s="399"/>
      <c r="H675" s="14"/>
      <c r="I675" s="36"/>
      <c r="J675" s="36"/>
      <c r="K675" s="36"/>
      <c r="L675" s="36"/>
      <c r="M675" s="402"/>
      <c r="N675" s="36"/>
      <c r="O675" s="36"/>
      <c r="P675" s="392"/>
      <c r="Q675" s="392"/>
      <c r="R675" s="392"/>
      <c r="S675" s="392"/>
      <c r="T675" s="392"/>
      <c r="U675" s="392"/>
    </row>
    <row r="676" spans="2:21" ht="7.5" customHeight="1">
      <c r="B676" s="33"/>
      <c r="C676" s="41"/>
      <c r="D676" s="38"/>
      <c r="E676" s="65"/>
      <c r="F676" s="36"/>
      <c r="G676" s="399"/>
      <c r="H676" s="14"/>
      <c r="I676" s="36"/>
      <c r="J676" s="36"/>
      <c r="K676" s="36"/>
      <c r="L676" s="36"/>
      <c r="M676" s="402"/>
      <c r="N676" s="36"/>
      <c r="O676" s="36"/>
      <c r="P676" s="392"/>
      <c r="Q676" s="392"/>
      <c r="R676" s="392"/>
      <c r="S676" s="392"/>
      <c r="T676" s="392"/>
      <c r="U676" s="392"/>
    </row>
    <row r="677" spans="2:21" ht="7.5" customHeight="1">
      <c r="B677" s="33"/>
      <c r="C677" s="41"/>
      <c r="D677" s="38"/>
      <c r="E677" s="65"/>
      <c r="F677" s="36"/>
      <c r="G677" s="399"/>
      <c r="H677" s="14"/>
      <c r="I677" s="36"/>
      <c r="J677" s="36"/>
      <c r="K677" s="36"/>
      <c r="L677" s="36"/>
      <c r="M677" s="402"/>
      <c r="N677" s="36"/>
      <c r="O677" s="36"/>
      <c r="P677" s="392"/>
      <c r="Q677" s="392"/>
      <c r="R677" s="392"/>
      <c r="S677" s="392"/>
      <c r="T677" s="392"/>
      <c r="U677" s="392"/>
    </row>
    <row r="678" spans="2:21" ht="7.5" customHeight="1">
      <c r="B678" s="33"/>
      <c r="C678" s="41"/>
      <c r="D678" s="38"/>
      <c r="E678" s="65"/>
      <c r="F678" s="36"/>
      <c r="G678" s="399"/>
      <c r="H678" s="14"/>
      <c r="I678" s="36"/>
      <c r="J678" s="36"/>
      <c r="K678" s="36"/>
      <c r="L678" s="36"/>
      <c r="M678" s="402"/>
      <c r="N678" s="36"/>
      <c r="O678" s="36"/>
      <c r="P678" s="392"/>
      <c r="Q678" s="392"/>
      <c r="R678" s="392"/>
      <c r="S678" s="392"/>
      <c r="T678" s="392"/>
      <c r="U678" s="392"/>
    </row>
    <row r="679" spans="2:21" ht="7.5" customHeight="1">
      <c r="B679" s="33"/>
      <c r="C679" s="41"/>
      <c r="D679" s="38"/>
      <c r="E679" s="65"/>
      <c r="F679" s="36"/>
      <c r="G679" s="399"/>
      <c r="H679" s="14"/>
      <c r="I679" s="36"/>
      <c r="J679" s="36"/>
      <c r="K679" s="36"/>
      <c r="L679" s="36"/>
      <c r="M679" s="402"/>
      <c r="N679" s="36"/>
      <c r="O679" s="36"/>
      <c r="P679" s="392"/>
      <c r="Q679" s="392"/>
      <c r="R679" s="392"/>
      <c r="S679" s="392"/>
      <c r="T679" s="392"/>
      <c r="U679" s="392"/>
    </row>
    <row r="680" spans="2:21" ht="7.5" customHeight="1">
      <c r="B680" s="33"/>
      <c r="C680" s="41"/>
      <c r="D680" s="38"/>
      <c r="E680" s="65"/>
      <c r="F680" s="36"/>
      <c r="G680" s="399"/>
      <c r="H680" s="14"/>
      <c r="I680" s="36"/>
      <c r="J680" s="36"/>
      <c r="K680" s="36"/>
      <c r="L680" s="36"/>
      <c r="M680" s="402"/>
      <c r="N680" s="36"/>
      <c r="O680" s="36"/>
      <c r="P680" s="392"/>
      <c r="Q680" s="392"/>
      <c r="R680" s="392"/>
      <c r="S680" s="392"/>
      <c r="T680" s="392"/>
      <c r="U680" s="392"/>
    </row>
    <row r="681" spans="2:21" ht="7.5" customHeight="1">
      <c r="B681" s="33"/>
      <c r="C681" s="41"/>
      <c r="D681" s="38"/>
      <c r="E681" s="65"/>
      <c r="F681" s="36"/>
      <c r="G681" s="399"/>
      <c r="H681" s="14"/>
      <c r="I681" s="36"/>
      <c r="J681" s="36"/>
      <c r="K681" s="36"/>
      <c r="L681" s="36"/>
      <c r="M681" s="402"/>
      <c r="N681" s="36"/>
      <c r="O681" s="36"/>
      <c r="P681" s="392"/>
      <c r="Q681" s="392"/>
      <c r="R681" s="392"/>
      <c r="S681" s="392"/>
      <c r="T681" s="392"/>
      <c r="U681" s="392"/>
    </row>
    <row r="682" spans="2:21" ht="7.5" customHeight="1">
      <c r="B682" s="33"/>
      <c r="C682" s="41"/>
      <c r="D682" s="38"/>
      <c r="E682" s="65"/>
      <c r="F682" s="36"/>
      <c r="G682" s="399"/>
      <c r="H682" s="14"/>
      <c r="I682" s="36"/>
      <c r="J682" s="36"/>
      <c r="K682" s="36"/>
      <c r="L682" s="36"/>
      <c r="M682" s="402"/>
      <c r="N682" s="36"/>
      <c r="O682" s="36"/>
      <c r="P682" s="392"/>
      <c r="Q682" s="392"/>
      <c r="R682" s="392"/>
      <c r="S682" s="392"/>
      <c r="T682" s="392"/>
      <c r="U682" s="392"/>
    </row>
    <row r="683" spans="2:21" ht="7.5" customHeight="1">
      <c r="B683" s="33"/>
      <c r="C683" s="41"/>
      <c r="D683" s="38"/>
      <c r="E683" s="65"/>
      <c r="F683" s="36"/>
      <c r="G683" s="399"/>
      <c r="H683" s="14"/>
      <c r="I683" s="36"/>
      <c r="J683" s="36"/>
      <c r="K683" s="36"/>
      <c r="L683" s="36"/>
      <c r="M683" s="402"/>
      <c r="N683" s="36"/>
      <c r="O683" s="36"/>
      <c r="P683" s="392"/>
      <c r="Q683" s="392"/>
      <c r="R683" s="392"/>
      <c r="S683" s="392"/>
      <c r="T683" s="392"/>
      <c r="U683" s="392"/>
    </row>
    <row r="684" spans="2:21" ht="7.5" customHeight="1">
      <c r="B684" s="33"/>
      <c r="C684" s="41"/>
      <c r="D684" s="38"/>
      <c r="E684" s="65"/>
      <c r="F684" s="36"/>
      <c r="G684" s="399"/>
      <c r="H684" s="14"/>
      <c r="I684" s="36"/>
      <c r="J684" s="36"/>
      <c r="K684" s="36"/>
      <c r="L684" s="36"/>
      <c r="M684" s="402"/>
      <c r="N684" s="36"/>
      <c r="O684" s="36"/>
      <c r="P684" s="392"/>
      <c r="Q684" s="392"/>
      <c r="R684" s="392"/>
      <c r="S684" s="392"/>
      <c r="T684" s="392"/>
      <c r="U684" s="392"/>
    </row>
    <row r="685" spans="2:21" ht="7.5" customHeight="1">
      <c r="B685" s="33"/>
      <c r="C685" s="41"/>
      <c r="D685" s="38"/>
      <c r="E685" s="65"/>
      <c r="F685" s="36"/>
      <c r="G685" s="399"/>
      <c r="H685" s="14"/>
      <c r="I685" s="36"/>
      <c r="J685" s="36"/>
      <c r="K685" s="36"/>
      <c r="L685" s="36"/>
      <c r="M685" s="402"/>
      <c r="N685" s="36"/>
      <c r="O685" s="36"/>
      <c r="P685" s="392"/>
      <c r="Q685" s="392"/>
      <c r="R685" s="392"/>
      <c r="S685" s="392"/>
      <c r="T685" s="392"/>
      <c r="U685" s="392"/>
    </row>
    <row r="686" spans="2:21" ht="7.5" customHeight="1">
      <c r="B686" s="33"/>
      <c r="C686" s="41"/>
      <c r="D686" s="38"/>
      <c r="E686" s="35"/>
      <c r="F686" s="36"/>
      <c r="G686" s="36"/>
      <c r="H686" s="38"/>
      <c r="I686" s="36"/>
      <c r="J686" s="36"/>
      <c r="K686" s="36"/>
      <c r="L686" s="36"/>
      <c r="M686" s="402"/>
      <c r="N686" s="36"/>
      <c r="O686" s="36"/>
      <c r="P686" s="392"/>
      <c r="Q686" s="392"/>
      <c r="R686" s="392"/>
      <c r="S686" s="392"/>
      <c r="T686" s="392"/>
      <c r="U686" s="392"/>
    </row>
    <row r="687" spans="2:21" ht="7.5" customHeight="1">
      <c r="B687" s="33"/>
      <c r="C687" s="41"/>
      <c r="D687" s="38"/>
      <c r="E687" s="35"/>
      <c r="F687" s="36"/>
      <c r="G687" s="36"/>
      <c r="H687" s="38"/>
      <c r="I687" s="36"/>
      <c r="J687" s="36"/>
      <c r="K687" s="36"/>
      <c r="L687" s="36"/>
      <c r="M687" s="402"/>
      <c r="N687" s="36"/>
      <c r="O687" s="36"/>
      <c r="P687" s="392"/>
      <c r="Q687" s="392"/>
      <c r="R687" s="392"/>
      <c r="S687" s="392"/>
      <c r="T687" s="392"/>
      <c r="U687" s="392"/>
    </row>
    <row r="688" spans="2:21" ht="7.5" customHeight="1">
      <c r="B688" s="33"/>
      <c r="C688" s="41"/>
      <c r="D688" s="38"/>
      <c r="E688" s="35"/>
      <c r="F688" s="36"/>
      <c r="G688" s="36"/>
      <c r="H688" s="38"/>
      <c r="I688" s="36"/>
      <c r="J688" s="36"/>
      <c r="K688" s="36"/>
      <c r="L688" s="36"/>
      <c r="M688" s="402"/>
      <c r="N688" s="36"/>
      <c r="O688" s="36"/>
      <c r="P688" s="392"/>
      <c r="Q688" s="392"/>
      <c r="R688" s="392"/>
      <c r="S688" s="392"/>
      <c r="T688" s="392"/>
      <c r="U688" s="392"/>
    </row>
    <row r="689" spans="2:21" ht="7.5" customHeight="1">
      <c r="B689" s="33"/>
      <c r="C689" s="41"/>
      <c r="D689" s="38"/>
      <c r="E689" s="35"/>
      <c r="F689" s="36"/>
      <c r="G689" s="36"/>
      <c r="H689" s="38"/>
      <c r="I689" s="36"/>
      <c r="J689" s="36"/>
      <c r="K689" s="36"/>
      <c r="L689" s="36"/>
      <c r="M689" s="402"/>
      <c r="N689" s="36"/>
      <c r="O689" s="36"/>
      <c r="P689" s="392"/>
      <c r="Q689" s="392"/>
      <c r="R689" s="392"/>
      <c r="S689" s="392"/>
      <c r="T689" s="392"/>
      <c r="U689" s="392"/>
    </row>
    <row r="690" spans="2:21" ht="7.5" customHeight="1">
      <c r="B690" s="33"/>
      <c r="C690" s="41"/>
      <c r="D690" s="38"/>
      <c r="E690" s="35"/>
      <c r="F690" s="36"/>
      <c r="G690" s="36"/>
      <c r="H690" s="38"/>
      <c r="I690" s="36"/>
      <c r="J690" s="36"/>
      <c r="K690" s="36"/>
      <c r="L690" s="36"/>
      <c r="M690" s="402"/>
      <c r="N690" s="36"/>
      <c r="O690" s="36"/>
      <c r="P690" s="392"/>
      <c r="Q690" s="392"/>
      <c r="R690" s="392"/>
      <c r="S690" s="392"/>
      <c r="T690" s="392"/>
      <c r="U690" s="392"/>
    </row>
    <row r="691" spans="2:21" ht="7.5" customHeight="1">
      <c r="B691" s="33"/>
      <c r="C691" s="41"/>
      <c r="D691" s="38"/>
      <c r="E691" s="35"/>
      <c r="F691" s="36"/>
      <c r="G691" s="36"/>
      <c r="H691" s="38"/>
      <c r="I691" s="36"/>
      <c r="J691" s="36"/>
      <c r="K691" s="36"/>
      <c r="L691" s="36"/>
      <c r="M691" s="402"/>
      <c r="N691" s="36"/>
      <c r="O691" s="36"/>
      <c r="P691" s="392"/>
      <c r="Q691" s="392"/>
      <c r="R691" s="392"/>
      <c r="S691" s="392"/>
      <c r="T691" s="392"/>
      <c r="U691" s="392"/>
    </row>
    <row r="692" spans="2:21" ht="7.5" customHeight="1">
      <c r="B692" s="33"/>
      <c r="C692" s="41"/>
      <c r="D692" s="38"/>
      <c r="E692" s="35"/>
      <c r="F692" s="36"/>
      <c r="G692" s="36"/>
      <c r="H692" s="38"/>
      <c r="I692" s="36"/>
      <c r="J692" s="36"/>
      <c r="K692" s="36"/>
      <c r="L692" s="36"/>
      <c r="M692" s="402"/>
      <c r="N692" s="36"/>
      <c r="O692" s="36"/>
      <c r="P692" s="392"/>
      <c r="Q692" s="392"/>
      <c r="R692" s="392"/>
      <c r="S692" s="392"/>
      <c r="T692" s="392"/>
      <c r="U692" s="392"/>
    </row>
    <row r="693" spans="2:21" ht="7.5" customHeight="1">
      <c r="B693" s="33"/>
      <c r="C693" s="41"/>
      <c r="D693" s="38"/>
      <c r="E693" s="35"/>
      <c r="F693" s="36"/>
      <c r="G693" s="36"/>
      <c r="H693" s="38"/>
      <c r="I693" s="36"/>
      <c r="J693" s="36"/>
      <c r="K693" s="36"/>
      <c r="L693" s="36"/>
      <c r="M693" s="402"/>
      <c r="N693" s="36"/>
      <c r="O693" s="36"/>
      <c r="P693" s="392"/>
      <c r="Q693" s="392"/>
      <c r="R693" s="392"/>
      <c r="S693" s="392"/>
      <c r="T693" s="392"/>
      <c r="U693" s="392"/>
    </row>
    <row r="694" spans="2:21" ht="7.5" customHeight="1">
      <c r="B694" s="33"/>
      <c r="C694" s="41"/>
      <c r="D694" s="38"/>
      <c r="E694" s="35"/>
      <c r="F694" s="36"/>
      <c r="G694" s="36"/>
      <c r="H694" s="38"/>
      <c r="I694" s="36"/>
      <c r="J694" s="36"/>
      <c r="K694" s="36"/>
      <c r="L694" s="36"/>
      <c r="M694" s="402"/>
      <c r="N694" s="36"/>
      <c r="O694" s="36"/>
      <c r="P694" s="392"/>
      <c r="Q694" s="392"/>
      <c r="R694" s="392"/>
      <c r="S694" s="392"/>
      <c r="T694" s="392"/>
      <c r="U694" s="392"/>
    </row>
    <row r="695" spans="2:21" ht="7.5" customHeight="1">
      <c r="B695" s="33"/>
      <c r="C695" s="41"/>
      <c r="D695" s="38"/>
      <c r="E695" s="35"/>
      <c r="F695" s="36"/>
      <c r="G695" s="36"/>
      <c r="H695" s="38"/>
      <c r="I695" s="36"/>
      <c r="J695" s="36"/>
      <c r="K695" s="36"/>
      <c r="L695" s="36"/>
      <c r="M695" s="402"/>
      <c r="N695" s="36"/>
      <c r="O695" s="36"/>
      <c r="P695" s="392"/>
      <c r="Q695" s="392"/>
      <c r="R695" s="392"/>
      <c r="S695" s="392"/>
      <c r="T695" s="392"/>
      <c r="U695" s="392"/>
    </row>
    <row r="696" spans="2:21" ht="7.5" customHeight="1">
      <c r="B696" s="33"/>
      <c r="C696" s="41"/>
      <c r="D696" s="38"/>
      <c r="E696" s="35"/>
      <c r="F696" s="36"/>
      <c r="G696" s="36"/>
      <c r="H696" s="38"/>
      <c r="I696" s="36"/>
      <c r="J696" s="36"/>
      <c r="K696" s="36"/>
      <c r="L696" s="36"/>
      <c r="M696" s="402"/>
      <c r="N696" s="36"/>
      <c r="O696" s="36"/>
      <c r="P696" s="392"/>
      <c r="Q696" s="392"/>
      <c r="R696" s="392"/>
      <c r="S696" s="392"/>
      <c r="T696" s="392"/>
      <c r="U696" s="392"/>
    </row>
    <row r="697" spans="2:21" ht="7.5" customHeight="1">
      <c r="B697" s="33"/>
      <c r="C697" s="41"/>
      <c r="D697" s="38"/>
      <c r="E697" s="35"/>
      <c r="F697" s="36"/>
      <c r="G697" s="36"/>
      <c r="H697" s="38"/>
      <c r="I697" s="36"/>
      <c r="J697" s="36"/>
      <c r="K697" s="36"/>
      <c r="L697" s="36"/>
      <c r="M697" s="402"/>
      <c r="N697" s="36"/>
      <c r="O697" s="36"/>
      <c r="P697" s="392"/>
      <c r="Q697" s="392"/>
      <c r="R697" s="392"/>
      <c r="S697" s="392"/>
      <c r="T697" s="392"/>
      <c r="U697" s="392"/>
    </row>
    <row r="698" spans="2:21" ht="7.5" customHeight="1">
      <c r="B698" s="33"/>
      <c r="C698" s="41"/>
      <c r="D698" s="38"/>
      <c r="E698" s="35"/>
      <c r="F698" s="36"/>
      <c r="G698" s="36"/>
      <c r="H698" s="38"/>
      <c r="I698" s="36"/>
      <c r="J698" s="36"/>
      <c r="K698" s="36"/>
      <c r="L698" s="36"/>
      <c r="M698" s="402"/>
      <c r="N698" s="36"/>
      <c r="O698" s="36"/>
      <c r="P698" s="392"/>
      <c r="Q698" s="392"/>
      <c r="R698" s="392"/>
      <c r="S698" s="392"/>
      <c r="T698" s="392"/>
      <c r="U698" s="392"/>
    </row>
    <row r="699" spans="2:21" ht="7.5" customHeight="1">
      <c r="B699" s="33"/>
      <c r="C699" s="41"/>
      <c r="D699" s="38"/>
      <c r="E699" s="35"/>
      <c r="F699" s="36"/>
      <c r="G699" s="36"/>
      <c r="H699" s="38"/>
      <c r="I699" s="36"/>
      <c r="J699" s="36"/>
      <c r="K699" s="36"/>
      <c r="L699" s="36"/>
      <c r="M699" s="402"/>
      <c r="N699" s="36"/>
      <c r="O699" s="36"/>
      <c r="P699" s="392"/>
      <c r="Q699" s="392"/>
      <c r="R699" s="392"/>
      <c r="S699" s="392"/>
      <c r="T699" s="392"/>
      <c r="U699" s="392"/>
    </row>
    <row r="700" spans="2:21" ht="7.5" customHeight="1">
      <c r="B700" s="33"/>
      <c r="C700" s="41"/>
      <c r="D700" s="38"/>
      <c r="E700" s="35"/>
      <c r="F700" s="36"/>
      <c r="G700" s="36"/>
      <c r="H700" s="38"/>
      <c r="I700" s="36"/>
      <c r="J700" s="36"/>
      <c r="K700" s="36"/>
      <c r="L700" s="36"/>
      <c r="M700" s="402"/>
      <c r="N700" s="36"/>
      <c r="O700" s="36"/>
      <c r="P700" s="392"/>
      <c r="Q700" s="392"/>
      <c r="R700" s="392"/>
      <c r="S700" s="392"/>
      <c r="T700" s="392"/>
      <c r="U700" s="392"/>
    </row>
    <row r="701" spans="2:21" ht="7.5" customHeight="1">
      <c r="B701" s="33"/>
      <c r="C701" s="41"/>
      <c r="D701" s="38"/>
      <c r="E701" s="35"/>
      <c r="F701" s="36"/>
      <c r="G701" s="36"/>
      <c r="H701" s="38"/>
      <c r="I701" s="36"/>
      <c r="J701" s="36"/>
      <c r="K701" s="36"/>
      <c r="L701" s="36"/>
      <c r="M701" s="402"/>
      <c r="N701" s="36"/>
      <c r="O701" s="36"/>
      <c r="P701" s="392"/>
      <c r="Q701" s="392"/>
      <c r="R701" s="392"/>
      <c r="S701" s="392"/>
      <c r="T701" s="392"/>
      <c r="U701" s="392"/>
    </row>
    <row r="702" spans="2:21" ht="7.5" customHeight="1">
      <c r="B702" s="33"/>
      <c r="C702" s="41"/>
      <c r="D702" s="38"/>
      <c r="E702" s="35"/>
      <c r="F702" s="36"/>
      <c r="G702" s="36"/>
      <c r="H702" s="38"/>
      <c r="I702" s="36"/>
      <c r="J702" s="36"/>
      <c r="K702" s="36"/>
      <c r="L702" s="36"/>
      <c r="M702" s="402"/>
      <c r="N702" s="36"/>
      <c r="O702" s="36"/>
      <c r="P702" s="392"/>
      <c r="Q702" s="392"/>
      <c r="R702" s="392"/>
      <c r="S702" s="392"/>
      <c r="T702" s="392"/>
      <c r="U702" s="392"/>
    </row>
    <row r="703" spans="2:21">
      <c r="B703" s="33"/>
      <c r="C703" s="41"/>
      <c r="D703" s="38"/>
      <c r="E703" s="35"/>
      <c r="F703" s="36"/>
      <c r="G703" s="36"/>
      <c r="H703" s="38"/>
      <c r="I703" s="36"/>
      <c r="J703" s="36"/>
      <c r="K703" s="36"/>
      <c r="L703" s="36"/>
      <c r="M703" s="402"/>
      <c r="N703" s="36"/>
      <c r="O703" s="36"/>
      <c r="P703" s="392"/>
      <c r="Q703" s="392"/>
      <c r="R703" s="392"/>
      <c r="S703" s="392"/>
      <c r="T703" s="392"/>
      <c r="U703" s="392"/>
    </row>
    <row r="704" spans="2:21">
      <c r="B704" s="33"/>
      <c r="C704" s="41"/>
      <c r="D704" s="38"/>
      <c r="E704" s="35"/>
      <c r="F704" s="36"/>
      <c r="G704" s="36"/>
      <c r="H704" s="38"/>
      <c r="I704" s="36"/>
      <c r="J704" s="36"/>
      <c r="K704" s="36"/>
      <c r="L704" s="36"/>
      <c r="M704" s="402"/>
      <c r="N704" s="36"/>
      <c r="O704" s="36"/>
      <c r="P704" s="392"/>
      <c r="Q704" s="392"/>
      <c r="R704" s="392"/>
      <c r="S704" s="392"/>
      <c r="T704" s="392"/>
      <c r="U704" s="392"/>
    </row>
    <row r="705" spans="2:21">
      <c r="B705" s="33"/>
      <c r="C705" s="41"/>
      <c r="D705" s="38"/>
      <c r="E705" s="35"/>
      <c r="F705" s="36"/>
      <c r="G705" s="36"/>
      <c r="H705" s="38"/>
      <c r="I705" s="36"/>
      <c r="J705" s="36"/>
      <c r="K705" s="36"/>
      <c r="L705" s="36"/>
      <c r="M705" s="402"/>
      <c r="N705" s="36"/>
      <c r="O705" s="36"/>
      <c r="P705" s="392"/>
      <c r="Q705" s="392"/>
      <c r="R705" s="392"/>
      <c r="S705" s="392"/>
      <c r="T705" s="392"/>
      <c r="U705" s="392"/>
    </row>
    <row r="706" spans="2:21">
      <c r="B706" s="33"/>
      <c r="C706" s="41"/>
      <c r="D706" s="38"/>
      <c r="E706" s="35"/>
      <c r="F706" s="36"/>
      <c r="G706" s="36"/>
      <c r="H706" s="38"/>
      <c r="I706" s="36"/>
      <c r="J706" s="36"/>
      <c r="K706" s="36"/>
      <c r="L706" s="36"/>
      <c r="M706" s="402"/>
      <c r="N706" s="36"/>
      <c r="O706" s="36"/>
      <c r="P706" s="392"/>
      <c r="Q706" s="392"/>
      <c r="R706" s="392"/>
      <c r="S706" s="392"/>
      <c r="T706" s="392"/>
      <c r="U706" s="392"/>
    </row>
    <row r="707" spans="2:21">
      <c r="B707" s="33"/>
      <c r="C707" s="41"/>
      <c r="D707" s="38"/>
      <c r="E707" s="35"/>
      <c r="F707" s="36"/>
      <c r="G707" s="36"/>
      <c r="H707" s="38"/>
      <c r="I707" s="36"/>
      <c r="J707" s="36"/>
      <c r="K707" s="36"/>
      <c r="L707" s="36"/>
      <c r="M707" s="402"/>
      <c r="N707" s="36"/>
      <c r="O707" s="36"/>
      <c r="P707" s="392"/>
      <c r="Q707" s="392"/>
      <c r="R707" s="392"/>
      <c r="S707" s="392"/>
      <c r="T707" s="392"/>
      <c r="U707" s="392"/>
    </row>
    <row r="708" spans="2:21">
      <c r="B708" s="33"/>
      <c r="C708" s="41"/>
      <c r="D708" s="38"/>
      <c r="E708" s="35"/>
      <c r="F708" s="36"/>
      <c r="G708" s="36"/>
      <c r="H708" s="38"/>
      <c r="I708" s="36"/>
      <c r="J708" s="36"/>
      <c r="K708" s="36"/>
      <c r="L708" s="36"/>
      <c r="M708" s="402"/>
      <c r="N708" s="36"/>
      <c r="O708" s="36"/>
      <c r="P708" s="392"/>
      <c r="Q708" s="392"/>
      <c r="R708" s="392"/>
      <c r="S708" s="392"/>
      <c r="T708" s="392"/>
      <c r="U708" s="392"/>
    </row>
    <row r="709" spans="2:21">
      <c r="B709" s="33"/>
      <c r="C709" s="41"/>
      <c r="D709" s="38"/>
      <c r="E709" s="35"/>
      <c r="F709" s="36"/>
      <c r="G709" s="36"/>
      <c r="H709" s="38"/>
      <c r="I709" s="36"/>
      <c r="J709" s="36"/>
      <c r="K709" s="36"/>
      <c r="L709" s="36"/>
      <c r="M709" s="402"/>
      <c r="N709" s="36"/>
      <c r="O709" s="36"/>
      <c r="P709" s="392"/>
      <c r="Q709" s="392"/>
      <c r="R709" s="392"/>
      <c r="S709" s="392"/>
      <c r="T709" s="392"/>
      <c r="U709" s="392"/>
    </row>
    <row r="710" spans="2:21">
      <c r="B710" s="33"/>
      <c r="C710" s="41"/>
      <c r="D710" s="38"/>
      <c r="E710" s="35"/>
      <c r="F710" s="36"/>
      <c r="G710" s="36"/>
      <c r="H710" s="38"/>
      <c r="I710" s="36"/>
      <c r="J710" s="36"/>
      <c r="K710" s="36"/>
      <c r="L710" s="36"/>
      <c r="M710" s="402"/>
      <c r="N710" s="36"/>
      <c r="O710" s="36"/>
      <c r="P710" s="392"/>
      <c r="Q710" s="392"/>
      <c r="R710" s="392"/>
      <c r="S710" s="392"/>
      <c r="T710" s="392"/>
      <c r="U710" s="392"/>
    </row>
    <row r="711" spans="2:21">
      <c r="B711" s="33"/>
      <c r="C711" s="41"/>
      <c r="D711" s="38"/>
      <c r="E711" s="35"/>
      <c r="F711" s="36"/>
      <c r="G711" s="36"/>
      <c r="H711" s="38"/>
      <c r="I711" s="36"/>
      <c r="J711" s="36"/>
      <c r="K711" s="36"/>
      <c r="L711" s="36"/>
      <c r="M711" s="402"/>
      <c r="N711" s="36"/>
      <c r="O711" s="36"/>
      <c r="P711" s="392"/>
      <c r="Q711" s="392"/>
      <c r="R711" s="392"/>
      <c r="S711" s="392"/>
      <c r="T711" s="392"/>
      <c r="U711" s="392"/>
    </row>
    <row r="712" spans="2:21">
      <c r="B712" s="33"/>
      <c r="C712" s="41"/>
      <c r="D712" s="38"/>
      <c r="E712" s="35"/>
      <c r="F712" s="36"/>
      <c r="G712" s="36"/>
      <c r="H712" s="38"/>
      <c r="I712" s="36"/>
      <c r="J712" s="36"/>
      <c r="K712" s="36"/>
      <c r="L712" s="36"/>
      <c r="M712" s="402"/>
      <c r="N712" s="36"/>
      <c r="O712" s="36"/>
      <c r="P712" s="392"/>
      <c r="Q712" s="392"/>
      <c r="R712" s="392"/>
      <c r="S712" s="392"/>
      <c r="T712" s="392"/>
      <c r="U712" s="392"/>
    </row>
    <row r="713" spans="2:21">
      <c r="B713" s="33"/>
      <c r="C713" s="41"/>
      <c r="D713" s="38"/>
      <c r="E713" s="35"/>
      <c r="F713" s="36"/>
      <c r="G713" s="36"/>
      <c r="H713" s="38"/>
      <c r="I713" s="36"/>
      <c r="J713" s="36"/>
      <c r="K713" s="36"/>
      <c r="L713" s="36"/>
      <c r="M713" s="402"/>
      <c r="N713" s="36"/>
      <c r="O713" s="36"/>
      <c r="P713" s="392"/>
      <c r="Q713" s="392"/>
      <c r="R713" s="392"/>
      <c r="S713" s="392"/>
      <c r="T713" s="392"/>
      <c r="U713" s="392"/>
    </row>
    <row r="714" spans="2:21">
      <c r="B714" s="33"/>
      <c r="C714" s="41"/>
      <c r="D714" s="38"/>
      <c r="E714" s="35"/>
      <c r="F714" s="36"/>
      <c r="G714" s="36"/>
      <c r="H714" s="38"/>
      <c r="I714" s="36"/>
      <c r="J714" s="36"/>
      <c r="K714" s="36"/>
      <c r="L714" s="36"/>
      <c r="M714" s="402"/>
      <c r="N714" s="36"/>
      <c r="O714" s="36"/>
      <c r="P714" s="392"/>
      <c r="Q714" s="392"/>
      <c r="R714" s="392"/>
      <c r="S714" s="392"/>
      <c r="T714" s="392"/>
      <c r="U714" s="392"/>
    </row>
    <row r="715" spans="2:21">
      <c r="B715" s="33"/>
      <c r="C715" s="41"/>
      <c r="D715" s="38"/>
      <c r="E715" s="35"/>
      <c r="F715" s="36"/>
      <c r="G715" s="36"/>
      <c r="H715" s="38"/>
      <c r="I715" s="36"/>
      <c r="J715" s="36"/>
      <c r="K715" s="36"/>
      <c r="L715" s="36"/>
      <c r="M715" s="402"/>
      <c r="N715" s="36"/>
      <c r="O715" s="36"/>
      <c r="P715" s="392"/>
      <c r="Q715" s="392"/>
      <c r="R715" s="392"/>
      <c r="S715" s="392"/>
      <c r="T715" s="392"/>
      <c r="U715" s="392"/>
    </row>
    <row r="716" spans="2:21">
      <c r="B716" s="33"/>
      <c r="C716" s="41"/>
      <c r="D716" s="38"/>
      <c r="E716" s="35"/>
      <c r="F716" s="36"/>
      <c r="G716" s="36"/>
      <c r="H716" s="38"/>
      <c r="I716" s="36"/>
      <c r="J716" s="36"/>
      <c r="K716" s="36"/>
      <c r="L716" s="36"/>
      <c r="M716" s="402"/>
      <c r="N716" s="36"/>
      <c r="O716" s="36"/>
      <c r="P716" s="392"/>
      <c r="Q716" s="392"/>
      <c r="R716" s="392"/>
      <c r="S716" s="392"/>
      <c r="T716" s="392"/>
      <c r="U716" s="392"/>
    </row>
  </sheetData>
  <autoFilter ref="B5:AG626"/>
  <mergeCells count="5">
    <mergeCell ref="I1:N1"/>
    <mergeCell ref="D2:N2"/>
    <mergeCell ref="B3:S3"/>
    <mergeCell ref="D4:H4"/>
    <mergeCell ref="I4:O4"/>
  </mergeCells>
  <conditionalFormatting sqref="C48">
    <cfRule type="duplicateValues" dxfId="143" priority="39"/>
  </conditionalFormatting>
  <conditionalFormatting sqref="C130">
    <cfRule type="duplicateValues" dxfId="142" priority="38"/>
  </conditionalFormatting>
  <conditionalFormatting sqref="C132">
    <cfRule type="duplicateValues" dxfId="141" priority="37"/>
  </conditionalFormatting>
  <conditionalFormatting sqref="E51">
    <cfRule type="duplicateValues" dxfId="140" priority="36"/>
  </conditionalFormatting>
  <conditionalFormatting sqref="E57">
    <cfRule type="duplicateValues" dxfId="139" priority="35"/>
  </conditionalFormatting>
  <conditionalFormatting sqref="E109">
    <cfRule type="duplicateValues" dxfId="138" priority="34"/>
  </conditionalFormatting>
  <conditionalFormatting sqref="E111:E112">
    <cfRule type="duplicateValues" dxfId="137" priority="33"/>
  </conditionalFormatting>
  <conditionalFormatting sqref="E114">
    <cfRule type="duplicateValues" dxfId="136" priority="32"/>
  </conditionalFormatting>
  <conditionalFormatting sqref="E152">
    <cfRule type="duplicateValues" dxfId="135" priority="31"/>
  </conditionalFormatting>
  <conditionalFormatting sqref="E165">
    <cfRule type="duplicateValues" dxfId="134" priority="30"/>
  </conditionalFormatting>
  <conditionalFormatting sqref="E189">
    <cfRule type="duplicateValues" dxfId="133" priority="29"/>
  </conditionalFormatting>
  <conditionalFormatting sqref="E220">
    <cfRule type="duplicateValues" dxfId="132" priority="28"/>
  </conditionalFormatting>
  <conditionalFormatting sqref="E234">
    <cfRule type="duplicateValues" dxfId="131" priority="27"/>
  </conditionalFormatting>
  <conditionalFormatting sqref="E253:E254 E247:E248">
    <cfRule type="duplicateValues" dxfId="130" priority="26"/>
  </conditionalFormatting>
  <conditionalFormatting sqref="E284:E286 E288 E279">
    <cfRule type="duplicateValues" dxfId="129" priority="25"/>
  </conditionalFormatting>
  <conditionalFormatting sqref="E381">
    <cfRule type="duplicateValues" dxfId="128" priority="24"/>
  </conditionalFormatting>
  <conditionalFormatting sqref="E301:E302 E305:E306">
    <cfRule type="duplicateValues" dxfId="127" priority="23"/>
  </conditionalFormatting>
  <conditionalFormatting sqref="E288 E285:E286">
    <cfRule type="duplicateValues" dxfId="126" priority="22"/>
  </conditionalFormatting>
  <conditionalFormatting sqref="E375 E378">
    <cfRule type="duplicateValues" dxfId="125" priority="21"/>
  </conditionalFormatting>
  <conditionalFormatting sqref="E384:E387 E389:E390 E393:E394">
    <cfRule type="duplicateValues" dxfId="124" priority="20"/>
  </conditionalFormatting>
  <conditionalFormatting sqref="E403:E405 E398 E413">
    <cfRule type="duplicateValues" dxfId="123" priority="19"/>
  </conditionalFormatting>
  <conditionalFormatting sqref="E462">
    <cfRule type="duplicateValues" dxfId="122" priority="18"/>
  </conditionalFormatting>
  <conditionalFormatting sqref="E503:E505">
    <cfRule type="duplicateValues" dxfId="121" priority="17"/>
  </conditionalFormatting>
  <conditionalFormatting sqref="E562">
    <cfRule type="duplicateValues" dxfId="120" priority="16"/>
  </conditionalFormatting>
  <conditionalFormatting sqref="E603 E624:E625">
    <cfRule type="duplicateValues" dxfId="119" priority="15"/>
  </conditionalFormatting>
  <conditionalFormatting sqref="E221">
    <cfRule type="duplicateValues" dxfId="118" priority="14"/>
  </conditionalFormatting>
  <conditionalFormatting sqref="E307:E312">
    <cfRule type="duplicateValues" dxfId="117" priority="13"/>
  </conditionalFormatting>
  <conditionalFormatting sqref="E297:E300">
    <cfRule type="duplicateValues" dxfId="116" priority="12"/>
  </conditionalFormatting>
  <conditionalFormatting sqref="E289">
    <cfRule type="duplicateValues" dxfId="115" priority="11"/>
  </conditionalFormatting>
  <conditionalFormatting sqref="E303:E304">
    <cfRule type="duplicateValues" dxfId="114" priority="10"/>
  </conditionalFormatting>
  <conditionalFormatting sqref="E126 F127">
    <cfRule type="duplicateValues" dxfId="113" priority="9"/>
  </conditionalFormatting>
  <conditionalFormatting sqref="E528:F528">
    <cfRule type="duplicateValues" dxfId="112" priority="8"/>
  </conditionalFormatting>
  <conditionalFormatting sqref="I127:O127">
    <cfRule type="duplicateValues" dxfId="111" priority="7"/>
  </conditionalFormatting>
  <conditionalFormatting sqref="I528:O528 D528">
    <cfRule type="duplicateValues" dxfId="110" priority="6"/>
  </conditionalFormatting>
  <conditionalFormatting sqref="E290:E296">
    <cfRule type="duplicateValues" dxfId="109" priority="5"/>
  </conditionalFormatting>
  <conditionalFormatting sqref="AE1:AE1048576">
    <cfRule type="duplicateValues" dxfId="108" priority="4"/>
  </conditionalFormatting>
  <conditionalFormatting sqref="H1:H233 H235:H377 H379:H403 H405:H411 H413:H1048576">
    <cfRule type="duplicateValues" dxfId="107" priority="3"/>
  </conditionalFormatting>
  <conditionalFormatting sqref="AF127">
    <cfRule type="duplicateValues" dxfId="106" priority="2"/>
  </conditionalFormatting>
  <conditionalFormatting sqref="AF528">
    <cfRule type="duplicateValues" dxfId="105"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2"/>
  <sheetViews>
    <sheetView topLeftCell="A19" workbookViewId="0">
      <selection activeCell="E3" sqref="E3:E643"/>
    </sheetView>
  </sheetViews>
  <sheetFormatPr defaultRowHeight="12"/>
  <cols>
    <col min="1" max="1" width="6" style="38" customWidth="1"/>
    <col min="2" max="2" width="11.42578125" style="35" customWidth="1"/>
    <col min="3" max="3" width="41.28515625" style="36" bestFit="1" customWidth="1"/>
    <col min="4" max="4" width="6.5703125" style="37" customWidth="1"/>
    <col min="5" max="5" width="3.7109375" style="38" customWidth="1"/>
    <col min="6" max="6" width="6" style="38" customWidth="1"/>
    <col min="7" max="7" width="30.28515625" style="102" customWidth="1"/>
    <col min="8" max="8" width="11.5703125" style="33" customWidth="1"/>
    <col min="9" max="9" width="10.140625" style="41" customWidth="1"/>
    <col min="10" max="10" width="6.85546875" style="42" customWidth="1"/>
    <col min="11" max="11" width="12.85546875" style="66" customWidth="1"/>
    <col min="12" max="12" width="21.7109375" style="43" bestFit="1" customWidth="1"/>
    <col min="13" max="13" width="15.85546875" style="43" customWidth="1"/>
    <col min="14" max="14" width="9.5703125" style="43" bestFit="1" customWidth="1"/>
    <col min="15" max="15" width="40.5703125" style="43" customWidth="1"/>
    <col min="16" max="16" width="9.140625" style="43"/>
    <col min="17" max="17" width="10.7109375" style="43" bestFit="1" customWidth="1"/>
    <col min="18" max="16384" width="9.140625" style="43"/>
  </cols>
  <sheetData>
    <row r="1" spans="1:15" s="18" customFormat="1">
      <c r="A1" s="14"/>
      <c r="B1" s="15"/>
      <c r="C1" s="810" t="s">
        <v>1472</v>
      </c>
      <c r="D1" s="810"/>
      <c r="E1" s="810"/>
      <c r="F1" s="810"/>
      <c r="G1" s="810"/>
      <c r="H1" s="810"/>
      <c r="I1" s="810"/>
      <c r="J1" s="16"/>
      <c r="K1" s="17"/>
    </row>
    <row r="2" spans="1:15" s="26" customFormat="1">
      <c r="A2" s="19"/>
      <c r="B2" s="20"/>
      <c r="C2" s="21"/>
      <c r="D2" s="811" t="s">
        <v>1473</v>
      </c>
      <c r="E2" s="811"/>
      <c r="F2" s="811"/>
      <c r="G2" s="811"/>
      <c r="H2" s="22"/>
      <c r="I2" s="23"/>
      <c r="J2" s="24"/>
      <c r="K2" s="25"/>
    </row>
    <row r="3" spans="1:15" s="33" customFormat="1" ht="24">
      <c r="A3" s="27" t="s">
        <v>1474</v>
      </c>
      <c r="B3" s="28" t="s">
        <v>1475</v>
      </c>
      <c r="C3" s="29" t="s">
        <v>1476</v>
      </c>
      <c r="D3" s="30" t="s">
        <v>1477</v>
      </c>
      <c r="E3" s="27" t="s">
        <v>1478</v>
      </c>
      <c r="F3" s="27" t="s">
        <v>1479</v>
      </c>
      <c r="G3" s="31" t="s">
        <v>1480</v>
      </c>
      <c r="H3" s="31" t="s">
        <v>1481</v>
      </c>
      <c r="I3" s="32" t="s">
        <v>1482</v>
      </c>
      <c r="J3" s="31" t="s">
        <v>1483</v>
      </c>
      <c r="K3" s="28" t="s">
        <v>1484</v>
      </c>
      <c r="L3" s="33" t="s">
        <v>1485</v>
      </c>
      <c r="M3" s="33" t="s">
        <v>1486</v>
      </c>
      <c r="N3" s="33" t="s">
        <v>1487</v>
      </c>
      <c r="O3" s="34"/>
    </row>
    <row r="4" spans="1:15" ht="36">
      <c r="A4" s="35" t="s">
        <v>10</v>
      </c>
      <c r="B4" s="35" t="s">
        <v>11</v>
      </c>
      <c r="C4" s="36" t="s">
        <v>1488</v>
      </c>
      <c r="D4" s="37" t="s">
        <v>1489</v>
      </c>
      <c r="E4" s="38">
        <v>1</v>
      </c>
      <c r="F4" s="38" t="s">
        <v>8</v>
      </c>
      <c r="G4" s="39" t="s">
        <v>1490</v>
      </c>
      <c r="H4" s="40" t="s">
        <v>1491</v>
      </c>
      <c r="K4" s="35"/>
      <c r="O4" s="44"/>
    </row>
    <row r="5" spans="1:15" ht="48">
      <c r="A5" s="35" t="s">
        <v>10</v>
      </c>
      <c r="B5" s="35" t="s">
        <v>11</v>
      </c>
      <c r="C5" s="36" t="s">
        <v>1488</v>
      </c>
      <c r="D5" s="37" t="s">
        <v>1489</v>
      </c>
      <c r="E5" s="38">
        <v>2</v>
      </c>
      <c r="F5" s="38" t="s">
        <v>8</v>
      </c>
      <c r="G5" s="45" t="s">
        <v>1492</v>
      </c>
      <c r="H5" s="40" t="s">
        <v>1493</v>
      </c>
      <c r="K5" s="46"/>
      <c r="O5" s="44"/>
    </row>
    <row r="6" spans="1:15" ht="36">
      <c r="A6" s="35" t="s">
        <v>10</v>
      </c>
      <c r="B6" s="35" t="s">
        <v>11</v>
      </c>
      <c r="C6" s="36" t="s">
        <v>1488</v>
      </c>
      <c r="D6" s="37" t="s">
        <v>1489</v>
      </c>
      <c r="E6" s="38">
        <v>3</v>
      </c>
      <c r="F6" s="38" t="s">
        <v>8</v>
      </c>
      <c r="G6" s="45" t="s">
        <v>1494</v>
      </c>
      <c r="H6" s="40" t="s">
        <v>1495</v>
      </c>
      <c r="K6" s="35"/>
      <c r="O6" s="44"/>
    </row>
    <row r="7" spans="1:15" ht="24">
      <c r="A7" s="35" t="s">
        <v>10</v>
      </c>
      <c r="B7" s="35" t="s">
        <v>11</v>
      </c>
      <c r="C7" s="36" t="s">
        <v>1488</v>
      </c>
      <c r="D7" s="37" t="s">
        <v>1489</v>
      </c>
      <c r="E7" s="38">
        <v>4</v>
      </c>
      <c r="F7" s="38" t="s">
        <v>8</v>
      </c>
      <c r="G7" s="45" t="s">
        <v>1496</v>
      </c>
      <c r="H7" s="40" t="s">
        <v>1497</v>
      </c>
      <c r="K7" s="35"/>
      <c r="O7" s="44"/>
    </row>
    <row r="8" spans="1:15" ht="36">
      <c r="A8" s="35" t="s">
        <v>10</v>
      </c>
      <c r="B8" s="35" t="s">
        <v>11</v>
      </c>
      <c r="C8" s="36" t="s">
        <v>1488</v>
      </c>
      <c r="D8" s="37" t="s">
        <v>1489</v>
      </c>
      <c r="E8" s="38">
        <v>5</v>
      </c>
      <c r="F8" s="38" t="s">
        <v>8</v>
      </c>
      <c r="G8" s="45" t="s">
        <v>1498</v>
      </c>
      <c r="H8" s="40" t="s">
        <v>1499</v>
      </c>
      <c r="K8" s="35"/>
      <c r="O8" s="44"/>
    </row>
    <row r="9" spans="1:15" ht="36">
      <c r="A9" s="35" t="s">
        <v>10</v>
      </c>
      <c r="B9" s="35" t="s">
        <v>11</v>
      </c>
      <c r="C9" s="36" t="s">
        <v>1488</v>
      </c>
      <c r="D9" s="37" t="s">
        <v>1489</v>
      </c>
      <c r="E9" s="38">
        <v>6</v>
      </c>
      <c r="F9" s="38" t="s">
        <v>8</v>
      </c>
      <c r="G9" s="45" t="s">
        <v>1500</v>
      </c>
      <c r="H9" s="40" t="s">
        <v>1501</v>
      </c>
      <c r="K9" s="35"/>
      <c r="O9" s="44"/>
    </row>
    <row r="10" spans="1:15" ht="36">
      <c r="A10" s="35" t="s">
        <v>10</v>
      </c>
      <c r="B10" s="35" t="s">
        <v>11</v>
      </c>
      <c r="C10" s="36" t="s">
        <v>1488</v>
      </c>
      <c r="D10" s="37" t="s">
        <v>1489</v>
      </c>
      <c r="E10" s="38">
        <v>7</v>
      </c>
      <c r="F10" s="38" t="s">
        <v>8</v>
      </c>
      <c r="G10" s="47" t="s">
        <v>1502</v>
      </c>
      <c r="H10" s="40" t="s">
        <v>1503</v>
      </c>
      <c r="K10" s="35"/>
      <c r="O10" s="44"/>
    </row>
    <row r="11" spans="1:15" ht="24">
      <c r="A11" s="35" t="s">
        <v>10</v>
      </c>
      <c r="B11" s="35" t="s">
        <v>11</v>
      </c>
      <c r="C11" s="36" t="s">
        <v>1488</v>
      </c>
      <c r="D11" s="37" t="s">
        <v>1489</v>
      </c>
      <c r="E11" s="38">
        <v>8</v>
      </c>
      <c r="F11" s="38" t="s">
        <v>8</v>
      </c>
      <c r="G11" s="45" t="s">
        <v>1504</v>
      </c>
      <c r="H11" s="40" t="s">
        <v>1505</v>
      </c>
      <c r="K11" s="35"/>
      <c r="O11" s="44"/>
    </row>
    <row r="12" spans="1:15" ht="48">
      <c r="A12" s="35" t="s">
        <v>10</v>
      </c>
      <c r="B12" s="35" t="s">
        <v>11</v>
      </c>
      <c r="C12" s="36" t="s">
        <v>1488</v>
      </c>
      <c r="D12" s="37" t="s">
        <v>1489</v>
      </c>
      <c r="E12" s="38">
        <v>9</v>
      </c>
      <c r="F12" s="38" t="s">
        <v>8</v>
      </c>
      <c r="G12" s="47" t="s">
        <v>1506</v>
      </c>
      <c r="H12" s="40" t="s">
        <v>1507</v>
      </c>
      <c r="K12" s="35"/>
      <c r="O12" s="44"/>
    </row>
    <row r="13" spans="1:15" ht="48">
      <c r="A13" s="35" t="s">
        <v>10</v>
      </c>
      <c r="B13" s="35" t="s">
        <v>11</v>
      </c>
      <c r="C13" s="36" t="s">
        <v>1488</v>
      </c>
      <c r="D13" s="37" t="s">
        <v>1489</v>
      </c>
      <c r="E13" s="38">
        <v>10</v>
      </c>
      <c r="F13" s="38" t="s">
        <v>8</v>
      </c>
      <c r="G13" s="45" t="s">
        <v>1508</v>
      </c>
      <c r="H13" s="40" t="s">
        <v>1509</v>
      </c>
      <c r="K13" s="35"/>
      <c r="O13" s="44"/>
    </row>
    <row r="14" spans="1:15" ht="36">
      <c r="A14" s="35" t="s">
        <v>10</v>
      </c>
      <c r="B14" s="35" t="s">
        <v>11</v>
      </c>
      <c r="C14" s="36" t="s">
        <v>1488</v>
      </c>
      <c r="D14" s="37" t="s">
        <v>1489</v>
      </c>
      <c r="E14" s="38">
        <v>11</v>
      </c>
      <c r="F14" s="38" t="s">
        <v>8</v>
      </c>
      <c r="G14" s="45" t="s">
        <v>1510</v>
      </c>
      <c r="H14" s="48" t="s">
        <v>1511</v>
      </c>
      <c r="K14" s="35"/>
      <c r="O14" s="44"/>
    </row>
    <row r="15" spans="1:15" ht="36">
      <c r="A15" s="35" t="s">
        <v>10</v>
      </c>
      <c r="B15" s="35" t="s">
        <v>11</v>
      </c>
      <c r="C15" s="36" t="s">
        <v>1488</v>
      </c>
      <c r="D15" s="37" t="s">
        <v>1489</v>
      </c>
      <c r="E15" s="38">
        <v>12</v>
      </c>
      <c r="F15" s="38" t="s">
        <v>8</v>
      </c>
      <c r="G15" s="45" t="s">
        <v>1512</v>
      </c>
      <c r="H15" s="48" t="s">
        <v>1513</v>
      </c>
      <c r="K15" s="35"/>
      <c r="O15" s="44"/>
    </row>
    <row r="16" spans="1:15" ht="36">
      <c r="A16" s="35" t="s">
        <v>10</v>
      </c>
      <c r="B16" s="35" t="s">
        <v>11</v>
      </c>
      <c r="C16" s="36" t="s">
        <v>1488</v>
      </c>
      <c r="D16" s="37" t="s">
        <v>1489</v>
      </c>
      <c r="E16" s="38">
        <v>13</v>
      </c>
      <c r="F16" s="38" t="s">
        <v>8</v>
      </c>
      <c r="G16" s="45" t="s">
        <v>1514</v>
      </c>
      <c r="H16" s="48" t="s">
        <v>1515</v>
      </c>
      <c r="K16" s="35"/>
      <c r="O16" s="44"/>
    </row>
    <row r="17" spans="1:15" ht="36">
      <c r="A17" s="35" t="s">
        <v>10</v>
      </c>
      <c r="B17" s="35" t="s">
        <v>11</v>
      </c>
      <c r="C17" s="36" t="s">
        <v>1488</v>
      </c>
      <c r="D17" s="37" t="s">
        <v>1489</v>
      </c>
      <c r="E17" s="38">
        <v>14</v>
      </c>
      <c r="F17" s="38" t="s">
        <v>8</v>
      </c>
      <c r="G17" s="45" t="s">
        <v>1516</v>
      </c>
      <c r="H17" s="48" t="s">
        <v>1517</v>
      </c>
      <c r="K17" s="35"/>
      <c r="O17" s="44"/>
    </row>
    <row r="18" spans="1:15" ht="36">
      <c r="A18" s="35" t="s">
        <v>10</v>
      </c>
      <c r="B18" s="35" t="s">
        <v>11</v>
      </c>
      <c r="C18" s="36" t="s">
        <v>1488</v>
      </c>
      <c r="D18" s="37" t="s">
        <v>1489</v>
      </c>
      <c r="E18" s="38">
        <v>15</v>
      </c>
      <c r="F18" s="38" t="s">
        <v>8</v>
      </c>
      <c r="G18" s="45" t="s">
        <v>1518</v>
      </c>
      <c r="H18" s="48" t="s">
        <v>1519</v>
      </c>
      <c r="K18" s="35"/>
      <c r="O18" s="44"/>
    </row>
    <row r="19" spans="1:15" s="52" customFormat="1">
      <c r="A19" s="35" t="s">
        <v>133</v>
      </c>
      <c r="B19" s="35" t="s">
        <v>134</v>
      </c>
      <c r="C19" s="36" t="s">
        <v>135</v>
      </c>
      <c r="D19" s="37" t="s">
        <v>1520</v>
      </c>
      <c r="E19" s="38">
        <v>1</v>
      </c>
      <c r="F19" s="38" t="s">
        <v>6</v>
      </c>
      <c r="G19" s="49" t="s">
        <v>1521</v>
      </c>
      <c r="H19" s="33" t="s">
        <v>1522</v>
      </c>
      <c r="I19" s="41" t="s">
        <v>1523</v>
      </c>
      <c r="J19" s="42">
        <v>40</v>
      </c>
      <c r="K19" s="35"/>
      <c r="L19" s="43"/>
      <c r="M19" s="50"/>
      <c r="N19" s="43"/>
      <c r="O19" s="51"/>
    </row>
    <row r="20" spans="1:15" s="52" customFormat="1">
      <c r="A20" s="35" t="s">
        <v>133</v>
      </c>
      <c r="B20" s="35" t="s">
        <v>134</v>
      </c>
      <c r="C20" s="36" t="s">
        <v>135</v>
      </c>
      <c r="D20" s="37" t="s">
        <v>1520</v>
      </c>
      <c r="E20" s="38">
        <v>1</v>
      </c>
      <c r="F20" s="38" t="s">
        <v>7</v>
      </c>
      <c r="G20" s="49" t="s">
        <v>1524</v>
      </c>
      <c r="H20" s="33" t="s">
        <v>1525</v>
      </c>
      <c r="I20" s="41" t="s">
        <v>1523</v>
      </c>
      <c r="J20" s="42">
        <v>40</v>
      </c>
      <c r="K20" s="35"/>
      <c r="L20" s="43"/>
      <c r="M20" s="43"/>
      <c r="N20" s="43"/>
      <c r="O20" s="51"/>
    </row>
    <row r="21" spans="1:15" s="52" customFormat="1">
      <c r="A21" s="35">
        <v>1941</v>
      </c>
      <c r="B21" s="35" t="s">
        <v>141</v>
      </c>
      <c r="C21" s="53" t="s">
        <v>1526</v>
      </c>
      <c r="D21" s="37" t="s">
        <v>1520</v>
      </c>
      <c r="E21" s="38">
        <v>1</v>
      </c>
      <c r="F21" s="38" t="s">
        <v>6</v>
      </c>
      <c r="G21" s="54" t="s">
        <v>143</v>
      </c>
      <c r="H21" s="33"/>
      <c r="I21" s="41"/>
      <c r="J21" s="42"/>
      <c r="K21" s="35"/>
      <c r="L21" s="43"/>
      <c r="M21" s="43"/>
      <c r="N21" s="43"/>
      <c r="O21" s="51"/>
    </row>
    <row r="22" spans="1:15" s="52" customFormat="1" ht="24">
      <c r="A22" s="35">
        <v>2264</v>
      </c>
      <c r="B22" s="33" t="s">
        <v>146</v>
      </c>
      <c r="C22" s="53" t="s">
        <v>147</v>
      </c>
      <c r="D22" s="55" t="s">
        <v>1527</v>
      </c>
      <c r="E22" s="38">
        <v>1</v>
      </c>
      <c r="F22" s="38" t="s">
        <v>6</v>
      </c>
      <c r="G22" s="54" t="s">
        <v>143</v>
      </c>
      <c r="I22" s="41"/>
      <c r="J22" s="43"/>
      <c r="K22" s="35"/>
      <c r="L22" s="43"/>
      <c r="M22" s="43"/>
      <c r="N22" s="43"/>
      <c r="O22" s="51"/>
    </row>
    <row r="23" spans="1:15" s="52" customFormat="1" ht="36">
      <c r="A23" s="35">
        <v>2264</v>
      </c>
      <c r="B23" s="33" t="s">
        <v>146</v>
      </c>
      <c r="C23" s="53" t="s">
        <v>147</v>
      </c>
      <c r="D23" s="55" t="s">
        <v>1527</v>
      </c>
      <c r="E23" s="38">
        <v>1</v>
      </c>
      <c r="F23" s="38" t="s">
        <v>19</v>
      </c>
      <c r="G23" s="54" t="s">
        <v>1528</v>
      </c>
      <c r="H23" s="33" t="s">
        <v>1499</v>
      </c>
      <c r="I23" s="41"/>
      <c r="J23" s="43"/>
      <c r="K23" s="35"/>
      <c r="L23" s="43"/>
      <c r="M23" s="43"/>
      <c r="N23" s="43"/>
      <c r="O23" s="51"/>
    </row>
    <row r="24" spans="1:15" s="52" customFormat="1" ht="24">
      <c r="A24" s="35" t="s">
        <v>160</v>
      </c>
      <c r="B24" s="35" t="s">
        <v>161</v>
      </c>
      <c r="C24" s="36" t="s">
        <v>162</v>
      </c>
      <c r="D24" s="37" t="s">
        <v>1520</v>
      </c>
      <c r="E24" s="38">
        <v>1</v>
      </c>
      <c r="F24" s="38" t="s">
        <v>6</v>
      </c>
      <c r="G24" s="49" t="s">
        <v>1529</v>
      </c>
      <c r="H24" s="33" t="s">
        <v>1530</v>
      </c>
      <c r="I24" s="41"/>
      <c r="J24" s="42">
        <v>25</v>
      </c>
      <c r="K24" s="56"/>
      <c r="L24" s="43"/>
      <c r="M24" s="43"/>
      <c r="N24" s="43"/>
      <c r="O24" s="51"/>
    </row>
    <row r="25" spans="1:15" s="52" customFormat="1">
      <c r="A25" s="35" t="s">
        <v>160</v>
      </c>
      <c r="B25" s="35" t="s">
        <v>161</v>
      </c>
      <c r="C25" s="36" t="s">
        <v>162</v>
      </c>
      <c r="D25" s="37" t="s">
        <v>1520</v>
      </c>
      <c r="E25" s="38">
        <v>1</v>
      </c>
      <c r="F25" s="38" t="s">
        <v>7</v>
      </c>
      <c r="G25" s="49" t="s">
        <v>1531</v>
      </c>
      <c r="H25" s="33" t="s">
        <v>1532</v>
      </c>
      <c r="I25" s="41"/>
      <c r="J25" s="42">
        <v>25</v>
      </c>
      <c r="K25" s="35"/>
      <c r="L25" s="43"/>
      <c r="M25" s="43"/>
      <c r="N25" s="43"/>
      <c r="O25" s="51"/>
    </row>
    <row r="26" spans="1:15" s="52" customFormat="1">
      <c r="A26" s="35" t="s">
        <v>167</v>
      </c>
      <c r="B26" s="35" t="s">
        <v>168</v>
      </c>
      <c r="C26" s="36" t="s">
        <v>169</v>
      </c>
      <c r="D26" s="37" t="s">
        <v>1520</v>
      </c>
      <c r="E26" s="38">
        <v>1</v>
      </c>
      <c r="F26" s="38" t="s">
        <v>6</v>
      </c>
      <c r="G26" s="49" t="s">
        <v>1533</v>
      </c>
      <c r="H26" s="33" t="s">
        <v>1534</v>
      </c>
      <c r="I26" s="41"/>
      <c r="J26" s="42">
        <v>25</v>
      </c>
      <c r="K26" s="35"/>
      <c r="L26" s="43"/>
      <c r="M26" s="43"/>
      <c r="N26" s="43"/>
      <c r="O26" s="51"/>
    </row>
    <row r="27" spans="1:15" s="52" customFormat="1">
      <c r="A27" s="35" t="s">
        <v>167</v>
      </c>
      <c r="B27" s="35" t="s">
        <v>168</v>
      </c>
      <c r="C27" s="36" t="s">
        <v>169</v>
      </c>
      <c r="D27" s="37" t="s">
        <v>1520</v>
      </c>
      <c r="E27" s="38">
        <v>1</v>
      </c>
      <c r="F27" s="38" t="s">
        <v>7</v>
      </c>
      <c r="G27" s="49" t="s">
        <v>1535</v>
      </c>
      <c r="H27" s="33" t="s">
        <v>1536</v>
      </c>
      <c r="I27" s="41"/>
      <c r="J27" s="42">
        <v>25</v>
      </c>
      <c r="K27" s="35"/>
      <c r="L27" s="43"/>
      <c r="M27" s="43"/>
      <c r="N27" s="43"/>
      <c r="O27" s="51"/>
    </row>
    <row r="28" spans="1:15" s="52" customFormat="1">
      <c r="A28" s="35" t="s">
        <v>174</v>
      </c>
      <c r="B28" s="35" t="s">
        <v>175</v>
      </c>
      <c r="C28" s="36" t="s">
        <v>176</v>
      </c>
      <c r="D28" s="37" t="s">
        <v>1520</v>
      </c>
      <c r="E28" s="38">
        <v>1</v>
      </c>
      <c r="F28" s="38" t="s">
        <v>6</v>
      </c>
      <c r="G28" s="49" t="s">
        <v>1537</v>
      </c>
      <c r="H28" s="33" t="s">
        <v>1538</v>
      </c>
      <c r="I28" s="41"/>
      <c r="J28" s="42">
        <v>25</v>
      </c>
      <c r="K28" s="35"/>
      <c r="L28" s="43"/>
      <c r="M28" s="43"/>
      <c r="N28" s="43"/>
      <c r="O28" s="51"/>
    </row>
    <row r="29" spans="1:15" s="52" customFormat="1">
      <c r="A29" s="35" t="s">
        <v>174</v>
      </c>
      <c r="B29" s="35" t="s">
        <v>175</v>
      </c>
      <c r="C29" s="36" t="s">
        <v>176</v>
      </c>
      <c r="D29" s="37" t="s">
        <v>1520</v>
      </c>
      <c r="E29" s="38">
        <v>1</v>
      </c>
      <c r="F29" s="38" t="s">
        <v>7</v>
      </c>
      <c r="G29" s="49" t="s">
        <v>1539</v>
      </c>
      <c r="H29" s="33" t="s">
        <v>1540</v>
      </c>
      <c r="I29" s="41"/>
      <c r="J29" s="42">
        <v>25</v>
      </c>
      <c r="K29" s="35"/>
      <c r="L29" s="43"/>
      <c r="M29" s="43"/>
      <c r="N29" s="43"/>
      <c r="O29" s="51"/>
    </row>
    <row r="30" spans="1:15" s="52" customFormat="1" ht="36">
      <c r="A30" s="35" t="s">
        <v>177</v>
      </c>
      <c r="B30" s="35" t="s">
        <v>178</v>
      </c>
      <c r="C30" s="36" t="s">
        <v>179</v>
      </c>
      <c r="D30" s="37" t="s">
        <v>1541</v>
      </c>
      <c r="E30" s="38">
        <v>1</v>
      </c>
      <c r="F30" s="38" t="s">
        <v>6</v>
      </c>
      <c r="G30" s="49" t="s">
        <v>1542</v>
      </c>
      <c r="H30" s="52" t="s">
        <v>1543</v>
      </c>
      <c r="I30" s="41"/>
      <c r="J30" s="42">
        <v>25</v>
      </c>
      <c r="K30" s="35"/>
      <c r="L30" s="43"/>
      <c r="M30" s="43"/>
      <c r="N30" s="43"/>
      <c r="O30" s="51"/>
    </row>
    <row r="31" spans="1:15" s="52" customFormat="1" ht="96">
      <c r="A31" s="35" t="s">
        <v>177</v>
      </c>
      <c r="B31" s="35" t="s">
        <v>178</v>
      </c>
      <c r="C31" s="36" t="s">
        <v>179</v>
      </c>
      <c r="D31" s="37" t="s">
        <v>1541</v>
      </c>
      <c r="E31" s="38">
        <v>1</v>
      </c>
      <c r="F31" s="38" t="s">
        <v>8</v>
      </c>
      <c r="G31" s="49" t="s">
        <v>1544</v>
      </c>
      <c r="H31" s="33" t="s">
        <v>1545</v>
      </c>
      <c r="I31" s="41"/>
      <c r="J31" s="42">
        <v>25</v>
      </c>
      <c r="K31" s="35"/>
      <c r="L31" s="43"/>
      <c r="M31" s="43"/>
      <c r="N31" s="43"/>
      <c r="O31" s="51"/>
    </row>
    <row r="32" spans="1:15" s="52" customFormat="1">
      <c r="A32" s="35" t="s">
        <v>182</v>
      </c>
      <c r="B32" s="35" t="s">
        <v>183</v>
      </c>
      <c r="C32" s="36" t="s">
        <v>184</v>
      </c>
      <c r="D32" s="37" t="s">
        <v>1546</v>
      </c>
      <c r="E32" s="38">
        <v>1</v>
      </c>
      <c r="F32" s="38" t="s">
        <v>19</v>
      </c>
      <c r="G32" s="57" t="s">
        <v>143</v>
      </c>
      <c r="H32" s="33"/>
      <c r="I32" s="41"/>
      <c r="J32" s="42"/>
      <c r="K32" s="35"/>
      <c r="L32" s="43"/>
      <c r="M32" s="43"/>
      <c r="N32" s="43"/>
      <c r="O32" s="51"/>
    </row>
    <row r="33" spans="1:15" ht="24">
      <c r="A33" s="35" t="s">
        <v>185</v>
      </c>
      <c r="B33" s="35" t="s">
        <v>186</v>
      </c>
      <c r="C33" s="36" t="s">
        <v>187</v>
      </c>
      <c r="D33" s="37" t="s">
        <v>1520</v>
      </c>
      <c r="E33" s="38">
        <v>1</v>
      </c>
      <c r="F33" s="38" t="s">
        <v>6</v>
      </c>
      <c r="G33" s="33" t="s">
        <v>1547</v>
      </c>
      <c r="H33" s="33" t="s">
        <v>1548</v>
      </c>
      <c r="I33" s="41" t="s">
        <v>1523</v>
      </c>
      <c r="J33" s="42">
        <v>40</v>
      </c>
      <c r="K33" s="35"/>
      <c r="O33" s="44"/>
    </row>
    <row r="34" spans="1:15" ht="24">
      <c r="A34" s="35" t="s">
        <v>185</v>
      </c>
      <c r="B34" s="35" t="s">
        <v>186</v>
      </c>
      <c r="C34" s="36" t="s">
        <v>187</v>
      </c>
      <c r="D34" s="37" t="s">
        <v>1520</v>
      </c>
      <c r="E34" s="38">
        <v>1</v>
      </c>
      <c r="F34" s="38" t="s">
        <v>7</v>
      </c>
      <c r="G34" s="33" t="s">
        <v>1549</v>
      </c>
      <c r="H34" s="33" t="s">
        <v>1550</v>
      </c>
      <c r="I34" s="41" t="s">
        <v>1523</v>
      </c>
      <c r="J34" s="42">
        <v>40</v>
      </c>
      <c r="K34" s="35"/>
      <c r="O34" s="44"/>
    </row>
    <row r="35" spans="1:15" ht="24">
      <c r="A35" s="35" t="s">
        <v>190</v>
      </c>
      <c r="B35" s="35" t="s">
        <v>191</v>
      </c>
      <c r="C35" s="36" t="s">
        <v>192</v>
      </c>
      <c r="D35" s="37" t="s">
        <v>1520</v>
      </c>
      <c r="E35" s="38">
        <v>1</v>
      </c>
      <c r="F35" s="38" t="s">
        <v>6</v>
      </c>
      <c r="G35" s="33" t="s">
        <v>1551</v>
      </c>
      <c r="H35" s="33" t="s">
        <v>1552</v>
      </c>
      <c r="I35" s="41" t="s">
        <v>1523</v>
      </c>
      <c r="J35" s="42">
        <v>40</v>
      </c>
      <c r="K35" s="35"/>
      <c r="O35" s="44"/>
    </row>
    <row r="36" spans="1:15">
      <c r="A36" s="35" t="s">
        <v>190</v>
      </c>
      <c r="B36" s="35" t="s">
        <v>191</v>
      </c>
      <c r="C36" s="36" t="s">
        <v>192</v>
      </c>
      <c r="D36" s="37" t="s">
        <v>1520</v>
      </c>
      <c r="E36" s="38">
        <v>1</v>
      </c>
      <c r="F36" s="38" t="s">
        <v>7</v>
      </c>
      <c r="G36" s="33" t="s">
        <v>1553</v>
      </c>
      <c r="H36" s="33" t="s">
        <v>1554</v>
      </c>
      <c r="I36" s="41" t="s">
        <v>1523</v>
      </c>
      <c r="J36" s="42">
        <v>40</v>
      </c>
      <c r="K36" s="35"/>
      <c r="O36" s="58"/>
    </row>
    <row r="37" spans="1:15">
      <c r="A37" s="35" t="s">
        <v>1555</v>
      </c>
      <c r="B37" s="35" t="s">
        <v>1556</v>
      </c>
      <c r="C37" s="36" t="s">
        <v>197</v>
      </c>
      <c r="D37" s="37" t="s">
        <v>1546</v>
      </c>
      <c r="E37" s="38">
        <v>1</v>
      </c>
      <c r="F37" s="38" t="s">
        <v>19</v>
      </c>
      <c r="G37" s="57" t="s">
        <v>143</v>
      </c>
      <c r="K37" s="35"/>
      <c r="O37" s="44"/>
    </row>
    <row r="38" spans="1:15">
      <c r="A38" s="35" t="s">
        <v>1557</v>
      </c>
      <c r="B38" s="35" t="s">
        <v>1558</v>
      </c>
      <c r="C38" s="36" t="s">
        <v>197</v>
      </c>
      <c r="D38" s="37" t="s">
        <v>1546</v>
      </c>
      <c r="E38" s="38">
        <v>1</v>
      </c>
      <c r="F38" s="38" t="s">
        <v>19</v>
      </c>
      <c r="G38" s="57" t="s">
        <v>143</v>
      </c>
      <c r="K38" s="35"/>
      <c r="O38" s="44"/>
    </row>
    <row r="39" spans="1:15">
      <c r="A39" s="35" t="s">
        <v>1559</v>
      </c>
      <c r="B39" s="35" t="s">
        <v>1560</v>
      </c>
      <c r="C39" s="36" t="s">
        <v>200</v>
      </c>
      <c r="D39" s="37" t="s">
        <v>1546</v>
      </c>
      <c r="E39" s="38">
        <v>1</v>
      </c>
      <c r="F39" s="38" t="s">
        <v>19</v>
      </c>
      <c r="G39" s="57" t="s">
        <v>143</v>
      </c>
      <c r="K39" s="35"/>
      <c r="O39" s="44"/>
    </row>
    <row r="40" spans="1:15">
      <c r="A40" s="35" t="s">
        <v>1561</v>
      </c>
      <c r="B40" s="35" t="s">
        <v>1562</v>
      </c>
      <c r="C40" s="36" t="s">
        <v>200</v>
      </c>
      <c r="D40" s="37" t="s">
        <v>1546</v>
      </c>
      <c r="E40" s="38">
        <v>1</v>
      </c>
      <c r="F40" s="38" t="s">
        <v>19</v>
      </c>
      <c r="G40" s="57" t="s">
        <v>143</v>
      </c>
      <c r="K40" s="35"/>
      <c r="O40" s="44"/>
    </row>
    <row r="41" spans="1:15">
      <c r="A41" s="35" t="s">
        <v>201</v>
      </c>
      <c r="B41" s="35" t="s">
        <v>202</v>
      </c>
      <c r="C41" s="36" t="s">
        <v>1563</v>
      </c>
      <c r="D41" s="37" t="s">
        <v>1520</v>
      </c>
      <c r="E41" s="38">
        <v>1</v>
      </c>
      <c r="F41" s="38" t="s">
        <v>6</v>
      </c>
      <c r="G41" s="59" t="s">
        <v>18</v>
      </c>
      <c r="H41" s="33" t="s">
        <v>1564</v>
      </c>
      <c r="K41" s="56"/>
      <c r="M41" s="50"/>
      <c r="O41" s="44"/>
    </row>
    <row r="42" spans="1:15">
      <c r="A42" s="35" t="s">
        <v>204</v>
      </c>
      <c r="B42" s="35" t="s">
        <v>205</v>
      </c>
      <c r="C42" s="36" t="s">
        <v>1565</v>
      </c>
      <c r="D42" s="37">
        <v>3</v>
      </c>
      <c r="E42" s="38">
        <v>1</v>
      </c>
      <c r="F42" s="38" t="s">
        <v>6</v>
      </c>
      <c r="G42" s="49" t="s">
        <v>1566</v>
      </c>
      <c r="H42" s="33" t="s">
        <v>1567</v>
      </c>
      <c r="I42" s="41" t="s">
        <v>1568</v>
      </c>
      <c r="K42" s="35"/>
      <c r="O42" s="44"/>
    </row>
    <row r="43" spans="1:15">
      <c r="A43" s="35" t="s">
        <v>207</v>
      </c>
      <c r="B43" s="35" t="s">
        <v>208</v>
      </c>
      <c r="C43" s="36" t="s">
        <v>209</v>
      </c>
      <c r="D43" s="37" t="s">
        <v>1520</v>
      </c>
      <c r="E43" s="38">
        <v>1</v>
      </c>
      <c r="F43" s="38" t="s">
        <v>6</v>
      </c>
      <c r="G43" s="59" t="s">
        <v>138</v>
      </c>
      <c r="H43" s="33" t="s">
        <v>1569</v>
      </c>
      <c r="K43" s="35"/>
      <c r="O43" s="44"/>
    </row>
    <row r="44" spans="1:15">
      <c r="A44" s="35" t="s">
        <v>210</v>
      </c>
      <c r="B44" s="35" t="s">
        <v>211</v>
      </c>
      <c r="C44" s="36" t="s">
        <v>212</v>
      </c>
      <c r="D44" s="37" t="s">
        <v>1546</v>
      </c>
      <c r="E44" s="38">
        <v>1</v>
      </c>
      <c r="F44" s="38" t="s">
        <v>19</v>
      </c>
      <c r="G44" s="57" t="s">
        <v>143</v>
      </c>
      <c r="K44" s="35"/>
      <c r="O44" s="44"/>
    </row>
    <row r="45" spans="1:15" ht="24">
      <c r="A45" s="35" t="s">
        <v>213</v>
      </c>
      <c r="B45" s="60" t="s">
        <v>214</v>
      </c>
      <c r="C45" s="61" t="s">
        <v>215</v>
      </c>
      <c r="D45" s="37" t="s">
        <v>1570</v>
      </c>
      <c r="E45" s="38">
        <v>1</v>
      </c>
      <c r="F45" s="38" t="s">
        <v>6</v>
      </c>
      <c r="G45" s="59" t="s">
        <v>172</v>
      </c>
      <c r="H45" s="33" t="s">
        <v>1564</v>
      </c>
      <c r="K45" s="56"/>
      <c r="M45" s="50"/>
      <c r="O45" s="44"/>
    </row>
    <row r="46" spans="1:15" s="65" customFormat="1" ht="24">
      <c r="A46" s="41" t="s">
        <v>216</v>
      </c>
      <c r="B46" s="43" t="s">
        <v>217</v>
      </c>
      <c r="C46" s="62" t="s">
        <v>1571</v>
      </c>
      <c r="D46" s="63" t="s">
        <v>1572</v>
      </c>
      <c r="E46" s="41">
        <v>1</v>
      </c>
      <c r="F46" s="64" t="s">
        <v>6</v>
      </c>
      <c r="G46" s="59" t="s">
        <v>14</v>
      </c>
      <c r="H46" s="33" t="s">
        <v>1573</v>
      </c>
      <c r="I46" s="41"/>
      <c r="J46" s="43"/>
      <c r="K46" s="43"/>
      <c r="L46" s="43"/>
      <c r="M46" s="43"/>
      <c r="N46" s="43"/>
    </row>
    <row r="47" spans="1:15">
      <c r="A47" s="35" t="s">
        <v>219</v>
      </c>
      <c r="B47" s="35" t="s">
        <v>220</v>
      </c>
      <c r="C47" s="36" t="s">
        <v>221</v>
      </c>
      <c r="D47" s="37" t="s">
        <v>1574</v>
      </c>
      <c r="E47" s="38">
        <v>1</v>
      </c>
      <c r="F47" s="38" t="s">
        <v>6</v>
      </c>
      <c r="G47" s="59" t="s">
        <v>222</v>
      </c>
      <c r="H47" s="33" t="s">
        <v>1548</v>
      </c>
      <c r="K47" s="35"/>
      <c r="O47" s="44"/>
    </row>
    <row r="48" spans="1:15">
      <c r="A48" s="35" t="s">
        <v>219</v>
      </c>
      <c r="B48" s="35" t="s">
        <v>220</v>
      </c>
      <c r="C48" s="36" t="s">
        <v>221</v>
      </c>
      <c r="D48" s="37" t="s">
        <v>1574</v>
      </c>
      <c r="E48" s="38">
        <v>1</v>
      </c>
      <c r="F48" s="38" t="s">
        <v>8</v>
      </c>
      <c r="G48" s="59" t="s">
        <v>223</v>
      </c>
      <c r="K48" s="35"/>
      <c r="O48" s="44"/>
    </row>
    <row r="49" spans="1:30" s="68" customFormat="1">
      <c r="A49" s="66" t="s">
        <v>224</v>
      </c>
      <c r="B49" s="67" t="s">
        <v>225</v>
      </c>
      <c r="C49" s="67" t="s">
        <v>1575</v>
      </c>
      <c r="D49" s="63" t="s">
        <v>1576</v>
      </c>
      <c r="E49" s="41">
        <v>1</v>
      </c>
      <c r="F49" s="41" t="s">
        <v>6</v>
      </c>
      <c r="G49" s="43" t="s">
        <v>1577</v>
      </c>
      <c r="H49" s="33" t="s">
        <v>1578</v>
      </c>
      <c r="I49" s="41"/>
      <c r="J49" s="43"/>
      <c r="K49" s="43"/>
      <c r="L49" s="43"/>
      <c r="M49" s="43"/>
      <c r="N49" s="43"/>
    </row>
    <row r="50" spans="1:30" ht="66.75" customHeight="1">
      <c r="A50" s="35" t="s">
        <v>227</v>
      </c>
      <c r="B50" s="35" t="s">
        <v>228</v>
      </c>
      <c r="C50" s="36" t="s">
        <v>229</v>
      </c>
      <c r="D50" s="37" t="s">
        <v>1570</v>
      </c>
      <c r="E50" s="38">
        <v>1</v>
      </c>
      <c r="F50" s="38" t="s">
        <v>8</v>
      </c>
      <c r="G50" s="33" t="s">
        <v>1579</v>
      </c>
      <c r="H50" s="33" t="s">
        <v>1580</v>
      </c>
      <c r="K50" s="35"/>
      <c r="O50" s="44"/>
    </row>
    <row r="51" spans="1:30">
      <c r="A51" s="35" t="s">
        <v>230</v>
      </c>
      <c r="B51" s="35" t="s">
        <v>231</v>
      </c>
      <c r="C51" s="36" t="s">
        <v>232</v>
      </c>
      <c r="D51" s="37" t="s">
        <v>1581</v>
      </c>
      <c r="E51" s="38">
        <v>1</v>
      </c>
      <c r="F51" s="38" t="s">
        <v>6</v>
      </c>
      <c r="G51" s="49" t="s">
        <v>1582</v>
      </c>
      <c r="H51" s="33" t="s">
        <v>1538</v>
      </c>
      <c r="K51" s="56"/>
      <c r="O51" s="44"/>
    </row>
    <row r="52" spans="1:30">
      <c r="A52" s="35" t="s">
        <v>230</v>
      </c>
      <c r="B52" s="35" t="s">
        <v>231</v>
      </c>
      <c r="C52" s="36" t="s">
        <v>232</v>
      </c>
      <c r="D52" s="37" t="s">
        <v>1581</v>
      </c>
      <c r="E52" s="38">
        <v>1</v>
      </c>
      <c r="F52" s="38" t="s">
        <v>8</v>
      </c>
      <c r="G52" s="49" t="s">
        <v>1583</v>
      </c>
      <c r="K52" s="35"/>
      <c r="O52" s="44"/>
    </row>
    <row r="53" spans="1:30" ht="24">
      <c r="A53" s="35" t="s">
        <v>233</v>
      </c>
      <c r="B53" s="35" t="s">
        <v>234</v>
      </c>
      <c r="C53" s="36" t="s">
        <v>1584</v>
      </c>
      <c r="D53" s="37" t="s">
        <v>1581</v>
      </c>
      <c r="E53" s="38">
        <v>1</v>
      </c>
      <c r="F53" s="38" t="s">
        <v>6</v>
      </c>
      <c r="G53" s="33" t="s">
        <v>1585</v>
      </c>
      <c r="H53" s="33" t="s">
        <v>1586</v>
      </c>
      <c r="K53" s="35"/>
      <c r="O53" s="44"/>
    </row>
    <row r="54" spans="1:30">
      <c r="A54" s="35" t="s">
        <v>233</v>
      </c>
      <c r="B54" s="35" t="s">
        <v>234</v>
      </c>
      <c r="C54" s="36" t="s">
        <v>1584</v>
      </c>
      <c r="D54" s="37" t="s">
        <v>1581</v>
      </c>
      <c r="E54" s="38">
        <v>1</v>
      </c>
      <c r="F54" s="38" t="s">
        <v>8</v>
      </c>
      <c r="G54" s="33" t="s">
        <v>1587</v>
      </c>
      <c r="K54" s="35"/>
      <c r="O54" s="44"/>
    </row>
    <row r="55" spans="1:30" s="68" customFormat="1">
      <c r="A55" s="66" t="s">
        <v>236</v>
      </c>
      <c r="B55" s="67" t="s">
        <v>237</v>
      </c>
      <c r="C55" s="67" t="s">
        <v>238</v>
      </c>
      <c r="D55" s="63" t="s">
        <v>1520</v>
      </c>
      <c r="E55" s="41">
        <v>1</v>
      </c>
      <c r="F55" s="41" t="s">
        <v>6</v>
      </c>
      <c r="G55" s="43" t="s">
        <v>136</v>
      </c>
      <c r="H55" s="33" t="s">
        <v>1588</v>
      </c>
      <c r="I55" s="41"/>
      <c r="J55" s="43"/>
      <c r="K55" s="43"/>
      <c r="L55" s="43"/>
      <c r="M55" s="43"/>
      <c r="N55" s="43"/>
    </row>
    <row r="56" spans="1:30" ht="27" customHeight="1">
      <c r="A56" s="35" t="s">
        <v>239</v>
      </c>
      <c r="B56" s="60" t="s">
        <v>240</v>
      </c>
      <c r="C56" s="61" t="s">
        <v>241</v>
      </c>
      <c r="D56" s="37" t="s">
        <v>1520</v>
      </c>
      <c r="E56" s="38">
        <v>1</v>
      </c>
      <c r="F56" s="38" t="s">
        <v>6</v>
      </c>
      <c r="G56" s="57" t="s">
        <v>25</v>
      </c>
      <c r="H56" s="33" t="s">
        <v>1569</v>
      </c>
      <c r="I56" s="69"/>
      <c r="K56" s="56"/>
      <c r="M56" s="50"/>
      <c r="O56" s="34"/>
      <c r="P56" s="42"/>
      <c r="Q56" s="33"/>
    </row>
    <row r="57" spans="1:30" ht="24">
      <c r="A57" s="35" t="s">
        <v>242</v>
      </c>
      <c r="B57" s="60" t="s">
        <v>243</v>
      </c>
      <c r="C57" s="61" t="s">
        <v>244</v>
      </c>
      <c r="D57" s="37" t="s">
        <v>1520</v>
      </c>
      <c r="E57" s="38">
        <v>1</v>
      </c>
      <c r="F57" s="38" t="s">
        <v>6</v>
      </c>
      <c r="G57" s="57" t="s">
        <v>1589</v>
      </c>
      <c r="H57" s="33" t="s">
        <v>1588</v>
      </c>
      <c r="K57" s="56"/>
      <c r="O57" s="44"/>
    </row>
    <row r="58" spans="1:30" s="60" customFormat="1">
      <c r="A58" s="60" t="s">
        <v>245</v>
      </c>
      <c r="B58" s="60" t="s">
        <v>246</v>
      </c>
      <c r="C58" s="61" t="s">
        <v>247</v>
      </c>
      <c r="D58" s="70" t="s">
        <v>1590</v>
      </c>
      <c r="E58" s="71">
        <v>1</v>
      </c>
      <c r="F58" s="71" t="s">
        <v>19</v>
      </c>
      <c r="G58" s="60" t="s">
        <v>249</v>
      </c>
      <c r="I58" s="72"/>
      <c r="O58" s="73"/>
    </row>
    <row r="59" spans="1:30">
      <c r="A59" s="35">
        <v>596</v>
      </c>
      <c r="B59" s="35" t="s">
        <v>252</v>
      </c>
      <c r="C59" s="36" t="s">
        <v>1591</v>
      </c>
      <c r="D59" s="37">
        <v>1</v>
      </c>
      <c r="E59" s="38">
        <v>1</v>
      </c>
      <c r="F59" s="38" t="s">
        <v>19</v>
      </c>
      <c r="G59" s="57" t="s">
        <v>249</v>
      </c>
      <c r="K59" s="35"/>
      <c r="O59" s="44"/>
    </row>
    <row r="60" spans="1:30">
      <c r="A60" s="35">
        <v>520</v>
      </c>
      <c r="B60" s="35" t="s">
        <v>255</v>
      </c>
      <c r="C60" s="36" t="s">
        <v>1592</v>
      </c>
      <c r="D60" s="37">
        <v>2</v>
      </c>
      <c r="E60" s="38">
        <v>1</v>
      </c>
      <c r="F60" s="38" t="s">
        <v>19</v>
      </c>
      <c r="G60" s="57" t="s">
        <v>249</v>
      </c>
      <c r="K60" s="35"/>
      <c r="O60" s="44"/>
    </row>
    <row r="61" spans="1:30">
      <c r="A61" s="35">
        <v>553</v>
      </c>
      <c r="B61" s="35" t="s">
        <v>258</v>
      </c>
      <c r="C61" s="36" t="s">
        <v>259</v>
      </c>
      <c r="D61" s="37">
        <v>10</v>
      </c>
      <c r="E61" s="38">
        <v>1</v>
      </c>
      <c r="F61" s="38" t="s">
        <v>19</v>
      </c>
      <c r="G61" s="57" t="s">
        <v>249</v>
      </c>
      <c r="K61" s="35"/>
      <c r="O61" s="44"/>
    </row>
    <row r="62" spans="1:30">
      <c r="A62" s="35">
        <v>2101</v>
      </c>
      <c r="B62" s="35" t="s">
        <v>261</v>
      </c>
      <c r="C62" s="36" t="s">
        <v>1593</v>
      </c>
      <c r="D62" s="37">
        <v>5</v>
      </c>
      <c r="E62" s="38">
        <v>1</v>
      </c>
      <c r="F62" s="38" t="s">
        <v>19</v>
      </c>
      <c r="G62" s="57" t="s">
        <v>249</v>
      </c>
      <c r="K62" s="35"/>
      <c r="O62" s="44"/>
    </row>
    <row r="63" spans="1:30" s="41" customFormat="1">
      <c r="A63" s="35" t="s">
        <v>263</v>
      </c>
      <c r="B63" s="60" t="s">
        <v>264</v>
      </c>
      <c r="C63" s="61" t="s">
        <v>265</v>
      </c>
      <c r="D63" s="37" t="s">
        <v>1594</v>
      </c>
      <c r="E63" s="38">
        <v>1</v>
      </c>
      <c r="F63" s="38" t="s">
        <v>19</v>
      </c>
      <c r="G63" s="57" t="s">
        <v>249</v>
      </c>
      <c r="H63" s="33"/>
      <c r="J63" s="42"/>
      <c r="K63" s="35"/>
      <c r="L63" s="43"/>
      <c r="M63" s="43"/>
      <c r="O63" s="74"/>
    </row>
    <row r="64" spans="1:30" s="65" customFormat="1">
      <c r="A64" s="35">
        <v>858</v>
      </c>
      <c r="B64" s="75" t="s">
        <v>267</v>
      </c>
      <c r="C64" s="36" t="s">
        <v>268</v>
      </c>
      <c r="D64" s="76">
        <v>1</v>
      </c>
      <c r="E64" s="38">
        <v>1</v>
      </c>
      <c r="F64" s="77" t="s">
        <v>19</v>
      </c>
      <c r="G64" s="57" t="s">
        <v>249</v>
      </c>
      <c r="H64" s="43"/>
      <c r="I64" s="41"/>
      <c r="J64" s="43"/>
      <c r="K64" s="56"/>
      <c r="L64" s="50"/>
      <c r="M64" s="50"/>
      <c r="N64" s="43"/>
      <c r="O64" s="44"/>
      <c r="P64" s="43"/>
      <c r="Q64" s="43"/>
      <c r="R64" s="43"/>
      <c r="S64" s="43"/>
      <c r="T64" s="43"/>
      <c r="U64" s="43"/>
      <c r="V64" s="43"/>
      <c r="W64" s="43"/>
      <c r="X64" s="43"/>
      <c r="Y64" s="43"/>
      <c r="Z64" s="43"/>
      <c r="AA64" s="43"/>
      <c r="AB64" s="43"/>
      <c r="AC64" s="43"/>
      <c r="AD64" s="43"/>
    </row>
    <row r="65" spans="1:18">
      <c r="A65" s="35" t="s">
        <v>269</v>
      </c>
      <c r="B65" s="35" t="s">
        <v>270</v>
      </c>
      <c r="C65" s="36" t="s">
        <v>271</v>
      </c>
      <c r="D65" s="37" t="s">
        <v>1595</v>
      </c>
      <c r="E65" s="38">
        <v>1</v>
      </c>
      <c r="F65" s="38" t="s">
        <v>6</v>
      </c>
      <c r="G65" s="49" t="s">
        <v>1596</v>
      </c>
      <c r="H65" s="33" t="s">
        <v>1597</v>
      </c>
      <c r="I65" s="41" t="s">
        <v>1598</v>
      </c>
      <c r="K65" s="78"/>
      <c r="L65" s="79"/>
      <c r="M65" s="80"/>
      <c r="N65" s="81"/>
      <c r="O65" s="44"/>
    </row>
    <row r="66" spans="1:18">
      <c r="A66" s="35" t="s">
        <v>269</v>
      </c>
      <c r="B66" s="35" t="s">
        <v>270</v>
      </c>
      <c r="C66" s="36" t="s">
        <v>271</v>
      </c>
      <c r="D66" s="37" t="s">
        <v>1595</v>
      </c>
      <c r="E66" s="38">
        <v>2</v>
      </c>
      <c r="F66" s="38" t="s">
        <v>6</v>
      </c>
      <c r="G66" s="49" t="s">
        <v>1599</v>
      </c>
      <c r="H66" s="33" t="s">
        <v>1600</v>
      </c>
      <c r="I66" s="41" t="s">
        <v>1598</v>
      </c>
      <c r="K66" s="78"/>
      <c r="L66" s="79"/>
      <c r="M66" s="80"/>
      <c r="N66" s="81"/>
      <c r="O66" s="44"/>
    </row>
    <row r="67" spans="1:18">
      <c r="A67" s="35" t="s">
        <v>269</v>
      </c>
      <c r="B67" s="35" t="s">
        <v>270</v>
      </c>
      <c r="C67" s="36" t="s">
        <v>271</v>
      </c>
      <c r="D67" s="37" t="s">
        <v>1595</v>
      </c>
      <c r="E67" s="38">
        <v>1</v>
      </c>
      <c r="F67" s="38" t="s">
        <v>7</v>
      </c>
      <c r="G67" s="82" t="s">
        <v>282</v>
      </c>
      <c r="H67" s="33" t="s">
        <v>1550</v>
      </c>
      <c r="I67" s="41" t="s">
        <v>1601</v>
      </c>
      <c r="K67" s="78"/>
      <c r="L67" s="79"/>
      <c r="M67" s="80"/>
      <c r="N67" s="81"/>
      <c r="O67" s="44"/>
    </row>
    <row r="68" spans="1:18">
      <c r="A68" s="35" t="s">
        <v>269</v>
      </c>
      <c r="B68" s="35" t="s">
        <v>270</v>
      </c>
      <c r="C68" s="36" t="s">
        <v>271</v>
      </c>
      <c r="D68" s="37" t="s">
        <v>1595</v>
      </c>
      <c r="E68" s="38">
        <v>2</v>
      </c>
      <c r="F68" s="38" t="s">
        <v>7</v>
      </c>
      <c r="G68" s="82" t="s">
        <v>274</v>
      </c>
      <c r="H68" s="33" t="s">
        <v>1550</v>
      </c>
      <c r="I68" s="41" t="s">
        <v>1598</v>
      </c>
      <c r="K68" s="78"/>
      <c r="L68" s="79"/>
      <c r="M68" s="80"/>
      <c r="N68" s="81"/>
      <c r="O68" s="44"/>
    </row>
    <row r="69" spans="1:18">
      <c r="A69" s="35" t="s">
        <v>269</v>
      </c>
      <c r="B69" s="35" t="s">
        <v>270</v>
      </c>
      <c r="C69" s="36" t="s">
        <v>271</v>
      </c>
      <c r="D69" s="37" t="s">
        <v>1595</v>
      </c>
      <c r="E69" s="38">
        <v>3</v>
      </c>
      <c r="F69" s="38" t="s">
        <v>7</v>
      </c>
      <c r="G69" s="82" t="s">
        <v>276</v>
      </c>
      <c r="H69" s="33" t="s">
        <v>1550</v>
      </c>
      <c r="I69" s="41" t="s">
        <v>1602</v>
      </c>
      <c r="J69" s="42">
        <v>90</v>
      </c>
      <c r="K69" s="78"/>
      <c r="L69" s="79"/>
      <c r="M69" s="80"/>
      <c r="N69" s="81"/>
      <c r="O69" s="44"/>
    </row>
    <row r="70" spans="1:18">
      <c r="A70" s="35" t="s">
        <v>269</v>
      </c>
      <c r="B70" s="35" t="s">
        <v>270</v>
      </c>
      <c r="C70" s="36" t="s">
        <v>271</v>
      </c>
      <c r="D70" s="37" t="s">
        <v>1595</v>
      </c>
      <c r="E70" s="38">
        <v>4</v>
      </c>
      <c r="F70" s="38" t="s">
        <v>7</v>
      </c>
      <c r="G70" s="82" t="s">
        <v>278</v>
      </c>
      <c r="H70" s="33" t="s">
        <v>1550</v>
      </c>
      <c r="I70" s="41" t="s">
        <v>1603</v>
      </c>
      <c r="K70" s="35"/>
      <c r="O70" s="44"/>
    </row>
    <row r="71" spans="1:18">
      <c r="A71" s="35" t="s">
        <v>269</v>
      </c>
      <c r="B71" s="35" t="s">
        <v>270</v>
      </c>
      <c r="C71" s="36" t="s">
        <v>271</v>
      </c>
      <c r="D71" s="37" t="s">
        <v>1595</v>
      </c>
      <c r="E71" s="38">
        <v>5</v>
      </c>
      <c r="F71" s="38" t="s">
        <v>7</v>
      </c>
      <c r="G71" s="82" t="s">
        <v>288</v>
      </c>
      <c r="H71" s="33" t="s">
        <v>1550</v>
      </c>
      <c r="I71" s="41" t="s">
        <v>1604</v>
      </c>
      <c r="K71" s="35"/>
      <c r="O71" s="44"/>
    </row>
    <row r="72" spans="1:18">
      <c r="A72" s="35" t="s">
        <v>269</v>
      </c>
      <c r="B72" s="35" t="s">
        <v>270</v>
      </c>
      <c r="C72" s="36" t="s">
        <v>271</v>
      </c>
      <c r="D72" s="37" t="s">
        <v>1595</v>
      </c>
      <c r="E72" s="38">
        <v>1</v>
      </c>
      <c r="F72" s="38" t="s">
        <v>8</v>
      </c>
      <c r="G72" s="33"/>
      <c r="H72" s="33" t="s">
        <v>1491</v>
      </c>
      <c r="K72" s="35"/>
      <c r="O72" s="44"/>
    </row>
    <row r="73" spans="1:18">
      <c r="A73" s="35" t="s">
        <v>269</v>
      </c>
      <c r="B73" s="35" t="s">
        <v>270</v>
      </c>
      <c r="C73" s="36" t="s">
        <v>271</v>
      </c>
      <c r="D73" s="37" t="s">
        <v>1595</v>
      </c>
      <c r="E73" s="38">
        <v>2</v>
      </c>
      <c r="F73" s="38" t="s">
        <v>8</v>
      </c>
      <c r="G73" s="33"/>
      <c r="H73" s="33" t="s">
        <v>1497</v>
      </c>
      <c r="K73" s="35"/>
      <c r="O73" s="34"/>
      <c r="P73" s="33"/>
    </row>
    <row r="74" spans="1:18">
      <c r="A74" s="35" t="s">
        <v>269</v>
      </c>
      <c r="B74" s="35" t="s">
        <v>270</v>
      </c>
      <c r="C74" s="36" t="s">
        <v>271</v>
      </c>
      <c r="D74" s="37" t="s">
        <v>1595</v>
      </c>
      <c r="E74" s="38">
        <v>3</v>
      </c>
      <c r="F74" s="38" t="s">
        <v>8</v>
      </c>
      <c r="G74" s="33"/>
      <c r="H74" s="33" t="s">
        <v>1505</v>
      </c>
      <c r="K74" s="35"/>
      <c r="O74" s="44"/>
    </row>
    <row r="75" spans="1:18">
      <c r="A75" s="35" t="s">
        <v>269</v>
      </c>
      <c r="B75" s="35" t="s">
        <v>270</v>
      </c>
      <c r="C75" s="36" t="s">
        <v>271</v>
      </c>
      <c r="D75" s="37" t="s">
        <v>1595</v>
      </c>
      <c r="E75" s="38">
        <v>4</v>
      </c>
      <c r="F75" s="38" t="s">
        <v>8</v>
      </c>
      <c r="G75" s="33"/>
      <c r="H75" s="33" t="s">
        <v>1605</v>
      </c>
      <c r="K75" s="35"/>
      <c r="O75" s="44"/>
    </row>
    <row r="76" spans="1:18">
      <c r="A76" s="35" t="s">
        <v>269</v>
      </c>
      <c r="B76" s="35" t="s">
        <v>270</v>
      </c>
      <c r="C76" s="36" t="s">
        <v>271</v>
      </c>
      <c r="D76" s="37" t="s">
        <v>1595</v>
      </c>
      <c r="E76" s="38">
        <v>5</v>
      </c>
      <c r="F76" s="38" t="s">
        <v>8</v>
      </c>
      <c r="G76" s="33"/>
      <c r="H76" s="33" t="s">
        <v>1517</v>
      </c>
      <c r="I76" s="83"/>
      <c r="J76" s="79" t="s">
        <v>6</v>
      </c>
      <c r="K76" s="84"/>
      <c r="L76" s="80"/>
      <c r="O76" s="34"/>
      <c r="Q76" s="33"/>
      <c r="R76" s="33"/>
    </row>
    <row r="77" spans="1:18">
      <c r="A77" s="35" t="s">
        <v>301</v>
      </c>
      <c r="B77" s="35" t="s">
        <v>302</v>
      </c>
      <c r="C77" s="36" t="s">
        <v>303</v>
      </c>
      <c r="D77" s="37" t="s">
        <v>1520</v>
      </c>
      <c r="E77" s="38">
        <v>1</v>
      </c>
      <c r="F77" s="38" t="s">
        <v>6</v>
      </c>
      <c r="G77" s="42" t="s">
        <v>1606</v>
      </c>
      <c r="H77" s="33" t="s">
        <v>1607</v>
      </c>
      <c r="I77" s="83" t="s">
        <v>1608</v>
      </c>
      <c r="J77" s="79" t="s">
        <v>6</v>
      </c>
      <c r="K77" s="80"/>
      <c r="O77" s="44"/>
    </row>
    <row r="78" spans="1:18">
      <c r="A78" s="35" t="s">
        <v>301</v>
      </c>
      <c r="B78" s="35" t="s">
        <v>302</v>
      </c>
      <c r="C78" s="36" t="s">
        <v>303</v>
      </c>
      <c r="D78" s="37" t="s">
        <v>1520</v>
      </c>
      <c r="E78" s="38">
        <v>1</v>
      </c>
      <c r="F78" s="38" t="s">
        <v>7</v>
      </c>
      <c r="G78" s="42" t="s">
        <v>313</v>
      </c>
      <c r="H78" s="33" t="s">
        <v>1609</v>
      </c>
      <c r="I78" s="85"/>
      <c r="J78" s="79" t="s">
        <v>7</v>
      </c>
      <c r="K78" s="80"/>
      <c r="O78" s="44"/>
    </row>
    <row r="79" spans="1:18">
      <c r="A79" s="35" t="s">
        <v>301</v>
      </c>
      <c r="B79" s="35" t="s">
        <v>302</v>
      </c>
      <c r="C79" s="36" t="s">
        <v>303</v>
      </c>
      <c r="D79" s="37" t="s">
        <v>1520</v>
      </c>
      <c r="E79" s="38">
        <v>2</v>
      </c>
      <c r="F79" s="38" t="s">
        <v>6</v>
      </c>
      <c r="G79" s="42" t="s">
        <v>1606</v>
      </c>
      <c r="H79" s="33" t="s">
        <v>1607</v>
      </c>
      <c r="I79" s="83" t="s">
        <v>1608</v>
      </c>
      <c r="J79" s="79" t="s">
        <v>6</v>
      </c>
      <c r="K79" s="80"/>
      <c r="O79" s="44"/>
    </row>
    <row r="80" spans="1:18">
      <c r="A80" s="35" t="s">
        <v>301</v>
      </c>
      <c r="B80" s="35" t="s">
        <v>302</v>
      </c>
      <c r="C80" s="36" t="s">
        <v>303</v>
      </c>
      <c r="D80" s="37" t="s">
        <v>1520</v>
      </c>
      <c r="E80" s="38">
        <v>2</v>
      </c>
      <c r="F80" s="38" t="s">
        <v>7</v>
      </c>
      <c r="G80" s="33" t="s">
        <v>306</v>
      </c>
      <c r="H80" s="33" t="s">
        <v>1609</v>
      </c>
      <c r="I80" s="83"/>
      <c r="J80" s="79" t="s">
        <v>6</v>
      </c>
      <c r="K80" s="80"/>
      <c r="O80" s="44"/>
    </row>
    <row r="81" spans="1:15">
      <c r="A81" s="35" t="s">
        <v>301</v>
      </c>
      <c r="B81" s="35" t="s">
        <v>302</v>
      </c>
      <c r="C81" s="36" t="s">
        <v>303</v>
      </c>
      <c r="D81" s="37" t="s">
        <v>1520</v>
      </c>
      <c r="E81" s="38">
        <v>3</v>
      </c>
      <c r="F81" s="38" t="s">
        <v>6</v>
      </c>
      <c r="G81" s="42" t="s">
        <v>1606</v>
      </c>
      <c r="H81" s="33" t="s">
        <v>1607</v>
      </c>
      <c r="I81" s="83" t="s">
        <v>1608</v>
      </c>
      <c r="J81" s="79" t="s">
        <v>6</v>
      </c>
      <c r="K81" s="80"/>
      <c r="O81" s="44"/>
    </row>
    <row r="82" spans="1:15">
      <c r="A82" s="35" t="s">
        <v>301</v>
      </c>
      <c r="B82" s="35" t="s">
        <v>302</v>
      </c>
      <c r="C82" s="36" t="s">
        <v>303</v>
      </c>
      <c r="D82" s="37" t="s">
        <v>1520</v>
      </c>
      <c r="E82" s="38">
        <v>3</v>
      </c>
      <c r="F82" s="38" t="s">
        <v>7</v>
      </c>
      <c r="G82" s="42" t="s">
        <v>322</v>
      </c>
      <c r="H82" s="33" t="s">
        <v>1609</v>
      </c>
      <c r="I82" s="83"/>
      <c r="J82" s="79" t="s">
        <v>6</v>
      </c>
      <c r="K82" s="80"/>
      <c r="O82" s="44"/>
    </row>
    <row r="83" spans="1:15">
      <c r="A83" s="35" t="s">
        <v>301</v>
      </c>
      <c r="B83" s="35" t="s">
        <v>302</v>
      </c>
      <c r="C83" s="36" t="s">
        <v>303</v>
      </c>
      <c r="D83" s="37" t="s">
        <v>1520</v>
      </c>
      <c r="E83" s="38">
        <v>4</v>
      </c>
      <c r="F83" s="38" t="s">
        <v>6</v>
      </c>
      <c r="G83" s="42" t="s">
        <v>1606</v>
      </c>
      <c r="H83" s="33" t="s">
        <v>1607</v>
      </c>
      <c r="I83" s="83" t="s">
        <v>1608</v>
      </c>
      <c r="J83" s="79" t="s">
        <v>6</v>
      </c>
      <c r="K83" s="80"/>
      <c r="O83" s="44"/>
    </row>
    <row r="84" spans="1:15">
      <c r="A84" s="35" t="s">
        <v>301</v>
      </c>
      <c r="B84" s="35" t="s">
        <v>302</v>
      </c>
      <c r="C84" s="36" t="s">
        <v>303</v>
      </c>
      <c r="D84" s="37" t="s">
        <v>1520</v>
      </c>
      <c r="E84" s="38">
        <v>4</v>
      </c>
      <c r="F84" s="38" t="s">
        <v>7</v>
      </c>
      <c r="G84" s="33" t="s">
        <v>318</v>
      </c>
      <c r="H84" s="33" t="s">
        <v>1609</v>
      </c>
      <c r="I84" s="83"/>
      <c r="J84" s="79" t="s">
        <v>6</v>
      </c>
      <c r="K84" s="80"/>
      <c r="O84" s="44"/>
    </row>
    <row r="85" spans="1:15">
      <c r="A85" s="35" t="s">
        <v>301</v>
      </c>
      <c r="B85" s="35" t="s">
        <v>302</v>
      </c>
      <c r="C85" s="36" t="s">
        <v>303</v>
      </c>
      <c r="D85" s="37" t="s">
        <v>1520</v>
      </c>
      <c r="E85" s="38">
        <v>5</v>
      </c>
      <c r="F85" s="38" t="s">
        <v>6</v>
      </c>
      <c r="G85" s="42" t="s">
        <v>1610</v>
      </c>
      <c r="H85" s="33" t="s">
        <v>1611</v>
      </c>
      <c r="I85" s="85" t="s">
        <v>1608</v>
      </c>
      <c r="J85" s="79"/>
      <c r="K85" s="80"/>
      <c r="L85" s="81"/>
      <c r="O85" s="44"/>
    </row>
    <row r="86" spans="1:15">
      <c r="A86" s="35" t="s">
        <v>301</v>
      </c>
      <c r="B86" s="35" t="s">
        <v>302</v>
      </c>
      <c r="C86" s="36" t="s">
        <v>303</v>
      </c>
      <c r="D86" s="37" t="s">
        <v>1520</v>
      </c>
      <c r="E86" s="38">
        <v>5</v>
      </c>
      <c r="F86" s="38" t="s">
        <v>7</v>
      </c>
      <c r="G86" s="42" t="s">
        <v>286</v>
      </c>
      <c r="H86" s="33" t="s">
        <v>1612</v>
      </c>
      <c r="I86" s="83"/>
      <c r="J86" s="79" t="s">
        <v>7</v>
      </c>
      <c r="K86" s="84"/>
      <c r="L86" s="80"/>
      <c r="O86" s="44"/>
    </row>
    <row r="87" spans="1:15">
      <c r="A87" s="35" t="s">
        <v>301</v>
      </c>
      <c r="B87" s="35" t="s">
        <v>302</v>
      </c>
      <c r="C87" s="36" t="s">
        <v>303</v>
      </c>
      <c r="D87" s="37" t="s">
        <v>1520</v>
      </c>
      <c r="E87" s="38">
        <v>6</v>
      </c>
      <c r="F87" s="38" t="s">
        <v>6</v>
      </c>
      <c r="G87" s="42" t="s">
        <v>1610</v>
      </c>
      <c r="H87" s="33" t="s">
        <v>1611</v>
      </c>
      <c r="I87" s="85" t="s">
        <v>1608</v>
      </c>
      <c r="J87" s="79"/>
      <c r="K87" s="80"/>
      <c r="L87" s="81"/>
      <c r="O87" s="44"/>
    </row>
    <row r="88" spans="1:15">
      <c r="A88" s="35" t="s">
        <v>301</v>
      </c>
      <c r="B88" s="35" t="s">
        <v>302</v>
      </c>
      <c r="C88" s="36" t="s">
        <v>303</v>
      </c>
      <c r="D88" s="37" t="s">
        <v>1520</v>
      </c>
      <c r="E88" s="38">
        <v>6</v>
      </c>
      <c r="F88" s="38" t="s">
        <v>7</v>
      </c>
      <c r="G88" s="33" t="s">
        <v>311</v>
      </c>
      <c r="H88" s="33" t="s">
        <v>1612</v>
      </c>
      <c r="I88" s="85"/>
      <c r="J88" s="79" t="s">
        <v>7</v>
      </c>
      <c r="K88" s="86"/>
      <c r="L88" s="80"/>
      <c r="O88" s="44"/>
    </row>
    <row r="89" spans="1:15">
      <c r="A89" s="35" t="s">
        <v>301</v>
      </c>
      <c r="B89" s="35" t="s">
        <v>302</v>
      </c>
      <c r="C89" s="36" t="s">
        <v>303</v>
      </c>
      <c r="D89" s="37" t="s">
        <v>1520</v>
      </c>
      <c r="E89" s="38">
        <v>7</v>
      </c>
      <c r="F89" s="38" t="s">
        <v>6</v>
      </c>
      <c r="G89" s="42" t="s">
        <v>1610</v>
      </c>
      <c r="H89" s="33" t="s">
        <v>1611</v>
      </c>
      <c r="I89" s="85" t="s">
        <v>1608</v>
      </c>
      <c r="J89" s="79"/>
      <c r="K89" s="80"/>
      <c r="L89" s="81"/>
      <c r="O89" s="44"/>
    </row>
    <row r="90" spans="1:15">
      <c r="A90" s="35" t="s">
        <v>301</v>
      </c>
      <c r="B90" s="35" t="s">
        <v>302</v>
      </c>
      <c r="C90" s="36" t="s">
        <v>303</v>
      </c>
      <c r="D90" s="37" t="s">
        <v>1520</v>
      </c>
      <c r="E90" s="38">
        <v>7</v>
      </c>
      <c r="F90" s="38" t="s">
        <v>7</v>
      </c>
      <c r="G90" s="42" t="s">
        <v>308</v>
      </c>
      <c r="H90" s="33" t="s">
        <v>1612</v>
      </c>
      <c r="I90" s="85"/>
      <c r="J90" s="79" t="s">
        <v>7</v>
      </c>
      <c r="K90" s="86"/>
      <c r="L90" s="80"/>
      <c r="O90" s="44"/>
    </row>
    <row r="91" spans="1:15">
      <c r="A91" s="35" t="s">
        <v>301</v>
      </c>
      <c r="B91" s="35" t="s">
        <v>302</v>
      </c>
      <c r="C91" s="36" t="s">
        <v>303</v>
      </c>
      <c r="D91" s="37" t="s">
        <v>1520</v>
      </c>
      <c r="E91" s="38">
        <v>8</v>
      </c>
      <c r="F91" s="38" t="s">
        <v>6</v>
      </c>
      <c r="G91" s="42" t="s">
        <v>1610</v>
      </c>
      <c r="H91" s="33" t="s">
        <v>1611</v>
      </c>
      <c r="I91" s="85" t="s">
        <v>1608</v>
      </c>
      <c r="J91" s="79"/>
      <c r="K91" s="80"/>
      <c r="L91" s="81"/>
      <c r="O91" s="44"/>
    </row>
    <row r="92" spans="1:15">
      <c r="A92" s="35" t="s">
        <v>301</v>
      </c>
      <c r="B92" s="35" t="s">
        <v>302</v>
      </c>
      <c r="C92" s="36" t="s">
        <v>303</v>
      </c>
      <c r="D92" s="37" t="s">
        <v>1520</v>
      </c>
      <c r="E92" s="38">
        <v>8</v>
      </c>
      <c r="F92" s="38" t="s">
        <v>7</v>
      </c>
      <c r="G92" s="33" t="s">
        <v>320</v>
      </c>
      <c r="H92" s="33" t="s">
        <v>1612</v>
      </c>
      <c r="I92" s="85"/>
      <c r="J92" s="79" t="s">
        <v>7</v>
      </c>
      <c r="K92" s="86"/>
      <c r="L92" s="80"/>
      <c r="O92" s="44"/>
    </row>
    <row r="93" spans="1:15">
      <c r="A93" s="35" t="s">
        <v>301</v>
      </c>
      <c r="B93" s="35" t="s">
        <v>302</v>
      </c>
      <c r="C93" s="36" t="s">
        <v>303</v>
      </c>
      <c r="D93" s="37" t="s">
        <v>1520</v>
      </c>
      <c r="E93" s="38">
        <v>9</v>
      </c>
      <c r="F93" s="38" t="s">
        <v>6</v>
      </c>
      <c r="G93" s="81" t="s">
        <v>314</v>
      </c>
      <c r="H93" s="33" t="s">
        <v>1613</v>
      </c>
      <c r="I93" s="83" t="s">
        <v>1608</v>
      </c>
      <c r="J93" s="79" t="s">
        <v>7</v>
      </c>
      <c r="K93" s="80"/>
      <c r="L93" s="80"/>
      <c r="O93" s="44"/>
    </row>
    <row r="94" spans="1:15">
      <c r="A94" s="35" t="s">
        <v>301</v>
      </c>
      <c r="B94" s="35" t="s">
        <v>302</v>
      </c>
      <c r="C94" s="36" t="s">
        <v>303</v>
      </c>
      <c r="D94" s="37" t="s">
        <v>1520</v>
      </c>
      <c r="E94" s="38">
        <v>9</v>
      </c>
      <c r="F94" s="38" t="s">
        <v>7</v>
      </c>
      <c r="G94" s="42" t="s">
        <v>315</v>
      </c>
      <c r="H94" s="33" t="s">
        <v>1614</v>
      </c>
      <c r="I94" s="83"/>
      <c r="J94" s="79" t="s">
        <v>7</v>
      </c>
      <c r="K94" s="80"/>
      <c r="L94" s="80"/>
      <c r="O94" s="44"/>
    </row>
    <row r="95" spans="1:15">
      <c r="A95" s="35" t="s">
        <v>301</v>
      </c>
      <c r="B95" s="35" t="s">
        <v>302</v>
      </c>
      <c r="C95" s="36" t="s">
        <v>303</v>
      </c>
      <c r="D95" s="37" t="s">
        <v>1520</v>
      </c>
      <c r="E95" s="38">
        <v>10</v>
      </c>
      <c r="F95" s="38" t="s">
        <v>6</v>
      </c>
      <c r="G95" s="42" t="s">
        <v>315</v>
      </c>
      <c r="H95" s="33" t="s">
        <v>1613</v>
      </c>
      <c r="I95" s="83" t="s">
        <v>1608</v>
      </c>
      <c r="J95" s="79" t="s">
        <v>7</v>
      </c>
      <c r="K95" s="80"/>
      <c r="L95" s="80"/>
      <c r="O95" s="44"/>
    </row>
    <row r="96" spans="1:15">
      <c r="A96" s="35" t="s">
        <v>301</v>
      </c>
      <c r="B96" s="35" t="s">
        <v>302</v>
      </c>
      <c r="C96" s="36" t="s">
        <v>303</v>
      </c>
      <c r="D96" s="37" t="s">
        <v>1520</v>
      </c>
      <c r="E96" s="38">
        <v>10</v>
      </c>
      <c r="F96" s="38" t="s">
        <v>7</v>
      </c>
      <c r="G96" s="42" t="s">
        <v>308</v>
      </c>
      <c r="H96" s="33" t="s">
        <v>1614</v>
      </c>
      <c r="I96" s="85"/>
      <c r="J96" s="79" t="s">
        <v>7</v>
      </c>
      <c r="K96" s="80"/>
      <c r="L96" s="80"/>
      <c r="O96" s="44"/>
    </row>
    <row r="97" spans="1:15">
      <c r="A97" s="35" t="s">
        <v>301</v>
      </c>
      <c r="B97" s="35" t="s">
        <v>302</v>
      </c>
      <c r="C97" s="36" t="s">
        <v>303</v>
      </c>
      <c r="D97" s="37" t="s">
        <v>1520</v>
      </c>
      <c r="E97" s="38">
        <v>11</v>
      </c>
      <c r="F97" s="38" t="s">
        <v>6</v>
      </c>
      <c r="G97" s="42" t="s">
        <v>315</v>
      </c>
      <c r="H97" s="33" t="s">
        <v>1613</v>
      </c>
      <c r="I97" s="83" t="s">
        <v>1608</v>
      </c>
      <c r="J97" s="79" t="s">
        <v>7</v>
      </c>
      <c r="K97" s="80"/>
      <c r="L97" s="80"/>
      <c r="O97" s="44"/>
    </row>
    <row r="98" spans="1:15">
      <c r="A98" s="35" t="s">
        <v>301</v>
      </c>
      <c r="B98" s="35" t="s">
        <v>302</v>
      </c>
      <c r="C98" s="36" t="s">
        <v>303</v>
      </c>
      <c r="D98" s="37" t="s">
        <v>1520</v>
      </c>
      <c r="E98" s="38">
        <v>11</v>
      </c>
      <c r="F98" s="38" t="s">
        <v>7</v>
      </c>
      <c r="G98" s="33" t="s">
        <v>320</v>
      </c>
      <c r="H98" s="33" t="s">
        <v>1614</v>
      </c>
      <c r="I98" s="83"/>
      <c r="J98" s="79" t="s">
        <v>7</v>
      </c>
      <c r="K98" s="80"/>
      <c r="L98" s="80"/>
      <c r="O98" s="44"/>
    </row>
    <row r="99" spans="1:15">
      <c r="A99" s="35" t="s">
        <v>301</v>
      </c>
      <c r="B99" s="35" t="s">
        <v>302</v>
      </c>
      <c r="C99" s="36" t="s">
        <v>303</v>
      </c>
      <c r="D99" s="37" t="s">
        <v>1520</v>
      </c>
      <c r="E99" s="38">
        <v>12</v>
      </c>
      <c r="F99" s="38" t="s">
        <v>6</v>
      </c>
      <c r="G99" s="42" t="s">
        <v>315</v>
      </c>
      <c r="H99" s="33" t="s">
        <v>1613</v>
      </c>
      <c r="I99" s="83" t="s">
        <v>1608</v>
      </c>
      <c r="J99" s="79" t="s">
        <v>7</v>
      </c>
      <c r="K99" s="80"/>
      <c r="L99" s="80"/>
      <c r="O99" s="44"/>
    </row>
    <row r="100" spans="1:15">
      <c r="A100" s="35" t="s">
        <v>301</v>
      </c>
      <c r="B100" s="35" t="s">
        <v>302</v>
      </c>
      <c r="C100" s="36" t="s">
        <v>303</v>
      </c>
      <c r="D100" s="37" t="s">
        <v>1520</v>
      </c>
      <c r="E100" s="38">
        <v>12</v>
      </c>
      <c r="F100" s="38" t="s">
        <v>7</v>
      </c>
      <c r="G100" s="33" t="s">
        <v>318</v>
      </c>
      <c r="H100" s="33" t="s">
        <v>1614</v>
      </c>
      <c r="I100" s="85"/>
      <c r="J100" s="79" t="s">
        <v>7</v>
      </c>
      <c r="K100" s="80"/>
      <c r="L100" s="80"/>
      <c r="O100" s="44"/>
    </row>
    <row r="101" spans="1:15">
      <c r="A101" s="35" t="s">
        <v>323</v>
      </c>
      <c r="B101" s="35" t="s">
        <v>324</v>
      </c>
      <c r="C101" s="36" t="s">
        <v>1615</v>
      </c>
      <c r="D101" s="37" t="s">
        <v>1616</v>
      </c>
      <c r="E101" s="38">
        <v>1</v>
      </c>
      <c r="F101" s="38" t="s">
        <v>6</v>
      </c>
      <c r="G101" s="81" t="s">
        <v>327</v>
      </c>
      <c r="H101" s="33" t="s">
        <v>1617</v>
      </c>
      <c r="I101" s="41" t="s">
        <v>1601</v>
      </c>
      <c r="J101" s="42">
        <v>110</v>
      </c>
      <c r="K101" s="35"/>
      <c r="O101" s="44"/>
    </row>
    <row r="102" spans="1:15">
      <c r="A102" s="35" t="s">
        <v>323</v>
      </c>
      <c r="B102" s="35" t="s">
        <v>324</v>
      </c>
      <c r="C102" s="36" t="s">
        <v>1615</v>
      </c>
      <c r="D102" s="37" t="s">
        <v>1616</v>
      </c>
      <c r="E102" s="38">
        <v>2</v>
      </c>
      <c r="F102" s="38" t="s">
        <v>6</v>
      </c>
      <c r="G102" s="82" t="s">
        <v>332</v>
      </c>
      <c r="H102" s="33" t="s">
        <v>1617</v>
      </c>
      <c r="I102" s="41" t="s">
        <v>1602</v>
      </c>
      <c r="J102" s="42">
        <v>110</v>
      </c>
      <c r="K102" s="35"/>
      <c r="O102" s="44"/>
    </row>
    <row r="103" spans="1:15">
      <c r="A103" s="35" t="s">
        <v>323</v>
      </c>
      <c r="B103" s="35" t="s">
        <v>324</v>
      </c>
      <c r="C103" s="36" t="s">
        <v>1615</v>
      </c>
      <c r="D103" s="37" t="s">
        <v>1616</v>
      </c>
      <c r="E103" s="38">
        <v>3</v>
      </c>
      <c r="F103" s="38" t="s">
        <v>6</v>
      </c>
      <c r="G103" s="82" t="s">
        <v>334</v>
      </c>
      <c r="H103" s="33" t="s">
        <v>1617</v>
      </c>
      <c r="I103" s="41" t="s">
        <v>1604</v>
      </c>
      <c r="J103" s="42">
        <v>110</v>
      </c>
      <c r="K103" s="35"/>
      <c r="O103" s="44"/>
    </row>
    <row r="104" spans="1:15">
      <c r="A104" s="35" t="s">
        <v>323</v>
      </c>
      <c r="B104" s="35" t="s">
        <v>324</v>
      </c>
      <c r="C104" s="36" t="s">
        <v>1615</v>
      </c>
      <c r="D104" s="37" t="s">
        <v>1616</v>
      </c>
      <c r="E104" s="38">
        <v>4</v>
      </c>
      <c r="F104" s="38" t="s">
        <v>6</v>
      </c>
      <c r="G104" s="82" t="s">
        <v>330</v>
      </c>
      <c r="H104" s="33" t="s">
        <v>1617</v>
      </c>
      <c r="I104" s="41" t="s">
        <v>1603</v>
      </c>
      <c r="J104" s="42">
        <v>110</v>
      </c>
      <c r="K104" s="35"/>
      <c r="O104" s="44"/>
    </row>
    <row r="105" spans="1:15">
      <c r="A105" s="35" t="s">
        <v>323</v>
      </c>
      <c r="B105" s="35" t="s">
        <v>324</v>
      </c>
      <c r="C105" s="36" t="s">
        <v>1615</v>
      </c>
      <c r="D105" s="37" t="s">
        <v>1616</v>
      </c>
      <c r="E105" s="38">
        <v>5</v>
      </c>
      <c r="F105" s="38" t="s">
        <v>6</v>
      </c>
      <c r="G105" s="57"/>
      <c r="K105" s="35"/>
      <c r="O105" s="44"/>
    </row>
    <row r="106" spans="1:15">
      <c r="A106" s="35" t="s">
        <v>335</v>
      </c>
      <c r="B106" s="49" t="s">
        <v>336</v>
      </c>
      <c r="C106" s="53" t="s">
        <v>337</v>
      </c>
      <c r="D106" s="37" t="s">
        <v>1520</v>
      </c>
      <c r="E106" s="38">
        <v>1</v>
      </c>
      <c r="F106" s="38" t="s">
        <v>6</v>
      </c>
      <c r="G106" s="49" t="s">
        <v>338</v>
      </c>
      <c r="H106" s="42" t="s">
        <v>1618</v>
      </c>
      <c r="I106" s="41" t="s">
        <v>1619</v>
      </c>
      <c r="K106" s="35"/>
      <c r="O106" s="44"/>
    </row>
    <row r="107" spans="1:15">
      <c r="A107" s="35" t="s">
        <v>340</v>
      </c>
      <c r="B107" s="35" t="s">
        <v>341</v>
      </c>
      <c r="C107" s="36" t="s">
        <v>1620</v>
      </c>
      <c r="D107" s="37" t="s">
        <v>1520</v>
      </c>
      <c r="E107" s="38">
        <v>1</v>
      </c>
      <c r="F107" s="38" t="s">
        <v>6</v>
      </c>
      <c r="G107" s="49" t="s">
        <v>317</v>
      </c>
      <c r="H107" s="33" t="s">
        <v>1564</v>
      </c>
      <c r="K107" s="35"/>
      <c r="O107" s="87"/>
    </row>
    <row r="108" spans="1:15" s="68" customFormat="1">
      <c r="A108" s="66">
        <v>2193</v>
      </c>
      <c r="B108" s="67" t="s">
        <v>344</v>
      </c>
      <c r="C108" s="67" t="s">
        <v>345</v>
      </c>
      <c r="D108" s="63" t="s">
        <v>1520</v>
      </c>
      <c r="E108" s="41">
        <v>1</v>
      </c>
      <c r="F108" s="41" t="s">
        <v>6</v>
      </c>
      <c r="G108" s="43" t="s">
        <v>346</v>
      </c>
      <c r="H108" s="33" t="s">
        <v>1621</v>
      </c>
      <c r="I108" s="41"/>
      <c r="J108" s="43"/>
      <c r="K108" s="43"/>
      <c r="L108" s="43"/>
      <c r="M108" s="43"/>
      <c r="N108" s="43"/>
    </row>
    <row r="109" spans="1:15">
      <c r="A109" s="35" t="s">
        <v>348</v>
      </c>
      <c r="B109" s="35" t="s">
        <v>349</v>
      </c>
      <c r="C109" s="36" t="s">
        <v>350</v>
      </c>
      <c r="D109" s="37" t="s">
        <v>1546</v>
      </c>
      <c r="E109" s="38">
        <v>1</v>
      </c>
      <c r="F109" s="38" t="s">
        <v>19</v>
      </c>
      <c r="G109" s="49" t="s">
        <v>351</v>
      </c>
      <c r="K109" s="35"/>
      <c r="O109" s="44"/>
    </row>
    <row r="110" spans="1:15" s="68" customFormat="1">
      <c r="A110" s="66" t="s">
        <v>353</v>
      </c>
      <c r="B110" s="67" t="s">
        <v>354</v>
      </c>
      <c r="C110" s="67" t="s">
        <v>1622</v>
      </c>
      <c r="D110" s="63" t="s">
        <v>1623</v>
      </c>
      <c r="E110" s="41">
        <v>1</v>
      </c>
      <c r="F110" s="41" t="s">
        <v>6</v>
      </c>
      <c r="G110" s="59" t="s">
        <v>356</v>
      </c>
      <c r="H110" s="33" t="s">
        <v>1534</v>
      </c>
      <c r="I110" s="41"/>
      <c r="J110" s="43"/>
      <c r="K110" s="43"/>
      <c r="L110" s="43"/>
      <c r="M110" s="43"/>
      <c r="N110" s="43"/>
    </row>
    <row r="111" spans="1:15" s="95" customFormat="1">
      <c r="A111" s="88">
        <v>1248</v>
      </c>
      <c r="B111" s="89" t="s">
        <v>358</v>
      </c>
      <c r="C111" s="89" t="s">
        <v>359</v>
      </c>
      <c r="D111" s="90" t="s">
        <v>1572</v>
      </c>
      <c r="E111" s="91">
        <v>1</v>
      </c>
      <c r="F111" s="91" t="s">
        <v>6</v>
      </c>
      <c r="G111" s="89" t="s">
        <v>360</v>
      </c>
      <c r="H111" s="92"/>
      <c r="I111" s="93"/>
      <c r="J111" s="94"/>
      <c r="K111" s="92"/>
    </row>
    <row r="112" spans="1:15">
      <c r="A112" s="35">
        <v>1808</v>
      </c>
      <c r="B112" s="35" t="s">
        <v>363</v>
      </c>
      <c r="C112" s="36" t="s">
        <v>1624</v>
      </c>
      <c r="D112" s="37" t="s">
        <v>1520</v>
      </c>
      <c r="E112" s="38">
        <v>1</v>
      </c>
      <c r="F112" s="38" t="s">
        <v>6</v>
      </c>
      <c r="G112" s="59" t="s">
        <v>365</v>
      </c>
      <c r="H112" s="33" t="s">
        <v>1569</v>
      </c>
      <c r="K112" s="56"/>
      <c r="M112" s="50"/>
      <c r="O112" s="44"/>
    </row>
    <row r="113" spans="1:30" s="68" customFormat="1">
      <c r="A113" s="66">
        <v>1770</v>
      </c>
      <c r="B113" s="67" t="s">
        <v>368</v>
      </c>
      <c r="C113" s="67" t="s">
        <v>1625</v>
      </c>
      <c r="D113" s="63" t="s">
        <v>1626</v>
      </c>
      <c r="E113" s="41">
        <v>1</v>
      </c>
      <c r="F113" s="41" t="s">
        <v>6</v>
      </c>
      <c r="G113" s="59" t="s">
        <v>170</v>
      </c>
      <c r="H113" s="33" t="s">
        <v>1567</v>
      </c>
      <c r="I113" s="41" t="s">
        <v>1627</v>
      </c>
      <c r="J113" s="43"/>
      <c r="K113" s="43"/>
      <c r="L113" s="43"/>
      <c r="M113" s="43"/>
      <c r="N113" s="43"/>
    </row>
    <row r="114" spans="1:30">
      <c r="A114" s="35">
        <v>1593</v>
      </c>
      <c r="B114" s="35" t="s">
        <v>1628</v>
      </c>
      <c r="C114" s="36" t="s">
        <v>372</v>
      </c>
      <c r="D114" s="37">
        <v>16</v>
      </c>
      <c r="E114" s="38">
        <v>1</v>
      </c>
      <c r="F114" s="38" t="s">
        <v>19</v>
      </c>
      <c r="G114" s="57" t="s">
        <v>249</v>
      </c>
      <c r="K114" s="35"/>
      <c r="O114" s="44"/>
    </row>
    <row r="115" spans="1:30">
      <c r="A115" s="35">
        <v>1616</v>
      </c>
      <c r="B115" s="35" t="s">
        <v>1629</v>
      </c>
      <c r="C115" s="36" t="s">
        <v>372</v>
      </c>
      <c r="D115" s="37">
        <v>16</v>
      </c>
      <c r="E115" s="38">
        <v>1</v>
      </c>
      <c r="F115" s="38" t="s">
        <v>19</v>
      </c>
      <c r="G115" s="57" t="s">
        <v>249</v>
      </c>
      <c r="K115" s="35"/>
      <c r="O115" s="44"/>
    </row>
    <row r="116" spans="1:30">
      <c r="A116" s="35">
        <v>1617</v>
      </c>
      <c r="B116" s="35" t="s">
        <v>1630</v>
      </c>
      <c r="C116" s="36" t="s">
        <v>372</v>
      </c>
      <c r="D116" s="37">
        <v>9</v>
      </c>
      <c r="E116" s="38">
        <v>1</v>
      </c>
      <c r="F116" s="38" t="s">
        <v>19</v>
      </c>
      <c r="G116" s="57" t="s">
        <v>249</v>
      </c>
      <c r="K116" s="35"/>
      <c r="O116" s="44"/>
    </row>
    <row r="117" spans="1:30" s="65" customFormat="1">
      <c r="A117" s="35">
        <v>1619</v>
      </c>
      <c r="B117" s="75" t="s">
        <v>1631</v>
      </c>
      <c r="C117" s="36" t="s">
        <v>372</v>
      </c>
      <c r="D117" s="76">
        <v>9</v>
      </c>
      <c r="E117" s="38">
        <v>1</v>
      </c>
      <c r="F117" s="77" t="s">
        <v>19</v>
      </c>
      <c r="G117" s="57" t="s">
        <v>249</v>
      </c>
      <c r="H117" s="43"/>
      <c r="I117" s="41"/>
      <c r="J117" s="43"/>
      <c r="K117" s="56"/>
      <c r="L117" s="50"/>
      <c r="M117" s="50"/>
      <c r="N117" s="43"/>
      <c r="O117" s="44"/>
      <c r="P117" s="43"/>
      <c r="Q117" s="43"/>
      <c r="R117" s="43"/>
      <c r="S117" s="43"/>
      <c r="T117" s="43"/>
      <c r="U117" s="43"/>
      <c r="V117" s="43"/>
      <c r="W117" s="43"/>
      <c r="X117" s="43"/>
      <c r="Y117" s="43"/>
      <c r="Z117" s="43"/>
      <c r="AA117" s="43"/>
      <c r="AB117" s="43"/>
      <c r="AC117" s="43"/>
      <c r="AD117" s="43"/>
    </row>
    <row r="118" spans="1:30" s="65" customFormat="1">
      <c r="A118" s="35" t="s">
        <v>373</v>
      </c>
      <c r="B118" s="35" t="s">
        <v>374</v>
      </c>
      <c r="C118" s="53" t="s">
        <v>375</v>
      </c>
      <c r="D118" s="37" t="s">
        <v>1520</v>
      </c>
      <c r="E118" s="38">
        <v>1</v>
      </c>
      <c r="F118" s="38" t="s">
        <v>6</v>
      </c>
      <c r="G118" s="59" t="s">
        <v>377</v>
      </c>
      <c r="H118" s="43"/>
      <c r="I118" s="41"/>
      <c r="J118" s="43"/>
      <c r="K118" s="35"/>
      <c r="L118" s="43"/>
      <c r="M118" s="43"/>
      <c r="N118" s="43"/>
      <c r="O118" s="44"/>
      <c r="P118" s="43"/>
      <c r="Q118" s="43"/>
      <c r="R118" s="43"/>
      <c r="S118" s="43"/>
      <c r="T118" s="43"/>
      <c r="U118" s="43"/>
      <c r="V118" s="43"/>
      <c r="W118" s="43"/>
      <c r="X118" s="43"/>
      <c r="Y118" s="43"/>
      <c r="Z118" s="43"/>
      <c r="AA118" s="43"/>
      <c r="AB118" s="43"/>
      <c r="AC118" s="43"/>
      <c r="AD118" s="43"/>
    </row>
    <row r="119" spans="1:30">
      <c r="A119" s="35" t="s">
        <v>379</v>
      </c>
      <c r="B119" s="49" t="s">
        <v>380</v>
      </c>
      <c r="C119" s="53" t="s">
        <v>381</v>
      </c>
      <c r="D119" s="37" t="s">
        <v>1520</v>
      </c>
      <c r="E119" s="38">
        <v>1</v>
      </c>
      <c r="F119" s="38" t="s">
        <v>6</v>
      </c>
      <c r="G119" s="59" t="s">
        <v>382</v>
      </c>
      <c r="H119" s="42" t="s">
        <v>1530</v>
      </c>
      <c r="K119" s="56"/>
      <c r="M119" s="50"/>
      <c r="O119" s="44"/>
    </row>
    <row r="120" spans="1:30">
      <c r="A120" s="35" t="s">
        <v>384</v>
      </c>
      <c r="B120" s="49" t="s">
        <v>385</v>
      </c>
      <c r="C120" s="96" t="s">
        <v>386</v>
      </c>
      <c r="D120" s="37">
        <v>5</v>
      </c>
      <c r="E120" s="38">
        <v>1</v>
      </c>
      <c r="F120" s="38" t="s">
        <v>19</v>
      </c>
      <c r="G120" s="57" t="s">
        <v>249</v>
      </c>
      <c r="H120" s="42"/>
      <c r="K120" s="35"/>
      <c r="O120" s="44"/>
    </row>
    <row r="121" spans="1:30" s="41" customFormat="1">
      <c r="A121" s="35" t="s">
        <v>387</v>
      </c>
      <c r="B121" s="60" t="s">
        <v>388</v>
      </c>
      <c r="C121" s="61" t="s">
        <v>389</v>
      </c>
      <c r="D121" s="37" t="s">
        <v>1570</v>
      </c>
      <c r="E121" s="38">
        <v>1</v>
      </c>
      <c r="F121" s="38" t="s">
        <v>19</v>
      </c>
      <c r="G121" s="57" t="s">
        <v>249</v>
      </c>
      <c r="H121" s="33"/>
      <c r="J121" s="42"/>
      <c r="K121" s="35"/>
      <c r="L121" s="43"/>
      <c r="M121" s="43"/>
      <c r="O121" s="74"/>
    </row>
    <row r="122" spans="1:30" s="41" customFormat="1">
      <c r="A122" s="35" t="s">
        <v>390</v>
      </c>
      <c r="B122" s="60" t="s">
        <v>391</v>
      </c>
      <c r="C122" s="61" t="s">
        <v>392</v>
      </c>
      <c r="D122" s="37" t="s">
        <v>1632</v>
      </c>
      <c r="E122" s="38">
        <v>1</v>
      </c>
      <c r="F122" s="38" t="s">
        <v>19</v>
      </c>
      <c r="G122" s="57" t="s">
        <v>249</v>
      </c>
      <c r="H122" s="33"/>
      <c r="J122" s="42"/>
      <c r="K122" s="35"/>
      <c r="L122" s="43"/>
      <c r="M122" s="43"/>
      <c r="O122" s="74"/>
    </row>
    <row r="123" spans="1:30" s="41" customFormat="1">
      <c r="A123" s="35" t="s">
        <v>393</v>
      </c>
      <c r="B123" s="60" t="s">
        <v>394</v>
      </c>
      <c r="C123" s="61" t="s">
        <v>395</v>
      </c>
      <c r="D123" s="37" t="s">
        <v>1632</v>
      </c>
      <c r="E123" s="38">
        <v>1</v>
      </c>
      <c r="F123" s="38" t="s">
        <v>19</v>
      </c>
      <c r="G123" s="57" t="s">
        <v>249</v>
      </c>
      <c r="H123" s="33"/>
      <c r="J123" s="42"/>
      <c r="K123" s="35"/>
      <c r="L123" s="43"/>
      <c r="M123" s="43"/>
      <c r="O123" s="74"/>
    </row>
    <row r="124" spans="1:30" s="41" customFormat="1">
      <c r="A124" s="35" t="s">
        <v>396</v>
      </c>
      <c r="B124" s="35" t="s">
        <v>397</v>
      </c>
      <c r="C124" s="36" t="s">
        <v>398</v>
      </c>
      <c r="D124" s="37" t="s">
        <v>1633</v>
      </c>
      <c r="E124" s="38">
        <v>1</v>
      </c>
      <c r="F124" s="38" t="s">
        <v>19</v>
      </c>
      <c r="G124" s="57" t="s">
        <v>249</v>
      </c>
      <c r="H124" s="33"/>
      <c r="J124" s="42"/>
      <c r="K124" s="35"/>
      <c r="L124" s="43"/>
      <c r="M124" s="43"/>
      <c r="O124" s="74"/>
    </row>
    <row r="125" spans="1:30" s="68" customFormat="1">
      <c r="A125" s="66" t="s">
        <v>399</v>
      </c>
      <c r="B125" s="67" t="s">
        <v>400</v>
      </c>
      <c r="C125" s="67" t="s">
        <v>1634</v>
      </c>
      <c r="D125" s="63">
        <v>5</v>
      </c>
      <c r="E125" s="41">
        <v>1</v>
      </c>
      <c r="F125" s="41" t="s">
        <v>6</v>
      </c>
      <c r="G125" s="81" t="s">
        <v>402</v>
      </c>
      <c r="H125" s="43" t="s">
        <v>1621</v>
      </c>
      <c r="I125" s="41"/>
      <c r="J125" s="43"/>
      <c r="K125" s="43"/>
      <c r="L125" s="43"/>
      <c r="M125" s="43"/>
      <c r="N125" s="43"/>
    </row>
    <row r="126" spans="1:30" s="68" customFormat="1">
      <c r="A126" s="81" t="s">
        <v>404</v>
      </c>
      <c r="B126" s="81" t="s">
        <v>405</v>
      </c>
      <c r="C126" s="81" t="s">
        <v>406</v>
      </c>
      <c r="D126" s="63">
        <v>16</v>
      </c>
      <c r="E126" s="41">
        <v>1</v>
      </c>
      <c r="F126" s="41" t="s">
        <v>6</v>
      </c>
      <c r="G126" s="57" t="s">
        <v>249</v>
      </c>
      <c r="H126" s="43"/>
      <c r="I126" s="41"/>
      <c r="J126" s="43"/>
      <c r="K126" s="43"/>
      <c r="L126" s="43"/>
      <c r="M126" s="43"/>
      <c r="N126" s="43"/>
    </row>
    <row r="127" spans="1:30" s="41" customFormat="1">
      <c r="A127" s="75" t="s">
        <v>407</v>
      </c>
      <c r="B127" s="75" t="s">
        <v>408</v>
      </c>
      <c r="C127" s="36" t="s">
        <v>406</v>
      </c>
      <c r="D127" s="76">
        <v>16</v>
      </c>
      <c r="E127" s="77">
        <v>1</v>
      </c>
      <c r="F127" s="77" t="s">
        <v>19</v>
      </c>
      <c r="G127" s="57" t="s">
        <v>249</v>
      </c>
      <c r="H127" s="33"/>
      <c r="J127" s="42"/>
      <c r="K127" s="35"/>
      <c r="L127" s="43"/>
      <c r="M127" s="43"/>
      <c r="O127" s="74"/>
    </row>
    <row r="128" spans="1:30">
      <c r="A128" s="35" t="s">
        <v>412</v>
      </c>
      <c r="B128" s="35" t="s">
        <v>413</v>
      </c>
      <c r="C128" s="36" t="s">
        <v>406</v>
      </c>
      <c r="D128" s="37">
        <v>16</v>
      </c>
      <c r="E128" s="38">
        <v>1</v>
      </c>
      <c r="F128" s="38" t="s">
        <v>19</v>
      </c>
      <c r="G128" s="57" t="s">
        <v>249</v>
      </c>
      <c r="K128" s="35"/>
      <c r="O128" s="44"/>
    </row>
    <row r="129" spans="1:15" s="65" customFormat="1">
      <c r="A129" s="38" t="s">
        <v>409</v>
      </c>
      <c r="B129" s="43" t="s">
        <v>410</v>
      </c>
      <c r="C129" s="62" t="s">
        <v>411</v>
      </c>
      <c r="D129" s="37">
        <v>4</v>
      </c>
      <c r="E129" s="41">
        <v>1</v>
      </c>
      <c r="F129" s="64" t="s">
        <v>6</v>
      </c>
      <c r="G129" s="57" t="s">
        <v>249</v>
      </c>
      <c r="H129" s="97"/>
      <c r="I129" s="41"/>
      <c r="J129" s="43"/>
      <c r="K129" s="43"/>
      <c r="L129" s="43"/>
      <c r="M129" s="43"/>
      <c r="N129" s="43"/>
    </row>
    <row r="130" spans="1:15">
      <c r="A130" s="35" t="s">
        <v>414</v>
      </c>
      <c r="B130" s="49" t="s">
        <v>415</v>
      </c>
      <c r="C130" s="96" t="s">
        <v>416</v>
      </c>
      <c r="D130" s="37">
        <v>5</v>
      </c>
      <c r="E130" s="38">
        <v>1</v>
      </c>
      <c r="F130" s="38" t="s">
        <v>19</v>
      </c>
      <c r="G130" s="57" t="s">
        <v>249</v>
      </c>
      <c r="H130" s="42"/>
      <c r="K130" s="35"/>
      <c r="O130" s="44"/>
    </row>
    <row r="131" spans="1:15" s="65" customFormat="1">
      <c r="A131" s="41" t="s">
        <v>417</v>
      </c>
      <c r="B131" s="43" t="s">
        <v>418</v>
      </c>
      <c r="C131" s="62" t="s">
        <v>419</v>
      </c>
      <c r="D131" s="37">
        <v>5</v>
      </c>
      <c r="E131" s="41">
        <v>1</v>
      </c>
      <c r="F131" s="64" t="s">
        <v>6</v>
      </c>
      <c r="G131" s="57" t="s">
        <v>249</v>
      </c>
      <c r="H131" s="97"/>
      <c r="I131" s="41"/>
      <c r="J131" s="43"/>
      <c r="K131" s="43"/>
      <c r="L131" s="43"/>
      <c r="M131" s="43"/>
      <c r="N131" s="43"/>
    </row>
    <row r="132" spans="1:15" ht="24">
      <c r="A132" s="35" t="s">
        <v>420</v>
      </c>
      <c r="B132" s="49" t="s">
        <v>421</v>
      </c>
      <c r="C132" s="36" t="s">
        <v>262</v>
      </c>
      <c r="D132" s="37" t="s">
        <v>1574</v>
      </c>
      <c r="E132" s="38">
        <v>1</v>
      </c>
      <c r="F132" s="38" t="s">
        <v>19</v>
      </c>
      <c r="G132" s="57" t="s">
        <v>1635</v>
      </c>
      <c r="K132" s="35"/>
      <c r="O132" s="44"/>
    </row>
    <row r="133" spans="1:15">
      <c r="A133" s="35" t="s">
        <v>424</v>
      </c>
      <c r="B133" s="35" t="s">
        <v>425</v>
      </c>
      <c r="C133" s="36" t="s">
        <v>426</v>
      </c>
      <c r="D133" s="37" t="s">
        <v>1520</v>
      </c>
      <c r="E133" s="38">
        <v>1</v>
      </c>
      <c r="F133" s="38" t="s">
        <v>6</v>
      </c>
      <c r="G133" s="57" t="s">
        <v>365</v>
      </c>
      <c r="H133" s="33" t="s">
        <v>1578</v>
      </c>
      <c r="I133" s="41" t="s">
        <v>1601</v>
      </c>
      <c r="J133" s="42">
        <v>95</v>
      </c>
      <c r="K133" s="56"/>
      <c r="O133" s="44"/>
    </row>
    <row r="134" spans="1:15">
      <c r="A134" s="35" t="s">
        <v>424</v>
      </c>
      <c r="B134" s="35" t="s">
        <v>425</v>
      </c>
      <c r="C134" s="36" t="s">
        <v>426</v>
      </c>
      <c r="D134" s="37" t="s">
        <v>1520</v>
      </c>
      <c r="E134" s="38">
        <v>1</v>
      </c>
      <c r="F134" s="38" t="s">
        <v>7</v>
      </c>
      <c r="G134" s="33" t="s">
        <v>366</v>
      </c>
      <c r="H134" s="33" t="s">
        <v>1536</v>
      </c>
      <c r="J134" s="42">
        <v>95</v>
      </c>
      <c r="K134" s="35"/>
      <c r="O134" s="44"/>
    </row>
    <row r="135" spans="1:15">
      <c r="A135" s="35" t="s">
        <v>427</v>
      </c>
      <c r="B135" s="35" t="s">
        <v>428</v>
      </c>
      <c r="C135" s="36" t="s">
        <v>1636</v>
      </c>
      <c r="D135" s="37" t="s">
        <v>1520</v>
      </c>
      <c r="E135" s="38">
        <v>1</v>
      </c>
      <c r="F135" s="38" t="s">
        <v>6</v>
      </c>
      <c r="G135" s="33" t="s">
        <v>430</v>
      </c>
      <c r="H135" s="33" t="s">
        <v>1534</v>
      </c>
      <c r="J135" s="42">
        <v>95</v>
      </c>
      <c r="K135" s="35"/>
      <c r="O135" s="44"/>
    </row>
    <row r="136" spans="1:15">
      <c r="A136" s="35" t="s">
        <v>427</v>
      </c>
      <c r="B136" s="35" t="s">
        <v>428</v>
      </c>
      <c r="C136" s="36" t="s">
        <v>1636</v>
      </c>
      <c r="D136" s="37" t="s">
        <v>1520</v>
      </c>
      <c r="E136" s="38">
        <v>1</v>
      </c>
      <c r="F136" s="38" t="s">
        <v>7</v>
      </c>
      <c r="G136" s="33" t="s">
        <v>431</v>
      </c>
      <c r="H136" s="33" t="s">
        <v>1637</v>
      </c>
      <c r="J136" s="42">
        <v>95</v>
      </c>
      <c r="K136" s="35"/>
      <c r="O136" s="44"/>
    </row>
    <row r="137" spans="1:15">
      <c r="A137" s="35" t="s">
        <v>432</v>
      </c>
      <c r="B137" s="35" t="s">
        <v>433</v>
      </c>
      <c r="C137" s="36" t="s">
        <v>1638</v>
      </c>
      <c r="D137" s="37" t="s">
        <v>1520</v>
      </c>
      <c r="E137" s="38">
        <v>1</v>
      </c>
      <c r="F137" s="38" t="s">
        <v>6</v>
      </c>
      <c r="G137" s="33" t="s">
        <v>435</v>
      </c>
      <c r="H137" s="33" t="s">
        <v>1621</v>
      </c>
      <c r="I137" s="41" t="s">
        <v>1601</v>
      </c>
      <c r="J137" s="42">
        <v>95</v>
      </c>
      <c r="K137" s="35"/>
      <c r="O137" s="44"/>
    </row>
    <row r="138" spans="1:15">
      <c r="A138" s="35" t="s">
        <v>432</v>
      </c>
      <c r="B138" s="35" t="s">
        <v>433</v>
      </c>
      <c r="C138" s="36" t="s">
        <v>1638</v>
      </c>
      <c r="D138" s="37" t="s">
        <v>1520</v>
      </c>
      <c r="E138" s="38">
        <v>1</v>
      </c>
      <c r="F138" s="38" t="s">
        <v>7</v>
      </c>
      <c r="G138" s="33" t="s">
        <v>436</v>
      </c>
      <c r="H138" s="33" t="s">
        <v>1639</v>
      </c>
      <c r="I138" s="41" t="s">
        <v>1601</v>
      </c>
      <c r="J138" s="42">
        <v>95</v>
      </c>
      <c r="K138" s="35"/>
      <c r="O138" s="44"/>
    </row>
    <row r="139" spans="1:15">
      <c r="A139" s="35">
        <v>1183</v>
      </c>
      <c r="B139" s="35" t="s">
        <v>438</v>
      </c>
      <c r="C139" s="36" t="s">
        <v>439</v>
      </c>
      <c r="D139" s="37" t="s">
        <v>1520</v>
      </c>
      <c r="E139" s="38">
        <v>1</v>
      </c>
      <c r="F139" s="38" t="s">
        <v>6</v>
      </c>
      <c r="G139" s="49" t="s">
        <v>440</v>
      </c>
      <c r="H139" s="33" t="s">
        <v>1538</v>
      </c>
      <c r="I139" s="41" t="s">
        <v>1601</v>
      </c>
      <c r="J139" s="42">
        <v>95</v>
      </c>
      <c r="K139" s="35"/>
      <c r="O139" s="44"/>
    </row>
    <row r="140" spans="1:15">
      <c r="A140" s="35" t="s">
        <v>437</v>
      </c>
      <c r="B140" s="35" t="s">
        <v>438</v>
      </c>
      <c r="C140" s="36" t="s">
        <v>439</v>
      </c>
      <c r="D140" s="37" t="s">
        <v>1520</v>
      </c>
      <c r="E140" s="38">
        <v>1</v>
      </c>
      <c r="F140" s="38" t="s">
        <v>7</v>
      </c>
      <c r="G140" s="33" t="s">
        <v>441</v>
      </c>
      <c r="H140" s="33" t="s">
        <v>1640</v>
      </c>
      <c r="J140" s="42">
        <v>95</v>
      </c>
      <c r="K140" s="35"/>
      <c r="O140" s="44"/>
    </row>
    <row r="141" spans="1:15">
      <c r="A141" s="35" t="s">
        <v>442</v>
      </c>
      <c r="B141" s="35" t="s">
        <v>443</v>
      </c>
      <c r="C141" s="36" t="s">
        <v>184</v>
      </c>
      <c r="D141" s="37" t="s">
        <v>1546</v>
      </c>
      <c r="E141" s="38">
        <v>1</v>
      </c>
      <c r="F141" s="38" t="s">
        <v>19</v>
      </c>
      <c r="G141" s="57" t="s">
        <v>440</v>
      </c>
      <c r="K141" s="35"/>
      <c r="O141" s="44"/>
    </row>
    <row r="142" spans="1:15" ht="144">
      <c r="A142" s="35" t="s">
        <v>444</v>
      </c>
      <c r="B142" s="35" t="s">
        <v>445</v>
      </c>
      <c r="C142" s="36" t="s">
        <v>446</v>
      </c>
      <c r="D142" s="37" t="s">
        <v>1641</v>
      </c>
      <c r="E142" s="38">
        <v>1</v>
      </c>
      <c r="F142" s="38" t="s">
        <v>8</v>
      </c>
      <c r="G142" s="98" t="s">
        <v>1642</v>
      </c>
      <c r="H142" s="99" t="s">
        <v>1643</v>
      </c>
      <c r="J142" s="42">
        <v>88</v>
      </c>
      <c r="K142" s="35"/>
      <c r="O142" s="100"/>
    </row>
    <row r="143" spans="1:15">
      <c r="A143" s="35" t="s">
        <v>506</v>
      </c>
      <c r="B143" s="35" t="s">
        <v>507</v>
      </c>
      <c r="C143" s="36" t="s">
        <v>508</v>
      </c>
      <c r="D143" s="37" t="s">
        <v>1520</v>
      </c>
      <c r="E143" s="38">
        <v>1</v>
      </c>
      <c r="F143" s="38" t="s">
        <v>6</v>
      </c>
      <c r="G143" s="59" t="s">
        <v>509</v>
      </c>
      <c r="H143" s="33" t="s">
        <v>1578</v>
      </c>
      <c r="I143" s="41" t="s">
        <v>1644</v>
      </c>
      <c r="J143" s="42">
        <v>88</v>
      </c>
      <c r="K143" s="35"/>
      <c r="O143" s="44"/>
    </row>
    <row r="144" spans="1:15">
      <c r="A144" s="35" t="s">
        <v>506</v>
      </c>
      <c r="B144" s="35" t="s">
        <v>507</v>
      </c>
      <c r="C144" s="36" t="s">
        <v>508</v>
      </c>
      <c r="D144" s="37" t="s">
        <v>1520</v>
      </c>
      <c r="E144" s="38">
        <v>1</v>
      </c>
      <c r="F144" s="38" t="s">
        <v>7</v>
      </c>
      <c r="G144" s="33" t="s">
        <v>510</v>
      </c>
      <c r="H144" s="33" t="s">
        <v>1639</v>
      </c>
      <c r="I144" s="41" t="s">
        <v>1644</v>
      </c>
      <c r="J144" s="42">
        <v>88</v>
      </c>
      <c r="K144" s="35"/>
      <c r="O144" s="44"/>
    </row>
    <row r="145" spans="1:30">
      <c r="A145" s="35" t="s">
        <v>511</v>
      </c>
      <c r="B145" s="35" t="s">
        <v>512</v>
      </c>
      <c r="C145" s="36" t="s">
        <v>513</v>
      </c>
      <c r="D145" s="37" t="s">
        <v>1520</v>
      </c>
      <c r="E145" s="38">
        <v>1</v>
      </c>
      <c r="F145" s="38" t="s">
        <v>6</v>
      </c>
      <c r="G145" s="59" t="s">
        <v>514</v>
      </c>
      <c r="H145" s="33" t="s">
        <v>1538</v>
      </c>
      <c r="I145" s="41" t="s">
        <v>1644</v>
      </c>
      <c r="J145" s="42">
        <v>88</v>
      </c>
      <c r="K145" s="56"/>
      <c r="O145" s="44"/>
    </row>
    <row r="146" spans="1:30">
      <c r="A146" s="35" t="s">
        <v>511</v>
      </c>
      <c r="B146" s="35" t="s">
        <v>512</v>
      </c>
      <c r="C146" s="36" t="s">
        <v>513</v>
      </c>
      <c r="D146" s="37" t="s">
        <v>1520</v>
      </c>
      <c r="E146" s="38">
        <v>1</v>
      </c>
      <c r="F146" s="38" t="s">
        <v>7</v>
      </c>
      <c r="G146" s="33" t="s">
        <v>515</v>
      </c>
      <c r="H146" s="33" t="s">
        <v>1536</v>
      </c>
      <c r="I146" s="41" t="s">
        <v>1644</v>
      </c>
      <c r="J146" s="42">
        <v>88</v>
      </c>
      <c r="K146" s="35"/>
      <c r="O146" s="44"/>
    </row>
    <row r="147" spans="1:30">
      <c r="A147" s="35" t="s">
        <v>1645</v>
      </c>
      <c r="B147" s="35" t="s">
        <v>1646</v>
      </c>
      <c r="C147" s="36" t="s">
        <v>197</v>
      </c>
      <c r="D147" s="37" t="s">
        <v>1546</v>
      </c>
      <c r="E147" s="38">
        <v>1</v>
      </c>
      <c r="F147" s="38" t="s">
        <v>19</v>
      </c>
      <c r="G147" s="57" t="s">
        <v>440</v>
      </c>
      <c r="K147" s="35"/>
      <c r="O147" s="44"/>
    </row>
    <row r="148" spans="1:30">
      <c r="A148" s="35" t="s">
        <v>1647</v>
      </c>
      <c r="B148" s="35" t="s">
        <v>1648</v>
      </c>
      <c r="C148" s="36" t="s">
        <v>197</v>
      </c>
      <c r="D148" s="37" t="s">
        <v>1546</v>
      </c>
      <c r="E148" s="38">
        <v>1</v>
      </c>
      <c r="F148" s="38" t="s">
        <v>19</v>
      </c>
      <c r="G148" s="57" t="s">
        <v>440</v>
      </c>
      <c r="K148" s="35"/>
      <c r="O148" s="44"/>
    </row>
    <row r="149" spans="1:30">
      <c r="A149" s="35" t="s">
        <v>1649</v>
      </c>
      <c r="B149" s="35" t="s">
        <v>1650</v>
      </c>
      <c r="C149" s="36" t="s">
        <v>200</v>
      </c>
      <c r="D149" s="37" t="s">
        <v>1546</v>
      </c>
      <c r="E149" s="38">
        <v>1</v>
      </c>
      <c r="F149" s="38" t="s">
        <v>19</v>
      </c>
      <c r="G149" s="57" t="s">
        <v>440</v>
      </c>
      <c r="K149" s="35"/>
      <c r="O149" s="44"/>
    </row>
    <row r="150" spans="1:30">
      <c r="A150" s="35" t="s">
        <v>1651</v>
      </c>
      <c r="B150" s="35" t="s">
        <v>1652</v>
      </c>
      <c r="C150" s="36" t="s">
        <v>200</v>
      </c>
      <c r="D150" s="37" t="s">
        <v>1546</v>
      </c>
      <c r="E150" s="38">
        <v>1</v>
      </c>
      <c r="F150" s="38" t="s">
        <v>19</v>
      </c>
      <c r="G150" s="57" t="s">
        <v>440</v>
      </c>
      <c r="K150" s="35"/>
      <c r="O150" s="44"/>
    </row>
    <row r="151" spans="1:30" s="68" customFormat="1">
      <c r="A151" s="66" t="s">
        <v>520</v>
      </c>
      <c r="B151" s="67" t="s">
        <v>521</v>
      </c>
      <c r="C151" s="67" t="s">
        <v>1653</v>
      </c>
      <c r="D151" s="63" t="s">
        <v>1520</v>
      </c>
      <c r="E151" s="41">
        <v>1</v>
      </c>
      <c r="F151" s="41" t="s">
        <v>6</v>
      </c>
      <c r="G151" s="43" t="s">
        <v>523</v>
      </c>
      <c r="H151" s="43" t="s">
        <v>1534</v>
      </c>
      <c r="I151" s="41"/>
      <c r="J151" s="43"/>
      <c r="K151" s="43"/>
      <c r="L151" s="43"/>
      <c r="M151" s="43"/>
      <c r="N151" s="43"/>
    </row>
    <row r="152" spans="1:30">
      <c r="A152" s="35" t="s">
        <v>525</v>
      </c>
      <c r="B152" s="49" t="s">
        <v>526</v>
      </c>
      <c r="C152" s="53" t="s">
        <v>527</v>
      </c>
      <c r="D152" s="37" t="s">
        <v>1654</v>
      </c>
      <c r="E152" s="38">
        <v>1</v>
      </c>
      <c r="F152" s="38" t="s">
        <v>6</v>
      </c>
      <c r="G152" s="57" t="s">
        <v>509</v>
      </c>
      <c r="H152" s="42" t="s">
        <v>1548</v>
      </c>
      <c r="K152" s="35"/>
      <c r="O152" s="44"/>
    </row>
    <row r="153" spans="1:30">
      <c r="A153" s="35">
        <v>1204</v>
      </c>
      <c r="B153" s="49" t="s">
        <v>529</v>
      </c>
      <c r="C153" s="53" t="s">
        <v>530</v>
      </c>
      <c r="D153" s="37" t="s">
        <v>1654</v>
      </c>
      <c r="E153" s="38">
        <v>1</v>
      </c>
      <c r="F153" s="38" t="s">
        <v>6</v>
      </c>
      <c r="G153" s="57" t="s">
        <v>440</v>
      </c>
      <c r="H153" s="33" t="s">
        <v>1567</v>
      </c>
      <c r="K153" s="35"/>
      <c r="O153" s="44"/>
    </row>
    <row r="154" spans="1:30">
      <c r="A154" s="35" t="s">
        <v>1655</v>
      </c>
      <c r="B154" s="35" t="s">
        <v>532</v>
      </c>
      <c r="C154" s="36" t="s">
        <v>1656</v>
      </c>
      <c r="D154" s="37" t="s">
        <v>1520</v>
      </c>
      <c r="E154" s="38">
        <v>1</v>
      </c>
      <c r="F154" s="38" t="s">
        <v>6</v>
      </c>
      <c r="G154" s="57" t="s">
        <v>534</v>
      </c>
      <c r="H154" s="42" t="s">
        <v>1569</v>
      </c>
      <c r="K154" s="56"/>
      <c r="M154" s="50"/>
      <c r="O154" s="44"/>
    </row>
    <row r="155" spans="1:30">
      <c r="A155" s="59" t="s">
        <v>536</v>
      </c>
      <c r="B155" s="59" t="s">
        <v>537</v>
      </c>
      <c r="C155" s="59" t="s">
        <v>538</v>
      </c>
      <c r="D155" s="37" t="s">
        <v>1546</v>
      </c>
      <c r="E155" s="38">
        <v>1</v>
      </c>
      <c r="F155" s="38" t="s">
        <v>6</v>
      </c>
      <c r="G155" s="57" t="s">
        <v>440</v>
      </c>
      <c r="H155" s="42"/>
      <c r="K155" s="56"/>
      <c r="M155" s="50"/>
      <c r="O155" s="44"/>
    </row>
    <row r="156" spans="1:30">
      <c r="A156" s="59" t="s">
        <v>539</v>
      </c>
      <c r="B156" s="59" t="s">
        <v>540</v>
      </c>
      <c r="C156" s="59" t="s">
        <v>541</v>
      </c>
      <c r="D156" s="37" t="s">
        <v>1546</v>
      </c>
      <c r="E156" s="38">
        <v>1</v>
      </c>
      <c r="F156" s="38" t="s">
        <v>6</v>
      </c>
      <c r="G156" s="57" t="s">
        <v>440</v>
      </c>
      <c r="H156" s="42"/>
      <c r="K156" s="56"/>
      <c r="M156" s="50"/>
      <c r="O156" s="44"/>
    </row>
    <row r="157" spans="1:30">
      <c r="A157" s="35" t="s">
        <v>542</v>
      </c>
      <c r="B157" s="35" t="s">
        <v>543</v>
      </c>
      <c r="C157" s="36" t="s">
        <v>1657</v>
      </c>
      <c r="D157" s="37" t="s">
        <v>1520</v>
      </c>
      <c r="E157" s="38">
        <v>1</v>
      </c>
      <c r="F157" s="38" t="s">
        <v>6</v>
      </c>
      <c r="G157" s="59" t="s">
        <v>422</v>
      </c>
      <c r="H157" s="33" t="s">
        <v>1621</v>
      </c>
      <c r="K157" s="35"/>
      <c r="O157" s="44"/>
    </row>
    <row r="158" spans="1:30" s="65" customFormat="1">
      <c r="A158" s="35">
        <v>1205</v>
      </c>
      <c r="B158" s="75" t="s">
        <v>546</v>
      </c>
      <c r="C158" s="36" t="s">
        <v>1658</v>
      </c>
      <c r="D158" s="76" t="s">
        <v>1520</v>
      </c>
      <c r="E158" s="38">
        <v>1</v>
      </c>
      <c r="F158" s="77" t="s">
        <v>6</v>
      </c>
      <c r="G158" s="59" t="s">
        <v>456</v>
      </c>
      <c r="H158" s="43" t="s">
        <v>1530</v>
      </c>
      <c r="I158" s="41"/>
      <c r="J158" s="42"/>
      <c r="K158" s="56"/>
      <c r="L158" s="43"/>
      <c r="M158" s="43"/>
      <c r="N158" s="43"/>
      <c r="O158" s="44"/>
      <c r="P158" s="43"/>
      <c r="Q158" s="43"/>
      <c r="R158" s="43"/>
      <c r="S158" s="43"/>
      <c r="T158" s="43"/>
      <c r="U158" s="43"/>
      <c r="V158" s="43"/>
      <c r="W158" s="43"/>
      <c r="X158" s="43"/>
      <c r="Y158" s="43"/>
      <c r="Z158" s="43"/>
      <c r="AA158" s="43"/>
      <c r="AB158" s="43"/>
      <c r="AC158" s="43"/>
      <c r="AD158" s="43"/>
    </row>
    <row r="159" spans="1:30">
      <c r="A159" s="35" t="s">
        <v>548</v>
      </c>
      <c r="B159" s="35" t="s">
        <v>549</v>
      </c>
      <c r="C159" s="36" t="s">
        <v>550</v>
      </c>
      <c r="D159" s="37" t="s">
        <v>1546</v>
      </c>
      <c r="E159" s="38">
        <v>1</v>
      </c>
      <c r="F159" s="38" t="s">
        <v>19</v>
      </c>
      <c r="G159" s="57" t="s">
        <v>440</v>
      </c>
      <c r="K159" s="35"/>
      <c r="O159" s="44"/>
    </row>
    <row r="160" spans="1:30">
      <c r="A160" s="35" t="s">
        <v>551</v>
      </c>
      <c r="B160" s="49" t="s">
        <v>552</v>
      </c>
      <c r="C160" s="53" t="s">
        <v>553</v>
      </c>
      <c r="D160" s="37" t="s">
        <v>1570</v>
      </c>
      <c r="E160" s="38">
        <v>1</v>
      </c>
      <c r="F160" s="38" t="s">
        <v>6</v>
      </c>
      <c r="G160" s="57" t="s">
        <v>523</v>
      </c>
      <c r="H160" s="43" t="s">
        <v>1588</v>
      </c>
      <c r="K160" s="35"/>
      <c r="O160" s="44"/>
    </row>
    <row r="161" spans="1:30">
      <c r="A161" s="35" t="s">
        <v>554</v>
      </c>
      <c r="B161" s="35" t="s">
        <v>555</v>
      </c>
      <c r="C161" s="36" t="s">
        <v>556</v>
      </c>
      <c r="D161" s="37" t="s">
        <v>1659</v>
      </c>
      <c r="E161" s="38">
        <v>1</v>
      </c>
      <c r="F161" s="38" t="s">
        <v>6</v>
      </c>
      <c r="G161" s="57" t="s">
        <v>454</v>
      </c>
      <c r="H161" s="33" t="s">
        <v>1569</v>
      </c>
      <c r="K161" s="35"/>
      <c r="O161" s="44"/>
    </row>
    <row r="162" spans="1:30" s="65" customFormat="1">
      <c r="A162" s="35">
        <v>2080</v>
      </c>
      <c r="B162" s="75" t="s">
        <v>558</v>
      </c>
      <c r="C162" s="36" t="s">
        <v>1660</v>
      </c>
      <c r="D162" s="76" t="s">
        <v>1661</v>
      </c>
      <c r="E162" s="38">
        <v>1</v>
      </c>
      <c r="F162" s="77" t="s">
        <v>6</v>
      </c>
      <c r="G162" s="57" t="s">
        <v>534</v>
      </c>
      <c r="H162" s="42" t="s">
        <v>1552</v>
      </c>
      <c r="I162" s="41"/>
      <c r="J162" s="42"/>
      <c r="K162" s="35"/>
      <c r="L162" s="43"/>
      <c r="M162" s="43"/>
      <c r="N162" s="43"/>
      <c r="O162" s="44"/>
      <c r="P162" s="43"/>
      <c r="Q162" s="43"/>
      <c r="R162" s="43"/>
      <c r="S162" s="43"/>
      <c r="T162" s="43"/>
      <c r="U162" s="43"/>
      <c r="V162" s="43"/>
      <c r="W162" s="43"/>
      <c r="X162" s="43"/>
      <c r="Y162" s="43"/>
      <c r="Z162" s="43"/>
      <c r="AA162" s="43"/>
      <c r="AB162" s="43"/>
      <c r="AC162" s="43"/>
      <c r="AD162" s="43"/>
    </row>
    <row r="163" spans="1:30">
      <c r="A163" s="35" t="s">
        <v>560</v>
      </c>
      <c r="B163" s="35" t="s">
        <v>561</v>
      </c>
      <c r="C163" s="36" t="s">
        <v>1662</v>
      </c>
      <c r="D163" s="37" t="s">
        <v>1574</v>
      </c>
      <c r="E163" s="38">
        <v>1</v>
      </c>
      <c r="F163" s="38" t="s">
        <v>6</v>
      </c>
      <c r="G163" s="57" t="s">
        <v>452</v>
      </c>
      <c r="H163" s="33" t="s">
        <v>1530</v>
      </c>
      <c r="K163" s="35"/>
      <c r="O163" s="44"/>
    </row>
    <row r="164" spans="1:30" s="68" customFormat="1">
      <c r="A164" s="66">
        <v>2152</v>
      </c>
      <c r="B164" s="67" t="s">
        <v>564</v>
      </c>
      <c r="C164" s="67" t="s">
        <v>565</v>
      </c>
      <c r="D164" s="63">
        <v>4</v>
      </c>
      <c r="E164" s="41">
        <v>1</v>
      </c>
      <c r="F164" s="41" t="s">
        <v>6</v>
      </c>
      <c r="G164" s="43" t="s">
        <v>430</v>
      </c>
      <c r="H164" s="43" t="s">
        <v>1567</v>
      </c>
      <c r="I164" s="41"/>
      <c r="J164" s="43"/>
      <c r="K164" s="43"/>
      <c r="L164" s="43"/>
      <c r="M164" s="43"/>
      <c r="N164" s="43"/>
    </row>
    <row r="165" spans="1:30">
      <c r="A165" s="35" t="s">
        <v>566</v>
      </c>
      <c r="B165" s="35" t="s">
        <v>567</v>
      </c>
      <c r="C165" s="36" t="s">
        <v>568</v>
      </c>
      <c r="D165" s="37" t="s">
        <v>1581</v>
      </c>
      <c r="E165" s="38">
        <v>1</v>
      </c>
      <c r="F165" s="38" t="s">
        <v>6</v>
      </c>
      <c r="G165" s="57" t="s">
        <v>514</v>
      </c>
      <c r="H165" s="33" t="s">
        <v>1522</v>
      </c>
      <c r="I165" s="41" t="s">
        <v>1663</v>
      </c>
      <c r="K165" s="35"/>
      <c r="O165" s="44"/>
    </row>
    <row r="166" spans="1:30">
      <c r="A166" s="35" t="s">
        <v>569</v>
      </c>
      <c r="B166" s="35" t="s">
        <v>570</v>
      </c>
      <c r="C166" s="36" t="s">
        <v>571</v>
      </c>
      <c r="D166" s="37" t="s">
        <v>1489</v>
      </c>
      <c r="E166" s="38">
        <v>1</v>
      </c>
      <c r="F166" s="38" t="s">
        <v>8</v>
      </c>
      <c r="G166" s="49" t="s">
        <v>579</v>
      </c>
      <c r="H166" s="33" t="s">
        <v>1491</v>
      </c>
      <c r="K166" s="35"/>
      <c r="O166" s="101"/>
    </row>
    <row r="167" spans="1:30">
      <c r="A167" s="35" t="s">
        <v>569</v>
      </c>
      <c r="B167" s="35" t="s">
        <v>570</v>
      </c>
      <c r="C167" s="36" t="s">
        <v>571</v>
      </c>
      <c r="D167" s="37" t="s">
        <v>1489</v>
      </c>
      <c r="E167" s="38">
        <v>2</v>
      </c>
      <c r="F167" s="38" t="s">
        <v>8</v>
      </c>
      <c r="G167" s="33" t="s">
        <v>581</v>
      </c>
      <c r="H167" s="33" t="s">
        <v>1664</v>
      </c>
      <c r="K167" s="46"/>
      <c r="O167" s="34"/>
    </row>
    <row r="168" spans="1:30">
      <c r="A168" s="35" t="s">
        <v>569</v>
      </c>
      <c r="B168" s="35" t="s">
        <v>570</v>
      </c>
      <c r="C168" s="36" t="s">
        <v>571</v>
      </c>
      <c r="D168" s="37" t="s">
        <v>1489</v>
      </c>
      <c r="E168" s="38">
        <v>3</v>
      </c>
      <c r="F168" s="38" t="s">
        <v>8</v>
      </c>
      <c r="G168" s="102" t="s">
        <v>352</v>
      </c>
      <c r="H168" s="33" t="s">
        <v>1495</v>
      </c>
      <c r="K168" s="35"/>
      <c r="O168" s="34"/>
    </row>
    <row r="169" spans="1:30">
      <c r="A169" s="35" t="s">
        <v>569</v>
      </c>
      <c r="B169" s="35" t="s">
        <v>570</v>
      </c>
      <c r="C169" s="36" t="s">
        <v>571</v>
      </c>
      <c r="D169" s="37" t="s">
        <v>1489</v>
      </c>
      <c r="E169" s="38">
        <v>4</v>
      </c>
      <c r="F169" s="38" t="s">
        <v>8</v>
      </c>
      <c r="G169" s="33" t="s">
        <v>1665</v>
      </c>
      <c r="H169" s="33" t="s">
        <v>1497</v>
      </c>
      <c r="K169" s="35"/>
      <c r="O169" s="34"/>
    </row>
    <row r="170" spans="1:30">
      <c r="A170" s="35" t="s">
        <v>569</v>
      </c>
      <c r="B170" s="35" t="s">
        <v>570</v>
      </c>
      <c r="C170" s="36" t="s">
        <v>571</v>
      </c>
      <c r="D170" s="37" t="s">
        <v>1489</v>
      </c>
      <c r="E170" s="38">
        <v>5</v>
      </c>
      <c r="F170" s="38" t="s">
        <v>8</v>
      </c>
      <c r="G170" s="33" t="s">
        <v>579</v>
      </c>
      <c r="H170" s="33" t="s">
        <v>1501</v>
      </c>
      <c r="K170" s="35"/>
      <c r="O170" s="34"/>
    </row>
    <row r="171" spans="1:30" ht="24">
      <c r="A171" s="35" t="s">
        <v>569</v>
      </c>
      <c r="B171" s="35" t="s">
        <v>570</v>
      </c>
      <c r="C171" s="36" t="s">
        <v>571</v>
      </c>
      <c r="D171" s="37" t="s">
        <v>1489</v>
      </c>
      <c r="E171" s="38">
        <v>6</v>
      </c>
      <c r="F171" s="38" t="s">
        <v>8</v>
      </c>
      <c r="G171" s="33" t="s">
        <v>1666</v>
      </c>
      <c r="H171" s="33" t="s">
        <v>1667</v>
      </c>
      <c r="K171" s="35"/>
      <c r="O171" s="34"/>
    </row>
    <row r="172" spans="1:30">
      <c r="A172" s="35" t="s">
        <v>569</v>
      </c>
      <c r="B172" s="35" t="s">
        <v>570</v>
      </c>
      <c r="C172" s="36" t="s">
        <v>571</v>
      </c>
      <c r="D172" s="37" t="s">
        <v>1489</v>
      </c>
      <c r="E172" s="38">
        <v>7</v>
      </c>
      <c r="F172" s="38" t="s">
        <v>8</v>
      </c>
      <c r="G172" s="103" t="s">
        <v>572</v>
      </c>
      <c r="H172" s="33" t="s">
        <v>1505</v>
      </c>
      <c r="K172" s="35"/>
      <c r="O172" s="34"/>
    </row>
    <row r="173" spans="1:30">
      <c r="A173" s="35" t="s">
        <v>569</v>
      </c>
      <c r="B173" s="35" t="s">
        <v>570</v>
      </c>
      <c r="C173" s="36" t="s">
        <v>571</v>
      </c>
      <c r="D173" s="37" t="s">
        <v>1489</v>
      </c>
      <c r="E173" s="38">
        <v>8</v>
      </c>
      <c r="F173" s="38" t="s">
        <v>8</v>
      </c>
      <c r="G173" s="33" t="s">
        <v>352</v>
      </c>
      <c r="H173" s="33" t="s">
        <v>1507</v>
      </c>
      <c r="K173" s="35"/>
      <c r="O173" s="34"/>
    </row>
    <row r="174" spans="1:30">
      <c r="A174" s="35" t="s">
        <v>569</v>
      </c>
      <c r="B174" s="35" t="s">
        <v>570</v>
      </c>
      <c r="C174" s="36" t="s">
        <v>571</v>
      </c>
      <c r="D174" s="37" t="s">
        <v>1489</v>
      </c>
      <c r="E174" s="38">
        <v>9</v>
      </c>
      <c r="F174" s="38" t="s">
        <v>8</v>
      </c>
      <c r="G174" s="33" t="s">
        <v>1668</v>
      </c>
      <c r="H174" s="33" t="s">
        <v>1511</v>
      </c>
      <c r="K174" s="35"/>
      <c r="O174" s="34"/>
    </row>
    <row r="175" spans="1:30">
      <c r="A175" s="35" t="s">
        <v>569</v>
      </c>
      <c r="B175" s="35" t="s">
        <v>570</v>
      </c>
      <c r="C175" s="36" t="s">
        <v>571</v>
      </c>
      <c r="D175" s="37" t="s">
        <v>1489</v>
      </c>
      <c r="E175" s="38">
        <v>10</v>
      </c>
      <c r="F175" s="38" t="s">
        <v>8</v>
      </c>
      <c r="G175" s="33" t="s">
        <v>1669</v>
      </c>
      <c r="H175" s="33" t="s">
        <v>1605</v>
      </c>
      <c r="K175" s="35"/>
      <c r="O175" s="34"/>
    </row>
    <row r="176" spans="1:30" ht="24">
      <c r="A176" s="35" t="s">
        <v>569</v>
      </c>
      <c r="B176" s="35" t="s">
        <v>570</v>
      </c>
      <c r="C176" s="36" t="s">
        <v>571</v>
      </c>
      <c r="D176" s="37" t="s">
        <v>1489</v>
      </c>
      <c r="E176" s="38">
        <v>11</v>
      </c>
      <c r="F176" s="38" t="s">
        <v>8</v>
      </c>
      <c r="G176" s="103" t="s">
        <v>1670</v>
      </c>
      <c r="H176" s="33" t="s">
        <v>1517</v>
      </c>
      <c r="K176" s="35"/>
      <c r="O176" s="34"/>
    </row>
    <row r="177" spans="1:15">
      <c r="A177" s="35" t="s">
        <v>569</v>
      </c>
      <c r="B177" s="35" t="s">
        <v>570</v>
      </c>
      <c r="C177" s="36" t="s">
        <v>571</v>
      </c>
      <c r="D177" s="37" t="s">
        <v>1489</v>
      </c>
      <c r="E177" s="38">
        <v>12</v>
      </c>
      <c r="F177" s="38" t="s">
        <v>8</v>
      </c>
      <c r="G177" s="103" t="s">
        <v>311</v>
      </c>
      <c r="H177" s="33" t="s">
        <v>1519</v>
      </c>
      <c r="K177" s="35"/>
      <c r="O177" s="34"/>
    </row>
    <row r="178" spans="1:15" ht="24">
      <c r="A178" s="35" t="s">
        <v>611</v>
      </c>
      <c r="B178" s="35" t="s">
        <v>612</v>
      </c>
      <c r="C178" s="36" t="s">
        <v>613</v>
      </c>
      <c r="D178" s="37" t="s">
        <v>1520</v>
      </c>
      <c r="E178" s="38">
        <v>1</v>
      </c>
      <c r="F178" s="38" t="s">
        <v>6</v>
      </c>
      <c r="G178" s="33" t="s">
        <v>1671</v>
      </c>
      <c r="H178" s="43" t="s">
        <v>1578</v>
      </c>
      <c r="I178" s="41" t="s">
        <v>1672</v>
      </c>
      <c r="J178" s="95">
        <v>36</v>
      </c>
      <c r="K178" s="35"/>
      <c r="O178" s="34"/>
    </row>
    <row r="179" spans="1:15">
      <c r="A179" s="35" t="s">
        <v>611</v>
      </c>
      <c r="B179" s="35" t="s">
        <v>612</v>
      </c>
      <c r="C179" s="36" t="s">
        <v>613</v>
      </c>
      <c r="D179" s="37" t="s">
        <v>1520</v>
      </c>
      <c r="E179" s="38">
        <v>1</v>
      </c>
      <c r="F179" s="38" t="s">
        <v>7</v>
      </c>
      <c r="G179" s="82" t="s">
        <v>1673</v>
      </c>
      <c r="H179" s="43" t="s">
        <v>1674</v>
      </c>
      <c r="I179" s="41" t="s">
        <v>1672</v>
      </c>
      <c r="J179" s="95">
        <v>36</v>
      </c>
      <c r="K179" s="35"/>
      <c r="O179" s="34"/>
    </row>
    <row r="180" spans="1:15" ht="72">
      <c r="A180" s="35" t="s">
        <v>616</v>
      </c>
      <c r="B180" s="35" t="s">
        <v>617</v>
      </c>
      <c r="C180" s="36" t="s">
        <v>1675</v>
      </c>
      <c r="D180" s="37" t="s">
        <v>1641</v>
      </c>
      <c r="E180" s="38">
        <v>1</v>
      </c>
      <c r="F180" s="38" t="s">
        <v>8</v>
      </c>
      <c r="G180" s="33" t="s">
        <v>1676</v>
      </c>
      <c r="H180" s="33" t="s">
        <v>1677</v>
      </c>
      <c r="J180" s="95">
        <v>36</v>
      </c>
      <c r="K180" s="35"/>
      <c r="O180" s="34"/>
    </row>
    <row r="181" spans="1:15">
      <c r="A181" s="35" t="s">
        <v>636</v>
      </c>
      <c r="B181" s="35" t="s">
        <v>637</v>
      </c>
      <c r="C181" s="36" t="s">
        <v>638</v>
      </c>
      <c r="D181" s="37" t="s">
        <v>1520</v>
      </c>
      <c r="E181" s="38">
        <v>1</v>
      </c>
      <c r="F181" s="38" t="s">
        <v>6</v>
      </c>
      <c r="G181" s="33" t="s">
        <v>1678</v>
      </c>
      <c r="H181" s="33" t="s">
        <v>1538</v>
      </c>
      <c r="I181" s="41" t="s">
        <v>1672</v>
      </c>
      <c r="J181" s="95">
        <v>36</v>
      </c>
      <c r="K181" s="56"/>
      <c r="O181" s="44"/>
    </row>
    <row r="182" spans="1:15">
      <c r="A182" s="35" t="s">
        <v>636</v>
      </c>
      <c r="B182" s="35" t="s">
        <v>637</v>
      </c>
      <c r="C182" s="36" t="s">
        <v>638</v>
      </c>
      <c r="D182" s="37" t="s">
        <v>1520</v>
      </c>
      <c r="E182" s="38">
        <v>1</v>
      </c>
      <c r="F182" s="38" t="s">
        <v>7</v>
      </c>
      <c r="G182" s="82" t="s">
        <v>1679</v>
      </c>
      <c r="H182" s="33" t="s">
        <v>1550</v>
      </c>
      <c r="I182" s="41" t="s">
        <v>1672</v>
      </c>
      <c r="J182" s="95">
        <v>36</v>
      </c>
      <c r="K182" s="35"/>
      <c r="O182" s="44"/>
    </row>
    <row r="183" spans="1:15" ht="24">
      <c r="A183" s="35" t="s">
        <v>639</v>
      </c>
      <c r="B183" s="35" t="s">
        <v>640</v>
      </c>
      <c r="C183" s="36" t="s">
        <v>641</v>
      </c>
      <c r="D183" s="37" t="s">
        <v>1520</v>
      </c>
      <c r="E183" s="38">
        <v>1</v>
      </c>
      <c r="F183" s="38" t="s">
        <v>6</v>
      </c>
      <c r="G183" s="33" t="s">
        <v>1680</v>
      </c>
      <c r="H183" s="33" t="s">
        <v>1534</v>
      </c>
      <c r="I183" s="41" t="s">
        <v>1672</v>
      </c>
      <c r="J183" s="95">
        <v>36</v>
      </c>
      <c r="K183" s="35"/>
      <c r="O183" s="44"/>
    </row>
    <row r="184" spans="1:15" ht="24">
      <c r="A184" s="35" t="s">
        <v>639</v>
      </c>
      <c r="B184" s="35" t="s">
        <v>640</v>
      </c>
      <c r="C184" s="36" t="s">
        <v>641</v>
      </c>
      <c r="D184" s="37" t="s">
        <v>1520</v>
      </c>
      <c r="E184" s="38">
        <v>1</v>
      </c>
      <c r="F184" s="38" t="s">
        <v>7</v>
      </c>
      <c r="G184" s="33" t="s">
        <v>1681</v>
      </c>
      <c r="H184" s="43" t="s">
        <v>1682</v>
      </c>
      <c r="I184" s="41" t="s">
        <v>1672</v>
      </c>
      <c r="J184" s="95">
        <v>36</v>
      </c>
      <c r="K184" s="35"/>
      <c r="O184" s="44"/>
    </row>
    <row r="185" spans="1:15">
      <c r="A185" s="35" t="s">
        <v>642</v>
      </c>
      <c r="B185" s="35" t="s">
        <v>643</v>
      </c>
      <c r="C185" s="36" t="s">
        <v>184</v>
      </c>
      <c r="D185" s="37" t="s">
        <v>1683</v>
      </c>
      <c r="E185" s="38">
        <v>1</v>
      </c>
      <c r="F185" s="38" t="s">
        <v>19</v>
      </c>
      <c r="G185" s="49" t="s">
        <v>588</v>
      </c>
      <c r="K185" s="35"/>
      <c r="O185" s="44"/>
    </row>
    <row r="186" spans="1:15" ht="24">
      <c r="A186" s="35" t="s">
        <v>644</v>
      </c>
      <c r="B186" s="35" t="s">
        <v>645</v>
      </c>
      <c r="C186" s="36" t="s">
        <v>1684</v>
      </c>
      <c r="D186" s="37" t="s">
        <v>1520</v>
      </c>
      <c r="E186" s="38">
        <v>1</v>
      </c>
      <c r="F186" s="38" t="s">
        <v>6</v>
      </c>
      <c r="G186" s="49" t="s">
        <v>1685</v>
      </c>
      <c r="H186" s="33" t="s">
        <v>1569</v>
      </c>
      <c r="I186" s="41" t="s">
        <v>1672</v>
      </c>
      <c r="K186" s="35"/>
      <c r="O186" s="44"/>
    </row>
    <row r="187" spans="1:15">
      <c r="A187" s="35" t="s">
        <v>649</v>
      </c>
      <c r="B187" s="35" t="s">
        <v>650</v>
      </c>
      <c r="C187" s="36" t="s">
        <v>651</v>
      </c>
      <c r="D187" s="37" t="s">
        <v>1520</v>
      </c>
      <c r="E187" s="38">
        <v>1</v>
      </c>
      <c r="F187" s="38" t="s">
        <v>6</v>
      </c>
      <c r="G187" s="33" t="s">
        <v>1686</v>
      </c>
      <c r="H187" s="43" t="s">
        <v>1621</v>
      </c>
      <c r="I187" s="41" t="s">
        <v>1672</v>
      </c>
      <c r="K187" s="56"/>
      <c r="M187" s="50"/>
      <c r="O187" s="44"/>
    </row>
    <row r="188" spans="1:15" s="68" customFormat="1">
      <c r="A188" s="66" t="s">
        <v>652</v>
      </c>
      <c r="B188" s="67" t="s">
        <v>653</v>
      </c>
      <c r="C188" s="67" t="s">
        <v>1687</v>
      </c>
      <c r="D188" s="63" t="s">
        <v>1520</v>
      </c>
      <c r="E188" s="41">
        <v>1</v>
      </c>
      <c r="F188" s="41" t="s">
        <v>6</v>
      </c>
      <c r="G188" s="82" t="s">
        <v>572</v>
      </c>
      <c r="H188" s="43" t="s">
        <v>1564</v>
      </c>
      <c r="I188" s="41" t="s">
        <v>1672</v>
      </c>
      <c r="J188" s="43"/>
      <c r="K188" s="43"/>
      <c r="L188" s="43"/>
      <c r="M188" s="43"/>
      <c r="N188" s="43"/>
    </row>
    <row r="189" spans="1:15" s="68" customFormat="1">
      <c r="A189" s="66" t="s">
        <v>652</v>
      </c>
      <c r="B189" s="67" t="s">
        <v>653</v>
      </c>
      <c r="C189" s="67" t="s">
        <v>1687</v>
      </c>
      <c r="D189" s="63" t="s">
        <v>1520</v>
      </c>
      <c r="E189" s="41">
        <v>1</v>
      </c>
      <c r="F189" s="41" t="s">
        <v>7</v>
      </c>
      <c r="G189" s="82" t="s">
        <v>573</v>
      </c>
      <c r="H189" s="43"/>
      <c r="I189" s="41"/>
      <c r="J189" s="43"/>
      <c r="K189" s="43"/>
      <c r="L189" s="43"/>
      <c r="M189" s="43"/>
      <c r="N189" s="43"/>
    </row>
    <row r="190" spans="1:15" ht="36">
      <c r="A190" s="35" t="s">
        <v>655</v>
      </c>
      <c r="B190" s="35" t="s">
        <v>656</v>
      </c>
      <c r="C190" s="36" t="s">
        <v>657</v>
      </c>
      <c r="D190" s="37" t="s">
        <v>1688</v>
      </c>
      <c r="E190" s="38">
        <v>1</v>
      </c>
      <c r="F190" s="38" t="s">
        <v>6</v>
      </c>
      <c r="G190" s="33" t="s">
        <v>1689</v>
      </c>
      <c r="J190" s="42">
        <v>40</v>
      </c>
      <c r="K190" s="35"/>
      <c r="O190" s="44"/>
    </row>
    <row r="191" spans="1:15" ht="72">
      <c r="A191" s="35" t="s">
        <v>655</v>
      </c>
      <c r="B191" s="35" t="s">
        <v>656</v>
      </c>
      <c r="C191" s="36" t="s">
        <v>657</v>
      </c>
      <c r="D191" s="37" t="s">
        <v>1688</v>
      </c>
      <c r="E191" s="38">
        <v>1</v>
      </c>
      <c r="F191" s="38" t="s">
        <v>8</v>
      </c>
      <c r="G191" s="33" t="s">
        <v>1690</v>
      </c>
      <c r="H191" s="33" t="s">
        <v>1643</v>
      </c>
      <c r="J191" s="42">
        <v>40</v>
      </c>
      <c r="K191" s="35"/>
      <c r="O191" s="34"/>
    </row>
    <row r="192" spans="1:15">
      <c r="A192" s="35" t="s">
        <v>675</v>
      </c>
      <c r="B192" s="35" t="s">
        <v>676</v>
      </c>
      <c r="C192" s="36" t="s">
        <v>677</v>
      </c>
      <c r="D192" s="37" t="s">
        <v>1520</v>
      </c>
      <c r="E192" s="38">
        <v>1</v>
      </c>
      <c r="F192" s="38" t="s">
        <v>6</v>
      </c>
      <c r="G192" s="33" t="s">
        <v>1691</v>
      </c>
      <c r="H192" s="33" t="s">
        <v>1522</v>
      </c>
      <c r="I192" s="41" t="s">
        <v>1672</v>
      </c>
      <c r="J192" s="42">
        <v>40</v>
      </c>
      <c r="K192" s="35"/>
      <c r="O192" s="44"/>
    </row>
    <row r="193" spans="1:30">
      <c r="A193" s="35" t="s">
        <v>675</v>
      </c>
      <c r="B193" s="35" t="s">
        <v>676</v>
      </c>
      <c r="C193" s="36" t="s">
        <v>677</v>
      </c>
      <c r="D193" s="37" t="s">
        <v>1520</v>
      </c>
      <c r="E193" s="38">
        <v>1</v>
      </c>
      <c r="F193" s="38" t="s">
        <v>7</v>
      </c>
      <c r="G193" s="33" t="s">
        <v>1692</v>
      </c>
      <c r="H193" s="33" t="s">
        <v>1554</v>
      </c>
      <c r="I193" s="41" t="s">
        <v>1672</v>
      </c>
      <c r="J193" s="42">
        <v>40</v>
      </c>
      <c r="K193" s="35"/>
      <c r="O193" s="44"/>
    </row>
    <row r="194" spans="1:30" ht="24">
      <c r="A194" s="35" t="s">
        <v>678</v>
      </c>
      <c r="B194" s="35" t="s">
        <v>679</v>
      </c>
      <c r="C194" s="36" t="s">
        <v>680</v>
      </c>
      <c r="D194" s="37" t="s">
        <v>1520</v>
      </c>
      <c r="E194" s="38">
        <v>1</v>
      </c>
      <c r="F194" s="38" t="s">
        <v>6</v>
      </c>
      <c r="G194" s="33" t="s">
        <v>1693</v>
      </c>
      <c r="H194" s="33" t="s">
        <v>1548</v>
      </c>
      <c r="I194" s="41" t="s">
        <v>1568</v>
      </c>
      <c r="J194" s="42">
        <v>40</v>
      </c>
      <c r="K194" s="35"/>
      <c r="O194" s="34"/>
    </row>
    <row r="195" spans="1:30" ht="24">
      <c r="A195" s="35" t="s">
        <v>678</v>
      </c>
      <c r="B195" s="35" t="s">
        <v>679</v>
      </c>
      <c r="C195" s="36" t="s">
        <v>680</v>
      </c>
      <c r="D195" s="37" t="s">
        <v>1520</v>
      </c>
      <c r="E195" s="38">
        <v>1</v>
      </c>
      <c r="F195" s="38" t="s">
        <v>7</v>
      </c>
      <c r="G195" s="33" t="s">
        <v>1694</v>
      </c>
      <c r="H195" s="33" t="s">
        <v>1695</v>
      </c>
      <c r="I195" s="41" t="s">
        <v>1568</v>
      </c>
      <c r="J195" s="42">
        <v>40</v>
      </c>
      <c r="K195" s="35"/>
      <c r="O195" s="34"/>
    </row>
    <row r="196" spans="1:30">
      <c r="A196" s="35" t="s">
        <v>1696</v>
      </c>
      <c r="B196" s="35" t="s">
        <v>1697</v>
      </c>
      <c r="C196" s="36" t="s">
        <v>197</v>
      </c>
      <c r="D196" s="37" t="s">
        <v>1683</v>
      </c>
      <c r="E196" s="38">
        <v>1</v>
      </c>
      <c r="F196" s="38" t="s">
        <v>19</v>
      </c>
      <c r="G196" s="57" t="s">
        <v>588</v>
      </c>
      <c r="K196" s="35"/>
      <c r="O196" s="44"/>
    </row>
    <row r="197" spans="1:30" s="65" customFormat="1">
      <c r="A197" s="35">
        <v>1739</v>
      </c>
      <c r="B197" s="75" t="s">
        <v>1698</v>
      </c>
      <c r="C197" s="36" t="s">
        <v>197</v>
      </c>
      <c r="D197" s="76">
        <v>3</v>
      </c>
      <c r="E197" s="38">
        <v>1</v>
      </c>
      <c r="F197" s="77" t="s">
        <v>19</v>
      </c>
      <c r="G197" s="57" t="s">
        <v>588</v>
      </c>
      <c r="H197" s="43"/>
      <c r="I197" s="41"/>
      <c r="J197" s="43"/>
      <c r="K197" s="56"/>
      <c r="L197" s="50"/>
      <c r="M197" s="50"/>
      <c r="N197" s="43"/>
      <c r="O197" s="44"/>
      <c r="P197" s="43"/>
      <c r="Q197" s="43"/>
      <c r="R197" s="43"/>
      <c r="S197" s="43"/>
      <c r="T197" s="43"/>
      <c r="U197" s="43"/>
      <c r="V197" s="43"/>
      <c r="W197" s="43"/>
      <c r="X197" s="43"/>
      <c r="Y197" s="43"/>
      <c r="Z197" s="43"/>
      <c r="AA197" s="43"/>
      <c r="AB197" s="43"/>
      <c r="AC197" s="43"/>
      <c r="AD197" s="43"/>
    </row>
    <row r="198" spans="1:30">
      <c r="A198" s="35" t="s">
        <v>1699</v>
      </c>
      <c r="B198" s="35" t="s">
        <v>1700</v>
      </c>
      <c r="C198" s="36" t="s">
        <v>200</v>
      </c>
      <c r="D198" s="37" t="s">
        <v>1546</v>
      </c>
      <c r="E198" s="38">
        <v>1</v>
      </c>
      <c r="F198" s="38" t="s">
        <v>19</v>
      </c>
      <c r="G198" s="57" t="s">
        <v>574</v>
      </c>
      <c r="K198" s="35"/>
      <c r="O198" s="44"/>
    </row>
    <row r="199" spans="1:30">
      <c r="A199" s="35" t="s">
        <v>1701</v>
      </c>
      <c r="B199" s="35" t="s">
        <v>1702</v>
      </c>
      <c r="C199" s="36" t="s">
        <v>200</v>
      </c>
      <c r="D199" s="37" t="s">
        <v>1546</v>
      </c>
      <c r="E199" s="38">
        <v>1</v>
      </c>
      <c r="F199" s="38" t="s">
        <v>19</v>
      </c>
      <c r="G199" s="57" t="s">
        <v>574</v>
      </c>
      <c r="K199" s="35"/>
      <c r="O199" s="44"/>
    </row>
    <row r="200" spans="1:30">
      <c r="A200" s="35" t="s">
        <v>685</v>
      </c>
      <c r="B200" s="35" t="s">
        <v>686</v>
      </c>
      <c r="C200" s="36" t="s">
        <v>212</v>
      </c>
      <c r="D200" s="37" t="s">
        <v>1546</v>
      </c>
      <c r="E200" s="38">
        <v>1</v>
      </c>
      <c r="F200" s="38" t="s">
        <v>19</v>
      </c>
      <c r="G200" s="57" t="s">
        <v>574</v>
      </c>
      <c r="K200" s="35"/>
      <c r="O200" s="44"/>
    </row>
    <row r="201" spans="1:30">
      <c r="A201" s="35" t="s">
        <v>687</v>
      </c>
      <c r="B201" s="35" t="s">
        <v>688</v>
      </c>
      <c r="C201" s="36" t="s">
        <v>689</v>
      </c>
      <c r="D201" s="37" t="s">
        <v>1572</v>
      </c>
      <c r="E201" s="38">
        <v>1</v>
      </c>
      <c r="F201" s="38" t="s">
        <v>6</v>
      </c>
      <c r="G201" s="57"/>
      <c r="H201" s="33" t="s">
        <v>1552</v>
      </c>
      <c r="I201" s="41" t="s">
        <v>1608</v>
      </c>
      <c r="K201" s="35"/>
      <c r="O201" s="44"/>
    </row>
    <row r="202" spans="1:30">
      <c r="A202" s="35" t="s">
        <v>687</v>
      </c>
      <c r="B202" s="35" t="s">
        <v>688</v>
      </c>
      <c r="C202" s="36" t="s">
        <v>689</v>
      </c>
      <c r="D202" s="37" t="s">
        <v>1572</v>
      </c>
      <c r="E202" s="38">
        <v>2</v>
      </c>
      <c r="F202" s="38" t="s">
        <v>6</v>
      </c>
      <c r="G202" s="49"/>
      <c r="H202" s="33" t="s">
        <v>1530</v>
      </c>
      <c r="I202" s="41" t="s">
        <v>1608</v>
      </c>
      <c r="K202" s="35"/>
      <c r="O202" s="44"/>
    </row>
    <row r="203" spans="1:30">
      <c r="A203" s="35" t="s">
        <v>687</v>
      </c>
      <c r="B203" s="35" t="s">
        <v>688</v>
      </c>
      <c r="C203" s="36" t="s">
        <v>689</v>
      </c>
      <c r="D203" s="37" t="s">
        <v>1572</v>
      </c>
      <c r="E203" s="38">
        <v>3</v>
      </c>
      <c r="F203" s="38" t="s">
        <v>6</v>
      </c>
      <c r="G203" s="49"/>
      <c r="H203" s="33" t="s">
        <v>1534</v>
      </c>
      <c r="I203" s="41" t="s">
        <v>1608</v>
      </c>
      <c r="K203" s="35"/>
      <c r="O203" s="44"/>
    </row>
    <row r="204" spans="1:30">
      <c r="A204" s="35" t="s">
        <v>687</v>
      </c>
      <c r="B204" s="35" t="s">
        <v>688</v>
      </c>
      <c r="C204" s="36" t="s">
        <v>689</v>
      </c>
      <c r="D204" s="37" t="s">
        <v>1572</v>
      </c>
      <c r="E204" s="38">
        <v>1</v>
      </c>
      <c r="F204" s="38" t="s">
        <v>8</v>
      </c>
      <c r="G204" s="33"/>
      <c r="H204" s="33" t="s">
        <v>1703</v>
      </c>
      <c r="K204" s="35"/>
      <c r="O204" s="44"/>
    </row>
    <row r="205" spans="1:30">
      <c r="A205" s="35" t="s">
        <v>687</v>
      </c>
      <c r="B205" s="35" t="s">
        <v>688</v>
      </c>
      <c r="C205" s="36" t="s">
        <v>689</v>
      </c>
      <c r="D205" s="37" t="s">
        <v>1572</v>
      </c>
      <c r="E205" s="38">
        <v>2</v>
      </c>
      <c r="F205" s="38" t="s">
        <v>8</v>
      </c>
      <c r="G205" s="57"/>
      <c r="H205" s="33" t="s">
        <v>1703</v>
      </c>
      <c r="K205" s="35"/>
      <c r="O205" s="44"/>
    </row>
    <row r="206" spans="1:30">
      <c r="A206" s="35" t="s">
        <v>687</v>
      </c>
      <c r="B206" s="35" t="s">
        <v>688</v>
      </c>
      <c r="C206" s="36" t="s">
        <v>689</v>
      </c>
      <c r="D206" s="37" t="s">
        <v>1572</v>
      </c>
      <c r="E206" s="38">
        <v>3</v>
      </c>
      <c r="F206" s="38" t="s">
        <v>8</v>
      </c>
      <c r="G206" s="33"/>
      <c r="H206" s="33" t="s">
        <v>1703</v>
      </c>
      <c r="K206" s="35"/>
      <c r="O206" s="44"/>
    </row>
    <row r="207" spans="1:30">
      <c r="A207" s="35" t="s">
        <v>687</v>
      </c>
      <c r="B207" s="35" t="s">
        <v>688</v>
      </c>
      <c r="C207" s="36" t="s">
        <v>689</v>
      </c>
      <c r="D207" s="37" t="s">
        <v>1572</v>
      </c>
      <c r="E207" s="38">
        <v>4</v>
      </c>
      <c r="F207" s="38" t="s">
        <v>8</v>
      </c>
      <c r="G207" s="57"/>
      <c r="H207" s="33" t="s">
        <v>1704</v>
      </c>
      <c r="K207" s="35"/>
      <c r="O207" s="44"/>
    </row>
    <row r="208" spans="1:30">
      <c r="A208" s="35" t="s">
        <v>687</v>
      </c>
      <c r="B208" s="35" t="s">
        <v>688</v>
      </c>
      <c r="C208" s="36" t="s">
        <v>689</v>
      </c>
      <c r="D208" s="37" t="s">
        <v>1572</v>
      </c>
      <c r="E208" s="38">
        <v>5</v>
      </c>
      <c r="F208" s="38" t="s">
        <v>8</v>
      </c>
      <c r="G208" s="33"/>
      <c r="H208" s="33" t="s">
        <v>1704</v>
      </c>
      <c r="K208" s="35"/>
      <c r="O208" s="44"/>
    </row>
    <row r="209" spans="1:15">
      <c r="A209" s="35" t="s">
        <v>687</v>
      </c>
      <c r="B209" s="35" t="s">
        <v>688</v>
      </c>
      <c r="C209" s="36" t="s">
        <v>689</v>
      </c>
      <c r="D209" s="37" t="s">
        <v>1572</v>
      </c>
      <c r="E209" s="38">
        <v>6</v>
      </c>
      <c r="F209" s="38" t="s">
        <v>8</v>
      </c>
      <c r="G209" s="57"/>
      <c r="H209" s="33" t="s">
        <v>1704</v>
      </c>
      <c r="K209" s="35"/>
      <c r="O209" s="44"/>
    </row>
    <row r="210" spans="1:15">
      <c r="A210" s="35" t="s">
        <v>687</v>
      </c>
      <c r="B210" s="35" t="s">
        <v>688</v>
      </c>
      <c r="C210" s="36" t="s">
        <v>689</v>
      </c>
      <c r="D210" s="37" t="s">
        <v>1572</v>
      </c>
      <c r="E210" s="38">
        <v>7</v>
      </c>
      <c r="F210" s="38" t="s">
        <v>8</v>
      </c>
      <c r="G210" s="33"/>
      <c r="H210" s="33" t="s">
        <v>1705</v>
      </c>
      <c r="K210" s="35"/>
      <c r="O210" s="44"/>
    </row>
    <row r="211" spans="1:15">
      <c r="A211" s="35" t="s">
        <v>687</v>
      </c>
      <c r="B211" s="35" t="s">
        <v>688</v>
      </c>
      <c r="C211" s="36" t="s">
        <v>689</v>
      </c>
      <c r="D211" s="37" t="s">
        <v>1572</v>
      </c>
      <c r="E211" s="38">
        <v>8</v>
      </c>
      <c r="F211" s="38" t="s">
        <v>8</v>
      </c>
      <c r="G211" s="57"/>
      <c r="H211" s="33" t="s">
        <v>1705</v>
      </c>
      <c r="K211" s="35"/>
      <c r="O211" s="44"/>
    </row>
    <row r="212" spans="1:15">
      <c r="A212" s="35" t="s">
        <v>687</v>
      </c>
      <c r="B212" s="35" t="s">
        <v>688</v>
      </c>
      <c r="C212" s="36" t="s">
        <v>689</v>
      </c>
      <c r="D212" s="37" t="s">
        <v>1572</v>
      </c>
      <c r="E212" s="38">
        <v>9</v>
      </c>
      <c r="F212" s="38" t="s">
        <v>8</v>
      </c>
      <c r="G212" s="33"/>
      <c r="H212" s="33" t="s">
        <v>1705</v>
      </c>
      <c r="K212" s="35"/>
      <c r="O212" s="44"/>
    </row>
    <row r="213" spans="1:15">
      <c r="A213" s="35" t="s">
        <v>687</v>
      </c>
      <c r="B213" s="35" t="s">
        <v>688</v>
      </c>
      <c r="C213" s="36" t="s">
        <v>689</v>
      </c>
      <c r="D213" s="37" t="s">
        <v>1572</v>
      </c>
      <c r="E213" s="38">
        <v>10</v>
      </c>
      <c r="F213" s="38" t="s">
        <v>8</v>
      </c>
      <c r="G213" s="57"/>
      <c r="H213" s="33" t="s">
        <v>1706</v>
      </c>
      <c r="K213" s="35"/>
      <c r="O213" s="44"/>
    </row>
    <row r="214" spans="1:15">
      <c r="A214" s="35" t="s">
        <v>687</v>
      </c>
      <c r="B214" s="35" t="s">
        <v>688</v>
      </c>
      <c r="C214" s="36" t="s">
        <v>689</v>
      </c>
      <c r="D214" s="37" t="s">
        <v>1572</v>
      </c>
      <c r="E214" s="38">
        <v>11</v>
      </c>
      <c r="F214" s="38" t="s">
        <v>8</v>
      </c>
      <c r="G214" s="33"/>
      <c r="H214" s="33" t="s">
        <v>1706</v>
      </c>
      <c r="K214" s="35"/>
      <c r="O214" s="44"/>
    </row>
    <row r="215" spans="1:15">
      <c r="A215" s="35" t="s">
        <v>687</v>
      </c>
      <c r="B215" s="35" t="s">
        <v>688</v>
      </c>
      <c r="C215" s="36" t="s">
        <v>689</v>
      </c>
      <c r="D215" s="37" t="s">
        <v>1572</v>
      </c>
      <c r="E215" s="38">
        <v>12</v>
      </c>
      <c r="F215" s="38" t="s">
        <v>8</v>
      </c>
      <c r="G215" s="57"/>
      <c r="H215" s="33" t="s">
        <v>1706</v>
      </c>
      <c r="K215" s="35"/>
      <c r="O215" s="44"/>
    </row>
    <row r="216" spans="1:15">
      <c r="A216" s="35" t="s">
        <v>704</v>
      </c>
      <c r="B216" s="35" t="s">
        <v>705</v>
      </c>
      <c r="C216" s="36" t="s">
        <v>1707</v>
      </c>
      <c r="D216" s="37" t="s">
        <v>1572</v>
      </c>
      <c r="E216" s="38">
        <v>1</v>
      </c>
      <c r="F216" s="38" t="s">
        <v>6</v>
      </c>
      <c r="G216" s="57" t="s">
        <v>707</v>
      </c>
      <c r="H216" s="33" t="s">
        <v>1538</v>
      </c>
      <c r="I216" s="41" t="s">
        <v>1598</v>
      </c>
      <c r="J216" s="42">
        <v>215</v>
      </c>
      <c r="K216" s="35"/>
      <c r="O216" s="44"/>
    </row>
    <row r="217" spans="1:15">
      <c r="A217" s="35" t="s">
        <v>704</v>
      </c>
      <c r="B217" s="35" t="s">
        <v>705</v>
      </c>
      <c r="C217" s="36" t="s">
        <v>1707</v>
      </c>
      <c r="D217" s="37" t="s">
        <v>1572</v>
      </c>
      <c r="E217" s="38">
        <v>1</v>
      </c>
      <c r="F217" s="38" t="s">
        <v>8</v>
      </c>
      <c r="G217" s="104" t="s">
        <v>710</v>
      </c>
      <c r="H217" s="33" t="s">
        <v>1515</v>
      </c>
      <c r="J217" s="42">
        <v>215</v>
      </c>
      <c r="K217" s="35"/>
      <c r="O217" s="44"/>
    </row>
    <row r="218" spans="1:15">
      <c r="A218" s="35" t="s">
        <v>711</v>
      </c>
      <c r="B218" s="35" t="s">
        <v>712</v>
      </c>
      <c r="C218" s="36" t="s">
        <v>713</v>
      </c>
      <c r="D218" s="37" t="s">
        <v>1572</v>
      </c>
      <c r="E218" s="38">
        <v>1</v>
      </c>
      <c r="F218" s="38" t="s">
        <v>6</v>
      </c>
      <c r="G218" s="33" t="s">
        <v>692</v>
      </c>
      <c r="H218" s="33" t="s">
        <v>1578</v>
      </c>
      <c r="I218" s="41" t="s">
        <v>1598</v>
      </c>
      <c r="J218" s="42">
        <v>215</v>
      </c>
      <c r="K218" s="56"/>
      <c r="O218" s="44"/>
    </row>
    <row r="219" spans="1:15">
      <c r="A219" s="35" t="s">
        <v>711</v>
      </c>
      <c r="B219" s="35" t="s">
        <v>712</v>
      </c>
      <c r="C219" s="36" t="s">
        <v>713</v>
      </c>
      <c r="D219" s="37" t="s">
        <v>1572</v>
      </c>
      <c r="E219" s="38">
        <v>1</v>
      </c>
      <c r="F219" s="38" t="s">
        <v>8</v>
      </c>
      <c r="G219" s="82" t="s">
        <v>693</v>
      </c>
      <c r="H219" s="33" t="s">
        <v>1503</v>
      </c>
      <c r="J219" s="42">
        <v>215</v>
      </c>
      <c r="K219" s="35"/>
      <c r="O219" s="44"/>
    </row>
    <row r="220" spans="1:15" s="68" customFormat="1">
      <c r="A220" s="66" t="s">
        <v>714</v>
      </c>
      <c r="B220" s="67" t="s">
        <v>715</v>
      </c>
      <c r="C220" s="67" t="s">
        <v>1708</v>
      </c>
      <c r="D220" s="63" t="s">
        <v>1572</v>
      </c>
      <c r="E220" s="41">
        <v>1</v>
      </c>
      <c r="F220" s="41" t="s">
        <v>6</v>
      </c>
      <c r="G220" s="49" t="s">
        <v>717</v>
      </c>
      <c r="H220" s="43"/>
      <c r="I220" s="41"/>
      <c r="J220" s="43"/>
      <c r="K220" s="43"/>
      <c r="L220" s="43"/>
      <c r="M220" s="43"/>
      <c r="N220" s="43"/>
    </row>
    <row r="221" spans="1:15" s="68" customFormat="1">
      <c r="A221" s="66" t="s">
        <v>714</v>
      </c>
      <c r="B221" s="67" t="s">
        <v>715</v>
      </c>
      <c r="C221" s="67" t="s">
        <v>1708</v>
      </c>
      <c r="D221" s="63" t="s">
        <v>1572</v>
      </c>
      <c r="E221" s="41">
        <v>1</v>
      </c>
      <c r="F221" s="41" t="s">
        <v>8</v>
      </c>
      <c r="G221" s="82" t="s">
        <v>718</v>
      </c>
      <c r="H221" s="43"/>
      <c r="I221" s="41"/>
      <c r="J221" s="42"/>
      <c r="K221" s="43"/>
      <c r="L221" s="43"/>
      <c r="M221" s="43"/>
      <c r="N221" s="43"/>
    </row>
    <row r="222" spans="1:15">
      <c r="A222" s="35" t="s">
        <v>1709</v>
      </c>
      <c r="B222" s="35" t="s">
        <v>1710</v>
      </c>
      <c r="C222" s="36" t="s">
        <v>1711</v>
      </c>
      <c r="D222" s="37" t="s">
        <v>1572</v>
      </c>
      <c r="E222" s="38">
        <v>1</v>
      </c>
      <c r="F222" s="38" t="s">
        <v>6</v>
      </c>
      <c r="G222" s="57" t="s">
        <v>722</v>
      </c>
      <c r="H222" s="33" t="s">
        <v>1530</v>
      </c>
      <c r="I222" s="41" t="s">
        <v>1598</v>
      </c>
      <c r="J222" s="42">
        <v>110</v>
      </c>
      <c r="K222" s="35"/>
      <c r="O222" s="44"/>
    </row>
    <row r="223" spans="1:15">
      <c r="A223" s="35" t="s">
        <v>1709</v>
      </c>
      <c r="B223" s="35" t="s">
        <v>1710</v>
      </c>
      <c r="C223" s="36" t="s">
        <v>1711</v>
      </c>
      <c r="D223" s="37" t="s">
        <v>1572</v>
      </c>
      <c r="E223" s="38">
        <v>2</v>
      </c>
      <c r="F223" s="38" t="s">
        <v>6</v>
      </c>
      <c r="G223" s="33" t="s">
        <v>723</v>
      </c>
      <c r="H223" s="33" t="s">
        <v>1569</v>
      </c>
      <c r="I223" s="41" t="s">
        <v>1598</v>
      </c>
      <c r="J223" s="42">
        <v>105</v>
      </c>
      <c r="K223" s="35"/>
      <c r="O223" s="44"/>
    </row>
    <row r="224" spans="1:15">
      <c r="A224" s="35" t="s">
        <v>1709</v>
      </c>
      <c r="B224" s="35" t="s">
        <v>1710</v>
      </c>
      <c r="C224" s="36" t="s">
        <v>1711</v>
      </c>
      <c r="D224" s="37" t="s">
        <v>1572</v>
      </c>
      <c r="E224" s="38">
        <v>1</v>
      </c>
      <c r="F224" s="38" t="s">
        <v>7</v>
      </c>
      <c r="G224" s="57" t="s">
        <v>723</v>
      </c>
      <c r="H224" s="33" t="s">
        <v>1639</v>
      </c>
      <c r="I224" s="41" t="s">
        <v>1598</v>
      </c>
      <c r="K224" s="35"/>
      <c r="O224" s="44"/>
    </row>
    <row r="225" spans="1:21">
      <c r="A225" s="35" t="s">
        <v>1709</v>
      </c>
      <c r="B225" s="35" t="s">
        <v>1710</v>
      </c>
      <c r="C225" s="36" t="s">
        <v>1711</v>
      </c>
      <c r="D225" s="37" t="s">
        <v>1572</v>
      </c>
      <c r="E225" s="38">
        <v>2</v>
      </c>
      <c r="F225" s="38" t="s">
        <v>7</v>
      </c>
      <c r="G225" s="57" t="s">
        <v>727</v>
      </c>
      <c r="H225" s="33" t="s">
        <v>1639</v>
      </c>
      <c r="I225" s="41" t="s">
        <v>1712</v>
      </c>
      <c r="K225" s="35"/>
      <c r="O225" s="44"/>
    </row>
    <row r="226" spans="1:21" ht="24">
      <c r="A226" s="35" t="s">
        <v>1709</v>
      </c>
      <c r="B226" s="35" t="s">
        <v>1710</v>
      </c>
      <c r="C226" s="36" t="s">
        <v>1711</v>
      </c>
      <c r="D226" s="37" t="s">
        <v>1572</v>
      </c>
      <c r="E226" s="38">
        <v>3</v>
      </c>
      <c r="F226" s="38" t="s">
        <v>7</v>
      </c>
      <c r="G226" s="33" t="s">
        <v>729</v>
      </c>
      <c r="H226" s="33" t="s">
        <v>1639</v>
      </c>
      <c r="I226" s="41" t="s">
        <v>1608</v>
      </c>
      <c r="K226" s="35"/>
      <c r="O226" s="44"/>
    </row>
    <row r="227" spans="1:21">
      <c r="A227" s="35" t="s">
        <v>1709</v>
      </c>
      <c r="B227" s="35" t="s">
        <v>1710</v>
      </c>
      <c r="C227" s="36" t="s">
        <v>1711</v>
      </c>
      <c r="D227" s="37" t="s">
        <v>1572</v>
      </c>
      <c r="E227" s="38">
        <v>1</v>
      </c>
      <c r="F227" s="38" t="s">
        <v>8</v>
      </c>
      <c r="G227" s="33"/>
      <c r="H227" s="33" t="s">
        <v>1493</v>
      </c>
      <c r="J227" s="35"/>
      <c r="K227" s="43"/>
      <c r="O227" s="34"/>
      <c r="Q227" s="33"/>
    </row>
    <row r="228" spans="1:21">
      <c r="A228" s="35" t="s">
        <v>1709</v>
      </c>
      <c r="B228" s="35" t="s">
        <v>1710</v>
      </c>
      <c r="C228" s="36" t="s">
        <v>1711</v>
      </c>
      <c r="D228" s="37" t="s">
        <v>1572</v>
      </c>
      <c r="E228" s="38">
        <v>2</v>
      </c>
      <c r="F228" s="38" t="s">
        <v>8</v>
      </c>
      <c r="G228" s="33"/>
      <c r="H228" s="33" t="s">
        <v>1499</v>
      </c>
      <c r="J228" s="35"/>
      <c r="K228" s="43"/>
      <c r="O228" s="34"/>
      <c r="Q228" s="33"/>
    </row>
    <row r="229" spans="1:21">
      <c r="A229" s="35" t="s">
        <v>1709</v>
      </c>
      <c r="B229" s="35" t="s">
        <v>1710</v>
      </c>
      <c r="C229" s="36" t="s">
        <v>1711</v>
      </c>
      <c r="D229" s="37" t="s">
        <v>1572</v>
      </c>
      <c r="E229" s="38">
        <v>3</v>
      </c>
      <c r="F229" s="38" t="s">
        <v>8</v>
      </c>
      <c r="G229" s="33"/>
      <c r="H229" s="33" t="s">
        <v>1713</v>
      </c>
      <c r="K229" s="35"/>
      <c r="O229" s="44"/>
    </row>
    <row r="230" spans="1:21">
      <c r="A230" s="35" t="s">
        <v>1709</v>
      </c>
      <c r="B230" s="35" t="s">
        <v>1710</v>
      </c>
      <c r="C230" s="36" t="s">
        <v>1711</v>
      </c>
      <c r="D230" s="37" t="s">
        <v>1572</v>
      </c>
      <c r="E230" s="38">
        <v>4</v>
      </c>
      <c r="F230" s="38" t="s">
        <v>8</v>
      </c>
      <c r="G230" s="33"/>
      <c r="K230" s="35"/>
      <c r="O230" s="44"/>
    </row>
    <row r="231" spans="1:21">
      <c r="A231" s="35" t="s">
        <v>1709</v>
      </c>
      <c r="B231" s="35" t="s">
        <v>1710</v>
      </c>
      <c r="C231" s="36" t="s">
        <v>1711</v>
      </c>
      <c r="D231" s="37" t="s">
        <v>1572</v>
      </c>
      <c r="E231" s="38">
        <v>5</v>
      </c>
      <c r="F231" s="38" t="s">
        <v>8</v>
      </c>
      <c r="G231" s="33"/>
      <c r="K231" s="35"/>
      <c r="O231" s="44"/>
    </row>
    <row r="232" spans="1:21">
      <c r="A232" s="35" t="s">
        <v>1709</v>
      </c>
      <c r="B232" s="35" t="s">
        <v>1710</v>
      </c>
      <c r="C232" s="36" t="s">
        <v>1711</v>
      </c>
      <c r="D232" s="37" t="s">
        <v>1572</v>
      </c>
      <c r="E232" s="38">
        <v>6</v>
      </c>
      <c r="F232" s="38" t="s">
        <v>8</v>
      </c>
      <c r="G232" s="33"/>
      <c r="K232" s="35"/>
      <c r="O232" s="44"/>
    </row>
    <row r="233" spans="1:21">
      <c r="A233" s="35" t="s">
        <v>736</v>
      </c>
      <c r="B233" s="35" t="s">
        <v>737</v>
      </c>
      <c r="C233" s="36" t="s">
        <v>184</v>
      </c>
      <c r="D233" s="37" t="s">
        <v>1546</v>
      </c>
      <c r="E233" s="38">
        <v>1</v>
      </c>
      <c r="F233" s="38" t="s">
        <v>19</v>
      </c>
      <c r="G233" s="81" t="s">
        <v>402</v>
      </c>
      <c r="K233" s="35"/>
      <c r="O233" s="44"/>
    </row>
    <row r="234" spans="1:21">
      <c r="A234" s="35" t="s">
        <v>738</v>
      </c>
      <c r="B234" s="35" t="s">
        <v>739</v>
      </c>
      <c r="C234" s="36" t="s">
        <v>740</v>
      </c>
      <c r="D234" s="37" t="s">
        <v>1572</v>
      </c>
      <c r="E234" s="38">
        <v>1</v>
      </c>
      <c r="F234" s="38" t="s">
        <v>6</v>
      </c>
      <c r="G234" s="89" t="s">
        <v>741</v>
      </c>
      <c r="H234" s="42" t="s">
        <v>1534</v>
      </c>
      <c r="I234" s="41" t="s">
        <v>1712</v>
      </c>
      <c r="J234" s="42">
        <v>155</v>
      </c>
      <c r="K234" s="35"/>
      <c r="O234" s="44"/>
    </row>
    <row r="235" spans="1:21">
      <c r="A235" s="35" t="s">
        <v>738</v>
      </c>
      <c r="B235" s="35" t="s">
        <v>739</v>
      </c>
      <c r="C235" s="36" t="s">
        <v>740</v>
      </c>
      <c r="D235" s="37" t="s">
        <v>1572</v>
      </c>
      <c r="E235" s="38">
        <v>1</v>
      </c>
      <c r="F235" s="38" t="s">
        <v>8</v>
      </c>
      <c r="G235" s="104" t="s">
        <v>742</v>
      </c>
      <c r="H235" s="33" t="s">
        <v>1509</v>
      </c>
      <c r="J235" s="42">
        <v>155</v>
      </c>
      <c r="K235" s="35"/>
      <c r="O235" s="44"/>
    </row>
    <row r="236" spans="1:21">
      <c r="A236" s="35">
        <v>1321</v>
      </c>
      <c r="B236" s="35" t="s">
        <v>744</v>
      </c>
      <c r="C236" s="36" t="s">
        <v>745</v>
      </c>
      <c r="D236" s="37" t="s">
        <v>1714</v>
      </c>
      <c r="E236" s="38">
        <v>1</v>
      </c>
      <c r="F236" s="38" t="s">
        <v>6</v>
      </c>
      <c r="G236" s="105" t="s">
        <v>746</v>
      </c>
      <c r="H236" s="33" t="s">
        <v>1715</v>
      </c>
      <c r="K236" s="35"/>
      <c r="O236" s="34"/>
      <c r="P236" s="42"/>
      <c r="Q236" s="35"/>
      <c r="T236" s="33"/>
      <c r="U236" s="42"/>
    </row>
    <row r="237" spans="1:21" s="68" customFormat="1">
      <c r="A237" s="106"/>
      <c r="B237" s="67" t="s">
        <v>748</v>
      </c>
      <c r="C237" s="67" t="s">
        <v>749</v>
      </c>
      <c r="D237" s="63" t="s">
        <v>1520</v>
      </c>
      <c r="E237" s="41">
        <v>1</v>
      </c>
      <c r="F237" s="41" t="s">
        <v>6</v>
      </c>
      <c r="G237" s="107" t="s">
        <v>1716</v>
      </c>
      <c r="H237" s="43" t="s">
        <v>1552</v>
      </c>
      <c r="I237" s="41"/>
      <c r="J237" s="43"/>
      <c r="K237" s="43"/>
      <c r="L237" s="43"/>
      <c r="M237" s="43"/>
      <c r="N237" s="43"/>
    </row>
    <row r="238" spans="1:21">
      <c r="A238" s="35">
        <v>1317</v>
      </c>
      <c r="B238" s="75" t="s">
        <v>755</v>
      </c>
      <c r="C238" s="36" t="s">
        <v>1717</v>
      </c>
      <c r="D238" s="76" t="s">
        <v>1572</v>
      </c>
      <c r="E238" s="38">
        <v>1</v>
      </c>
      <c r="F238" s="77" t="s">
        <v>6</v>
      </c>
      <c r="G238" s="42" t="s">
        <v>729</v>
      </c>
      <c r="H238" s="43" t="s">
        <v>1569</v>
      </c>
      <c r="I238" s="41" t="s">
        <v>1718</v>
      </c>
      <c r="J238" s="43"/>
      <c r="K238" s="56"/>
      <c r="O238" s="58"/>
    </row>
    <row r="239" spans="1:21">
      <c r="A239" s="35">
        <v>1317</v>
      </c>
      <c r="B239" s="75" t="s">
        <v>755</v>
      </c>
      <c r="C239" s="36" t="s">
        <v>1717</v>
      </c>
      <c r="D239" s="76" t="s">
        <v>1572</v>
      </c>
      <c r="E239" s="38">
        <v>1</v>
      </c>
      <c r="F239" s="77" t="s">
        <v>8</v>
      </c>
      <c r="G239" s="42" t="s">
        <v>759</v>
      </c>
      <c r="H239" s="43"/>
      <c r="J239" s="43"/>
      <c r="K239" s="56"/>
      <c r="M239" s="50"/>
      <c r="O239" s="58"/>
    </row>
    <row r="240" spans="1:21">
      <c r="A240" s="35" t="s">
        <v>760</v>
      </c>
      <c r="B240" s="35" t="s">
        <v>761</v>
      </c>
      <c r="C240" s="36" t="s">
        <v>762</v>
      </c>
      <c r="D240" s="37" t="s">
        <v>1714</v>
      </c>
      <c r="E240" s="38">
        <v>1</v>
      </c>
      <c r="F240" s="38" t="s">
        <v>6</v>
      </c>
      <c r="G240" s="59" t="s">
        <v>763</v>
      </c>
      <c r="H240" s="43" t="s">
        <v>1538</v>
      </c>
      <c r="I240" s="41" t="s">
        <v>1712</v>
      </c>
      <c r="J240" s="42">
        <v>155</v>
      </c>
      <c r="K240" s="35"/>
      <c r="O240" s="34"/>
    </row>
    <row r="241" spans="1:30">
      <c r="A241" s="35" t="s">
        <v>760</v>
      </c>
      <c r="B241" s="35" t="s">
        <v>761</v>
      </c>
      <c r="C241" s="36" t="s">
        <v>762</v>
      </c>
      <c r="D241" s="37" t="s">
        <v>1714</v>
      </c>
      <c r="E241" s="38">
        <v>1</v>
      </c>
      <c r="F241" s="38" t="s">
        <v>7</v>
      </c>
      <c r="G241" s="82" t="s">
        <v>764</v>
      </c>
      <c r="H241" s="33" t="s">
        <v>1536</v>
      </c>
      <c r="I241" s="41" t="s">
        <v>1712</v>
      </c>
      <c r="J241" s="42">
        <v>155</v>
      </c>
      <c r="K241" s="35"/>
      <c r="O241" s="44"/>
    </row>
    <row r="242" spans="1:30">
      <c r="A242" s="35" t="s">
        <v>765</v>
      </c>
      <c r="B242" s="35" t="s">
        <v>766</v>
      </c>
      <c r="C242" s="36" t="s">
        <v>1719</v>
      </c>
      <c r="D242" s="37" t="s">
        <v>1520</v>
      </c>
      <c r="E242" s="38">
        <v>1</v>
      </c>
      <c r="F242" s="38" t="s">
        <v>6</v>
      </c>
      <c r="G242" s="108" t="s">
        <v>709</v>
      </c>
      <c r="H242" s="43" t="s">
        <v>1578</v>
      </c>
      <c r="I242" s="41" t="s">
        <v>1712</v>
      </c>
      <c r="J242" s="42">
        <v>155</v>
      </c>
      <c r="K242" s="35"/>
      <c r="O242" s="44"/>
    </row>
    <row r="243" spans="1:30">
      <c r="A243" s="35" t="s">
        <v>1720</v>
      </c>
      <c r="B243" s="35" t="s">
        <v>1721</v>
      </c>
      <c r="C243" s="36" t="s">
        <v>197</v>
      </c>
      <c r="D243" s="37" t="s">
        <v>1546</v>
      </c>
      <c r="E243" s="38">
        <v>1</v>
      </c>
      <c r="F243" s="38" t="s">
        <v>19</v>
      </c>
      <c r="G243" s="81" t="s">
        <v>402</v>
      </c>
      <c r="K243" s="35"/>
      <c r="O243" s="44"/>
    </row>
    <row r="244" spans="1:30">
      <c r="A244" s="35" t="s">
        <v>1722</v>
      </c>
      <c r="B244" s="35" t="s">
        <v>1723</v>
      </c>
      <c r="C244" s="36" t="s">
        <v>197</v>
      </c>
      <c r="D244" s="37" t="s">
        <v>1546</v>
      </c>
      <c r="E244" s="38">
        <v>1</v>
      </c>
      <c r="F244" s="38" t="s">
        <v>19</v>
      </c>
      <c r="G244" s="81" t="s">
        <v>402</v>
      </c>
      <c r="K244" s="35"/>
      <c r="O244" s="44"/>
    </row>
    <row r="245" spans="1:30">
      <c r="A245" s="35" t="s">
        <v>1724</v>
      </c>
      <c r="B245" s="35" t="s">
        <v>1725</v>
      </c>
      <c r="C245" s="36" t="s">
        <v>200</v>
      </c>
      <c r="D245" s="37" t="s">
        <v>1546</v>
      </c>
      <c r="E245" s="38">
        <v>1</v>
      </c>
      <c r="F245" s="38" t="s">
        <v>19</v>
      </c>
      <c r="G245" s="81" t="s">
        <v>402</v>
      </c>
      <c r="K245" s="35"/>
      <c r="O245" s="44"/>
    </row>
    <row r="246" spans="1:30">
      <c r="A246" s="35" t="s">
        <v>1726</v>
      </c>
      <c r="B246" s="35" t="s">
        <v>1727</v>
      </c>
      <c r="C246" s="36" t="s">
        <v>200</v>
      </c>
      <c r="D246" s="37" t="s">
        <v>1546</v>
      </c>
      <c r="E246" s="38">
        <v>1</v>
      </c>
      <c r="F246" s="38" t="s">
        <v>19</v>
      </c>
      <c r="G246" s="81" t="s">
        <v>402</v>
      </c>
      <c r="K246" s="35"/>
      <c r="O246" s="44"/>
    </row>
    <row r="247" spans="1:30">
      <c r="A247" s="35" t="s">
        <v>772</v>
      </c>
      <c r="B247" s="35" t="s">
        <v>773</v>
      </c>
      <c r="C247" s="36" t="s">
        <v>1130</v>
      </c>
      <c r="D247" s="37" t="s">
        <v>1520</v>
      </c>
      <c r="E247" s="38">
        <v>1</v>
      </c>
      <c r="F247" s="38" t="s">
        <v>6</v>
      </c>
      <c r="G247" s="57" t="s">
        <v>775</v>
      </c>
      <c r="H247" s="43" t="s">
        <v>1728</v>
      </c>
      <c r="I247" s="41" t="s">
        <v>1601</v>
      </c>
      <c r="K247" s="35"/>
      <c r="O247" s="44"/>
    </row>
    <row r="248" spans="1:30" s="65" customFormat="1">
      <c r="A248" s="35">
        <v>1322</v>
      </c>
      <c r="B248" s="75" t="s">
        <v>778</v>
      </c>
      <c r="C248" s="36" t="s">
        <v>779</v>
      </c>
      <c r="D248" s="76" t="s">
        <v>1520</v>
      </c>
      <c r="E248" s="38">
        <v>1</v>
      </c>
      <c r="F248" s="77" t="s">
        <v>6</v>
      </c>
      <c r="G248" s="57" t="s">
        <v>780</v>
      </c>
      <c r="H248" s="43" t="s">
        <v>1522</v>
      </c>
      <c r="I248" s="65" t="s">
        <v>1603</v>
      </c>
      <c r="J248" s="43"/>
      <c r="K248" s="56"/>
      <c r="L248" s="43"/>
      <c r="M248" s="50"/>
      <c r="N248" s="43"/>
      <c r="O248" s="44"/>
      <c r="P248" s="43"/>
      <c r="Q248" s="43"/>
      <c r="R248" s="43"/>
      <c r="S248" s="43"/>
      <c r="T248" s="43"/>
      <c r="U248" s="43"/>
      <c r="V248" s="43"/>
      <c r="W248" s="43"/>
      <c r="X248" s="43"/>
      <c r="Y248" s="43"/>
      <c r="Z248" s="43"/>
      <c r="AA248" s="43"/>
      <c r="AB248" s="43"/>
      <c r="AC248" s="43"/>
      <c r="AD248" s="43"/>
    </row>
    <row r="249" spans="1:30">
      <c r="A249" s="35">
        <v>1324</v>
      </c>
      <c r="B249" s="35" t="s">
        <v>783</v>
      </c>
      <c r="C249" s="36" t="s">
        <v>1729</v>
      </c>
      <c r="D249" s="37" t="s">
        <v>1572</v>
      </c>
      <c r="E249" s="38">
        <v>1</v>
      </c>
      <c r="F249" s="38" t="s">
        <v>6</v>
      </c>
      <c r="G249" s="57" t="s">
        <v>698</v>
      </c>
      <c r="H249" s="43" t="s">
        <v>1569</v>
      </c>
      <c r="I249" s="41" t="s">
        <v>1730</v>
      </c>
      <c r="K249" s="35"/>
      <c r="O249" s="109"/>
    </row>
    <row r="250" spans="1:30" s="68" customFormat="1">
      <c r="A250" s="66" t="s">
        <v>785</v>
      </c>
      <c r="B250" s="67" t="s">
        <v>786</v>
      </c>
      <c r="C250" s="67" t="s">
        <v>787</v>
      </c>
      <c r="D250" s="63"/>
      <c r="E250" s="41">
        <v>1</v>
      </c>
      <c r="F250" s="41" t="s">
        <v>6</v>
      </c>
      <c r="G250" s="43" t="s">
        <v>402</v>
      </c>
      <c r="H250" s="43" t="s">
        <v>1621</v>
      </c>
      <c r="I250" s="41" t="s">
        <v>1731</v>
      </c>
      <c r="J250" s="43"/>
      <c r="K250" s="43"/>
      <c r="L250" s="43"/>
      <c r="M250" s="43"/>
      <c r="N250" s="43"/>
    </row>
    <row r="251" spans="1:30" s="68" customFormat="1">
      <c r="A251" s="66" t="s">
        <v>788</v>
      </c>
      <c r="B251" s="67" t="s">
        <v>789</v>
      </c>
      <c r="C251" s="67" t="s">
        <v>1732</v>
      </c>
      <c r="D251" s="63" t="s">
        <v>1654</v>
      </c>
      <c r="E251" s="41">
        <v>1</v>
      </c>
      <c r="F251" s="41" t="s">
        <v>6</v>
      </c>
      <c r="G251" s="43" t="s">
        <v>402</v>
      </c>
      <c r="H251" s="43" t="s">
        <v>1548</v>
      </c>
      <c r="I251" s="41" t="s">
        <v>1619</v>
      </c>
      <c r="J251" s="43"/>
      <c r="K251" s="43"/>
      <c r="L251" s="43"/>
      <c r="M251" s="43"/>
      <c r="N251" s="43"/>
    </row>
    <row r="252" spans="1:30">
      <c r="A252" s="35" t="s">
        <v>791</v>
      </c>
      <c r="B252" s="35" t="s">
        <v>792</v>
      </c>
      <c r="C252" s="36" t="s">
        <v>212</v>
      </c>
      <c r="D252" s="37" t="s">
        <v>1546</v>
      </c>
      <c r="E252" s="38">
        <v>1</v>
      </c>
      <c r="F252" s="38" t="s">
        <v>19</v>
      </c>
      <c r="G252" s="81" t="s">
        <v>402</v>
      </c>
      <c r="K252" s="35"/>
      <c r="O252" s="44"/>
    </row>
    <row r="253" spans="1:30">
      <c r="A253" s="35">
        <v>507</v>
      </c>
      <c r="B253" s="35" t="s">
        <v>794</v>
      </c>
      <c r="C253" s="36" t="s">
        <v>795</v>
      </c>
      <c r="D253" s="37">
        <v>4</v>
      </c>
      <c r="E253" s="38">
        <v>1</v>
      </c>
      <c r="F253" s="38" t="s">
        <v>6</v>
      </c>
      <c r="G253" s="110" t="s">
        <v>796</v>
      </c>
      <c r="H253" s="43" t="s">
        <v>1578</v>
      </c>
      <c r="I253" s="41" t="s">
        <v>1730</v>
      </c>
      <c r="K253" s="35"/>
      <c r="O253" s="44"/>
    </row>
    <row r="254" spans="1:30" s="116" customFormat="1">
      <c r="A254" s="106" t="s">
        <v>1733</v>
      </c>
      <c r="B254" s="111" t="s">
        <v>1734</v>
      </c>
      <c r="C254" s="111" t="s">
        <v>1735</v>
      </c>
      <c r="D254" s="112" t="s">
        <v>1572</v>
      </c>
      <c r="E254" s="113">
        <v>1</v>
      </c>
      <c r="F254" s="113" t="s">
        <v>6</v>
      </c>
      <c r="G254" s="114"/>
      <c r="H254" s="115"/>
      <c r="I254" s="113"/>
      <c r="J254" s="114"/>
      <c r="K254" s="114"/>
      <c r="L254" s="114"/>
      <c r="M254" s="114"/>
      <c r="N254" s="114"/>
    </row>
    <row r="255" spans="1:30">
      <c r="A255" s="35" t="s">
        <v>798</v>
      </c>
      <c r="B255" s="35" t="s">
        <v>799</v>
      </c>
      <c r="C255" s="36" t="s">
        <v>1729</v>
      </c>
      <c r="D255" s="37" t="s">
        <v>1581</v>
      </c>
      <c r="E255" s="38">
        <v>1</v>
      </c>
      <c r="F255" s="38" t="s">
        <v>6</v>
      </c>
      <c r="G255" s="57" t="s">
        <v>698</v>
      </c>
      <c r="H255" s="43" t="s">
        <v>1569</v>
      </c>
      <c r="I255" s="41" t="s">
        <v>1730</v>
      </c>
      <c r="K255" s="35"/>
      <c r="O255" s="109"/>
    </row>
    <row r="256" spans="1:30">
      <c r="A256" s="35" t="s">
        <v>800</v>
      </c>
      <c r="B256" s="35" t="s">
        <v>801</v>
      </c>
      <c r="C256" s="36" t="s">
        <v>1736</v>
      </c>
      <c r="D256" s="37" t="s">
        <v>1581</v>
      </c>
      <c r="E256" s="38">
        <v>1</v>
      </c>
      <c r="F256" s="38" t="s">
        <v>6</v>
      </c>
      <c r="G256" s="57" t="s">
        <v>694</v>
      </c>
      <c r="H256" s="43" t="s">
        <v>1552</v>
      </c>
      <c r="I256" s="41" t="s">
        <v>1731</v>
      </c>
      <c r="K256" s="56"/>
      <c r="O256" s="44"/>
    </row>
    <row r="257" spans="1:16" s="68" customFormat="1">
      <c r="A257" s="66" t="s">
        <v>803</v>
      </c>
      <c r="B257" s="67" t="s">
        <v>804</v>
      </c>
      <c r="C257" s="67" t="s">
        <v>1737</v>
      </c>
      <c r="D257" s="63">
        <v>5</v>
      </c>
      <c r="E257" s="41">
        <v>1</v>
      </c>
      <c r="F257" s="41" t="s">
        <v>6</v>
      </c>
      <c r="G257" s="43" t="s">
        <v>700</v>
      </c>
      <c r="H257" s="43" t="s">
        <v>1728</v>
      </c>
      <c r="I257" s="41" t="s">
        <v>1731</v>
      </c>
      <c r="J257" s="43"/>
      <c r="K257" s="43"/>
      <c r="L257" s="43"/>
      <c r="M257" s="43"/>
      <c r="N257" s="43"/>
    </row>
    <row r="258" spans="1:16" s="68" customFormat="1">
      <c r="A258" s="66" t="s">
        <v>806</v>
      </c>
      <c r="B258" s="67" t="s">
        <v>807</v>
      </c>
      <c r="C258" s="67" t="s">
        <v>1738</v>
      </c>
      <c r="D258" s="63">
        <v>4</v>
      </c>
      <c r="E258" s="41">
        <v>1</v>
      </c>
      <c r="F258" s="41" t="s">
        <v>6</v>
      </c>
      <c r="G258" s="43" t="s">
        <v>741</v>
      </c>
      <c r="H258" s="43" t="s">
        <v>1548</v>
      </c>
      <c r="I258" s="41" t="s">
        <v>1739</v>
      </c>
      <c r="J258" s="43"/>
      <c r="K258" s="43"/>
      <c r="L258" s="43"/>
      <c r="M258" s="43"/>
      <c r="N258" s="43"/>
    </row>
    <row r="259" spans="1:16">
      <c r="A259" s="35" t="s">
        <v>809</v>
      </c>
      <c r="B259" s="49" t="s">
        <v>810</v>
      </c>
      <c r="C259" s="53" t="s">
        <v>811</v>
      </c>
      <c r="D259" s="37" t="s">
        <v>1570</v>
      </c>
      <c r="E259" s="38">
        <v>1</v>
      </c>
      <c r="F259" s="38" t="s">
        <v>6</v>
      </c>
      <c r="G259" s="57" t="s">
        <v>812</v>
      </c>
      <c r="H259" s="59"/>
      <c r="K259" s="35"/>
      <c r="O259" s="44"/>
    </row>
    <row r="260" spans="1:16">
      <c r="A260" s="59" t="s">
        <v>814</v>
      </c>
      <c r="B260" s="59" t="s">
        <v>815</v>
      </c>
      <c r="C260" s="59" t="s">
        <v>816</v>
      </c>
      <c r="D260" s="37" t="s">
        <v>1520</v>
      </c>
      <c r="E260" s="38">
        <v>1</v>
      </c>
      <c r="F260" s="38" t="s">
        <v>6</v>
      </c>
      <c r="G260" s="57" t="s">
        <v>1740</v>
      </c>
      <c r="H260" s="59"/>
      <c r="K260" s="35"/>
      <c r="O260" s="44"/>
    </row>
    <row r="261" spans="1:16" ht="24">
      <c r="A261" s="35" t="s">
        <v>819</v>
      </c>
      <c r="B261" s="35" t="s">
        <v>820</v>
      </c>
      <c r="C261" s="36" t="s">
        <v>821</v>
      </c>
      <c r="D261" s="37" t="s">
        <v>1520</v>
      </c>
      <c r="E261" s="38">
        <v>1</v>
      </c>
      <c r="F261" s="38" t="s">
        <v>6</v>
      </c>
      <c r="G261" s="57" t="s">
        <v>1741</v>
      </c>
      <c r="H261" s="33" t="s">
        <v>1522</v>
      </c>
      <c r="I261" s="41" t="s">
        <v>1608</v>
      </c>
      <c r="J261" s="42">
        <v>400</v>
      </c>
      <c r="K261" s="35"/>
      <c r="O261" s="44"/>
    </row>
    <row r="262" spans="1:16" ht="24">
      <c r="A262" s="35" t="s">
        <v>819</v>
      </c>
      <c r="B262" s="35" t="s">
        <v>820</v>
      </c>
      <c r="C262" s="36" t="s">
        <v>821</v>
      </c>
      <c r="D262" s="37" t="s">
        <v>1520</v>
      </c>
      <c r="E262" s="38">
        <v>1</v>
      </c>
      <c r="F262" s="38" t="s">
        <v>7</v>
      </c>
      <c r="G262" s="99" t="s">
        <v>1742</v>
      </c>
      <c r="H262" s="33" t="s">
        <v>1554</v>
      </c>
      <c r="I262" s="41" t="s">
        <v>1608</v>
      </c>
      <c r="J262" s="42">
        <v>400</v>
      </c>
      <c r="K262" s="35"/>
      <c r="O262" s="44"/>
    </row>
    <row r="263" spans="1:16" ht="24">
      <c r="A263" s="35" t="s">
        <v>819</v>
      </c>
      <c r="B263" s="35" t="s">
        <v>820</v>
      </c>
      <c r="C263" s="36" t="s">
        <v>821</v>
      </c>
      <c r="D263" s="37" t="s">
        <v>1520</v>
      </c>
      <c r="E263" s="38">
        <v>2</v>
      </c>
      <c r="F263" s="38" t="s">
        <v>6</v>
      </c>
      <c r="G263" s="99" t="s">
        <v>1742</v>
      </c>
      <c r="H263" s="33" t="s">
        <v>1569</v>
      </c>
      <c r="I263" s="41" t="s">
        <v>1712</v>
      </c>
      <c r="J263" s="42">
        <v>400</v>
      </c>
      <c r="K263" s="35"/>
      <c r="O263" s="44"/>
    </row>
    <row r="264" spans="1:16" ht="24">
      <c r="A264" s="35" t="s">
        <v>819</v>
      </c>
      <c r="B264" s="35" t="s">
        <v>820</v>
      </c>
      <c r="C264" s="36" t="s">
        <v>821</v>
      </c>
      <c r="D264" s="37" t="s">
        <v>1520</v>
      </c>
      <c r="E264" s="38">
        <v>2</v>
      </c>
      <c r="F264" s="38" t="s">
        <v>7</v>
      </c>
      <c r="G264" s="99" t="s">
        <v>1742</v>
      </c>
      <c r="H264" s="33" t="s">
        <v>1743</v>
      </c>
      <c r="I264" s="41" t="s">
        <v>1608</v>
      </c>
      <c r="J264" s="42">
        <v>400</v>
      </c>
      <c r="K264" s="35"/>
      <c r="O264" s="44"/>
    </row>
    <row r="265" spans="1:16" ht="24">
      <c r="A265" s="35">
        <v>1120</v>
      </c>
      <c r="B265" s="35" t="s">
        <v>830</v>
      </c>
      <c r="C265" s="36" t="s">
        <v>831</v>
      </c>
      <c r="D265" s="37" t="s">
        <v>1520</v>
      </c>
      <c r="E265" s="38">
        <v>1</v>
      </c>
      <c r="F265" s="38" t="s">
        <v>6</v>
      </c>
      <c r="G265" s="57" t="s">
        <v>1744</v>
      </c>
      <c r="H265" s="33" t="s">
        <v>1745</v>
      </c>
      <c r="I265" s="41" t="s">
        <v>1604</v>
      </c>
      <c r="K265" s="56"/>
      <c r="M265" s="50"/>
      <c r="O265" s="109"/>
      <c r="P265" s="33"/>
    </row>
    <row r="266" spans="1:16">
      <c r="A266" s="35" t="s">
        <v>836</v>
      </c>
      <c r="B266" s="35" t="s">
        <v>837</v>
      </c>
      <c r="C266" s="36" t="s">
        <v>838</v>
      </c>
      <c r="D266" s="37" t="s">
        <v>1520</v>
      </c>
      <c r="E266" s="38">
        <v>1</v>
      </c>
      <c r="F266" s="38" t="s">
        <v>6</v>
      </c>
      <c r="G266" s="59" t="s">
        <v>839</v>
      </c>
      <c r="H266" s="33" t="s">
        <v>1538</v>
      </c>
      <c r="I266" s="41" t="s">
        <v>1730</v>
      </c>
      <c r="J266" s="42">
        <v>65</v>
      </c>
      <c r="K266" s="35"/>
      <c r="O266" s="44"/>
    </row>
    <row r="267" spans="1:16">
      <c r="A267" s="35" t="s">
        <v>836</v>
      </c>
      <c r="B267" s="35" t="s">
        <v>837</v>
      </c>
      <c r="C267" s="36" t="s">
        <v>838</v>
      </c>
      <c r="D267" s="37" t="s">
        <v>1520</v>
      </c>
      <c r="E267" s="38">
        <v>1</v>
      </c>
      <c r="F267" s="38" t="s">
        <v>7</v>
      </c>
      <c r="G267" s="82" t="s">
        <v>840</v>
      </c>
      <c r="H267" s="33" t="s">
        <v>1746</v>
      </c>
      <c r="I267" s="41" t="s">
        <v>1730</v>
      </c>
      <c r="J267" s="42">
        <v>65</v>
      </c>
      <c r="K267" s="35"/>
      <c r="O267" s="44"/>
    </row>
    <row r="268" spans="1:16">
      <c r="A268" s="35" t="s">
        <v>841</v>
      </c>
      <c r="B268" s="35" t="s">
        <v>842</v>
      </c>
      <c r="C268" s="36" t="s">
        <v>843</v>
      </c>
      <c r="D268" s="37" t="s">
        <v>1520</v>
      </c>
      <c r="E268" s="38">
        <v>1</v>
      </c>
      <c r="F268" s="38" t="s">
        <v>6</v>
      </c>
      <c r="G268" s="59" t="s">
        <v>823</v>
      </c>
      <c r="H268" s="33" t="s">
        <v>1747</v>
      </c>
      <c r="I268" s="41" t="s">
        <v>1730</v>
      </c>
      <c r="J268" s="42">
        <v>65</v>
      </c>
      <c r="K268" s="35"/>
      <c r="O268" s="44"/>
    </row>
    <row r="269" spans="1:16">
      <c r="A269" s="35" t="s">
        <v>841</v>
      </c>
      <c r="B269" s="35" t="s">
        <v>842</v>
      </c>
      <c r="C269" s="36" t="s">
        <v>843</v>
      </c>
      <c r="D269" s="37" t="s">
        <v>1520</v>
      </c>
      <c r="E269" s="38">
        <v>1</v>
      </c>
      <c r="F269" s="38" t="s">
        <v>7</v>
      </c>
      <c r="G269" s="82" t="s">
        <v>824</v>
      </c>
      <c r="H269" s="33" t="s">
        <v>1748</v>
      </c>
      <c r="I269" s="41" t="s">
        <v>1730</v>
      </c>
      <c r="J269" s="42">
        <v>65</v>
      </c>
      <c r="K269" s="35"/>
      <c r="O269" s="44"/>
    </row>
    <row r="270" spans="1:16">
      <c r="A270" s="35" t="s">
        <v>844</v>
      </c>
      <c r="B270" s="35" t="s">
        <v>845</v>
      </c>
      <c r="C270" s="36" t="s">
        <v>846</v>
      </c>
      <c r="D270" s="37" t="s">
        <v>1520</v>
      </c>
      <c r="E270" s="38">
        <v>1</v>
      </c>
      <c r="F270" s="38" t="s">
        <v>6</v>
      </c>
      <c r="G270" s="59" t="s">
        <v>827</v>
      </c>
      <c r="H270" s="59" t="s">
        <v>1588</v>
      </c>
      <c r="I270" s="41" t="s">
        <v>1730</v>
      </c>
      <c r="J270" s="42">
        <v>65</v>
      </c>
      <c r="K270" s="35"/>
      <c r="O270" s="44"/>
    </row>
    <row r="271" spans="1:16">
      <c r="A271" s="35" t="s">
        <v>844</v>
      </c>
      <c r="B271" s="35" t="s">
        <v>845</v>
      </c>
      <c r="C271" s="36" t="s">
        <v>846</v>
      </c>
      <c r="D271" s="37" t="s">
        <v>1520</v>
      </c>
      <c r="E271" s="38">
        <v>1</v>
      </c>
      <c r="F271" s="38" t="s">
        <v>7</v>
      </c>
      <c r="G271" s="82" t="s">
        <v>828</v>
      </c>
      <c r="H271" s="33" t="s">
        <v>1749</v>
      </c>
      <c r="I271" s="41" t="s">
        <v>1730</v>
      </c>
      <c r="J271" s="42">
        <v>65</v>
      </c>
      <c r="K271" s="35"/>
      <c r="O271" s="44"/>
    </row>
    <row r="272" spans="1:16">
      <c r="A272" s="35" t="s">
        <v>847</v>
      </c>
      <c r="B272" s="35" t="s">
        <v>848</v>
      </c>
      <c r="C272" s="36" t="s">
        <v>849</v>
      </c>
      <c r="D272" s="37" t="s">
        <v>1520</v>
      </c>
      <c r="E272" s="38">
        <v>1</v>
      </c>
      <c r="F272" s="38" t="s">
        <v>6</v>
      </c>
      <c r="G272" s="59" t="s">
        <v>1750</v>
      </c>
      <c r="H272" s="42" t="s">
        <v>1621</v>
      </c>
      <c r="I272" s="41" t="s">
        <v>1730</v>
      </c>
      <c r="J272" s="42">
        <v>65</v>
      </c>
      <c r="K272" s="35"/>
      <c r="O272" s="44"/>
    </row>
    <row r="273" spans="1:30">
      <c r="A273" s="35" t="s">
        <v>847</v>
      </c>
      <c r="B273" s="35" t="s">
        <v>848</v>
      </c>
      <c r="C273" s="36" t="s">
        <v>849</v>
      </c>
      <c r="D273" s="37" t="s">
        <v>1520</v>
      </c>
      <c r="E273" s="38">
        <v>1</v>
      </c>
      <c r="F273" s="38" t="s">
        <v>7</v>
      </c>
      <c r="G273" s="82" t="s">
        <v>1751</v>
      </c>
      <c r="H273" s="42" t="s">
        <v>1752</v>
      </c>
      <c r="I273" s="41" t="s">
        <v>1730</v>
      </c>
      <c r="J273" s="42">
        <v>65</v>
      </c>
      <c r="K273" s="35"/>
      <c r="O273" s="44"/>
    </row>
    <row r="274" spans="1:30">
      <c r="A274" s="35" t="s">
        <v>852</v>
      </c>
      <c r="B274" s="35" t="s">
        <v>853</v>
      </c>
      <c r="C274" s="36" t="s">
        <v>184</v>
      </c>
      <c r="D274" s="37" t="s">
        <v>1546</v>
      </c>
      <c r="E274" s="38">
        <v>1</v>
      </c>
      <c r="F274" s="38" t="s">
        <v>19</v>
      </c>
      <c r="G274" s="81" t="s">
        <v>854</v>
      </c>
      <c r="K274" s="35"/>
      <c r="O274" s="44"/>
    </row>
    <row r="275" spans="1:30" ht="24">
      <c r="A275" s="35">
        <v>1542</v>
      </c>
      <c r="B275" s="60" t="s">
        <v>1753</v>
      </c>
      <c r="C275" s="61" t="s">
        <v>858</v>
      </c>
      <c r="D275" s="37" t="s">
        <v>1520</v>
      </c>
      <c r="E275" s="38">
        <v>1</v>
      </c>
      <c r="F275" s="38" t="s">
        <v>6</v>
      </c>
      <c r="G275" s="117" t="s">
        <v>1754</v>
      </c>
      <c r="H275" s="42" t="s">
        <v>1552</v>
      </c>
      <c r="I275" s="41" t="s">
        <v>1601</v>
      </c>
      <c r="K275" s="56"/>
      <c r="M275" s="50"/>
      <c r="O275" s="44"/>
    </row>
    <row r="276" spans="1:30">
      <c r="A276" s="35" t="s">
        <v>861</v>
      </c>
      <c r="B276" s="35" t="s">
        <v>862</v>
      </c>
      <c r="C276" s="36" t="s">
        <v>863</v>
      </c>
      <c r="D276" s="37" t="s">
        <v>1520</v>
      </c>
      <c r="E276" s="38">
        <v>1</v>
      </c>
      <c r="F276" s="38" t="s">
        <v>6</v>
      </c>
      <c r="G276" s="59" t="s">
        <v>850</v>
      </c>
      <c r="H276" s="33" t="s">
        <v>1548</v>
      </c>
      <c r="I276" s="41" t="s">
        <v>1731</v>
      </c>
      <c r="J276" s="42">
        <v>50</v>
      </c>
      <c r="K276" s="35"/>
      <c r="O276" s="44"/>
    </row>
    <row r="277" spans="1:30">
      <c r="A277" s="35" t="s">
        <v>861</v>
      </c>
      <c r="B277" s="35" t="s">
        <v>862</v>
      </c>
      <c r="C277" s="36" t="s">
        <v>863</v>
      </c>
      <c r="D277" s="37" t="s">
        <v>1520</v>
      </c>
      <c r="E277" s="38">
        <v>1</v>
      </c>
      <c r="F277" s="38" t="s">
        <v>7</v>
      </c>
      <c r="G277" s="82" t="s">
        <v>851</v>
      </c>
      <c r="H277" s="42" t="s">
        <v>1550</v>
      </c>
      <c r="I277" s="41" t="s">
        <v>1731</v>
      </c>
      <c r="J277" s="42">
        <v>50</v>
      </c>
      <c r="K277" s="35"/>
      <c r="O277" s="44"/>
    </row>
    <row r="278" spans="1:30">
      <c r="A278" s="35" t="s">
        <v>864</v>
      </c>
      <c r="B278" s="35" t="s">
        <v>865</v>
      </c>
      <c r="C278" s="36" t="s">
        <v>866</v>
      </c>
      <c r="D278" s="37" t="s">
        <v>1520</v>
      </c>
      <c r="E278" s="38">
        <v>1</v>
      </c>
      <c r="F278" s="38" t="s">
        <v>6</v>
      </c>
      <c r="G278" s="59" t="s">
        <v>839</v>
      </c>
      <c r="H278" s="42" t="s">
        <v>1552</v>
      </c>
      <c r="I278" s="41" t="s">
        <v>1731</v>
      </c>
      <c r="J278" s="42">
        <v>50</v>
      </c>
      <c r="K278" s="56"/>
      <c r="O278" s="109"/>
    </row>
    <row r="279" spans="1:30">
      <c r="A279" s="35" t="s">
        <v>864</v>
      </c>
      <c r="B279" s="35" t="s">
        <v>865</v>
      </c>
      <c r="C279" s="36" t="s">
        <v>866</v>
      </c>
      <c r="D279" s="37" t="s">
        <v>1520</v>
      </c>
      <c r="E279" s="38">
        <v>1</v>
      </c>
      <c r="F279" s="38" t="s">
        <v>7</v>
      </c>
      <c r="G279" s="82" t="s">
        <v>840</v>
      </c>
      <c r="H279" s="33" t="s">
        <v>1749</v>
      </c>
      <c r="I279" s="41" t="s">
        <v>1731</v>
      </c>
      <c r="J279" s="42">
        <v>50</v>
      </c>
      <c r="K279" s="35"/>
      <c r="O279" s="101"/>
    </row>
    <row r="280" spans="1:30">
      <c r="A280" s="35" t="s">
        <v>867</v>
      </c>
      <c r="B280" s="35" t="s">
        <v>868</v>
      </c>
      <c r="C280" s="36" t="s">
        <v>869</v>
      </c>
      <c r="D280" s="37" t="s">
        <v>1520</v>
      </c>
      <c r="E280" s="38">
        <v>1</v>
      </c>
      <c r="F280" s="38" t="s">
        <v>6</v>
      </c>
      <c r="G280" s="59" t="s">
        <v>870</v>
      </c>
      <c r="H280" s="42" t="s">
        <v>1522</v>
      </c>
      <c r="I280" s="41" t="s">
        <v>1731</v>
      </c>
      <c r="J280" s="42">
        <v>50</v>
      </c>
      <c r="K280" s="35"/>
      <c r="O280" s="44"/>
    </row>
    <row r="281" spans="1:30">
      <c r="A281" s="35" t="s">
        <v>867</v>
      </c>
      <c r="B281" s="35" t="s">
        <v>868</v>
      </c>
      <c r="C281" s="36" t="s">
        <v>869</v>
      </c>
      <c r="D281" s="37" t="s">
        <v>1520</v>
      </c>
      <c r="E281" s="38">
        <v>1</v>
      </c>
      <c r="F281" s="38" t="s">
        <v>7</v>
      </c>
      <c r="G281" s="82" t="s">
        <v>871</v>
      </c>
      <c r="H281" s="33" t="s">
        <v>1540</v>
      </c>
      <c r="I281" s="41" t="s">
        <v>1731</v>
      </c>
      <c r="J281" s="42">
        <v>50</v>
      </c>
      <c r="K281" s="35"/>
      <c r="O281" s="44"/>
    </row>
    <row r="282" spans="1:30" ht="24">
      <c r="A282" s="35" t="s">
        <v>1755</v>
      </c>
      <c r="B282" s="49" t="s">
        <v>1756</v>
      </c>
      <c r="C282" s="53" t="s">
        <v>874</v>
      </c>
      <c r="D282" s="37" t="s">
        <v>1520</v>
      </c>
      <c r="E282" s="38">
        <v>1</v>
      </c>
      <c r="F282" s="38" t="s">
        <v>6</v>
      </c>
      <c r="G282" s="117" t="s">
        <v>1757</v>
      </c>
      <c r="H282" s="33" t="s">
        <v>1567</v>
      </c>
      <c r="I282" s="41" t="s">
        <v>1601</v>
      </c>
      <c r="K282" s="35"/>
      <c r="O282" s="44"/>
    </row>
    <row r="283" spans="1:30" s="68" customFormat="1">
      <c r="A283" s="66" t="s">
        <v>875</v>
      </c>
      <c r="B283" s="67" t="s">
        <v>876</v>
      </c>
      <c r="C283" s="67" t="s">
        <v>1758</v>
      </c>
      <c r="D283" s="63" t="s">
        <v>1520</v>
      </c>
      <c r="E283" s="41">
        <v>1</v>
      </c>
      <c r="F283" s="41" t="s">
        <v>6</v>
      </c>
      <c r="G283" s="59" t="s">
        <v>832</v>
      </c>
      <c r="H283" s="59" t="s">
        <v>1530</v>
      </c>
      <c r="I283" s="41"/>
      <c r="J283" s="43"/>
      <c r="K283" s="43"/>
      <c r="L283" s="43"/>
      <c r="M283" s="43"/>
      <c r="N283" s="43"/>
    </row>
    <row r="284" spans="1:30">
      <c r="A284" s="35" t="s">
        <v>1759</v>
      </c>
      <c r="B284" s="35" t="s">
        <v>1760</v>
      </c>
      <c r="C284" s="36" t="s">
        <v>197</v>
      </c>
      <c r="D284" s="37" t="s">
        <v>1546</v>
      </c>
      <c r="E284" s="38">
        <v>1</v>
      </c>
      <c r="F284" s="38" t="s">
        <v>19</v>
      </c>
      <c r="G284" s="59" t="s">
        <v>854</v>
      </c>
      <c r="K284" s="35"/>
      <c r="O284" s="44"/>
    </row>
    <row r="285" spans="1:30" s="65" customFormat="1">
      <c r="A285" s="35">
        <v>1741</v>
      </c>
      <c r="B285" s="75" t="s">
        <v>1761</v>
      </c>
      <c r="C285" s="36" t="s">
        <v>197</v>
      </c>
      <c r="D285" s="76">
        <v>3</v>
      </c>
      <c r="E285" s="38">
        <v>1</v>
      </c>
      <c r="F285" s="77" t="s">
        <v>19</v>
      </c>
      <c r="G285" s="59" t="s">
        <v>854</v>
      </c>
      <c r="H285" s="43"/>
      <c r="I285" s="41"/>
      <c r="J285" s="43"/>
      <c r="K285" s="56"/>
      <c r="L285" s="50"/>
      <c r="M285" s="50"/>
      <c r="N285" s="43"/>
      <c r="O285" s="44"/>
      <c r="P285" s="43"/>
      <c r="Q285" s="43"/>
      <c r="R285" s="43"/>
      <c r="S285" s="43"/>
      <c r="T285" s="43"/>
      <c r="U285" s="43"/>
      <c r="V285" s="43"/>
      <c r="W285" s="43"/>
      <c r="X285" s="43"/>
      <c r="Y285" s="43"/>
      <c r="Z285" s="43"/>
      <c r="AA285" s="43"/>
      <c r="AB285" s="43"/>
      <c r="AC285" s="43"/>
      <c r="AD285" s="43"/>
    </row>
    <row r="286" spans="1:30">
      <c r="A286" s="35" t="s">
        <v>1762</v>
      </c>
      <c r="B286" s="35" t="s">
        <v>1763</v>
      </c>
      <c r="C286" s="36" t="s">
        <v>200</v>
      </c>
      <c r="D286" s="37" t="s">
        <v>1546</v>
      </c>
      <c r="E286" s="38">
        <v>1</v>
      </c>
      <c r="F286" s="38" t="s">
        <v>19</v>
      </c>
      <c r="G286" s="59" t="s">
        <v>854</v>
      </c>
      <c r="K286" s="35"/>
      <c r="O286" s="44"/>
    </row>
    <row r="287" spans="1:30">
      <c r="A287" s="35" t="s">
        <v>1764</v>
      </c>
      <c r="B287" s="35" t="s">
        <v>1765</v>
      </c>
      <c r="C287" s="36" t="s">
        <v>200</v>
      </c>
      <c r="D287" s="37" t="s">
        <v>1546</v>
      </c>
      <c r="E287" s="38">
        <v>1</v>
      </c>
      <c r="F287" s="38" t="s">
        <v>19</v>
      </c>
      <c r="G287" s="59" t="s">
        <v>854</v>
      </c>
      <c r="K287" s="35"/>
      <c r="O287" s="44"/>
    </row>
    <row r="288" spans="1:30" s="68" customFormat="1">
      <c r="A288" s="66" t="s">
        <v>1766</v>
      </c>
      <c r="B288" s="67" t="s">
        <v>1767</v>
      </c>
      <c r="C288" s="67" t="s">
        <v>1768</v>
      </c>
      <c r="D288" s="63" t="s">
        <v>1654</v>
      </c>
      <c r="E288" s="41">
        <v>1</v>
      </c>
      <c r="F288" s="41" t="s">
        <v>6</v>
      </c>
      <c r="G288" s="59" t="s">
        <v>832</v>
      </c>
      <c r="H288" s="43" t="s">
        <v>1621</v>
      </c>
      <c r="I288" s="41"/>
      <c r="J288" s="43"/>
      <c r="K288" s="43"/>
      <c r="L288" s="43"/>
      <c r="M288" s="43"/>
      <c r="N288" s="43"/>
    </row>
    <row r="289" spans="1:17" s="68" customFormat="1">
      <c r="A289" s="66">
        <v>1590</v>
      </c>
      <c r="B289" s="67" t="s">
        <v>886</v>
      </c>
      <c r="C289" s="67" t="s">
        <v>887</v>
      </c>
      <c r="D289" s="63" t="s">
        <v>1654</v>
      </c>
      <c r="E289" s="41">
        <v>1</v>
      </c>
      <c r="F289" s="41" t="s">
        <v>6</v>
      </c>
      <c r="G289" s="59" t="s">
        <v>825</v>
      </c>
      <c r="H289" s="43" t="s">
        <v>1564</v>
      </c>
      <c r="I289" s="41"/>
      <c r="J289" s="43"/>
      <c r="K289" s="43"/>
      <c r="L289" s="43"/>
      <c r="M289" s="43"/>
      <c r="N289" s="43"/>
    </row>
    <row r="290" spans="1:17" s="68" customFormat="1">
      <c r="A290" s="66">
        <v>1874</v>
      </c>
      <c r="B290" s="67" t="s">
        <v>889</v>
      </c>
      <c r="C290" s="67" t="s">
        <v>890</v>
      </c>
      <c r="D290" s="63" t="s">
        <v>1654</v>
      </c>
      <c r="E290" s="41">
        <v>1</v>
      </c>
      <c r="F290" s="41" t="s">
        <v>6</v>
      </c>
      <c r="G290" s="59" t="s">
        <v>870</v>
      </c>
      <c r="H290" s="33" t="s">
        <v>1569</v>
      </c>
      <c r="I290" s="41"/>
      <c r="J290" s="43"/>
      <c r="K290" s="43"/>
      <c r="L290" s="43"/>
      <c r="M290" s="43"/>
      <c r="N290" s="43"/>
    </row>
    <row r="291" spans="1:17">
      <c r="A291" s="35">
        <v>1875</v>
      </c>
      <c r="B291" s="49" t="s">
        <v>892</v>
      </c>
      <c r="C291" s="53" t="s">
        <v>893</v>
      </c>
      <c r="D291" s="37" t="s">
        <v>1520</v>
      </c>
      <c r="E291" s="38">
        <v>1</v>
      </c>
      <c r="F291" s="38" t="s">
        <v>6</v>
      </c>
      <c r="G291" s="59" t="s">
        <v>894</v>
      </c>
      <c r="H291" s="43" t="s">
        <v>1564</v>
      </c>
      <c r="K291" s="56"/>
      <c r="M291" s="50"/>
      <c r="O291" s="44"/>
    </row>
    <row r="292" spans="1:17" s="68" customFormat="1">
      <c r="A292" s="66" t="s">
        <v>896</v>
      </c>
      <c r="B292" s="67" t="s">
        <v>897</v>
      </c>
      <c r="C292" s="67" t="s">
        <v>212</v>
      </c>
      <c r="D292" s="63">
        <v>3</v>
      </c>
      <c r="E292" s="41">
        <v>1</v>
      </c>
      <c r="F292" s="41" t="s">
        <v>6</v>
      </c>
      <c r="G292" s="59" t="s">
        <v>854</v>
      </c>
      <c r="H292" s="43"/>
      <c r="I292" s="41"/>
      <c r="J292" s="43"/>
      <c r="K292" s="43"/>
      <c r="L292" s="43"/>
      <c r="M292" s="43"/>
      <c r="N292" s="43"/>
    </row>
    <row r="293" spans="1:17">
      <c r="A293" s="66" t="s">
        <v>1769</v>
      </c>
      <c r="B293" s="67" t="s">
        <v>1770</v>
      </c>
      <c r="C293" s="36" t="s">
        <v>1711</v>
      </c>
      <c r="D293" s="37" t="s">
        <v>1572</v>
      </c>
      <c r="E293" s="38">
        <v>1</v>
      </c>
      <c r="F293" s="38" t="s">
        <v>6</v>
      </c>
      <c r="G293" s="57" t="s">
        <v>722</v>
      </c>
      <c r="H293" s="33" t="s">
        <v>1530</v>
      </c>
      <c r="I293" s="41" t="s">
        <v>1598</v>
      </c>
      <c r="J293" s="42">
        <v>55</v>
      </c>
      <c r="K293" s="35"/>
      <c r="O293" s="44"/>
    </row>
    <row r="294" spans="1:17">
      <c r="A294" s="66" t="s">
        <v>1769</v>
      </c>
      <c r="B294" s="67" t="s">
        <v>1770</v>
      </c>
      <c r="C294" s="36" t="s">
        <v>1711</v>
      </c>
      <c r="D294" s="37" t="s">
        <v>1572</v>
      </c>
      <c r="E294" s="38">
        <v>2</v>
      </c>
      <c r="F294" s="38" t="s">
        <v>6</v>
      </c>
      <c r="G294" s="33" t="s">
        <v>723</v>
      </c>
      <c r="H294" s="33" t="s">
        <v>1569</v>
      </c>
      <c r="I294" s="41" t="s">
        <v>1598</v>
      </c>
      <c r="J294" s="42">
        <v>55</v>
      </c>
      <c r="K294" s="35"/>
      <c r="O294" s="44"/>
    </row>
    <row r="295" spans="1:17">
      <c r="A295" s="66" t="s">
        <v>1769</v>
      </c>
      <c r="B295" s="67" t="s">
        <v>1770</v>
      </c>
      <c r="C295" s="36" t="s">
        <v>1711</v>
      </c>
      <c r="D295" s="37" t="s">
        <v>1572</v>
      </c>
      <c r="E295" s="38">
        <v>1</v>
      </c>
      <c r="F295" s="38" t="s">
        <v>7</v>
      </c>
      <c r="G295" s="57" t="s">
        <v>723</v>
      </c>
      <c r="H295" s="33" t="s">
        <v>1639</v>
      </c>
      <c r="I295" s="41" t="s">
        <v>1598</v>
      </c>
      <c r="K295" s="35"/>
      <c r="O295" s="44"/>
    </row>
    <row r="296" spans="1:17">
      <c r="A296" s="66" t="s">
        <v>1769</v>
      </c>
      <c r="B296" s="67" t="s">
        <v>1770</v>
      </c>
      <c r="C296" s="36" t="s">
        <v>1711</v>
      </c>
      <c r="D296" s="37" t="s">
        <v>1572</v>
      </c>
      <c r="E296" s="38">
        <v>2</v>
      </c>
      <c r="F296" s="38" t="s">
        <v>7</v>
      </c>
      <c r="G296" s="57" t="s">
        <v>727</v>
      </c>
      <c r="H296" s="33" t="s">
        <v>1639</v>
      </c>
      <c r="I296" s="41" t="s">
        <v>1712</v>
      </c>
      <c r="K296" s="35"/>
      <c r="O296" s="44"/>
    </row>
    <row r="297" spans="1:17" ht="24">
      <c r="A297" s="66" t="s">
        <v>1769</v>
      </c>
      <c r="B297" s="67" t="s">
        <v>1770</v>
      </c>
      <c r="C297" s="36" t="s">
        <v>1711</v>
      </c>
      <c r="D297" s="37" t="s">
        <v>1572</v>
      </c>
      <c r="E297" s="38">
        <v>3</v>
      </c>
      <c r="F297" s="38" t="s">
        <v>7</v>
      </c>
      <c r="G297" s="33" t="s">
        <v>729</v>
      </c>
      <c r="H297" s="33" t="s">
        <v>1639</v>
      </c>
      <c r="I297" s="41" t="s">
        <v>1608</v>
      </c>
      <c r="K297" s="35"/>
      <c r="O297" s="44"/>
    </row>
    <row r="298" spans="1:17">
      <c r="A298" s="66" t="s">
        <v>1769</v>
      </c>
      <c r="B298" s="67" t="s">
        <v>1770</v>
      </c>
      <c r="C298" s="36" t="s">
        <v>1711</v>
      </c>
      <c r="D298" s="37" t="s">
        <v>1572</v>
      </c>
      <c r="E298" s="38">
        <v>1</v>
      </c>
      <c r="F298" s="38" t="s">
        <v>8</v>
      </c>
      <c r="G298" s="33"/>
      <c r="H298" s="33" t="s">
        <v>1664</v>
      </c>
      <c r="J298" s="35"/>
      <c r="K298" s="43"/>
      <c r="O298" s="34"/>
      <c r="Q298" s="33"/>
    </row>
    <row r="299" spans="1:17">
      <c r="A299" s="66" t="s">
        <v>1769</v>
      </c>
      <c r="B299" s="67" t="s">
        <v>1770</v>
      </c>
      <c r="C299" s="36" t="s">
        <v>1711</v>
      </c>
      <c r="D299" s="37" t="s">
        <v>1572</v>
      </c>
      <c r="E299" s="38">
        <v>2</v>
      </c>
      <c r="F299" s="38" t="s">
        <v>8</v>
      </c>
      <c r="G299" s="33"/>
      <c r="H299" s="33" t="s">
        <v>1493</v>
      </c>
      <c r="J299" s="35"/>
      <c r="K299" s="43"/>
      <c r="O299" s="34"/>
      <c r="Q299" s="33"/>
    </row>
    <row r="300" spans="1:17">
      <c r="A300" s="66" t="s">
        <v>1769</v>
      </c>
      <c r="B300" s="67" t="s">
        <v>1770</v>
      </c>
      <c r="C300" s="36" t="s">
        <v>1711</v>
      </c>
      <c r="D300" s="37" t="s">
        <v>1572</v>
      </c>
      <c r="E300" s="38">
        <v>3</v>
      </c>
      <c r="F300" s="38" t="s">
        <v>8</v>
      </c>
      <c r="G300" s="33"/>
      <c r="H300" s="33" t="s">
        <v>1499</v>
      </c>
      <c r="K300" s="35"/>
      <c r="O300" s="44"/>
    </row>
    <row r="301" spans="1:17">
      <c r="A301" s="66" t="s">
        <v>1769</v>
      </c>
      <c r="B301" s="67" t="s">
        <v>1770</v>
      </c>
      <c r="C301" s="36" t="s">
        <v>1711</v>
      </c>
      <c r="D301" s="37" t="s">
        <v>1572</v>
      </c>
      <c r="E301" s="38">
        <v>4</v>
      </c>
      <c r="F301" s="38" t="s">
        <v>8</v>
      </c>
      <c r="G301" s="33"/>
      <c r="K301" s="35"/>
      <c r="O301" s="44"/>
    </row>
    <row r="302" spans="1:17">
      <c r="A302" s="66" t="s">
        <v>1769</v>
      </c>
      <c r="B302" s="67" t="s">
        <v>1770</v>
      </c>
      <c r="C302" s="36" t="s">
        <v>1711</v>
      </c>
      <c r="D302" s="37" t="s">
        <v>1572</v>
      </c>
      <c r="E302" s="38">
        <v>5</v>
      </c>
      <c r="F302" s="38" t="s">
        <v>8</v>
      </c>
      <c r="G302" s="33"/>
      <c r="K302" s="35"/>
      <c r="O302" s="44"/>
    </row>
    <row r="303" spans="1:17">
      <c r="A303" s="66" t="s">
        <v>1769</v>
      </c>
      <c r="B303" s="67" t="s">
        <v>1770</v>
      </c>
      <c r="C303" s="36" t="s">
        <v>1711</v>
      </c>
      <c r="D303" s="37" t="s">
        <v>1572</v>
      </c>
      <c r="E303" s="38">
        <v>6</v>
      </c>
      <c r="F303" s="38" t="s">
        <v>8</v>
      </c>
      <c r="G303" s="33"/>
      <c r="K303" s="35"/>
      <c r="O303" s="44"/>
    </row>
    <row r="304" spans="1:17">
      <c r="A304" s="66" t="s">
        <v>1771</v>
      </c>
      <c r="B304" s="67" t="s">
        <v>1772</v>
      </c>
      <c r="C304" s="36" t="s">
        <v>915</v>
      </c>
      <c r="D304" s="37" t="s">
        <v>1520</v>
      </c>
      <c r="E304" s="38">
        <v>1</v>
      </c>
      <c r="F304" s="38" t="s">
        <v>6</v>
      </c>
      <c r="G304" s="82" t="s">
        <v>919</v>
      </c>
      <c r="H304" s="33" t="s">
        <v>1538</v>
      </c>
      <c r="I304" s="41" t="s">
        <v>1608</v>
      </c>
      <c r="J304" s="42">
        <v>55</v>
      </c>
      <c r="K304" s="35"/>
      <c r="O304" s="44"/>
    </row>
    <row r="305" spans="1:15">
      <c r="A305" s="66" t="s">
        <v>1771</v>
      </c>
      <c r="B305" s="67" t="s">
        <v>1772</v>
      </c>
      <c r="C305" s="36" t="s">
        <v>915</v>
      </c>
      <c r="D305" s="37" t="s">
        <v>1520</v>
      </c>
      <c r="E305" s="38">
        <v>1</v>
      </c>
      <c r="F305" s="38" t="s">
        <v>7</v>
      </c>
      <c r="G305" s="82" t="s">
        <v>919</v>
      </c>
      <c r="H305" s="33" t="s">
        <v>1640</v>
      </c>
      <c r="I305" s="41" t="s">
        <v>1608</v>
      </c>
      <c r="J305" s="42">
        <v>55</v>
      </c>
      <c r="K305" s="35"/>
      <c r="O305" s="44"/>
    </row>
    <row r="306" spans="1:15">
      <c r="A306" s="66" t="s">
        <v>1771</v>
      </c>
      <c r="B306" s="67" t="s">
        <v>1772</v>
      </c>
      <c r="C306" s="36" t="s">
        <v>915</v>
      </c>
      <c r="D306" s="37" t="s">
        <v>1520</v>
      </c>
      <c r="E306" s="38">
        <v>2</v>
      </c>
      <c r="F306" s="38" t="s">
        <v>6</v>
      </c>
      <c r="G306" s="59" t="s">
        <v>916</v>
      </c>
      <c r="H306" s="33" t="s">
        <v>1534</v>
      </c>
      <c r="I306" s="41" t="s">
        <v>1598</v>
      </c>
      <c r="J306" s="42">
        <v>55</v>
      </c>
      <c r="K306" s="35"/>
      <c r="O306" s="44"/>
    </row>
    <row r="307" spans="1:15">
      <c r="A307" s="66" t="s">
        <v>1771</v>
      </c>
      <c r="B307" s="67" t="s">
        <v>1772</v>
      </c>
      <c r="C307" s="36" t="s">
        <v>915</v>
      </c>
      <c r="D307" s="37" t="s">
        <v>1520</v>
      </c>
      <c r="E307" s="38">
        <v>2</v>
      </c>
      <c r="F307" s="38" t="s">
        <v>7</v>
      </c>
      <c r="G307" s="82" t="s">
        <v>917</v>
      </c>
      <c r="H307" s="33" t="s">
        <v>1640</v>
      </c>
      <c r="I307" s="41" t="s">
        <v>1598</v>
      </c>
      <c r="J307" s="42">
        <v>55</v>
      </c>
      <c r="K307" s="35"/>
      <c r="O307" s="44"/>
    </row>
    <row r="308" spans="1:15">
      <c r="A308" s="66" t="s">
        <v>1773</v>
      </c>
      <c r="B308" s="67" t="s">
        <v>1774</v>
      </c>
      <c r="C308" s="36" t="s">
        <v>922</v>
      </c>
      <c r="D308" s="37" t="s">
        <v>1520</v>
      </c>
      <c r="E308" s="38">
        <v>1</v>
      </c>
      <c r="F308" s="38" t="s">
        <v>6</v>
      </c>
      <c r="G308" s="59" t="s">
        <v>923</v>
      </c>
      <c r="H308" s="33" t="s">
        <v>1578</v>
      </c>
      <c r="I308" s="41" t="s">
        <v>1608</v>
      </c>
      <c r="J308" s="42">
        <v>50</v>
      </c>
      <c r="K308" s="56"/>
      <c r="O308" s="109"/>
    </row>
    <row r="309" spans="1:15">
      <c r="A309" s="66" t="s">
        <v>1773</v>
      </c>
      <c r="B309" s="67" t="s">
        <v>1774</v>
      </c>
      <c r="C309" s="36" t="s">
        <v>922</v>
      </c>
      <c r="D309" s="37" t="s">
        <v>1520</v>
      </c>
      <c r="E309" s="38">
        <v>1</v>
      </c>
      <c r="F309" s="38" t="s">
        <v>7</v>
      </c>
      <c r="G309" s="82" t="s">
        <v>924</v>
      </c>
      <c r="H309" s="33" t="s">
        <v>1637</v>
      </c>
      <c r="I309" s="41" t="s">
        <v>1608</v>
      </c>
      <c r="J309" s="42">
        <v>50</v>
      </c>
      <c r="K309" s="35"/>
      <c r="O309" s="44"/>
    </row>
    <row r="310" spans="1:15">
      <c r="A310" s="66" t="s">
        <v>1773</v>
      </c>
      <c r="B310" s="67" t="s">
        <v>1774</v>
      </c>
      <c r="C310" s="36" t="s">
        <v>922</v>
      </c>
      <c r="D310" s="37" t="s">
        <v>1520</v>
      </c>
      <c r="E310" s="38">
        <v>2</v>
      </c>
      <c r="F310" s="38" t="s">
        <v>6</v>
      </c>
      <c r="G310" s="82" t="s">
        <v>912</v>
      </c>
      <c r="H310" s="33" t="s">
        <v>1578</v>
      </c>
      <c r="I310" s="41" t="s">
        <v>1775</v>
      </c>
      <c r="J310" s="42">
        <v>22</v>
      </c>
      <c r="K310" s="35"/>
      <c r="O310" s="44"/>
    </row>
    <row r="311" spans="1:15">
      <c r="A311" s="66" t="s">
        <v>1773</v>
      </c>
      <c r="B311" s="67" t="s">
        <v>1774</v>
      </c>
      <c r="C311" s="36" t="s">
        <v>922</v>
      </c>
      <c r="D311" s="37" t="s">
        <v>1520</v>
      </c>
      <c r="E311" s="38">
        <v>2</v>
      </c>
      <c r="F311" s="38" t="s">
        <v>7</v>
      </c>
      <c r="G311" s="82" t="s">
        <v>912</v>
      </c>
      <c r="H311" s="33" t="s">
        <v>1637</v>
      </c>
      <c r="I311" s="41" t="s">
        <v>1775</v>
      </c>
      <c r="J311" s="42">
        <v>22</v>
      </c>
      <c r="K311" s="35"/>
      <c r="O311" s="44"/>
    </row>
    <row r="312" spans="1:15">
      <c r="A312" s="66" t="s">
        <v>1773</v>
      </c>
      <c r="B312" s="67" t="s">
        <v>1774</v>
      </c>
      <c r="C312" s="36" t="s">
        <v>922</v>
      </c>
      <c r="D312" s="37" t="s">
        <v>1520</v>
      </c>
      <c r="E312" s="38">
        <v>3</v>
      </c>
      <c r="F312" s="38" t="s">
        <v>6</v>
      </c>
      <c r="G312" s="82" t="s">
        <v>725</v>
      </c>
      <c r="H312" s="33" t="s">
        <v>1588</v>
      </c>
      <c r="I312" s="41" t="s">
        <v>1604</v>
      </c>
      <c r="J312" s="42">
        <v>36</v>
      </c>
      <c r="K312" s="35"/>
      <c r="O312" s="44"/>
    </row>
    <row r="313" spans="1:15">
      <c r="A313" s="66" t="s">
        <v>1773</v>
      </c>
      <c r="B313" s="67" t="s">
        <v>1774</v>
      </c>
      <c r="C313" s="36" t="s">
        <v>922</v>
      </c>
      <c r="D313" s="37" t="s">
        <v>1520</v>
      </c>
      <c r="E313" s="38">
        <v>3</v>
      </c>
      <c r="F313" s="38" t="s">
        <v>7</v>
      </c>
      <c r="G313" s="82" t="s">
        <v>725</v>
      </c>
      <c r="H313" s="33" t="s">
        <v>1637</v>
      </c>
      <c r="I313" s="41" t="s">
        <v>1604</v>
      </c>
      <c r="J313" s="42">
        <v>36</v>
      </c>
      <c r="K313" s="35"/>
      <c r="O313" s="101"/>
    </row>
    <row r="314" spans="1:15">
      <c r="A314" s="66" t="s">
        <v>1776</v>
      </c>
      <c r="B314" s="67" t="s">
        <v>1777</v>
      </c>
      <c r="C314" s="36" t="s">
        <v>927</v>
      </c>
      <c r="D314" s="37" t="s">
        <v>1520</v>
      </c>
      <c r="E314" s="38">
        <v>1</v>
      </c>
      <c r="F314" s="38" t="s">
        <v>6</v>
      </c>
      <c r="G314" s="82" t="s">
        <v>931</v>
      </c>
      <c r="H314" s="33" t="s">
        <v>1578</v>
      </c>
      <c r="I314" s="41" t="s">
        <v>1603</v>
      </c>
      <c r="J314" s="42">
        <v>36</v>
      </c>
      <c r="K314" s="35"/>
      <c r="O314" s="44"/>
    </row>
    <row r="315" spans="1:15">
      <c r="A315" s="66" t="s">
        <v>1776</v>
      </c>
      <c r="B315" s="67" t="s">
        <v>1777</v>
      </c>
      <c r="C315" s="36" t="s">
        <v>927</v>
      </c>
      <c r="D315" s="37" t="s">
        <v>1520</v>
      </c>
      <c r="E315" s="38">
        <v>1</v>
      </c>
      <c r="F315" s="38" t="s">
        <v>7</v>
      </c>
      <c r="G315" s="82" t="s">
        <v>931</v>
      </c>
      <c r="H315" s="33" t="s">
        <v>1536</v>
      </c>
      <c r="I315" s="41" t="s">
        <v>1603</v>
      </c>
      <c r="J315" s="42">
        <v>36</v>
      </c>
      <c r="K315" s="35"/>
      <c r="O315" s="44"/>
    </row>
    <row r="316" spans="1:15">
      <c r="A316" s="66" t="s">
        <v>1776</v>
      </c>
      <c r="B316" s="67" t="s">
        <v>1777</v>
      </c>
      <c r="C316" s="36" t="s">
        <v>927</v>
      </c>
      <c r="D316" s="37" t="s">
        <v>1520</v>
      </c>
      <c r="E316" s="38">
        <v>2</v>
      </c>
      <c r="F316" s="38" t="s">
        <v>6</v>
      </c>
      <c r="G316" s="82" t="s">
        <v>935</v>
      </c>
      <c r="H316" s="33" t="s">
        <v>1538</v>
      </c>
      <c r="I316" s="41" t="s">
        <v>1604</v>
      </c>
      <c r="J316" s="42">
        <v>36</v>
      </c>
      <c r="K316" s="35"/>
      <c r="O316" s="44"/>
    </row>
    <row r="317" spans="1:15">
      <c r="A317" s="66" t="s">
        <v>1776</v>
      </c>
      <c r="B317" s="67" t="s">
        <v>1777</v>
      </c>
      <c r="C317" s="36" t="s">
        <v>927</v>
      </c>
      <c r="D317" s="37" t="s">
        <v>1520</v>
      </c>
      <c r="E317" s="38">
        <v>2</v>
      </c>
      <c r="F317" s="38" t="s">
        <v>7</v>
      </c>
      <c r="G317" s="82" t="s">
        <v>935</v>
      </c>
      <c r="H317" s="33" t="s">
        <v>1536</v>
      </c>
      <c r="I317" s="41" t="s">
        <v>1604</v>
      </c>
      <c r="J317" s="42">
        <v>36</v>
      </c>
      <c r="K317" s="35"/>
      <c r="O317" s="44"/>
    </row>
    <row r="318" spans="1:15">
      <c r="A318" s="66" t="s">
        <v>1776</v>
      </c>
      <c r="B318" s="67" t="s">
        <v>1777</v>
      </c>
      <c r="C318" s="36" t="s">
        <v>927</v>
      </c>
      <c r="D318" s="37" t="s">
        <v>1520</v>
      </c>
      <c r="E318" s="38">
        <v>3</v>
      </c>
      <c r="F318" s="38" t="s">
        <v>6</v>
      </c>
      <c r="G318" s="42" t="s">
        <v>1778</v>
      </c>
      <c r="H318" s="33" t="s">
        <v>1534</v>
      </c>
      <c r="I318" s="41" t="s">
        <v>1602</v>
      </c>
      <c r="J318" s="42">
        <v>36</v>
      </c>
      <c r="K318" s="35"/>
      <c r="O318" s="44"/>
    </row>
    <row r="319" spans="1:15">
      <c r="A319" s="66" t="s">
        <v>1776</v>
      </c>
      <c r="B319" s="67" t="s">
        <v>1777</v>
      </c>
      <c r="C319" s="36" t="s">
        <v>927</v>
      </c>
      <c r="D319" s="37" t="s">
        <v>1520</v>
      </c>
      <c r="E319" s="38">
        <v>3</v>
      </c>
      <c r="F319" s="38" t="s">
        <v>7</v>
      </c>
      <c r="G319" s="82" t="s">
        <v>933</v>
      </c>
      <c r="H319" s="33" t="s">
        <v>1536</v>
      </c>
      <c r="I319" s="41" t="s">
        <v>1602</v>
      </c>
      <c r="J319" s="42">
        <v>36</v>
      </c>
      <c r="K319" s="35"/>
      <c r="O319" s="58"/>
    </row>
    <row r="320" spans="1:15">
      <c r="A320" s="35" t="s">
        <v>898</v>
      </c>
      <c r="B320" s="35" t="s">
        <v>899</v>
      </c>
      <c r="C320" s="36" t="s">
        <v>900</v>
      </c>
      <c r="D320" s="37" t="s">
        <v>1520</v>
      </c>
      <c r="E320" s="38">
        <v>1</v>
      </c>
      <c r="F320" s="38" t="s">
        <v>6</v>
      </c>
      <c r="G320" s="57" t="s">
        <v>906</v>
      </c>
      <c r="H320" s="33" t="s">
        <v>1522</v>
      </c>
      <c r="I320" s="41" t="s">
        <v>1779</v>
      </c>
      <c r="J320" s="42">
        <v>130</v>
      </c>
      <c r="K320" s="35"/>
      <c r="O320" s="44"/>
    </row>
    <row r="321" spans="1:16">
      <c r="A321" s="35" t="s">
        <v>898</v>
      </c>
      <c r="B321" s="35" t="s">
        <v>899</v>
      </c>
      <c r="C321" s="36" t="s">
        <v>900</v>
      </c>
      <c r="D321" s="37" t="s">
        <v>1520</v>
      </c>
      <c r="E321" s="38">
        <v>1</v>
      </c>
      <c r="F321" s="38" t="s">
        <v>7</v>
      </c>
      <c r="G321" s="49" t="s">
        <v>906</v>
      </c>
      <c r="H321" s="33" t="s">
        <v>1525</v>
      </c>
      <c r="J321" s="42">
        <v>130</v>
      </c>
      <c r="K321" s="35"/>
      <c r="O321" s="44"/>
    </row>
    <row r="322" spans="1:16">
      <c r="A322" s="35" t="s">
        <v>898</v>
      </c>
      <c r="B322" s="35" t="s">
        <v>899</v>
      </c>
      <c r="C322" s="36" t="s">
        <v>900</v>
      </c>
      <c r="D322" s="37" t="s">
        <v>1520</v>
      </c>
      <c r="E322" s="38">
        <v>2</v>
      </c>
      <c r="F322" s="38" t="s">
        <v>6</v>
      </c>
      <c r="G322" s="57" t="s">
        <v>904</v>
      </c>
      <c r="H322" s="33" t="s">
        <v>1552</v>
      </c>
      <c r="I322" s="41" t="s">
        <v>1780</v>
      </c>
      <c r="J322" s="42">
        <v>130</v>
      </c>
      <c r="K322" s="35"/>
      <c r="O322" s="44"/>
    </row>
    <row r="323" spans="1:16">
      <c r="A323" s="35" t="s">
        <v>898</v>
      </c>
      <c r="B323" s="35" t="s">
        <v>899</v>
      </c>
      <c r="C323" s="36" t="s">
        <v>900</v>
      </c>
      <c r="D323" s="37" t="s">
        <v>1520</v>
      </c>
      <c r="E323" s="38">
        <v>2</v>
      </c>
      <c r="F323" s="38" t="s">
        <v>7</v>
      </c>
      <c r="G323" s="49" t="s">
        <v>904</v>
      </c>
      <c r="H323" s="33" t="s">
        <v>1525</v>
      </c>
      <c r="I323" s="41" t="s">
        <v>1780</v>
      </c>
      <c r="J323" s="42">
        <v>130</v>
      </c>
      <c r="K323" s="35"/>
      <c r="O323" s="101"/>
    </row>
    <row r="324" spans="1:16">
      <c r="A324" s="35" t="s">
        <v>898</v>
      </c>
      <c r="B324" s="35" t="s">
        <v>899</v>
      </c>
      <c r="C324" s="36" t="s">
        <v>900</v>
      </c>
      <c r="D324" s="37" t="s">
        <v>1520</v>
      </c>
      <c r="E324" s="38">
        <v>3</v>
      </c>
      <c r="F324" s="38" t="s">
        <v>6</v>
      </c>
      <c r="G324" s="49" t="s">
        <v>908</v>
      </c>
      <c r="H324" s="33" t="s">
        <v>1530</v>
      </c>
      <c r="I324" s="41" t="s">
        <v>1780</v>
      </c>
      <c r="J324" s="42">
        <v>130</v>
      </c>
      <c r="K324" s="35"/>
      <c r="O324" s="109"/>
      <c r="P324" s="102"/>
    </row>
    <row r="325" spans="1:16">
      <c r="A325" s="35" t="s">
        <v>898</v>
      </c>
      <c r="B325" s="35" t="s">
        <v>899</v>
      </c>
      <c r="C325" s="36" t="s">
        <v>900</v>
      </c>
      <c r="D325" s="37" t="s">
        <v>1520</v>
      </c>
      <c r="E325" s="38">
        <v>3</v>
      </c>
      <c r="F325" s="38" t="s">
        <v>7</v>
      </c>
      <c r="G325" s="49" t="s">
        <v>908</v>
      </c>
      <c r="H325" s="33" t="s">
        <v>1525</v>
      </c>
      <c r="I325" s="41" t="s">
        <v>1608</v>
      </c>
      <c r="J325" s="42">
        <v>130</v>
      </c>
      <c r="K325" s="35"/>
      <c r="O325" s="101"/>
      <c r="P325" s="102"/>
    </row>
    <row r="326" spans="1:16">
      <c r="A326" s="35" t="s">
        <v>898</v>
      </c>
      <c r="B326" s="35" t="s">
        <v>899</v>
      </c>
      <c r="C326" s="36" t="s">
        <v>900</v>
      </c>
      <c r="D326" s="37" t="s">
        <v>1520</v>
      </c>
      <c r="E326" s="38">
        <v>4</v>
      </c>
      <c r="F326" s="38" t="s">
        <v>6</v>
      </c>
      <c r="G326" s="33" t="s">
        <v>901</v>
      </c>
      <c r="H326" s="33" t="s">
        <v>1530</v>
      </c>
      <c r="I326" s="41" t="s">
        <v>1779</v>
      </c>
      <c r="J326" s="42">
        <v>130</v>
      </c>
      <c r="K326" s="35"/>
      <c r="O326" s="58"/>
      <c r="P326" s="49"/>
    </row>
    <row r="327" spans="1:16">
      <c r="A327" s="35" t="s">
        <v>898</v>
      </c>
      <c r="B327" s="35" t="s">
        <v>899</v>
      </c>
      <c r="C327" s="36" t="s">
        <v>900</v>
      </c>
      <c r="D327" s="37" t="s">
        <v>1520</v>
      </c>
      <c r="E327" s="38">
        <v>4</v>
      </c>
      <c r="F327" s="38" t="s">
        <v>7</v>
      </c>
      <c r="G327" s="33" t="s">
        <v>902</v>
      </c>
      <c r="H327" s="33" t="s">
        <v>1525</v>
      </c>
      <c r="J327" s="42">
        <v>130</v>
      </c>
      <c r="K327" s="35"/>
      <c r="O327" s="58"/>
      <c r="P327" s="49"/>
    </row>
    <row r="328" spans="1:16">
      <c r="A328" s="35" t="s">
        <v>898</v>
      </c>
      <c r="B328" s="35" t="s">
        <v>899</v>
      </c>
      <c r="C328" s="36" t="s">
        <v>900</v>
      </c>
      <c r="D328" s="37" t="s">
        <v>1520</v>
      </c>
      <c r="E328" s="38">
        <v>5</v>
      </c>
      <c r="F328" s="38" t="s">
        <v>6</v>
      </c>
      <c r="G328" s="57" t="s">
        <v>725</v>
      </c>
      <c r="H328" s="33" t="s">
        <v>1781</v>
      </c>
      <c r="I328" s="41" t="s">
        <v>1779</v>
      </c>
      <c r="J328" s="42">
        <v>130</v>
      </c>
      <c r="K328" s="35"/>
      <c r="O328" s="44"/>
    </row>
    <row r="329" spans="1:16">
      <c r="A329" s="35" t="s">
        <v>898</v>
      </c>
      <c r="B329" s="35" t="s">
        <v>899</v>
      </c>
      <c r="C329" s="36" t="s">
        <v>900</v>
      </c>
      <c r="D329" s="37" t="s">
        <v>1520</v>
      </c>
      <c r="E329" s="38">
        <v>5</v>
      </c>
      <c r="F329" s="38" t="s">
        <v>7</v>
      </c>
      <c r="G329" s="49" t="s">
        <v>725</v>
      </c>
      <c r="H329" s="33" t="s">
        <v>1525</v>
      </c>
      <c r="I329" s="41" t="s">
        <v>1598</v>
      </c>
      <c r="J329" s="42">
        <v>130</v>
      </c>
      <c r="K329" s="35"/>
      <c r="O329" s="44"/>
    </row>
    <row r="330" spans="1:16">
      <c r="A330" s="35" t="s">
        <v>898</v>
      </c>
      <c r="B330" s="35" t="s">
        <v>899</v>
      </c>
      <c r="C330" s="36" t="s">
        <v>900</v>
      </c>
      <c r="D330" s="37" t="s">
        <v>1520</v>
      </c>
      <c r="E330" s="38">
        <v>6</v>
      </c>
      <c r="F330" s="38" t="s">
        <v>6</v>
      </c>
      <c r="G330" s="33" t="s">
        <v>912</v>
      </c>
      <c r="H330" s="33" t="s">
        <v>1781</v>
      </c>
      <c r="I330" s="41" t="s">
        <v>1782</v>
      </c>
      <c r="J330" s="42">
        <v>130</v>
      </c>
      <c r="K330" s="35"/>
      <c r="O330" s="34"/>
    </row>
    <row r="331" spans="1:16">
      <c r="A331" s="35" t="s">
        <v>898</v>
      </c>
      <c r="B331" s="35" t="s">
        <v>899</v>
      </c>
      <c r="C331" s="36" t="s">
        <v>900</v>
      </c>
      <c r="D331" s="37" t="s">
        <v>1520</v>
      </c>
      <c r="E331" s="38">
        <v>6</v>
      </c>
      <c r="F331" s="38" t="s">
        <v>7</v>
      </c>
      <c r="G331" s="49" t="s">
        <v>912</v>
      </c>
      <c r="H331" s="33" t="s">
        <v>1525</v>
      </c>
      <c r="J331" s="42">
        <v>130</v>
      </c>
      <c r="K331" s="35"/>
      <c r="O331" s="101"/>
    </row>
    <row r="332" spans="1:16">
      <c r="A332" s="35" t="s">
        <v>898</v>
      </c>
      <c r="B332" s="35" t="s">
        <v>899</v>
      </c>
      <c r="C332" s="36" t="s">
        <v>900</v>
      </c>
      <c r="D332" s="37" t="s">
        <v>1520</v>
      </c>
      <c r="E332" s="38">
        <v>7</v>
      </c>
      <c r="F332" s="38" t="s">
        <v>6</v>
      </c>
      <c r="G332" s="49" t="s">
        <v>910</v>
      </c>
      <c r="H332" s="33" t="s">
        <v>1534</v>
      </c>
      <c r="I332" s="41" t="s">
        <v>1780</v>
      </c>
      <c r="J332" s="42">
        <v>130</v>
      </c>
      <c r="K332" s="35"/>
      <c r="O332" s="101"/>
    </row>
    <row r="333" spans="1:16">
      <c r="A333" s="35" t="s">
        <v>898</v>
      </c>
      <c r="B333" s="35" t="s">
        <v>899</v>
      </c>
      <c r="C333" s="36" t="s">
        <v>900</v>
      </c>
      <c r="D333" s="37" t="s">
        <v>1520</v>
      </c>
      <c r="E333" s="38">
        <v>7</v>
      </c>
      <c r="F333" s="38" t="s">
        <v>7</v>
      </c>
      <c r="G333" s="49" t="s">
        <v>910</v>
      </c>
      <c r="H333" s="33" t="s">
        <v>1525</v>
      </c>
      <c r="I333" s="41" t="s">
        <v>1712</v>
      </c>
      <c r="J333" s="42">
        <v>130</v>
      </c>
      <c r="K333" s="35"/>
      <c r="O333" s="101"/>
    </row>
    <row r="334" spans="1:16">
      <c r="A334" s="35" t="s">
        <v>1783</v>
      </c>
      <c r="B334" s="35" t="s">
        <v>1784</v>
      </c>
      <c r="C334" s="36" t="s">
        <v>1711</v>
      </c>
      <c r="D334" s="37" t="s">
        <v>1572</v>
      </c>
      <c r="E334" s="38">
        <v>1</v>
      </c>
      <c r="F334" s="38" t="s">
        <v>6</v>
      </c>
      <c r="G334" s="57" t="s">
        <v>722</v>
      </c>
      <c r="H334" s="33" t="s">
        <v>1530</v>
      </c>
      <c r="I334" s="41" t="s">
        <v>1598</v>
      </c>
      <c r="J334" s="42">
        <v>60</v>
      </c>
      <c r="K334" s="35"/>
      <c r="O334" s="44"/>
    </row>
    <row r="335" spans="1:16">
      <c r="A335" s="35" t="s">
        <v>1783</v>
      </c>
      <c r="B335" s="35" t="s">
        <v>1784</v>
      </c>
      <c r="C335" s="36" t="s">
        <v>1711</v>
      </c>
      <c r="D335" s="37" t="s">
        <v>1572</v>
      </c>
      <c r="E335" s="38">
        <v>2</v>
      </c>
      <c r="F335" s="38" t="s">
        <v>6</v>
      </c>
      <c r="G335" s="33" t="s">
        <v>723</v>
      </c>
      <c r="H335" s="33" t="s">
        <v>1569</v>
      </c>
      <c r="I335" s="41" t="s">
        <v>1598</v>
      </c>
      <c r="J335" s="42">
        <v>60</v>
      </c>
      <c r="K335" s="35"/>
      <c r="O335" s="44"/>
    </row>
    <row r="336" spans="1:16">
      <c r="A336" s="35" t="s">
        <v>1783</v>
      </c>
      <c r="B336" s="35" t="s">
        <v>1784</v>
      </c>
      <c r="C336" s="36" t="s">
        <v>1711</v>
      </c>
      <c r="D336" s="37" t="s">
        <v>1572</v>
      </c>
      <c r="E336" s="38">
        <v>1</v>
      </c>
      <c r="F336" s="38" t="s">
        <v>7</v>
      </c>
      <c r="G336" s="57" t="s">
        <v>723</v>
      </c>
      <c r="H336" s="33" t="s">
        <v>1639</v>
      </c>
      <c r="I336" s="41" t="s">
        <v>1598</v>
      </c>
      <c r="K336" s="35"/>
      <c r="O336" s="44"/>
    </row>
    <row r="337" spans="1:17">
      <c r="A337" s="35" t="s">
        <v>1783</v>
      </c>
      <c r="B337" s="35" t="s">
        <v>1784</v>
      </c>
      <c r="C337" s="36" t="s">
        <v>1711</v>
      </c>
      <c r="D337" s="37" t="s">
        <v>1572</v>
      </c>
      <c r="E337" s="38">
        <v>2</v>
      </c>
      <c r="F337" s="38" t="s">
        <v>7</v>
      </c>
      <c r="G337" s="57" t="s">
        <v>727</v>
      </c>
      <c r="H337" s="33" t="s">
        <v>1639</v>
      </c>
      <c r="I337" s="41" t="s">
        <v>1712</v>
      </c>
      <c r="K337" s="35"/>
      <c r="O337" s="44"/>
    </row>
    <row r="338" spans="1:17" ht="24">
      <c r="A338" s="35" t="s">
        <v>1783</v>
      </c>
      <c r="B338" s="35" t="s">
        <v>1784</v>
      </c>
      <c r="C338" s="36" t="s">
        <v>1711</v>
      </c>
      <c r="D338" s="37" t="s">
        <v>1572</v>
      </c>
      <c r="E338" s="38">
        <v>3</v>
      </c>
      <c r="F338" s="38" t="s">
        <v>7</v>
      </c>
      <c r="G338" s="33" t="s">
        <v>729</v>
      </c>
      <c r="H338" s="33" t="s">
        <v>1639</v>
      </c>
      <c r="I338" s="41" t="s">
        <v>1608</v>
      </c>
      <c r="K338" s="35"/>
      <c r="O338" s="44"/>
    </row>
    <row r="339" spans="1:17">
      <c r="A339" s="35" t="s">
        <v>1783</v>
      </c>
      <c r="B339" s="35" t="s">
        <v>1784</v>
      </c>
      <c r="C339" s="36" t="s">
        <v>1711</v>
      </c>
      <c r="D339" s="37" t="s">
        <v>1572</v>
      </c>
      <c r="E339" s="38">
        <v>1</v>
      </c>
      <c r="F339" s="38" t="s">
        <v>8</v>
      </c>
      <c r="G339" s="33"/>
      <c r="H339" s="33" t="s">
        <v>1493</v>
      </c>
      <c r="J339" s="35"/>
      <c r="K339" s="43"/>
      <c r="O339" s="34"/>
      <c r="Q339" s="33"/>
    </row>
    <row r="340" spans="1:17">
      <c r="A340" s="35" t="s">
        <v>1783</v>
      </c>
      <c r="B340" s="35" t="s">
        <v>1784</v>
      </c>
      <c r="C340" s="36" t="s">
        <v>1711</v>
      </c>
      <c r="D340" s="37" t="s">
        <v>1572</v>
      </c>
      <c r="E340" s="38">
        <v>2</v>
      </c>
      <c r="F340" s="38" t="s">
        <v>8</v>
      </c>
      <c r="G340" s="33"/>
      <c r="H340" s="33" t="s">
        <v>1499</v>
      </c>
      <c r="J340" s="35"/>
      <c r="K340" s="43"/>
      <c r="O340" s="34"/>
      <c r="Q340" s="33"/>
    </row>
    <row r="341" spans="1:17">
      <c r="A341" s="35" t="s">
        <v>1783</v>
      </c>
      <c r="B341" s="35" t="s">
        <v>1784</v>
      </c>
      <c r="C341" s="36" t="s">
        <v>1711</v>
      </c>
      <c r="D341" s="37" t="s">
        <v>1572</v>
      </c>
      <c r="E341" s="38">
        <v>3</v>
      </c>
      <c r="F341" s="38" t="s">
        <v>8</v>
      </c>
      <c r="G341" s="33"/>
      <c r="H341" s="33" t="s">
        <v>1667</v>
      </c>
      <c r="K341" s="35"/>
      <c r="O341" s="44"/>
    </row>
    <row r="342" spans="1:17">
      <c r="A342" s="35" t="s">
        <v>1783</v>
      </c>
      <c r="B342" s="35" t="s">
        <v>1784</v>
      </c>
      <c r="C342" s="36" t="s">
        <v>1711</v>
      </c>
      <c r="D342" s="37" t="s">
        <v>1572</v>
      </c>
      <c r="E342" s="38">
        <v>4</v>
      </c>
      <c r="F342" s="38" t="s">
        <v>8</v>
      </c>
      <c r="G342" s="33"/>
      <c r="K342" s="35"/>
      <c r="O342" s="44"/>
    </row>
    <row r="343" spans="1:17">
      <c r="A343" s="35" t="s">
        <v>1783</v>
      </c>
      <c r="B343" s="35" t="s">
        <v>1784</v>
      </c>
      <c r="C343" s="36" t="s">
        <v>1711</v>
      </c>
      <c r="D343" s="37" t="s">
        <v>1572</v>
      </c>
      <c r="E343" s="38">
        <v>5</v>
      </c>
      <c r="F343" s="38" t="s">
        <v>8</v>
      </c>
      <c r="G343" s="33"/>
      <c r="K343" s="35"/>
      <c r="O343" s="44"/>
    </row>
    <row r="344" spans="1:17">
      <c r="A344" s="35" t="s">
        <v>1783</v>
      </c>
      <c r="B344" s="35" t="s">
        <v>1784</v>
      </c>
      <c r="C344" s="36" t="s">
        <v>1711</v>
      </c>
      <c r="D344" s="37" t="s">
        <v>1572</v>
      </c>
      <c r="E344" s="38">
        <v>6</v>
      </c>
      <c r="F344" s="38" t="s">
        <v>8</v>
      </c>
      <c r="G344" s="33"/>
      <c r="K344" s="35"/>
      <c r="O344" s="44"/>
    </row>
    <row r="345" spans="1:17">
      <c r="A345" s="35" t="s">
        <v>1785</v>
      </c>
      <c r="B345" s="35" t="s">
        <v>1786</v>
      </c>
      <c r="C345" s="36" t="s">
        <v>915</v>
      </c>
      <c r="D345" s="37" t="s">
        <v>1520</v>
      </c>
      <c r="E345" s="38">
        <v>1</v>
      </c>
      <c r="F345" s="38" t="s">
        <v>6</v>
      </c>
      <c r="G345" s="82" t="s">
        <v>919</v>
      </c>
      <c r="H345" s="33" t="s">
        <v>1538</v>
      </c>
      <c r="I345" s="41" t="s">
        <v>1608</v>
      </c>
      <c r="J345" s="42">
        <v>60</v>
      </c>
      <c r="K345" s="35"/>
      <c r="O345" s="44"/>
    </row>
    <row r="346" spans="1:17">
      <c r="A346" s="35" t="s">
        <v>1785</v>
      </c>
      <c r="B346" s="35" t="s">
        <v>1786</v>
      </c>
      <c r="C346" s="36" t="s">
        <v>915</v>
      </c>
      <c r="D346" s="37" t="s">
        <v>1520</v>
      </c>
      <c r="E346" s="38">
        <v>1</v>
      </c>
      <c r="F346" s="38" t="s">
        <v>7</v>
      </c>
      <c r="G346" s="82" t="s">
        <v>919</v>
      </c>
      <c r="H346" s="33" t="s">
        <v>1640</v>
      </c>
      <c r="I346" s="41" t="s">
        <v>1608</v>
      </c>
      <c r="J346" s="42">
        <v>60</v>
      </c>
      <c r="K346" s="35"/>
      <c r="O346" s="44"/>
    </row>
    <row r="347" spans="1:17">
      <c r="A347" s="35" t="s">
        <v>1785</v>
      </c>
      <c r="B347" s="35" t="s">
        <v>1786</v>
      </c>
      <c r="C347" s="36" t="s">
        <v>915</v>
      </c>
      <c r="D347" s="37" t="s">
        <v>1520</v>
      </c>
      <c r="E347" s="38">
        <v>2</v>
      </c>
      <c r="F347" s="38" t="s">
        <v>6</v>
      </c>
      <c r="G347" s="59" t="s">
        <v>916</v>
      </c>
      <c r="H347" s="33" t="s">
        <v>1534</v>
      </c>
      <c r="I347" s="41" t="s">
        <v>1598</v>
      </c>
      <c r="J347" s="42">
        <v>60</v>
      </c>
      <c r="K347" s="35"/>
      <c r="O347" s="44"/>
    </row>
    <row r="348" spans="1:17">
      <c r="A348" s="35" t="s">
        <v>1785</v>
      </c>
      <c r="B348" s="35" t="s">
        <v>1786</v>
      </c>
      <c r="C348" s="36" t="s">
        <v>915</v>
      </c>
      <c r="D348" s="37" t="s">
        <v>1520</v>
      </c>
      <c r="E348" s="38">
        <v>2</v>
      </c>
      <c r="F348" s="38" t="s">
        <v>7</v>
      </c>
      <c r="G348" s="82" t="s">
        <v>917</v>
      </c>
      <c r="H348" s="33" t="s">
        <v>1640</v>
      </c>
      <c r="I348" s="41" t="s">
        <v>1598</v>
      </c>
      <c r="J348" s="42">
        <v>60</v>
      </c>
      <c r="K348" s="35"/>
      <c r="O348" s="44"/>
    </row>
    <row r="349" spans="1:17">
      <c r="A349" s="35" t="s">
        <v>1787</v>
      </c>
      <c r="B349" s="35" t="s">
        <v>1788</v>
      </c>
      <c r="C349" s="36" t="s">
        <v>922</v>
      </c>
      <c r="D349" s="37" t="s">
        <v>1520</v>
      </c>
      <c r="E349" s="38">
        <v>1</v>
      </c>
      <c r="F349" s="38" t="s">
        <v>6</v>
      </c>
      <c r="G349" s="59" t="s">
        <v>923</v>
      </c>
      <c r="H349" s="33" t="s">
        <v>1578</v>
      </c>
      <c r="I349" s="41" t="s">
        <v>1608</v>
      </c>
      <c r="J349" s="42">
        <v>50</v>
      </c>
      <c r="K349" s="56"/>
      <c r="O349" s="109"/>
    </row>
    <row r="350" spans="1:17">
      <c r="A350" s="35" t="s">
        <v>1787</v>
      </c>
      <c r="B350" s="35" t="s">
        <v>1788</v>
      </c>
      <c r="C350" s="36" t="s">
        <v>922</v>
      </c>
      <c r="D350" s="37" t="s">
        <v>1520</v>
      </c>
      <c r="E350" s="38">
        <v>1</v>
      </c>
      <c r="F350" s="38" t="s">
        <v>7</v>
      </c>
      <c r="G350" s="82" t="s">
        <v>924</v>
      </c>
      <c r="H350" s="33" t="s">
        <v>1637</v>
      </c>
      <c r="I350" s="41" t="s">
        <v>1608</v>
      </c>
      <c r="J350" s="42">
        <v>50</v>
      </c>
      <c r="K350" s="35"/>
      <c r="O350" s="44"/>
    </row>
    <row r="351" spans="1:17">
      <c r="A351" s="35" t="s">
        <v>1787</v>
      </c>
      <c r="B351" s="35" t="s">
        <v>1788</v>
      </c>
      <c r="C351" s="36" t="s">
        <v>922</v>
      </c>
      <c r="D351" s="37" t="s">
        <v>1520</v>
      </c>
      <c r="E351" s="38">
        <v>2</v>
      </c>
      <c r="F351" s="38" t="s">
        <v>6</v>
      </c>
      <c r="G351" s="82" t="s">
        <v>912</v>
      </c>
      <c r="H351" s="33" t="s">
        <v>1578</v>
      </c>
      <c r="I351" s="41" t="s">
        <v>1775</v>
      </c>
      <c r="J351" s="42">
        <v>30</v>
      </c>
      <c r="K351" s="35"/>
      <c r="O351" s="101"/>
    </row>
    <row r="352" spans="1:17">
      <c r="A352" s="35" t="s">
        <v>1787</v>
      </c>
      <c r="B352" s="35" t="s">
        <v>1788</v>
      </c>
      <c r="C352" s="36" t="s">
        <v>922</v>
      </c>
      <c r="D352" s="37" t="s">
        <v>1520</v>
      </c>
      <c r="E352" s="38">
        <v>2</v>
      </c>
      <c r="F352" s="38" t="s">
        <v>7</v>
      </c>
      <c r="G352" s="82" t="s">
        <v>912</v>
      </c>
      <c r="H352" s="33" t="s">
        <v>1637</v>
      </c>
      <c r="I352" s="41" t="s">
        <v>1775</v>
      </c>
      <c r="J352" s="42">
        <v>30</v>
      </c>
      <c r="K352" s="35"/>
      <c r="O352" s="101"/>
    </row>
    <row r="353" spans="1:17">
      <c r="A353" s="35" t="s">
        <v>1787</v>
      </c>
      <c r="B353" s="35" t="s">
        <v>1788</v>
      </c>
      <c r="C353" s="36" t="s">
        <v>922</v>
      </c>
      <c r="D353" s="37" t="s">
        <v>1520</v>
      </c>
      <c r="E353" s="38">
        <v>3</v>
      </c>
      <c r="F353" s="38" t="s">
        <v>6</v>
      </c>
      <c r="G353" s="82" t="s">
        <v>725</v>
      </c>
      <c r="H353" s="33" t="s">
        <v>1588</v>
      </c>
      <c r="I353" s="41" t="s">
        <v>1604</v>
      </c>
      <c r="J353" s="42">
        <v>40</v>
      </c>
      <c r="K353" s="35"/>
      <c r="O353" s="101"/>
    </row>
    <row r="354" spans="1:17">
      <c r="A354" s="35" t="s">
        <v>1787</v>
      </c>
      <c r="B354" s="35" t="s">
        <v>1788</v>
      </c>
      <c r="C354" s="36" t="s">
        <v>922</v>
      </c>
      <c r="D354" s="37" t="s">
        <v>1520</v>
      </c>
      <c r="E354" s="38">
        <v>3</v>
      </c>
      <c r="F354" s="38" t="s">
        <v>7</v>
      </c>
      <c r="G354" s="82" t="s">
        <v>725</v>
      </c>
      <c r="H354" s="33" t="s">
        <v>1637</v>
      </c>
      <c r="I354" s="41" t="s">
        <v>1604</v>
      </c>
      <c r="J354" s="42">
        <v>40</v>
      </c>
      <c r="K354" s="35"/>
      <c r="O354" s="101"/>
    </row>
    <row r="355" spans="1:17">
      <c r="A355" s="35" t="s">
        <v>1789</v>
      </c>
      <c r="B355" s="35" t="s">
        <v>1790</v>
      </c>
      <c r="C355" s="36" t="s">
        <v>927</v>
      </c>
      <c r="D355" s="37" t="s">
        <v>1520</v>
      </c>
      <c r="E355" s="38">
        <v>1</v>
      </c>
      <c r="F355" s="38" t="s">
        <v>6</v>
      </c>
      <c r="G355" s="82" t="s">
        <v>931</v>
      </c>
      <c r="H355" s="33" t="s">
        <v>1578</v>
      </c>
      <c r="I355" s="41" t="s">
        <v>1603</v>
      </c>
      <c r="J355" s="42">
        <v>40</v>
      </c>
      <c r="K355" s="35"/>
      <c r="O355" s="44"/>
    </row>
    <row r="356" spans="1:17">
      <c r="A356" s="35" t="s">
        <v>1789</v>
      </c>
      <c r="B356" s="35" t="s">
        <v>1790</v>
      </c>
      <c r="C356" s="36" t="s">
        <v>927</v>
      </c>
      <c r="D356" s="37" t="s">
        <v>1520</v>
      </c>
      <c r="E356" s="38">
        <v>1</v>
      </c>
      <c r="F356" s="38" t="s">
        <v>7</v>
      </c>
      <c r="G356" s="82" t="s">
        <v>931</v>
      </c>
      <c r="H356" s="33" t="s">
        <v>1536</v>
      </c>
      <c r="I356" s="41" t="s">
        <v>1603</v>
      </c>
      <c r="J356" s="42">
        <v>40</v>
      </c>
      <c r="K356" s="35"/>
      <c r="O356" s="44"/>
    </row>
    <row r="357" spans="1:17">
      <c r="A357" s="35" t="s">
        <v>1789</v>
      </c>
      <c r="B357" s="35" t="s">
        <v>1790</v>
      </c>
      <c r="C357" s="36" t="s">
        <v>927</v>
      </c>
      <c r="D357" s="37" t="s">
        <v>1520</v>
      </c>
      <c r="E357" s="38">
        <v>2</v>
      </c>
      <c r="F357" s="38" t="s">
        <v>6</v>
      </c>
      <c r="G357" s="82" t="s">
        <v>935</v>
      </c>
      <c r="H357" s="33" t="s">
        <v>1538</v>
      </c>
      <c r="I357" s="41" t="s">
        <v>1604</v>
      </c>
      <c r="J357" s="42">
        <v>40</v>
      </c>
      <c r="K357" s="35"/>
      <c r="O357" s="44"/>
    </row>
    <row r="358" spans="1:17">
      <c r="A358" s="35" t="s">
        <v>1789</v>
      </c>
      <c r="B358" s="35" t="s">
        <v>1790</v>
      </c>
      <c r="C358" s="36" t="s">
        <v>927</v>
      </c>
      <c r="D358" s="37" t="s">
        <v>1520</v>
      </c>
      <c r="E358" s="38">
        <v>2</v>
      </c>
      <c r="F358" s="38" t="s">
        <v>7</v>
      </c>
      <c r="G358" s="82" t="s">
        <v>935</v>
      </c>
      <c r="H358" s="33" t="s">
        <v>1536</v>
      </c>
      <c r="I358" s="41" t="s">
        <v>1604</v>
      </c>
      <c r="J358" s="42">
        <v>40</v>
      </c>
      <c r="K358" s="35"/>
      <c r="O358" s="44"/>
    </row>
    <row r="359" spans="1:17">
      <c r="A359" s="35" t="s">
        <v>1789</v>
      </c>
      <c r="B359" s="35" t="s">
        <v>1790</v>
      </c>
      <c r="C359" s="36" t="s">
        <v>927</v>
      </c>
      <c r="D359" s="37" t="s">
        <v>1520</v>
      </c>
      <c r="E359" s="38">
        <v>3</v>
      </c>
      <c r="F359" s="38" t="s">
        <v>6</v>
      </c>
      <c r="G359" s="42" t="s">
        <v>1778</v>
      </c>
      <c r="H359" s="33" t="s">
        <v>1534</v>
      </c>
      <c r="I359" s="41" t="s">
        <v>1602</v>
      </c>
      <c r="J359" s="42">
        <v>40</v>
      </c>
      <c r="K359" s="35"/>
      <c r="O359" s="58"/>
    </row>
    <row r="360" spans="1:17">
      <c r="A360" s="35" t="s">
        <v>1789</v>
      </c>
      <c r="B360" s="35" t="s">
        <v>1790</v>
      </c>
      <c r="C360" s="36" t="s">
        <v>927</v>
      </c>
      <c r="D360" s="37" t="s">
        <v>1520</v>
      </c>
      <c r="E360" s="38">
        <v>3</v>
      </c>
      <c r="F360" s="38" t="s">
        <v>7</v>
      </c>
      <c r="G360" s="82" t="s">
        <v>933</v>
      </c>
      <c r="H360" s="33" t="s">
        <v>1536</v>
      </c>
      <c r="I360" s="41" t="s">
        <v>1602</v>
      </c>
      <c r="J360" s="42">
        <v>40</v>
      </c>
      <c r="K360" s="35"/>
      <c r="O360" s="58"/>
    </row>
    <row r="361" spans="1:17">
      <c r="A361" s="35" t="s">
        <v>1791</v>
      </c>
      <c r="B361" s="35" t="s">
        <v>1792</v>
      </c>
      <c r="C361" s="36" t="s">
        <v>184</v>
      </c>
      <c r="D361" s="37" t="s">
        <v>1546</v>
      </c>
      <c r="E361" s="38">
        <v>1</v>
      </c>
      <c r="F361" s="38" t="s">
        <v>19</v>
      </c>
      <c r="G361" s="59" t="s">
        <v>934</v>
      </c>
      <c r="K361" s="35"/>
      <c r="O361" s="44"/>
    </row>
    <row r="362" spans="1:17">
      <c r="A362" s="35" t="s">
        <v>938</v>
      </c>
      <c r="B362" s="35" t="s">
        <v>939</v>
      </c>
      <c r="C362" s="36" t="s">
        <v>940</v>
      </c>
      <c r="D362" s="37" t="s">
        <v>1520</v>
      </c>
      <c r="E362" s="38">
        <v>1</v>
      </c>
      <c r="F362" s="38" t="s">
        <v>6</v>
      </c>
      <c r="G362" s="59" t="s">
        <v>941</v>
      </c>
      <c r="H362" s="33" t="s">
        <v>1522</v>
      </c>
      <c r="I362" s="41" t="s">
        <v>1712</v>
      </c>
      <c r="J362" s="42">
        <v>130</v>
      </c>
      <c r="K362" s="35"/>
      <c r="O362" s="44"/>
    </row>
    <row r="363" spans="1:17">
      <c r="A363" s="35" t="s">
        <v>938</v>
      </c>
      <c r="B363" s="35" t="s">
        <v>939</v>
      </c>
      <c r="C363" s="36" t="s">
        <v>940</v>
      </c>
      <c r="D363" s="37" t="s">
        <v>1520</v>
      </c>
      <c r="E363" s="38">
        <v>1</v>
      </c>
      <c r="F363" s="38" t="s">
        <v>7</v>
      </c>
      <c r="G363" s="82" t="s">
        <v>942</v>
      </c>
      <c r="H363" s="33" t="s">
        <v>1554</v>
      </c>
      <c r="I363" s="41" t="s">
        <v>1712</v>
      </c>
      <c r="J363" s="42">
        <v>130</v>
      </c>
      <c r="K363" s="35"/>
      <c r="O363" s="44"/>
    </row>
    <row r="364" spans="1:17">
      <c r="A364" s="35" t="s">
        <v>1793</v>
      </c>
      <c r="B364" s="35" t="s">
        <v>1794</v>
      </c>
      <c r="C364" s="36" t="s">
        <v>945</v>
      </c>
      <c r="D364" s="37" t="s">
        <v>1572</v>
      </c>
      <c r="E364" s="38">
        <v>1</v>
      </c>
      <c r="F364" s="38" t="s">
        <v>6</v>
      </c>
      <c r="G364" s="59" t="s">
        <v>909</v>
      </c>
      <c r="H364" s="33" t="s">
        <v>1578</v>
      </c>
      <c r="I364" s="41" t="s">
        <v>1779</v>
      </c>
      <c r="J364" s="42">
        <v>65</v>
      </c>
      <c r="K364" s="35"/>
      <c r="O364" s="44"/>
    </row>
    <row r="365" spans="1:17">
      <c r="A365" s="35" t="s">
        <v>1793</v>
      </c>
      <c r="B365" s="35" t="s">
        <v>1794</v>
      </c>
      <c r="C365" s="36" t="s">
        <v>945</v>
      </c>
      <c r="D365" s="37" t="s">
        <v>1572</v>
      </c>
      <c r="E365" s="38">
        <v>1</v>
      </c>
      <c r="F365" s="38" t="s">
        <v>7</v>
      </c>
      <c r="G365" s="82" t="s">
        <v>910</v>
      </c>
      <c r="H365" s="33" t="s">
        <v>1525</v>
      </c>
      <c r="I365" s="41" t="s">
        <v>1779</v>
      </c>
      <c r="J365" s="42">
        <v>65</v>
      </c>
      <c r="K365" s="35"/>
      <c r="O365" s="44"/>
    </row>
    <row r="366" spans="1:17">
      <c r="A366" s="35" t="s">
        <v>1793</v>
      </c>
      <c r="B366" s="35" t="s">
        <v>1794</v>
      </c>
      <c r="C366" s="36" t="s">
        <v>945</v>
      </c>
      <c r="D366" s="37" t="s">
        <v>1572</v>
      </c>
      <c r="E366" s="38">
        <v>2</v>
      </c>
      <c r="F366" s="38" t="s">
        <v>6</v>
      </c>
      <c r="G366" s="82" t="s">
        <v>947</v>
      </c>
      <c r="H366" s="33" t="s">
        <v>1534</v>
      </c>
      <c r="I366" s="41" t="s">
        <v>1779</v>
      </c>
      <c r="J366" s="42">
        <v>65</v>
      </c>
      <c r="K366" s="35"/>
      <c r="O366" s="44"/>
    </row>
    <row r="367" spans="1:17">
      <c r="A367" s="35" t="s">
        <v>1793</v>
      </c>
      <c r="B367" s="35" t="s">
        <v>1794</v>
      </c>
      <c r="C367" s="36" t="s">
        <v>945</v>
      </c>
      <c r="D367" s="37" t="s">
        <v>1572</v>
      </c>
      <c r="E367" s="38">
        <v>2</v>
      </c>
      <c r="F367" s="38" t="s">
        <v>7</v>
      </c>
      <c r="G367" s="82" t="s">
        <v>947</v>
      </c>
      <c r="H367" s="33" t="s">
        <v>1525</v>
      </c>
      <c r="I367" s="41" t="s">
        <v>1782</v>
      </c>
      <c r="J367" s="42">
        <v>65</v>
      </c>
      <c r="K367" s="35"/>
      <c r="O367" s="44"/>
    </row>
    <row r="368" spans="1:17">
      <c r="A368" s="35" t="s">
        <v>1793</v>
      </c>
      <c r="B368" s="35" t="s">
        <v>1794</v>
      </c>
      <c r="C368" s="36" t="s">
        <v>945</v>
      </c>
      <c r="D368" s="37" t="s">
        <v>1572</v>
      </c>
      <c r="E368" s="38">
        <v>1</v>
      </c>
      <c r="F368" s="38" t="s">
        <v>8</v>
      </c>
      <c r="G368" s="33"/>
      <c r="K368" s="35"/>
      <c r="O368" s="44"/>
      <c r="Q368" s="33"/>
    </row>
    <row r="369" spans="1:19">
      <c r="A369" s="35" t="s">
        <v>1793</v>
      </c>
      <c r="B369" s="35" t="s">
        <v>1794</v>
      </c>
      <c r="C369" s="36" t="s">
        <v>945</v>
      </c>
      <c r="D369" s="37" t="s">
        <v>1572</v>
      </c>
      <c r="E369" s="38">
        <v>2</v>
      </c>
      <c r="F369" s="38" t="s">
        <v>8</v>
      </c>
      <c r="G369" s="33"/>
      <c r="K369" s="35"/>
      <c r="O369" s="44"/>
    </row>
    <row r="370" spans="1:19">
      <c r="A370" s="35" t="s">
        <v>1793</v>
      </c>
      <c r="B370" s="35" t="s">
        <v>1794</v>
      </c>
      <c r="C370" s="36" t="s">
        <v>945</v>
      </c>
      <c r="D370" s="37" t="s">
        <v>1572</v>
      </c>
      <c r="E370" s="38">
        <v>3</v>
      </c>
      <c r="F370" s="38" t="s">
        <v>8</v>
      </c>
      <c r="G370" s="33"/>
      <c r="K370" s="35"/>
      <c r="O370" s="44"/>
      <c r="Q370" s="33"/>
      <c r="S370" s="33"/>
    </row>
    <row r="371" spans="1:19">
      <c r="A371" s="35" t="s">
        <v>1793</v>
      </c>
      <c r="B371" s="35" t="s">
        <v>1794</v>
      </c>
      <c r="C371" s="36" t="s">
        <v>945</v>
      </c>
      <c r="D371" s="37" t="s">
        <v>1572</v>
      </c>
      <c r="E371" s="38">
        <v>4</v>
      </c>
      <c r="F371" s="38" t="s">
        <v>8</v>
      </c>
      <c r="G371" s="33"/>
      <c r="K371" s="35"/>
      <c r="O371" s="34"/>
    </row>
    <row r="372" spans="1:19">
      <c r="A372" s="35" t="s">
        <v>1795</v>
      </c>
      <c r="B372" s="35" t="s">
        <v>1796</v>
      </c>
      <c r="C372" s="36" t="s">
        <v>959</v>
      </c>
      <c r="D372" s="37" t="s">
        <v>1572</v>
      </c>
      <c r="E372" s="38">
        <v>1</v>
      </c>
      <c r="F372" s="38" t="s">
        <v>6</v>
      </c>
      <c r="G372" s="59" t="s">
        <v>941</v>
      </c>
      <c r="H372" s="33" t="s">
        <v>1534</v>
      </c>
      <c r="I372" s="41" t="s">
        <v>1782</v>
      </c>
      <c r="J372" s="42">
        <v>65</v>
      </c>
      <c r="K372" s="35"/>
      <c r="O372" s="109"/>
    </row>
    <row r="373" spans="1:19">
      <c r="A373" s="35" t="s">
        <v>1795</v>
      </c>
      <c r="B373" s="35" t="s">
        <v>1796</v>
      </c>
      <c r="C373" s="36" t="s">
        <v>959</v>
      </c>
      <c r="D373" s="37" t="s">
        <v>1572</v>
      </c>
      <c r="E373" s="38">
        <v>2</v>
      </c>
      <c r="F373" s="38" t="s">
        <v>6</v>
      </c>
      <c r="G373" s="82" t="s">
        <v>1797</v>
      </c>
      <c r="H373" s="33" t="s">
        <v>1578</v>
      </c>
      <c r="I373" s="41" t="s">
        <v>1782</v>
      </c>
      <c r="J373" s="42">
        <v>65</v>
      </c>
      <c r="K373" s="35"/>
      <c r="O373" s="109"/>
    </row>
    <row r="374" spans="1:19">
      <c r="A374" s="35" t="s">
        <v>1795</v>
      </c>
      <c r="B374" s="35" t="s">
        <v>1796</v>
      </c>
      <c r="C374" s="36" t="s">
        <v>959</v>
      </c>
      <c r="D374" s="37" t="s">
        <v>1572</v>
      </c>
      <c r="E374" s="38">
        <v>1</v>
      </c>
      <c r="F374" s="38" t="s">
        <v>8</v>
      </c>
      <c r="G374" s="33"/>
      <c r="K374" s="35"/>
      <c r="O374" s="34"/>
    </row>
    <row r="375" spans="1:19">
      <c r="A375" s="35" t="s">
        <v>1795</v>
      </c>
      <c r="B375" s="35" t="s">
        <v>1796</v>
      </c>
      <c r="C375" s="36" t="s">
        <v>959</v>
      </c>
      <c r="D375" s="37" t="s">
        <v>1572</v>
      </c>
      <c r="E375" s="38">
        <v>2</v>
      </c>
      <c r="F375" s="38" t="s">
        <v>8</v>
      </c>
      <c r="G375" s="33"/>
      <c r="K375" s="35"/>
      <c r="O375" s="34"/>
    </row>
    <row r="376" spans="1:19">
      <c r="A376" s="35" t="s">
        <v>1795</v>
      </c>
      <c r="B376" s="35" t="s">
        <v>1796</v>
      </c>
      <c r="C376" s="36" t="s">
        <v>959</v>
      </c>
      <c r="D376" s="37" t="s">
        <v>1572</v>
      </c>
      <c r="E376" s="38">
        <v>3</v>
      </c>
      <c r="F376" s="38" t="s">
        <v>8</v>
      </c>
      <c r="G376" s="33"/>
      <c r="K376" s="35"/>
      <c r="O376" s="34"/>
    </row>
    <row r="377" spans="1:19">
      <c r="A377" s="35" t="s">
        <v>1795</v>
      </c>
      <c r="B377" s="35" t="s">
        <v>1796</v>
      </c>
      <c r="C377" s="36" t="s">
        <v>959</v>
      </c>
      <c r="D377" s="37" t="s">
        <v>1572</v>
      </c>
      <c r="E377" s="38">
        <v>4</v>
      </c>
      <c r="F377" s="38" t="s">
        <v>8</v>
      </c>
      <c r="G377" s="33"/>
      <c r="K377" s="35"/>
      <c r="O377" s="34"/>
    </row>
    <row r="378" spans="1:19">
      <c r="A378" s="35" t="s">
        <v>1795</v>
      </c>
      <c r="B378" s="35" t="s">
        <v>1796</v>
      </c>
      <c r="C378" s="36" t="s">
        <v>959</v>
      </c>
      <c r="D378" s="37" t="s">
        <v>1572</v>
      </c>
      <c r="E378" s="38">
        <v>5</v>
      </c>
      <c r="F378" s="38" t="s">
        <v>8</v>
      </c>
      <c r="G378" s="33"/>
      <c r="K378" s="35"/>
      <c r="O378" s="34"/>
    </row>
    <row r="379" spans="1:19">
      <c r="A379" s="35" t="s">
        <v>1798</v>
      </c>
      <c r="B379" s="35" t="s">
        <v>1799</v>
      </c>
      <c r="C379" s="36" t="s">
        <v>1800</v>
      </c>
      <c r="D379" s="37" t="s">
        <v>1616</v>
      </c>
      <c r="E379" s="38">
        <v>1</v>
      </c>
      <c r="F379" s="38" t="s">
        <v>6</v>
      </c>
      <c r="G379" s="117"/>
      <c r="K379" s="56"/>
      <c r="O379" s="44"/>
    </row>
    <row r="380" spans="1:19">
      <c r="A380" s="35" t="s">
        <v>1801</v>
      </c>
      <c r="B380" s="35" t="s">
        <v>1802</v>
      </c>
      <c r="C380" s="36" t="s">
        <v>197</v>
      </c>
      <c r="D380" s="37" t="s">
        <v>1546</v>
      </c>
      <c r="E380" s="38">
        <v>1</v>
      </c>
      <c r="F380" s="38" t="s">
        <v>19</v>
      </c>
      <c r="G380" s="59" t="s">
        <v>934</v>
      </c>
      <c r="K380" s="35"/>
      <c r="O380" s="44"/>
    </row>
    <row r="381" spans="1:19">
      <c r="A381" s="35" t="s">
        <v>1803</v>
      </c>
      <c r="B381" s="35" t="s">
        <v>1804</v>
      </c>
      <c r="C381" s="36" t="s">
        <v>197</v>
      </c>
      <c r="D381" s="37" t="s">
        <v>1546</v>
      </c>
      <c r="E381" s="38">
        <v>1</v>
      </c>
      <c r="F381" s="38" t="s">
        <v>19</v>
      </c>
      <c r="G381" s="59" t="s">
        <v>934</v>
      </c>
      <c r="K381" s="35"/>
      <c r="O381" s="44"/>
    </row>
    <row r="382" spans="1:19">
      <c r="A382" s="35" t="s">
        <v>1805</v>
      </c>
      <c r="B382" s="35" t="s">
        <v>1806</v>
      </c>
      <c r="C382" s="36" t="s">
        <v>200</v>
      </c>
      <c r="D382" s="37" t="s">
        <v>1546</v>
      </c>
      <c r="E382" s="38">
        <v>1</v>
      </c>
      <c r="F382" s="38" t="s">
        <v>19</v>
      </c>
      <c r="G382" s="59" t="s">
        <v>934</v>
      </c>
      <c r="K382" s="35"/>
      <c r="O382" s="44"/>
    </row>
    <row r="383" spans="1:19">
      <c r="A383" s="35" t="s">
        <v>1807</v>
      </c>
      <c r="B383" s="35" t="s">
        <v>1808</v>
      </c>
      <c r="C383" s="36" t="s">
        <v>200</v>
      </c>
      <c r="D383" s="37" t="s">
        <v>1546</v>
      </c>
      <c r="E383" s="38">
        <v>1</v>
      </c>
      <c r="F383" s="38" t="s">
        <v>19</v>
      </c>
      <c r="G383" s="59" t="s">
        <v>934</v>
      </c>
      <c r="K383" s="35"/>
      <c r="O383" s="44"/>
    </row>
    <row r="384" spans="1:19">
      <c r="A384" s="35" t="s">
        <v>980</v>
      </c>
      <c r="B384" s="35" t="s">
        <v>981</v>
      </c>
      <c r="C384" s="36" t="s">
        <v>1809</v>
      </c>
      <c r="D384" s="37" t="s">
        <v>1520</v>
      </c>
      <c r="E384" s="38">
        <v>1</v>
      </c>
      <c r="F384" s="38" t="s">
        <v>6</v>
      </c>
      <c r="G384" s="59" t="s">
        <v>923</v>
      </c>
      <c r="H384" s="33" t="s">
        <v>1538</v>
      </c>
      <c r="I384" s="41" t="s">
        <v>1775</v>
      </c>
      <c r="K384" s="56"/>
      <c r="O384" s="44"/>
    </row>
    <row r="385" spans="1:15">
      <c r="A385" s="35" t="s">
        <v>983</v>
      </c>
      <c r="B385" s="49" t="s">
        <v>984</v>
      </c>
      <c r="C385" s="53" t="s">
        <v>985</v>
      </c>
      <c r="D385" s="37" t="s">
        <v>1654</v>
      </c>
      <c r="E385" s="38">
        <v>1</v>
      </c>
      <c r="F385" s="38" t="s">
        <v>6</v>
      </c>
      <c r="G385" s="59" t="s">
        <v>901</v>
      </c>
      <c r="H385" s="33" t="s">
        <v>1552</v>
      </c>
      <c r="I385" s="41" t="s">
        <v>1775</v>
      </c>
      <c r="K385" s="56"/>
      <c r="M385" s="50"/>
      <c r="O385" s="44"/>
    </row>
    <row r="386" spans="1:15">
      <c r="A386" s="35" t="s">
        <v>986</v>
      </c>
      <c r="B386" s="35" t="s">
        <v>987</v>
      </c>
      <c r="C386" s="36" t="s">
        <v>1810</v>
      </c>
      <c r="D386" s="37" t="s">
        <v>1572</v>
      </c>
      <c r="E386" s="38">
        <v>1</v>
      </c>
      <c r="F386" s="38" t="s">
        <v>6</v>
      </c>
      <c r="G386" s="57" t="s">
        <v>726</v>
      </c>
      <c r="H386" s="33" t="s">
        <v>1548</v>
      </c>
      <c r="I386" s="41" t="s">
        <v>1775</v>
      </c>
      <c r="K386" s="56"/>
      <c r="M386" s="50"/>
      <c r="O386" s="44"/>
    </row>
    <row r="387" spans="1:15">
      <c r="A387" s="35" t="s">
        <v>986</v>
      </c>
      <c r="B387" s="35" t="s">
        <v>987</v>
      </c>
      <c r="C387" s="36" t="s">
        <v>1810</v>
      </c>
      <c r="D387" s="37" t="s">
        <v>1572</v>
      </c>
      <c r="E387" s="38">
        <v>1</v>
      </c>
      <c r="F387" s="38" t="s">
        <v>8</v>
      </c>
      <c r="G387" s="49" t="s">
        <v>904</v>
      </c>
      <c r="K387" s="35"/>
      <c r="O387" s="101"/>
    </row>
    <row r="388" spans="1:15" s="68" customFormat="1">
      <c r="A388" s="66" t="s">
        <v>989</v>
      </c>
      <c r="B388" s="67" t="s">
        <v>990</v>
      </c>
      <c r="C388" s="67" t="s">
        <v>991</v>
      </c>
      <c r="D388" s="63" t="s">
        <v>1654</v>
      </c>
      <c r="E388" s="41">
        <v>1</v>
      </c>
      <c r="F388" s="41" t="s">
        <v>6</v>
      </c>
      <c r="G388" s="59" t="s">
        <v>905</v>
      </c>
      <c r="H388" s="33" t="s">
        <v>1567</v>
      </c>
      <c r="I388" s="41" t="s">
        <v>1775</v>
      </c>
      <c r="J388" s="43"/>
      <c r="K388" s="43"/>
      <c r="L388" s="43"/>
      <c r="M388" s="43"/>
      <c r="N388" s="43"/>
    </row>
    <row r="389" spans="1:15">
      <c r="A389" s="35">
        <v>1854</v>
      </c>
      <c r="B389" s="35" t="s">
        <v>1811</v>
      </c>
      <c r="C389" s="36" t="s">
        <v>994</v>
      </c>
      <c r="D389" s="37" t="s">
        <v>1520</v>
      </c>
      <c r="E389" s="38">
        <v>1</v>
      </c>
      <c r="F389" s="38" t="s">
        <v>6</v>
      </c>
      <c r="G389" s="59" t="s">
        <v>377</v>
      </c>
      <c r="H389" s="33" t="s">
        <v>1588</v>
      </c>
      <c r="I389" s="41" t="s">
        <v>1775</v>
      </c>
      <c r="K389" s="35"/>
      <c r="O389" s="44"/>
    </row>
    <row r="390" spans="1:15">
      <c r="A390" s="35" t="s">
        <v>1812</v>
      </c>
      <c r="B390" s="35" t="s">
        <v>1813</v>
      </c>
      <c r="C390" s="36" t="s">
        <v>212</v>
      </c>
      <c r="D390" s="37" t="s">
        <v>1546</v>
      </c>
      <c r="E390" s="38">
        <v>1</v>
      </c>
      <c r="F390" s="38" t="s">
        <v>19</v>
      </c>
      <c r="G390" s="59" t="s">
        <v>934</v>
      </c>
      <c r="K390" s="35"/>
      <c r="O390" s="44"/>
    </row>
    <row r="391" spans="1:15" s="68" customFormat="1">
      <c r="A391" s="106"/>
      <c r="B391" s="67" t="s">
        <v>997</v>
      </c>
      <c r="C391" s="67" t="s">
        <v>998</v>
      </c>
      <c r="D391" s="63" t="s">
        <v>1581</v>
      </c>
      <c r="E391" s="41">
        <v>1</v>
      </c>
      <c r="F391" s="41" t="s">
        <v>6</v>
      </c>
      <c r="G391" s="59" t="s">
        <v>718</v>
      </c>
      <c r="H391" s="33" t="s">
        <v>1522</v>
      </c>
      <c r="I391" s="41" t="s">
        <v>1718</v>
      </c>
      <c r="J391" s="43"/>
      <c r="K391" s="43"/>
      <c r="L391" s="43"/>
      <c r="M391" s="43"/>
      <c r="N391" s="43"/>
    </row>
    <row r="392" spans="1:15">
      <c r="A392" s="35" t="s">
        <v>999</v>
      </c>
      <c r="B392" s="35" t="s">
        <v>1000</v>
      </c>
      <c r="C392" s="36" t="s">
        <v>1814</v>
      </c>
      <c r="D392" s="37" t="s">
        <v>1633</v>
      </c>
      <c r="E392" s="38">
        <v>1</v>
      </c>
      <c r="F392" s="38" t="s">
        <v>6</v>
      </c>
      <c r="G392" s="59" t="s">
        <v>722</v>
      </c>
      <c r="H392" s="33" t="s">
        <v>1578</v>
      </c>
      <c r="I392" s="41" t="s">
        <v>1731</v>
      </c>
      <c r="K392" s="35"/>
      <c r="O392" s="44"/>
    </row>
    <row r="393" spans="1:15" ht="24">
      <c r="A393" s="35">
        <v>1539</v>
      </c>
      <c r="B393" s="49" t="s">
        <v>1815</v>
      </c>
      <c r="C393" s="53" t="s">
        <v>874</v>
      </c>
      <c r="D393" s="37" t="s">
        <v>1520</v>
      </c>
      <c r="E393" s="38">
        <v>1</v>
      </c>
      <c r="F393" s="38" t="s">
        <v>6</v>
      </c>
      <c r="G393" s="117" t="s">
        <v>1757</v>
      </c>
      <c r="H393" s="43"/>
      <c r="K393" s="35"/>
      <c r="O393" s="44"/>
    </row>
    <row r="394" spans="1:15" s="68" customFormat="1">
      <c r="A394" s="66" t="s">
        <v>1816</v>
      </c>
      <c r="B394" s="67" t="s">
        <v>1817</v>
      </c>
      <c r="C394" s="67" t="s">
        <v>1768</v>
      </c>
      <c r="D394" s="63" t="s">
        <v>1654</v>
      </c>
      <c r="E394" s="41">
        <v>1</v>
      </c>
      <c r="F394" s="41" t="s">
        <v>6</v>
      </c>
      <c r="G394" s="59" t="s">
        <v>832</v>
      </c>
      <c r="H394" s="43"/>
      <c r="I394" s="41"/>
      <c r="J394" s="43"/>
      <c r="K394" s="43"/>
      <c r="L394" s="43"/>
      <c r="M394" s="43"/>
      <c r="N394" s="43"/>
    </row>
    <row r="395" spans="1:15" ht="24">
      <c r="A395" s="35">
        <v>1542</v>
      </c>
      <c r="B395" s="60" t="s">
        <v>1818</v>
      </c>
      <c r="C395" s="61" t="s">
        <v>858</v>
      </c>
      <c r="D395" s="37" t="s">
        <v>1520</v>
      </c>
      <c r="E395" s="38">
        <v>1</v>
      </c>
      <c r="F395" s="38" t="s">
        <v>6</v>
      </c>
      <c r="G395" s="117" t="s">
        <v>1754</v>
      </c>
      <c r="H395" s="43"/>
      <c r="K395" s="56"/>
      <c r="M395" s="50"/>
      <c r="O395" s="44"/>
    </row>
    <row r="396" spans="1:15">
      <c r="A396" s="35" t="s">
        <v>1006</v>
      </c>
      <c r="B396" s="35" t="s">
        <v>1007</v>
      </c>
      <c r="C396" s="36" t="s">
        <v>1819</v>
      </c>
      <c r="D396" s="37" t="s">
        <v>1520</v>
      </c>
      <c r="E396" s="38">
        <v>1</v>
      </c>
      <c r="F396" s="38" t="s">
        <v>6</v>
      </c>
      <c r="G396" s="59" t="s">
        <v>1009</v>
      </c>
      <c r="H396" s="33" t="s">
        <v>1569</v>
      </c>
      <c r="K396" s="35"/>
      <c r="O396" s="44"/>
    </row>
    <row r="397" spans="1:15" s="68" customFormat="1">
      <c r="A397" s="66" t="s">
        <v>1011</v>
      </c>
      <c r="B397" s="67" t="s">
        <v>1012</v>
      </c>
      <c r="C397" s="67" t="s">
        <v>1013</v>
      </c>
      <c r="D397" s="63" t="s">
        <v>1654</v>
      </c>
      <c r="E397" s="41">
        <v>1</v>
      </c>
      <c r="F397" s="41" t="s">
        <v>6</v>
      </c>
      <c r="G397" s="59" t="s">
        <v>1014</v>
      </c>
      <c r="H397" s="81" t="s">
        <v>1530</v>
      </c>
      <c r="I397" s="41"/>
      <c r="J397" s="43"/>
      <c r="K397" s="43"/>
      <c r="L397" s="43"/>
      <c r="M397" s="43"/>
      <c r="N397" s="43"/>
    </row>
    <row r="398" spans="1:15" s="119" customFormat="1">
      <c r="A398" s="81" t="s">
        <v>1016</v>
      </c>
      <c r="B398" s="81" t="s">
        <v>1017</v>
      </c>
      <c r="C398" s="81" t="s">
        <v>1018</v>
      </c>
      <c r="D398" s="118" t="s">
        <v>1520</v>
      </c>
      <c r="E398" s="38">
        <v>1</v>
      </c>
      <c r="F398" s="38" t="s">
        <v>6</v>
      </c>
      <c r="G398" s="81" t="s">
        <v>1019</v>
      </c>
      <c r="H398" s="81" t="s">
        <v>1530</v>
      </c>
      <c r="I398" s="83"/>
      <c r="J398" s="81"/>
      <c r="K398" s="81"/>
      <c r="L398" s="82"/>
      <c r="M398" s="82"/>
      <c r="N398" s="82"/>
    </row>
    <row r="399" spans="1:15" s="68" customFormat="1">
      <c r="A399" s="66" t="s">
        <v>1021</v>
      </c>
      <c r="B399" s="67" t="s">
        <v>1022</v>
      </c>
      <c r="C399" s="67" t="s">
        <v>1023</v>
      </c>
      <c r="D399" s="63" t="s">
        <v>1520</v>
      </c>
      <c r="E399" s="41">
        <v>1</v>
      </c>
      <c r="F399" s="41" t="s">
        <v>6</v>
      </c>
      <c r="G399" s="59" t="s">
        <v>1024</v>
      </c>
      <c r="H399" s="81" t="s">
        <v>1567</v>
      </c>
      <c r="I399" s="41"/>
      <c r="J399" s="43"/>
      <c r="K399" s="43"/>
      <c r="L399" s="43"/>
      <c r="M399" s="43"/>
      <c r="N399" s="43"/>
    </row>
    <row r="400" spans="1:15" s="68" customFormat="1">
      <c r="A400" s="66" t="s">
        <v>1026</v>
      </c>
      <c r="B400" s="67" t="s">
        <v>1027</v>
      </c>
      <c r="C400" s="67" t="s">
        <v>1028</v>
      </c>
      <c r="D400" s="63" t="s">
        <v>1520</v>
      </c>
      <c r="E400" s="41">
        <v>1</v>
      </c>
      <c r="F400" s="41" t="s">
        <v>6</v>
      </c>
      <c r="G400" s="59" t="s">
        <v>1014</v>
      </c>
      <c r="H400" s="81" t="s">
        <v>1522</v>
      </c>
      <c r="I400" s="41" t="s">
        <v>1730</v>
      </c>
      <c r="J400" s="43"/>
      <c r="K400" s="43"/>
      <c r="L400" s="43"/>
      <c r="M400" s="43"/>
      <c r="N400" s="43"/>
    </row>
    <row r="401" spans="1:30">
      <c r="A401" s="35" t="s">
        <v>1029</v>
      </c>
      <c r="B401" s="35" t="s">
        <v>1030</v>
      </c>
      <c r="C401" s="36" t="s">
        <v>1031</v>
      </c>
      <c r="D401" s="37" t="s">
        <v>1520</v>
      </c>
      <c r="E401" s="38">
        <v>1</v>
      </c>
      <c r="F401" s="38" t="s">
        <v>6</v>
      </c>
      <c r="G401" s="59" t="s">
        <v>1032</v>
      </c>
      <c r="H401" s="81" t="s">
        <v>1621</v>
      </c>
      <c r="K401" s="56"/>
      <c r="M401" s="50"/>
      <c r="O401" s="44"/>
    </row>
    <row r="402" spans="1:30" s="68" customFormat="1">
      <c r="A402" s="66" t="s">
        <v>1034</v>
      </c>
      <c r="B402" s="67" t="s">
        <v>1035</v>
      </c>
      <c r="C402" s="67" t="s">
        <v>1820</v>
      </c>
      <c r="D402" s="63" t="s">
        <v>1714</v>
      </c>
      <c r="E402" s="41">
        <v>1</v>
      </c>
      <c r="F402" s="41" t="s">
        <v>6</v>
      </c>
      <c r="G402" s="59" t="s">
        <v>1037</v>
      </c>
      <c r="H402" s="43" t="s">
        <v>1548</v>
      </c>
      <c r="I402" s="41"/>
      <c r="J402" s="43"/>
      <c r="K402" s="43"/>
      <c r="L402" s="43"/>
      <c r="M402" s="43"/>
      <c r="N402" s="43"/>
    </row>
    <row r="403" spans="1:30" s="68" customFormat="1">
      <c r="A403" s="66" t="s">
        <v>1039</v>
      </c>
      <c r="B403" s="67" t="s">
        <v>1040</v>
      </c>
      <c r="C403" s="67" t="s">
        <v>1821</v>
      </c>
      <c r="D403" s="63" t="s">
        <v>1520</v>
      </c>
      <c r="E403" s="41">
        <v>1</v>
      </c>
      <c r="F403" s="41" t="s">
        <v>6</v>
      </c>
      <c r="G403" s="59" t="s">
        <v>1024</v>
      </c>
      <c r="H403" s="43" t="s">
        <v>1548</v>
      </c>
      <c r="I403" s="41"/>
      <c r="J403" s="43"/>
      <c r="K403" s="43"/>
      <c r="L403" s="43"/>
      <c r="M403" s="43"/>
      <c r="N403" s="43"/>
    </row>
    <row r="404" spans="1:30" s="41" customFormat="1">
      <c r="A404" s="35" t="s">
        <v>1042</v>
      </c>
      <c r="B404" s="60" t="s">
        <v>1043</v>
      </c>
      <c r="C404" s="61" t="s">
        <v>1044</v>
      </c>
      <c r="D404" s="37" t="s">
        <v>1520</v>
      </c>
      <c r="E404" s="38">
        <v>1</v>
      </c>
      <c r="F404" s="38" t="s">
        <v>6</v>
      </c>
      <c r="G404" s="59" t="s">
        <v>1045</v>
      </c>
      <c r="H404" s="43" t="s">
        <v>1548</v>
      </c>
      <c r="J404" s="42"/>
      <c r="K404" s="56"/>
      <c r="L404" s="43"/>
      <c r="M404" s="50"/>
      <c r="O404" s="74"/>
    </row>
    <row r="405" spans="1:30" s="65" customFormat="1">
      <c r="A405" s="35">
        <v>1137</v>
      </c>
      <c r="B405" s="75" t="s">
        <v>1048</v>
      </c>
      <c r="C405" s="36" t="s">
        <v>1822</v>
      </c>
      <c r="D405" s="76" t="s">
        <v>1654</v>
      </c>
      <c r="E405" s="38">
        <v>1</v>
      </c>
      <c r="F405" s="77" t="s">
        <v>6</v>
      </c>
      <c r="G405" s="59" t="s">
        <v>1050</v>
      </c>
      <c r="H405" s="43" t="s">
        <v>1569</v>
      </c>
      <c r="I405" s="41"/>
      <c r="J405" s="43"/>
      <c r="K405" s="35"/>
      <c r="L405" s="43"/>
      <c r="M405" s="50"/>
      <c r="N405" s="43"/>
      <c r="O405" s="44"/>
      <c r="P405" s="43"/>
      <c r="Q405" s="56"/>
      <c r="R405" s="43"/>
      <c r="S405" s="50"/>
      <c r="T405" s="43"/>
      <c r="U405" s="43"/>
      <c r="V405" s="43"/>
      <c r="W405" s="43"/>
      <c r="X405" s="43"/>
      <c r="Y405" s="43"/>
      <c r="Z405" s="43"/>
      <c r="AA405" s="43"/>
      <c r="AB405" s="43"/>
      <c r="AC405" s="43"/>
      <c r="AD405" s="43"/>
    </row>
    <row r="406" spans="1:30" s="68" customFormat="1">
      <c r="A406" s="66" t="s">
        <v>1052</v>
      </c>
      <c r="B406" s="67" t="s">
        <v>1053</v>
      </c>
      <c r="C406" s="67" t="s">
        <v>1823</v>
      </c>
      <c r="D406" s="63" t="s">
        <v>1714</v>
      </c>
      <c r="E406" s="41">
        <v>1</v>
      </c>
      <c r="F406" s="41" t="s">
        <v>6</v>
      </c>
      <c r="G406" s="59" t="s">
        <v>333</v>
      </c>
      <c r="H406" s="81" t="s">
        <v>1530</v>
      </c>
      <c r="I406" s="41"/>
      <c r="J406" s="43"/>
      <c r="K406" s="43"/>
      <c r="L406" s="43"/>
      <c r="M406" s="43"/>
      <c r="N406" s="43"/>
    </row>
    <row r="407" spans="1:30" s="119" customFormat="1">
      <c r="A407" s="81" t="s">
        <v>1055</v>
      </c>
      <c r="B407" s="81" t="s">
        <v>1056</v>
      </c>
      <c r="C407" s="81" t="s">
        <v>1057</v>
      </c>
      <c r="D407" s="118" t="s">
        <v>1520</v>
      </c>
      <c r="E407" s="38">
        <v>1</v>
      </c>
      <c r="F407" s="38" t="s">
        <v>6</v>
      </c>
      <c r="G407" s="81" t="s">
        <v>1058</v>
      </c>
      <c r="H407" s="81" t="s">
        <v>1588</v>
      </c>
      <c r="I407" s="83"/>
      <c r="J407" s="81"/>
      <c r="K407" s="81"/>
      <c r="L407" s="82"/>
      <c r="M407" s="82"/>
      <c r="N407" s="82"/>
    </row>
    <row r="408" spans="1:30">
      <c r="A408" s="35" t="s">
        <v>1060</v>
      </c>
      <c r="B408" s="49" t="s">
        <v>1061</v>
      </c>
      <c r="C408" s="53" t="s">
        <v>1062</v>
      </c>
      <c r="D408" s="37" t="s">
        <v>1714</v>
      </c>
      <c r="E408" s="38">
        <v>1</v>
      </c>
      <c r="F408" s="38" t="s">
        <v>6</v>
      </c>
      <c r="G408" s="57" t="s">
        <v>1824</v>
      </c>
      <c r="H408" s="81" t="s">
        <v>1552</v>
      </c>
      <c r="K408" s="35"/>
      <c r="O408" s="58"/>
      <c r="P408" s="42"/>
      <c r="Q408" s="56"/>
    </row>
    <row r="409" spans="1:30" s="65" customFormat="1">
      <c r="A409" s="35">
        <v>1152</v>
      </c>
      <c r="B409" s="75" t="s">
        <v>1066</v>
      </c>
      <c r="C409" s="36" t="s">
        <v>1825</v>
      </c>
      <c r="D409" s="76" t="s">
        <v>1520</v>
      </c>
      <c r="E409" s="38">
        <v>1</v>
      </c>
      <c r="F409" s="77" t="s">
        <v>6</v>
      </c>
      <c r="G409" s="59" t="s">
        <v>327</v>
      </c>
      <c r="H409" s="43" t="s">
        <v>1569</v>
      </c>
      <c r="I409" s="41"/>
      <c r="J409" s="43"/>
      <c r="K409" s="35"/>
      <c r="L409" s="43"/>
      <c r="M409" s="43"/>
      <c r="N409" s="43"/>
      <c r="O409" s="44"/>
      <c r="P409" s="43"/>
      <c r="Q409" s="43"/>
      <c r="R409" s="43"/>
      <c r="S409" s="43"/>
      <c r="T409" s="43"/>
      <c r="U409" s="43"/>
      <c r="V409" s="43"/>
      <c r="W409" s="43"/>
      <c r="X409" s="43"/>
      <c r="Y409" s="43"/>
      <c r="Z409" s="43"/>
      <c r="AA409" s="43"/>
      <c r="AB409" s="43"/>
      <c r="AC409" s="43"/>
      <c r="AD409" s="43"/>
    </row>
    <row r="410" spans="1:30" s="68" customFormat="1">
      <c r="A410" s="66" t="s">
        <v>1068</v>
      </c>
      <c r="B410" s="67" t="s">
        <v>1069</v>
      </c>
      <c r="C410" s="67" t="s">
        <v>1826</v>
      </c>
      <c r="D410" s="63" t="s">
        <v>1520</v>
      </c>
      <c r="E410" s="41">
        <v>1</v>
      </c>
      <c r="F410" s="41" t="s">
        <v>6</v>
      </c>
      <c r="G410" s="59" t="s">
        <v>1009</v>
      </c>
      <c r="H410" s="81" t="s">
        <v>1588</v>
      </c>
      <c r="I410" s="41"/>
      <c r="J410" s="43"/>
      <c r="K410" s="43"/>
      <c r="L410" s="43"/>
      <c r="M410" s="43"/>
      <c r="N410" s="43"/>
    </row>
    <row r="411" spans="1:30">
      <c r="A411" s="35" t="s">
        <v>1071</v>
      </c>
      <c r="B411" s="35" t="s">
        <v>1072</v>
      </c>
      <c r="C411" s="36" t="s">
        <v>1827</v>
      </c>
      <c r="D411" s="37" t="s">
        <v>1520</v>
      </c>
      <c r="E411" s="38">
        <v>1</v>
      </c>
      <c r="F411" s="38" t="s">
        <v>6</v>
      </c>
      <c r="G411" s="59" t="s">
        <v>1045</v>
      </c>
      <c r="H411" s="81" t="s">
        <v>1552</v>
      </c>
      <c r="K411" s="35"/>
      <c r="O411" s="44"/>
    </row>
    <row r="412" spans="1:30">
      <c r="A412" s="35" t="s">
        <v>1074</v>
      </c>
      <c r="B412" s="35" t="s">
        <v>1075</v>
      </c>
      <c r="C412" s="36" t="s">
        <v>1828</v>
      </c>
      <c r="D412" s="37" t="s">
        <v>1520</v>
      </c>
      <c r="E412" s="38">
        <v>1</v>
      </c>
      <c r="F412" s="38" t="s">
        <v>6</v>
      </c>
      <c r="G412" s="59" t="s">
        <v>1077</v>
      </c>
      <c r="H412" s="81" t="s">
        <v>1567</v>
      </c>
      <c r="K412" s="56"/>
      <c r="M412" s="50"/>
      <c r="O412" s="44"/>
    </row>
    <row r="413" spans="1:30">
      <c r="A413" s="35" t="s">
        <v>1079</v>
      </c>
      <c r="B413" s="35" t="s">
        <v>1080</v>
      </c>
      <c r="C413" s="36" t="s">
        <v>184</v>
      </c>
      <c r="D413" s="37" t="s">
        <v>1546</v>
      </c>
      <c r="E413" s="38">
        <v>1</v>
      </c>
      <c r="F413" s="38" t="s">
        <v>19</v>
      </c>
      <c r="G413" s="59" t="s">
        <v>1063</v>
      </c>
      <c r="K413" s="35"/>
      <c r="O413" s="44"/>
    </row>
    <row r="414" spans="1:30" s="65" customFormat="1">
      <c r="A414" s="35">
        <v>1588</v>
      </c>
      <c r="B414" s="35" t="s">
        <v>1082</v>
      </c>
      <c r="C414" s="36" t="s">
        <v>1083</v>
      </c>
      <c r="D414" s="63" t="s">
        <v>1520</v>
      </c>
      <c r="E414" s="38">
        <v>1</v>
      </c>
      <c r="F414" s="38" t="s">
        <v>6</v>
      </c>
      <c r="G414" s="59" t="s">
        <v>1032</v>
      </c>
      <c r="H414" s="43" t="s">
        <v>1569</v>
      </c>
      <c r="I414" s="120"/>
      <c r="J414" s="121"/>
      <c r="K414" s="35"/>
      <c r="L414" s="43"/>
      <c r="M414" s="43"/>
      <c r="N414" s="43"/>
      <c r="O414" s="44"/>
      <c r="P414" s="43"/>
      <c r="Q414" s="43"/>
      <c r="R414" s="43"/>
      <c r="S414" s="43"/>
      <c r="T414" s="43"/>
      <c r="U414" s="43"/>
      <c r="V414" s="43"/>
      <c r="W414" s="43"/>
      <c r="X414" s="43"/>
      <c r="Y414" s="43"/>
      <c r="Z414" s="43"/>
      <c r="AA414" s="43"/>
      <c r="AB414" s="43"/>
      <c r="AC414" s="43"/>
      <c r="AD414" s="43"/>
    </row>
    <row r="415" spans="1:30" s="68" customFormat="1">
      <c r="A415" s="66" t="s">
        <v>1084</v>
      </c>
      <c r="B415" s="67" t="s">
        <v>1085</v>
      </c>
      <c r="C415" s="67" t="s">
        <v>1829</v>
      </c>
      <c r="D415" s="63" t="s">
        <v>1520</v>
      </c>
      <c r="E415" s="41">
        <v>1</v>
      </c>
      <c r="F415" s="41" t="s">
        <v>6</v>
      </c>
      <c r="G415" s="59" t="s">
        <v>331</v>
      </c>
      <c r="H415" s="81" t="s">
        <v>1522</v>
      </c>
      <c r="I415" s="41" t="s">
        <v>1619</v>
      </c>
      <c r="J415" s="43"/>
      <c r="K415" s="43"/>
      <c r="L415" s="43"/>
      <c r="M415" s="43"/>
      <c r="N415" s="43"/>
    </row>
    <row r="416" spans="1:30" s="119" customFormat="1" ht="17.25" customHeight="1">
      <c r="A416" s="122"/>
      <c r="B416" s="81" t="s">
        <v>1087</v>
      </c>
      <c r="C416" s="81" t="s">
        <v>1088</v>
      </c>
      <c r="D416" s="118" t="s">
        <v>1520</v>
      </c>
      <c r="E416" s="38">
        <v>1</v>
      </c>
      <c r="F416" s="38" t="s">
        <v>6</v>
      </c>
      <c r="G416" s="81" t="s">
        <v>1058</v>
      </c>
      <c r="H416" s="81" t="s">
        <v>1522</v>
      </c>
      <c r="I416" s="83" t="s">
        <v>1604</v>
      </c>
      <c r="J416" s="81"/>
      <c r="K416" s="81"/>
      <c r="L416" s="82"/>
      <c r="M416" s="82"/>
      <c r="N416" s="82"/>
    </row>
    <row r="417" spans="1:30" s="68" customFormat="1">
      <c r="A417" s="66">
        <v>1605</v>
      </c>
      <c r="B417" s="67" t="s">
        <v>1090</v>
      </c>
      <c r="C417" s="67" t="s">
        <v>1830</v>
      </c>
      <c r="D417" s="63" t="s">
        <v>1520</v>
      </c>
      <c r="E417" s="41">
        <v>1</v>
      </c>
      <c r="F417" s="41" t="s">
        <v>6</v>
      </c>
      <c r="G417" s="59" t="s">
        <v>329</v>
      </c>
      <c r="H417" s="81" t="s">
        <v>1621</v>
      </c>
      <c r="I417" s="41"/>
      <c r="J417" s="43"/>
      <c r="K417" s="43"/>
      <c r="L417" s="43"/>
      <c r="M417" s="43"/>
      <c r="N417" s="43"/>
    </row>
    <row r="418" spans="1:30">
      <c r="A418" s="35" t="s">
        <v>1092</v>
      </c>
      <c r="B418" s="35" t="s">
        <v>1093</v>
      </c>
      <c r="C418" s="36" t="s">
        <v>1831</v>
      </c>
      <c r="D418" s="37" t="s">
        <v>1520</v>
      </c>
      <c r="E418" s="38">
        <v>1</v>
      </c>
      <c r="F418" s="38" t="s">
        <v>6</v>
      </c>
      <c r="G418" s="59" t="s">
        <v>1037</v>
      </c>
      <c r="H418" s="81" t="s">
        <v>1552</v>
      </c>
      <c r="K418" s="35"/>
      <c r="O418" s="44"/>
    </row>
    <row r="419" spans="1:30" s="65" customFormat="1">
      <c r="A419" s="35">
        <v>1832</v>
      </c>
      <c r="B419" s="35" t="s">
        <v>1096</v>
      </c>
      <c r="C419" s="36" t="s">
        <v>1097</v>
      </c>
      <c r="D419" s="63" t="s">
        <v>1520</v>
      </c>
      <c r="E419" s="123">
        <v>1</v>
      </c>
      <c r="F419" s="123" t="s">
        <v>6</v>
      </c>
      <c r="G419" s="59" t="s">
        <v>1098</v>
      </c>
      <c r="H419" s="81" t="s">
        <v>1621</v>
      </c>
      <c r="I419" s="120"/>
      <c r="J419" s="121"/>
      <c r="K419" s="35"/>
      <c r="L419" s="43"/>
      <c r="M419" s="43"/>
      <c r="N419" s="43"/>
      <c r="O419" s="44"/>
      <c r="P419" s="43"/>
      <c r="Q419" s="43"/>
      <c r="R419" s="43"/>
      <c r="S419" s="43"/>
      <c r="T419" s="43"/>
      <c r="U419" s="43"/>
      <c r="V419" s="43"/>
      <c r="W419" s="43"/>
      <c r="X419" s="43"/>
      <c r="Y419" s="43"/>
      <c r="Z419" s="43"/>
      <c r="AA419" s="43"/>
      <c r="AB419" s="43"/>
      <c r="AC419" s="43"/>
      <c r="AD419" s="43"/>
    </row>
    <row r="420" spans="1:30" s="65" customFormat="1" ht="24">
      <c r="A420" s="35">
        <v>1834</v>
      </c>
      <c r="B420" s="35" t="s">
        <v>1101</v>
      </c>
      <c r="C420" s="36" t="s">
        <v>1102</v>
      </c>
      <c r="D420" s="76" t="s">
        <v>1520</v>
      </c>
      <c r="E420" s="123">
        <v>1</v>
      </c>
      <c r="F420" s="123" t="s">
        <v>6</v>
      </c>
      <c r="G420" s="103" t="s">
        <v>1832</v>
      </c>
      <c r="H420" s="81" t="s">
        <v>1530</v>
      </c>
      <c r="I420" s="41"/>
      <c r="J420" s="43"/>
      <c r="K420" s="35"/>
      <c r="L420" s="66"/>
      <c r="M420" s="41"/>
      <c r="N420" s="43"/>
      <c r="O420" s="44"/>
      <c r="P420" s="43"/>
    </row>
    <row r="421" spans="1:30">
      <c r="A421" s="35" t="s">
        <v>1103</v>
      </c>
      <c r="B421" s="35" t="s">
        <v>1104</v>
      </c>
      <c r="C421" s="36" t="s">
        <v>1833</v>
      </c>
      <c r="D421" s="37" t="s">
        <v>1520</v>
      </c>
      <c r="E421" s="38">
        <v>1</v>
      </c>
      <c r="F421" s="38" t="s">
        <v>6</v>
      </c>
      <c r="G421" s="59" t="s">
        <v>1077</v>
      </c>
      <c r="H421" s="81" t="s">
        <v>1621</v>
      </c>
      <c r="K421" s="35"/>
      <c r="O421" s="44"/>
    </row>
    <row r="422" spans="1:30" s="18" customFormat="1">
      <c r="A422" s="35">
        <v>1830</v>
      </c>
      <c r="B422" s="35" t="s">
        <v>1107</v>
      </c>
      <c r="C422" s="36" t="s">
        <v>1108</v>
      </c>
      <c r="D422" s="37" t="s">
        <v>1520</v>
      </c>
      <c r="E422" s="38">
        <v>1</v>
      </c>
      <c r="F422" s="38" t="s">
        <v>6</v>
      </c>
      <c r="G422" s="59" t="s">
        <v>1077</v>
      </c>
      <c r="H422" s="81" t="s">
        <v>1552</v>
      </c>
      <c r="I422" s="41"/>
      <c r="J422" s="42"/>
      <c r="K422" s="56"/>
      <c r="L422" s="43"/>
      <c r="M422" s="50"/>
      <c r="N422" s="43"/>
      <c r="O422" s="44"/>
      <c r="P422" s="43"/>
      <c r="Q422" s="43"/>
      <c r="R422" s="43"/>
      <c r="S422" s="43"/>
      <c r="T422" s="43"/>
      <c r="U422" s="43"/>
      <c r="V422" s="43"/>
      <c r="W422" s="43"/>
      <c r="X422" s="43"/>
      <c r="Y422" s="43"/>
      <c r="Z422" s="43"/>
      <c r="AA422" s="43"/>
      <c r="AB422" s="43"/>
      <c r="AC422" s="43"/>
      <c r="AD422" s="43"/>
    </row>
    <row r="423" spans="1:30" s="18" customFormat="1">
      <c r="A423" s="35">
        <v>1828</v>
      </c>
      <c r="B423" s="35" t="s">
        <v>1110</v>
      </c>
      <c r="C423" s="36" t="s">
        <v>1834</v>
      </c>
      <c r="D423" s="37" t="s">
        <v>1520</v>
      </c>
      <c r="E423" s="38">
        <v>1</v>
      </c>
      <c r="F423" s="38" t="s">
        <v>6</v>
      </c>
      <c r="G423" s="59" t="s">
        <v>1063</v>
      </c>
      <c r="H423" s="33" t="s">
        <v>1548</v>
      </c>
      <c r="I423" s="41"/>
      <c r="J423" s="42"/>
      <c r="K423" s="56"/>
      <c r="L423" s="43"/>
      <c r="M423" s="50"/>
      <c r="N423" s="43"/>
      <c r="O423" s="44"/>
      <c r="P423" s="43"/>
      <c r="Q423" s="43"/>
      <c r="R423" s="43"/>
      <c r="S423" s="43"/>
      <c r="T423" s="43"/>
      <c r="U423" s="43"/>
      <c r="V423" s="43"/>
      <c r="W423" s="43"/>
      <c r="X423" s="43"/>
      <c r="Y423" s="43"/>
      <c r="Z423" s="43"/>
      <c r="AA423" s="43"/>
      <c r="AB423" s="43"/>
      <c r="AC423" s="43"/>
      <c r="AD423" s="43"/>
    </row>
    <row r="424" spans="1:30" s="119" customFormat="1" ht="13.5" customHeight="1">
      <c r="A424" s="122"/>
      <c r="B424" s="81" t="s">
        <v>1112</v>
      </c>
      <c r="C424" s="81" t="s">
        <v>1113</v>
      </c>
      <c r="D424" s="118" t="s">
        <v>1520</v>
      </c>
      <c r="E424" s="38">
        <v>1</v>
      </c>
      <c r="F424" s="38" t="s">
        <v>6</v>
      </c>
      <c r="G424" s="81" t="s">
        <v>1019</v>
      </c>
      <c r="H424" s="81" t="s">
        <v>1621</v>
      </c>
      <c r="I424" s="83"/>
      <c r="J424" s="81"/>
      <c r="K424" s="81"/>
      <c r="L424" s="82"/>
      <c r="M424" s="82"/>
      <c r="N424" s="82"/>
    </row>
    <row r="425" spans="1:30" s="68" customFormat="1">
      <c r="A425" s="66">
        <v>21929</v>
      </c>
      <c r="B425" s="67" t="s">
        <v>1115</v>
      </c>
      <c r="C425" s="67" t="s">
        <v>1835</v>
      </c>
      <c r="D425" s="63" t="s">
        <v>1520</v>
      </c>
      <c r="E425" s="41">
        <v>1</v>
      </c>
      <c r="F425" s="41" t="s">
        <v>6</v>
      </c>
      <c r="G425" s="59" t="s">
        <v>329</v>
      </c>
      <c r="H425" s="81" t="s">
        <v>1588</v>
      </c>
      <c r="I425" s="41"/>
      <c r="J425" s="43"/>
      <c r="K425" s="43"/>
      <c r="L425" s="43"/>
      <c r="M425" s="43"/>
      <c r="N425" s="43"/>
    </row>
    <row r="426" spans="1:30">
      <c r="A426" s="35" t="s">
        <v>1836</v>
      </c>
      <c r="B426" s="35" t="s">
        <v>1837</v>
      </c>
      <c r="C426" s="36" t="s">
        <v>1711</v>
      </c>
      <c r="D426" s="37" t="s">
        <v>1572</v>
      </c>
      <c r="E426" s="38">
        <v>1</v>
      </c>
      <c r="F426" s="38" t="s">
        <v>6</v>
      </c>
      <c r="G426" s="57" t="s">
        <v>722</v>
      </c>
      <c r="H426" s="33" t="s">
        <v>1530</v>
      </c>
      <c r="I426" s="41" t="s">
        <v>1598</v>
      </c>
      <c r="J426" s="42">
        <v>57</v>
      </c>
      <c r="K426" s="35"/>
      <c r="O426" s="44"/>
    </row>
    <row r="427" spans="1:30">
      <c r="A427" s="35" t="s">
        <v>1836</v>
      </c>
      <c r="B427" s="35" t="s">
        <v>1837</v>
      </c>
      <c r="C427" s="36" t="s">
        <v>1711</v>
      </c>
      <c r="D427" s="37" t="s">
        <v>1572</v>
      </c>
      <c r="E427" s="38">
        <v>2</v>
      </c>
      <c r="F427" s="38" t="s">
        <v>6</v>
      </c>
      <c r="G427" s="33" t="s">
        <v>723</v>
      </c>
      <c r="H427" s="33" t="s">
        <v>1569</v>
      </c>
      <c r="I427" s="41" t="s">
        <v>1598</v>
      </c>
      <c r="J427" s="42">
        <v>57</v>
      </c>
      <c r="K427" s="35"/>
      <c r="O427" s="44"/>
    </row>
    <row r="428" spans="1:30">
      <c r="A428" s="35" t="s">
        <v>1836</v>
      </c>
      <c r="B428" s="35" t="s">
        <v>1837</v>
      </c>
      <c r="C428" s="36" t="s">
        <v>1711</v>
      </c>
      <c r="D428" s="37" t="s">
        <v>1572</v>
      </c>
      <c r="E428" s="38">
        <v>1</v>
      </c>
      <c r="F428" s="38" t="s">
        <v>7</v>
      </c>
      <c r="G428" s="57" t="s">
        <v>723</v>
      </c>
      <c r="H428" s="33" t="s">
        <v>1639</v>
      </c>
      <c r="I428" s="41" t="s">
        <v>1598</v>
      </c>
      <c r="K428" s="35"/>
      <c r="O428" s="44"/>
    </row>
    <row r="429" spans="1:30">
      <c r="A429" s="35" t="s">
        <v>1836</v>
      </c>
      <c r="B429" s="35" t="s">
        <v>1837</v>
      </c>
      <c r="C429" s="36" t="s">
        <v>1711</v>
      </c>
      <c r="D429" s="37" t="s">
        <v>1572</v>
      </c>
      <c r="E429" s="38">
        <v>2</v>
      </c>
      <c r="F429" s="38" t="s">
        <v>7</v>
      </c>
      <c r="G429" s="57" t="s">
        <v>727</v>
      </c>
      <c r="H429" s="33" t="s">
        <v>1639</v>
      </c>
      <c r="I429" s="41" t="s">
        <v>1712</v>
      </c>
      <c r="K429" s="35"/>
      <c r="O429" s="44"/>
    </row>
    <row r="430" spans="1:30" ht="24">
      <c r="A430" s="35" t="s">
        <v>1836</v>
      </c>
      <c r="B430" s="35" t="s">
        <v>1837</v>
      </c>
      <c r="C430" s="36" t="s">
        <v>1711</v>
      </c>
      <c r="D430" s="37" t="s">
        <v>1572</v>
      </c>
      <c r="E430" s="38">
        <v>3</v>
      </c>
      <c r="F430" s="38" t="s">
        <v>7</v>
      </c>
      <c r="G430" s="33" t="s">
        <v>729</v>
      </c>
      <c r="H430" s="33" t="s">
        <v>1639</v>
      </c>
      <c r="I430" s="41" t="s">
        <v>1608</v>
      </c>
      <c r="K430" s="35"/>
      <c r="O430" s="44"/>
    </row>
    <row r="431" spans="1:30" ht="44.25" customHeight="1">
      <c r="A431" s="35" t="s">
        <v>1836</v>
      </c>
      <c r="B431" s="35" t="s">
        <v>1837</v>
      </c>
      <c r="C431" s="36" t="s">
        <v>1711</v>
      </c>
      <c r="D431" s="37" t="s">
        <v>1572</v>
      </c>
      <c r="E431" s="38">
        <v>1</v>
      </c>
      <c r="F431" s="38" t="s">
        <v>8</v>
      </c>
      <c r="G431" s="33"/>
      <c r="H431" s="33" t="s">
        <v>1493</v>
      </c>
      <c r="J431" s="35"/>
      <c r="K431" s="43"/>
      <c r="O431" s="34"/>
      <c r="Q431" s="33"/>
    </row>
    <row r="432" spans="1:30" ht="47.25" customHeight="1">
      <c r="A432" s="35" t="s">
        <v>1836</v>
      </c>
      <c r="B432" s="35" t="s">
        <v>1837</v>
      </c>
      <c r="C432" s="36" t="s">
        <v>1711</v>
      </c>
      <c r="D432" s="37" t="s">
        <v>1572</v>
      </c>
      <c r="E432" s="38">
        <v>2</v>
      </c>
      <c r="F432" s="38" t="s">
        <v>8</v>
      </c>
      <c r="G432" s="33"/>
      <c r="H432" s="33" t="s">
        <v>1499</v>
      </c>
      <c r="J432" s="35"/>
      <c r="K432" s="43"/>
      <c r="O432" s="34"/>
      <c r="Q432" s="33"/>
    </row>
    <row r="433" spans="1:15">
      <c r="A433" s="35" t="s">
        <v>1836</v>
      </c>
      <c r="B433" s="35" t="s">
        <v>1837</v>
      </c>
      <c r="C433" s="36" t="s">
        <v>1711</v>
      </c>
      <c r="D433" s="37" t="s">
        <v>1572</v>
      </c>
      <c r="E433" s="38">
        <v>3</v>
      </c>
      <c r="F433" s="38" t="s">
        <v>8</v>
      </c>
      <c r="G433" s="33"/>
      <c r="H433" s="33" t="s">
        <v>1605</v>
      </c>
      <c r="K433" s="35"/>
      <c r="O433" s="44"/>
    </row>
    <row r="434" spans="1:15">
      <c r="A434" s="35" t="s">
        <v>1836</v>
      </c>
      <c r="B434" s="35" t="s">
        <v>1837</v>
      </c>
      <c r="C434" s="36" t="s">
        <v>1711</v>
      </c>
      <c r="D434" s="37" t="s">
        <v>1572</v>
      </c>
      <c r="E434" s="38">
        <v>4</v>
      </c>
      <c r="F434" s="38" t="s">
        <v>8</v>
      </c>
      <c r="G434" s="33"/>
      <c r="K434" s="35"/>
      <c r="O434" s="44"/>
    </row>
    <row r="435" spans="1:15">
      <c r="A435" s="35" t="s">
        <v>1836</v>
      </c>
      <c r="B435" s="35" t="s">
        <v>1837</v>
      </c>
      <c r="C435" s="36" t="s">
        <v>1711</v>
      </c>
      <c r="D435" s="37" t="s">
        <v>1572</v>
      </c>
      <c r="E435" s="38">
        <v>5</v>
      </c>
      <c r="F435" s="38" t="s">
        <v>8</v>
      </c>
      <c r="G435" s="33"/>
      <c r="K435" s="35"/>
      <c r="O435" s="44"/>
    </row>
    <row r="436" spans="1:15">
      <c r="A436" s="35" t="s">
        <v>1836</v>
      </c>
      <c r="B436" s="35" t="s">
        <v>1837</v>
      </c>
      <c r="C436" s="36" t="s">
        <v>1711</v>
      </c>
      <c r="D436" s="37" t="s">
        <v>1572</v>
      </c>
      <c r="E436" s="38">
        <v>6</v>
      </c>
      <c r="F436" s="38" t="s">
        <v>8</v>
      </c>
      <c r="G436" s="33"/>
      <c r="K436" s="35"/>
      <c r="O436" s="44"/>
    </row>
    <row r="437" spans="1:15">
      <c r="A437" s="35" t="s">
        <v>1838</v>
      </c>
      <c r="B437" s="35" t="s">
        <v>1839</v>
      </c>
      <c r="C437" s="36" t="s">
        <v>915</v>
      </c>
      <c r="D437" s="37" t="s">
        <v>1520</v>
      </c>
      <c r="E437" s="38">
        <v>1</v>
      </c>
      <c r="F437" s="38" t="s">
        <v>6</v>
      </c>
      <c r="G437" s="82" t="s">
        <v>919</v>
      </c>
      <c r="H437" s="33" t="s">
        <v>1538</v>
      </c>
      <c r="I437" s="41" t="s">
        <v>1608</v>
      </c>
      <c r="J437" s="42">
        <v>57</v>
      </c>
      <c r="K437" s="35"/>
      <c r="O437" s="44"/>
    </row>
    <row r="438" spans="1:15">
      <c r="A438" s="35" t="s">
        <v>1838</v>
      </c>
      <c r="B438" s="35" t="s">
        <v>1839</v>
      </c>
      <c r="C438" s="36" t="s">
        <v>915</v>
      </c>
      <c r="D438" s="37" t="s">
        <v>1520</v>
      </c>
      <c r="E438" s="38">
        <v>1</v>
      </c>
      <c r="F438" s="38" t="s">
        <v>7</v>
      </c>
      <c r="G438" s="82" t="s">
        <v>919</v>
      </c>
      <c r="H438" s="33" t="s">
        <v>1640</v>
      </c>
      <c r="I438" s="41" t="s">
        <v>1608</v>
      </c>
      <c r="J438" s="42">
        <v>57</v>
      </c>
      <c r="K438" s="35"/>
      <c r="O438" s="44"/>
    </row>
    <row r="439" spans="1:15">
      <c r="A439" s="35" t="s">
        <v>1838</v>
      </c>
      <c r="B439" s="35" t="s">
        <v>1839</v>
      </c>
      <c r="C439" s="36" t="s">
        <v>915</v>
      </c>
      <c r="D439" s="37" t="s">
        <v>1520</v>
      </c>
      <c r="E439" s="38">
        <v>2</v>
      </c>
      <c r="F439" s="38" t="s">
        <v>6</v>
      </c>
      <c r="G439" s="59" t="s">
        <v>916</v>
      </c>
      <c r="H439" s="33" t="s">
        <v>1534</v>
      </c>
      <c r="I439" s="41" t="s">
        <v>1598</v>
      </c>
      <c r="J439" s="42">
        <v>57</v>
      </c>
      <c r="K439" s="35"/>
      <c r="O439" s="44"/>
    </row>
    <row r="440" spans="1:15">
      <c r="A440" s="35" t="s">
        <v>1838</v>
      </c>
      <c r="B440" s="35" t="s">
        <v>1839</v>
      </c>
      <c r="C440" s="36" t="s">
        <v>915</v>
      </c>
      <c r="D440" s="37" t="s">
        <v>1520</v>
      </c>
      <c r="E440" s="38">
        <v>2</v>
      </c>
      <c r="F440" s="38" t="s">
        <v>7</v>
      </c>
      <c r="G440" s="82" t="s">
        <v>917</v>
      </c>
      <c r="H440" s="33" t="s">
        <v>1640</v>
      </c>
      <c r="I440" s="41" t="s">
        <v>1598</v>
      </c>
      <c r="J440" s="42">
        <v>57</v>
      </c>
      <c r="K440" s="35"/>
      <c r="O440" s="44"/>
    </row>
    <row r="441" spans="1:15">
      <c r="A441" s="35" t="s">
        <v>1840</v>
      </c>
      <c r="B441" s="35" t="s">
        <v>1841</v>
      </c>
      <c r="C441" s="36" t="s">
        <v>922</v>
      </c>
      <c r="D441" s="37" t="s">
        <v>1520</v>
      </c>
      <c r="E441" s="38">
        <v>1</v>
      </c>
      <c r="F441" s="38" t="s">
        <v>6</v>
      </c>
      <c r="G441" s="59" t="s">
        <v>923</v>
      </c>
      <c r="H441" s="33" t="s">
        <v>1578</v>
      </c>
      <c r="I441" s="41" t="s">
        <v>1608</v>
      </c>
      <c r="J441" s="56">
        <v>50</v>
      </c>
      <c r="K441" s="43"/>
      <c r="O441" s="109"/>
    </row>
    <row r="442" spans="1:15">
      <c r="A442" s="35" t="s">
        <v>1840</v>
      </c>
      <c r="B442" s="35" t="s">
        <v>1841</v>
      </c>
      <c r="C442" s="36" t="s">
        <v>922</v>
      </c>
      <c r="D442" s="37" t="s">
        <v>1520</v>
      </c>
      <c r="E442" s="38">
        <v>1</v>
      </c>
      <c r="F442" s="38" t="s">
        <v>7</v>
      </c>
      <c r="G442" s="82" t="s">
        <v>924</v>
      </c>
      <c r="H442" s="33" t="s">
        <v>1637</v>
      </c>
      <c r="I442" s="41" t="s">
        <v>1608</v>
      </c>
      <c r="J442" s="56">
        <v>50</v>
      </c>
      <c r="K442" s="35"/>
      <c r="O442" s="44"/>
    </row>
    <row r="443" spans="1:15">
      <c r="A443" s="35" t="s">
        <v>1840</v>
      </c>
      <c r="B443" s="35" t="s">
        <v>1841</v>
      </c>
      <c r="C443" s="36" t="s">
        <v>922</v>
      </c>
      <c r="D443" s="37" t="s">
        <v>1520</v>
      </c>
      <c r="E443" s="38">
        <v>2</v>
      </c>
      <c r="F443" s="38" t="s">
        <v>6</v>
      </c>
      <c r="G443" s="82" t="s">
        <v>912</v>
      </c>
      <c r="H443" s="33" t="s">
        <v>1578</v>
      </c>
      <c r="I443" s="41" t="s">
        <v>1775</v>
      </c>
      <c r="J443" s="56">
        <v>26</v>
      </c>
      <c r="K443" s="35"/>
      <c r="O443" s="44"/>
    </row>
    <row r="444" spans="1:15">
      <c r="A444" s="35" t="s">
        <v>1840</v>
      </c>
      <c r="B444" s="35" t="s">
        <v>1841</v>
      </c>
      <c r="C444" s="36" t="s">
        <v>922</v>
      </c>
      <c r="D444" s="37" t="s">
        <v>1520</v>
      </c>
      <c r="E444" s="38">
        <v>2</v>
      </c>
      <c r="F444" s="38" t="s">
        <v>7</v>
      </c>
      <c r="G444" s="82" t="s">
        <v>912</v>
      </c>
      <c r="H444" s="33" t="s">
        <v>1637</v>
      </c>
      <c r="I444" s="41" t="s">
        <v>1775</v>
      </c>
      <c r="J444" s="56">
        <v>26</v>
      </c>
      <c r="K444" s="35"/>
      <c r="O444" s="44"/>
    </row>
    <row r="445" spans="1:15">
      <c r="A445" s="35" t="s">
        <v>1840</v>
      </c>
      <c r="B445" s="35" t="s">
        <v>1841</v>
      </c>
      <c r="C445" s="36" t="s">
        <v>922</v>
      </c>
      <c r="D445" s="37" t="s">
        <v>1520</v>
      </c>
      <c r="E445" s="38">
        <v>3</v>
      </c>
      <c r="F445" s="38" t="s">
        <v>6</v>
      </c>
      <c r="G445" s="82" t="s">
        <v>725</v>
      </c>
      <c r="H445" s="33" t="s">
        <v>1588</v>
      </c>
      <c r="I445" s="41" t="s">
        <v>1604</v>
      </c>
      <c r="J445" s="56">
        <v>38</v>
      </c>
      <c r="K445" s="43"/>
      <c r="O445" s="101"/>
    </row>
    <row r="446" spans="1:15">
      <c r="A446" s="35" t="s">
        <v>1840</v>
      </c>
      <c r="B446" s="35" t="s">
        <v>1841</v>
      </c>
      <c r="C446" s="36" t="s">
        <v>922</v>
      </c>
      <c r="D446" s="37" t="s">
        <v>1520</v>
      </c>
      <c r="E446" s="38">
        <v>3</v>
      </c>
      <c r="F446" s="38" t="s">
        <v>7</v>
      </c>
      <c r="G446" s="82" t="s">
        <v>725</v>
      </c>
      <c r="H446" s="33" t="s">
        <v>1637</v>
      </c>
      <c r="I446" s="41" t="s">
        <v>1604</v>
      </c>
      <c r="J446" s="56">
        <v>38</v>
      </c>
      <c r="K446" s="43"/>
      <c r="O446" s="101"/>
    </row>
    <row r="447" spans="1:15">
      <c r="A447" s="35" t="s">
        <v>1842</v>
      </c>
      <c r="B447" s="35" t="s">
        <v>1843</v>
      </c>
      <c r="C447" s="36" t="s">
        <v>927</v>
      </c>
      <c r="D447" s="37" t="s">
        <v>1520</v>
      </c>
      <c r="E447" s="38">
        <v>1</v>
      </c>
      <c r="F447" s="38" t="s">
        <v>6</v>
      </c>
      <c r="G447" s="82" t="s">
        <v>931</v>
      </c>
      <c r="H447" s="33" t="s">
        <v>1578</v>
      </c>
      <c r="I447" s="41" t="s">
        <v>1603</v>
      </c>
      <c r="J447" s="56">
        <v>38</v>
      </c>
      <c r="K447" s="35"/>
      <c r="O447" s="44"/>
    </row>
    <row r="448" spans="1:15">
      <c r="A448" s="35" t="s">
        <v>1842</v>
      </c>
      <c r="B448" s="35" t="s">
        <v>1843</v>
      </c>
      <c r="C448" s="36" t="s">
        <v>927</v>
      </c>
      <c r="D448" s="37" t="s">
        <v>1520</v>
      </c>
      <c r="E448" s="38">
        <v>1</v>
      </c>
      <c r="F448" s="38" t="s">
        <v>7</v>
      </c>
      <c r="G448" s="82" t="s">
        <v>931</v>
      </c>
      <c r="H448" s="33" t="s">
        <v>1536</v>
      </c>
      <c r="I448" s="41" t="s">
        <v>1603</v>
      </c>
      <c r="J448" s="56">
        <v>38</v>
      </c>
      <c r="K448" s="35"/>
      <c r="O448" s="44"/>
    </row>
    <row r="449" spans="1:20">
      <c r="A449" s="35" t="s">
        <v>1842</v>
      </c>
      <c r="B449" s="35" t="s">
        <v>1843</v>
      </c>
      <c r="C449" s="36" t="s">
        <v>927</v>
      </c>
      <c r="D449" s="37" t="s">
        <v>1520</v>
      </c>
      <c r="E449" s="38">
        <v>2</v>
      </c>
      <c r="F449" s="38" t="s">
        <v>6</v>
      </c>
      <c r="G449" s="82" t="s">
        <v>935</v>
      </c>
      <c r="H449" s="33" t="s">
        <v>1538</v>
      </c>
      <c r="I449" s="41" t="s">
        <v>1604</v>
      </c>
      <c r="J449" s="56">
        <v>38</v>
      </c>
      <c r="K449" s="35"/>
      <c r="O449" s="58"/>
    </row>
    <row r="450" spans="1:20">
      <c r="A450" s="35" t="s">
        <v>1842</v>
      </c>
      <c r="B450" s="35" t="s">
        <v>1843</v>
      </c>
      <c r="C450" s="36" t="s">
        <v>927</v>
      </c>
      <c r="D450" s="37" t="s">
        <v>1520</v>
      </c>
      <c r="E450" s="38">
        <v>2</v>
      </c>
      <c r="F450" s="38" t="s">
        <v>7</v>
      </c>
      <c r="G450" s="82" t="s">
        <v>935</v>
      </c>
      <c r="H450" s="33" t="s">
        <v>1536</v>
      </c>
      <c r="I450" s="41" t="s">
        <v>1604</v>
      </c>
      <c r="J450" s="56">
        <v>38</v>
      </c>
      <c r="K450" s="35"/>
      <c r="O450" s="58"/>
    </row>
    <row r="451" spans="1:20">
      <c r="A451" s="35" t="s">
        <v>1842</v>
      </c>
      <c r="B451" s="35" t="s">
        <v>1843</v>
      </c>
      <c r="C451" s="36" t="s">
        <v>927</v>
      </c>
      <c r="D451" s="37" t="s">
        <v>1520</v>
      </c>
      <c r="E451" s="38">
        <v>3</v>
      </c>
      <c r="F451" s="38" t="s">
        <v>6</v>
      </c>
      <c r="G451" s="42" t="s">
        <v>1778</v>
      </c>
      <c r="H451" s="33" t="s">
        <v>1534</v>
      </c>
      <c r="I451" s="41" t="s">
        <v>1602</v>
      </c>
      <c r="J451" s="56">
        <v>38</v>
      </c>
      <c r="K451" s="35"/>
      <c r="O451" s="58"/>
    </row>
    <row r="452" spans="1:20">
      <c r="A452" s="35" t="s">
        <v>1842</v>
      </c>
      <c r="B452" s="35" t="s">
        <v>1843</v>
      </c>
      <c r="C452" s="36" t="s">
        <v>927</v>
      </c>
      <c r="D452" s="37" t="s">
        <v>1520</v>
      </c>
      <c r="E452" s="38">
        <v>3</v>
      </c>
      <c r="F452" s="38" t="s">
        <v>7</v>
      </c>
      <c r="G452" s="82" t="s">
        <v>933</v>
      </c>
      <c r="H452" s="33" t="s">
        <v>1536</v>
      </c>
      <c r="I452" s="41" t="s">
        <v>1602</v>
      </c>
      <c r="J452" s="56">
        <v>38</v>
      </c>
      <c r="K452" s="35"/>
      <c r="O452" s="58"/>
    </row>
    <row r="453" spans="1:20">
      <c r="A453" s="35" t="s">
        <v>1844</v>
      </c>
      <c r="B453" s="35" t="s">
        <v>1845</v>
      </c>
      <c r="C453" s="36" t="s">
        <v>184</v>
      </c>
      <c r="D453" s="37" t="s">
        <v>1546</v>
      </c>
      <c r="E453" s="38">
        <v>1</v>
      </c>
      <c r="F453" s="38" t="s">
        <v>19</v>
      </c>
      <c r="G453" s="59" t="s">
        <v>934</v>
      </c>
      <c r="K453" s="35"/>
      <c r="O453" s="44"/>
    </row>
    <row r="454" spans="1:20">
      <c r="A454" s="35" t="s">
        <v>1846</v>
      </c>
      <c r="B454" s="35" t="s">
        <v>1847</v>
      </c>
      <c r="C454" s="36" t="s">
        <v>945</v>
      </c>
      <c r="D454" s="37" t="s">
        <v>1572</v>
      </c>
      <c r="E454" s="38">
        <v>1</v>
      </c>
      <c r="F454" s="38" t="s">
        <v>6</v>
      </c>
      <c r="G454" s="59" t="s">
        <v>909</v>
      </c>
      <c r="H454" s="33" t="s">
        <v>1578</v>
      </c>
      <c r="I454" s="41" t="s">
        <v>1779</v>
      </c>
      <c r="J454" s="42">
        <v>60</v>
      </c>
      <c r="K454" s="35"/>
      <c r="O454" s="44"/>
    </row>
    <row r="455" spans="1:20">
      <c r="A455" s="35" t="s">
        <v>1846</v>
      </c>
      <c r="B455" s="35" t="s">
        <v>1847</v>
      </c>
      <c r="C455" s="36" t="s">
        <v>945</v>
      </c>
      <c r="D455" s="37" t="s">
        <v>1572</v>
      </c>
      <c r="E455" s="38">
        <v>1</v>
      </c>
      <c r="F455" s="38" t="s">
        <v>7</v>
      </c>
      <c r="G455" s="82" t="s">
        <v>910</v>
      </c>
      <c r="J455" s="42">
        <v>60</v>
      </c>
      <c r="K455" s="35"/>
      <c r="O455" s="44"/>
    </row>
    <row r="456" spans="1:20">
      <c r="A456" s="35" t="s">
        <v>1846</v>
      </c>
      <c r="B456" s="35" t="s">
        <v>1847</v>
      </c>
      <c r="C456" s="36" t="s">
        <v>945</v>
      </c>
      <c r="D456" s="37" t="s">
        <v>1572</v>
      </c>
      <c r="E456" s="38">
        <v>2</v>
      </c>
      <c r="F456" s="38" t="s">
        <v>6</v>
      </c>
      <c r="G456" s="82" t="s">
        <v>947</v>
      </c>
      <c r="H456" s="33" t="s">
        <v>1534</v>
      </c>
      <c r="I456" s="41" t="s">
        <v>1779</v>
      </c>
      <c r="J456" s="42">
        <v>60</v>
      </c>
      <c r="K456" s="35"/>
      <c r="O456" s="44"/>
    </row>
    <row r="457" spans="1:20">
      <c r="A457" s="35" t="s">
        <v>1846</v>
      </c>
      <c r="B457" s="35" t="s">
        <v>1847</v>
      </c>
      <c r="C457" s="36" t="s">
        <v>945</v>
      </c>
      <c r="D457" s="37" t="s">
        <v>1572</v>
      </c>
      <c r="E457" s="38">
        <v>2</v>
      </c>
      <c r="F457" s="38" t="s">
        <v>7</v>
      </c>
      <c r="G457" s="82" t="s">
        <v>947</v>
      </c>
      <c r="J457" s="42">
        <v>60</v>
      </c>
      <c r="K457" s="35"/>
      <c r="O457" s="44"/>
    </row>
    <row r="458" spans="1:20">
      <c r="A458" s="35" t="s">
        <v>1846</v>
      </c>
      <c r="B458" s="35" t="s">
        <v>1847</v>
      </c>
      <c r="C458" s="36" t="s">
        <v>945</v>
      </c>
      <c r="D458" s="37" t="s">
        <v>1572</v>
      </c>
      <c r="E458" s="38">
        <v>1</v>
      </c>
      <c r="F458" s="38" t="s">
        <v>8</v>
      </c>
      <c r="G458" s="33"/>
      <c r="K458" s="35"/>
      <c r="O458" s="44"/>
      <c r="Q458" s="33"/>
    </row>
    <row r="459" spans="1:20">
      <c r="A459" s="35" t="s">
        <v>1846</v>
      </c>
      <c r="B459" s="35" t="s">
        <v>1847</v>
      </c>
      <c r="C459" s="36" t="s">
        <v>945</v>
      </c>
      <c r="D459" s="37" t="s">
        <v>1572</v>
      </c>
      <c r="E459" s="38">
        <v>2</v>
      </c>
      <c r="F459" s="38" t="s">
        <v>8</v>
      </c>
      <c r="G459" s="33"/>
      <c r="K459" s="35"/>
      <c r="O459" s="44"/>
    </row>
    <row r="460" spans="1:20">
      <c r="A460" s="35" t="s">
        <v>1846</v>
      </c>
      <c r="B460" s="35" t="s">
        <v>1847</v>
      </c>
      <c r="C460" s="36" t="s">
        <v>945</v>
      </c>
      <c r="D460" s="37" t="s">
        <v>1572</v>
      </c>
      <c r="E460" s="38">
        <v>3</v>
      </c>
      <c r="F460" s="38" t="s">
        <v>8</v>
      </c>
      <c r="G460" s="33"/>
      <c r="J460" s="35"/>
      <c r="K460" s="43"/>
      <c r="O460" s="44"/>
      <c r="Q460" s="33"/>
      <c r="S460" s="33"/>
      <c r="T460" s="33"/>
    </row>
    <row r="461" spans="1:20">
      <c r="A461" s="35" t="s">
        <v>1846</v>
      </c>
      <c r="B461" s="35" t="s">
        <v>1847</v>
      </c>
      <c r="C461" s="36" t="s">
        <v>945</v>
      </c>
      <c r="D461" s="37" t="s">
        <v>1572</v>
      </c>
      <c r="E461" s="38">
        <v>4</v>
      </c>
      <c r="F461" s="38" t="s">
        <v>8</v>
      </c>
      <c r="G461" s="33"/>
      <c r="J461" s="35"/>
      <c r="K461" s="43"/>
      <c r="O461" s="34"/>
    </row>
    <row r="462" spans="1:20">
      <c r="A462" s="35" t="s">
        <v>1848</v>
      </c>
      <c r="B462" s="35" t="s">
        <v>1849</v>
      </c>
      <c r="C462" s="36" t="s">
        <v>959</v>
      </c>
      <c r="D462" s="37" t="s">
        <v>1572</v>
      </c>
      <c r="E462" s="38">
        <v>1</v>
      </c>
      <c r="F462" s="38" t="s">
        <v>6</v>
      </c>
      <c r="G462" s="59" t="s">
        <v>941</v>
      </c>
      <c r="H462" s="33" t="s">
        <v>1534</v>
      </c>
      <c r="I462" s="41" t="s">
        <v>1782</v>
      </c>
      <c r="J462" s="42">
        <v>60</v>
      </c>
      <c r="K462" s="35"/>
      <c r="O462" s="109"/>
    </row>
    <row r="463" spans="1:20">
      <c r="A463" s="35" t="s">
        <v>1848</v>
      </c>
      <c r="B463" s="35" t="s">
        <v>1849</v>
      </c>
      <c r="C463" s="36" t="s">
        <v>959</v>
      </c>
      <c r="D463" s="37" t="s">
        <v>1572</v>
      </c>
      <c r="E463" s="38">
        <v>2</v>
      </c>
      <c r="F463" s="38" t="s">
        <v>6</v>
      </c>
      <c r="G463" s="82" t="s">
        <v>1797</v>
      </c>
      <c r="H463" s="33" t="s">
        <v>1578</v>
      </c>
      <c r="I463" s="41" t="s">
        <v>1782</v>
      </c>
      <c r="J463" s="42">
        <v>60</v>
      </c>
      <c r="K463" s="35"/>
      <c r="O463" s="109"/>
    </row>
    <row r="464" spans="1:20">
      <c r="A464" s="35" t="s">
        <v>1848</v>
      </c>
      <c r="B464" s="35" t="s">
        <v>1849</v>
      </c>
      <c r="C464" s="36" t="s">
        <v>959</v>
      </c>
      <c r="D464" s="37" t="s">
        <v>1572</v>
      </c>
      <c r="E464" s="38">
        <v>1</v>
      </c>
      <c r="F464" s="38" t="s">
        <v>8</v>
      </c>
      <c r="G464" s="33"/>
      <c r="J464" s="35"/>
      <c r="K464" s="43"/>
      <c r="O464" s="34"/>
    </row>
    <row r="465" spans="1:30">
      <c r="A465" s="35" t="s">
        <v>1848</v>
      </c>
      <c r="B465" s="35" t="s">
        <v>1849</v>
      </c>
      <c r="C465" s="36" t="s">
        <v>959</v>
      </c>
      <c r="D465" s="37" t="s">
        <v>1572</v>
      </c>
      <c r="E465" s="38">
        <v>2</v>
      </c>
      <c r="F465" s="38" t="s">
        <v>8</v>
      </c>
      <c r="G465" s="33"/>
      <c r="K465" s="35"/>
      <c r="O465" s="34"/>
    </row>
    <row r="466" spans="1:30" ht="30.75" customHeight="1">
      <c r="A466" s="35" t="s">
        <v>1848</v>
      </c>
      <c r="B466" s="35" t="s">
        <v>1849</v>
      </c>
      <c r="C466" s="36" t="s">
        <v>959</v>
      </c>
      <c r="D466" s="37" t="s">
        <v>1572</v>
      </c>
      <c r="E466" s="38">
        <v>3</v>
      </c>
      <c r="F466" s="38" t="s">
        <v>8</v>
      </c>
      <c r="G466" s="33"/>
      <c r="J466" s="35"/>
      <c r="K466" s="43"/>
      <c r="O466" s="34"/>
    </row>
    <row r="467" spans="1:30">
      <c r="A467" s="35" t="s">
        <v>1848</v>
      </c>
      <c r="B467" s="35" t="s">
        <v>1849</v>
      </c>
      <c r="C467" s="36" t="s">
        <v>959</v>
      </c>
      <c r="D467" s="37" t="s">
        <v>1572</v>
      </c>
      <c r="E467" s="38">
        <v>4</v>
      </c>
      <c r="F467" s="38" t="s">
        <v>8</v>
      </c>
      <c r="G467" s="33"/>
      <c r="K467" s="35"/>
      <c r="O467" s="34"/>
    </row>
    <row r="468" spans="1:30" ht="36" customHeight="1">
      <c r="A468" s="35" t="s">
        <v>1848</v>
      </c>
      <c r="B468" s="35" t="s">
        <v>1849</v>
      </c>
      <c r="C468" s="36" t="s">
        <v>959</v>
      </c>
      <c r="D468" s="37" t="s">
        <v>1572</v>
      </c>
      <c r="E468" s="38">
        <v>5</v>
      </c>
      <c r="F468" s="38" t="s">
        <v>8</v>
      </c>
      <c r="G468" s="33"/>
      <c r="J468" s="35"/>
      <c r="K468" s="43"/>
      <c r="O468" s="34"/>
    </row>
    <row r="469" spans="1:30">
      <c r="A469" s="35" t="s">
        <v>1117</v>
      </c>
      <c r="B469" s="35" t="s">
        <v>1118</v>
      </c>
      <c r="C469" s="36" t="s">
        <v>1119</v>
      </c>
      <c r="D469" s="37" t="s">
        <v>1520</v>
      </c>
      <c r="E469" s="38">
        <v>1</v>
      </c>
      <c r="F469" s="38" t="s">
        <v>6</v>
      </c>
      <c r="G469" s="59" t="s">
        <v>907</v>
      </c>
      <c r="H469" s="33" t="s">
        <v>1522</v>
      </c>
      <c r="I469" s="69" t="s">
        <v>1598</v>
      </c>
      <c r="J469" s="42">
        <v>120</v>
      </c>
      <c r="K469" s="35"/>
      <c r="O469" s="44"/>
    </row>
    <row r="470" spans="1:30">
      <c r="A470" s="35" t="s">
        <v>1117</v>
      </c>
      <c r="B470" s="35" t="s">
        <v>1118</v>
      </c>
      <c r="C470" s="36" t="s">
        <v>1119</v>
      </c>
      <c r="D470" s="37" t="s">
        <v>1520</v>
      </c>
      <c r="E470" s="38">
        <v>1</v>
      </c>
      <c r="F470" s="38" t="s">
        <v>7</v>
      </c>
      <c r="G470" s="82" t="s">
        <v>908</v>
      </c>
      <c r="H470" s="33" t="s">
        <v>1554</v>
      </c>
      <c r="I470" s="69" t="s">
        <v>1598</v>
      </c>
      <c r="K470" s="35"/>
      <c r="O470" s="44"/>
    </row>
    <row r="471" spans="1:30">
      <c r="A471" s="35" t="s">
        <v>1850</v>
      </c>
      <c r="B471" s="35" t="s">
        <v>1851</v>
      </c>
      <c r="C471" s="36" t="s">
        <v>197</v>
      </c>
      <c r="D471" s="37" t="s">
        <v>1546</v>
      </c>
      <c r="E471" s="38">
        <v>1</v>
      </c>
      <c r="F471" s="38" t="s">
        <v>19</v>
      </c>
      <c r="G471" s="59" t="s">
        <v>934</v>
      </c>
      <c r="K471" s="35"/>
      <c r="O471" s="44"/>
    </row>
    <row r="472" spans="1:30">
      <c r="A472" s="35">
        <v>1745</v>
      </c>
      <c r="B472" s="35" t="s">
        <v>1852</v>
      </c>
      <c r="C472" s="36" t="s">
        <v>197</v>
      </c>
      <c r="D472" s="37" t="s">
        <v>1546</v>
      </c>
      <c r="E472" s="38">
        <v>1</v>
      </c>
      <c r="F472" s="38" t="s">
        <v>19</v>
      </c>
      <c r="G472" s="59" t="s">
        <v>934</v>
      </c>
      <c r="K472" s="35"/>
      <c r="O472" s="44"/>
    </row>
    <row r="473" spans="1:30">
      <c r="A473" s="35" t="s">
        <v>1853</v>
      </c>
      <c r="B473" s="35" t="s">
        <v>1854</v>
      </c>
      <c r="C473" s="36" t="s">
        <v>200</v>
      </c>
      <c r="D473" s="37" t="s">
        <v>1546</v>
      </c>
      <c r="E473" s="38">
        <v>1</v>
      </c>
      <c r="F473" s="38" t="s">
        <v>19</v>
      </c>
      <c r="G473" s="59" t="s">
        <v>934</v>
      </c>
      <c r="K473" s="35"/>
      <c r="O473" s="44"/>
    </row>
    <row r="474" spans="1:30">
      <c r="A474" s="35">
        <v>1761</v>
      </c>
      <c r="B474" s="35" t="s">
        <v>1855</v>
      </c>
      <c r="C474" s="36" t="s">
        <v>200</v>
      </c>
      <c r="D474" s="37" t="s">
        <v>1546</v>
      </c>
      <c r="E474" s="38">
        <v>1</v>
      </c>
      <c r="F474" s="38" t="s">
        <v>19</v>
      </c>
      <c r="G474" s="59" t="s">
        <v>934</v>
      </c>
      <c r="K474" s="35"/>
      <c r="O474" s="44"/>
    </row>
    <row r="475" spans="1:30">
      <c r="A475" s="35">
        <v>1856</v>
      </c>
      <c r="B475" s="75" t="s">
        <v>1856</v>
      </c>
      <c r="C475" s="36" t="s">
        <v>994</v>
      </c>
      <c r="D475" s="76" t="s">
        <v>1520</v>
      </c>
      <c r="E475" s="77">
        <v>1</v>
      </c>
      <c r="F475" s="77" t="s">
        <v>6</v>
      </c>
      <c r="G475" s="59" t="s">
        <v>377</v>
      </c>
      <c r="K475" s="35"/>
      <c r="O475" s="44"/>
    </row>
    <row r="476" spans="1:30" s="65" customFormat="1">
      <c r="A476" s="35">
        <v>1719</v>
      </c>
      <c r="B476" s="75" t="s">
        <v>1857</v>
      </c>
      <c r="C476" s="36" t="s">
        <v>212</v>
      </c>
      <c r="D476" s="76">
        <v>3</v>
      </c>
      <c r="E476" s="38">
        <v>1</v>
      </c>
      <c r="F476" s="77" t="s">
        <v>19</v>
      </c>
      <c r="G476" s="59" t="s">
        <v>934</v>
      </c>
      <c r="H476" s="43"/>
      <c r="I476" s="41"/>
      <c r="J476" s="43"/>
      <c r="K476" s="56"/>
      <c r="L476" s="50"/>
      <c r="M476" s="50"/>
      <c r="N476" s="43"/>
      <c r="O476" s="44"/>
      <c r="P476" s="43"/>
      <c r="Q476" s="43"/>
      <c r="R476" s="43"/>
      <c r="S476" s="43"/>
      <c r="T476" s="43"/>
      <c r="U476" s="43"/>
      <c r="V476" s="43"/>
      <c r="W476" s="43"/>
      <c r="X476" s="43"/>
      <c r="Y476" s="43"/>
      <c r="Z476" s="43"/>
      <c r="AA476" s="43"/>
      <c r="AB476" s="43"/>
      <c r="AC476" s="43"/>
      <c r="AD476" s="43"/>
    </row>
    <row r="477" spans="1:30" s="68" customFormat="1">
      <c r="A477" s="66" t="s">
        <v>1120</v>
      </c>
      <c r="B477" s="67" t="s">
        <v>1121</v>
      </c>
      <c r="C477" s="67" t="s">
        <v>1122</v>
      </c>
      <c r="D477" s="63" t="s">
        <v>1572</v>
      </c>
      <c r="E477" s="41">
        <v>1</v>
      </c>
      <c r="F477" s="41" t="s">
        <v>6</v>
      </c>
      <c r="G477" s="59" t="s">
        <v>1123</v>
      </c>
      <c r="H477" s="43" t="s">
        <v>1552</v>
      </c>
      <c r="I477" s="41"/>
      <c r="J477" s="43"/>
      <c r="K477" s="43"/>
      <c r="L477" s="43"/>
      <c r="M477" s="43"/>
      <c r="N477" s="43"/>
    </row>
    <row r="478" spans="1:30" s="131" customFormat="1">
      <c r="A478" s="124">
        <v>1331</v>
      </c>
      <c r="B478" s="125" t="s">
        <v>1858</v>
      </c>
      <c r="C478" s="126" t="s">
        <v>1859</v>
      </c>
      <c r="D478" s="127" t="s">
        <v>1520</v>
      </c>
      <c r="E478" s="128">
        <v>1</v>
      </c>
      <c r="F478" s="129" t="s">
        <v>6</v>
      </c>
      <c r="G478" s="115"/>
      <c r="H478" s="114"/>
      <c r="I478" s="113"/>
      <c r="J478" s="114"/>
      <c r="K478" s="124"/>
      <c r="L478" s="114"/>
      <c r="M478" s="114"/>
      <c r="N478" s="114"/>
      <c r="O478" s="130"/>
      <c r="P478" s="114"/>
      <c r="Q478" s="114"/>
      <c r="R478" s="114"/>
      <c r="S478" s="114"/>
      <c r="T478" s="114"/>
      <c r="U478" s="114"/>
      <c r="V478" s="114"/>
      <c r="W478" s="114"/>
      <c r="X478" s="114"/>
      <c r="Y478" s="114"/>
      <c r="Z478" s="114"/>
      <c r="AA478" s="114"/>
      <c r="AB478" s="114"/>
      <c r="AC478" s="114"/>
      <c r="AD478" s="114"/>
    </row>
    <row r="479" spans="1:30" ht="24">
      <c r="A479" s="35" t="s">
        <v>1131</v>
      </c>
      <c r="B479" s="35" t="s">
        <v>1132</v>
      </c>
      <c r="C479" s="36" t="s">
        <v>1133</v>
      </c>
      <c r="D479" s="37" t="s">
        <v>1520</v>
      </c>
      <c r="E479" s="38">
        <v>1</v>
      </c>
      <c r="F479" s="38" t="s">
        <v>6</v>
      </c>
      <c r="G479" s="57" t="s">
        <v>1860</v>
      </c>
      <c r="H479" s="43" t="s">
        <v>1621</v>
      </c>
      <c r="I479" s="41" t="s">
        <v>1780</v>
      </c>
      <c r="K479" s="35"/>
      <c r="O479" s="44"/>
    </row>
    <row r="480" spans="1:30">
      <c r="A480" s="35" t="s">
        <v>1131</v>
      </c>
      <c r="B480" s="35" t="s">
        <v>1132</v>
      </c>
      <c r="C480" s="36" t="s">
        <v>1133</v>
      </c>
      <c r="D480" s="37" t="s">
        <v>1520</v>
      </c>
      <c r="E480" s="38">
        <v>1</v>
      </c>
      <c r="F480" s="38" t="s">
        <v>7</v>
      </c>
      <c r="G480" s="57" t="s">
        <v>1861</v>
      </c>
      <c r="H480" s="33" t="s">
        <v>1637</v>
      </c>
      <c r="K480" s="35"/>
      <c r="O480" s="44"/>
    </row>
    <row r="481" spans="1:15" ht="24">
      <c r="A481" s="35" t="s">
        <v>1131</v>
      </c>
      <c r="B481" s="35" t="s">
        <v>1132</v>
      </c>
      <c r="C481" s="36" t="s">
        <v>1133</v>
      </c>
      <c r="D481" s="37" t="s">
        <v>1520</v>
      </c>
      <c r="E481" s="38">
        <v>2</v>
      </c>
      <c r="F481" s="38" t="s">
        <v>6</v>
      </c>
      <c r="G481" s="57" t="s">
        <v>1862</v>
      </c>
      <c r="H481" s="43" t="s">
        <v>1621</v>
      </c>
      <c r="I481" s="41" t="s">
        <v>1780</v>
      </c>
      <c r="K481" s="35"/>
      <c r="O481" s="44"/>
    </row>
    <row r="482" spans="1:15">
      <c r="A482" s="35" t="s">
        <v>1131</v>
      </c>
      <c r="B482" s="35" t="s">
        <v>1132</v>
      </c>
      <c r="C482" s="36" t="s">
        <v>1133</v>
      </c>
      <c r="D482" s="37" t="s">
        <v>1520</v>
      </c>
      <c r="E482" s="38">
        <v>2</v>
      </c>
      <c r="F482" s="38" t="s">
        <v>7</v>
      </c>
      <c r="G482" s="49" t="s">
        <v>1863</v>
      </c>
      <c r="H482" s="33" t="s">
        <v>1637</v>
      </c>
      <c r="K482" s="35"/>
      <c r="O482" s="44"/>
    </row>
    <row r="483" spans="1:15" ht="24">
      <c r="A483" s="35" t="s">
        <v>1131</v>
      </c>
      <c r="B483" s="35" t="s">
        <v>1132</v>
      </c>
      <c r="C483" s="36" t="s">
        <v>1133</v>
      </c>
      <c r="D483" s="37" t="s">
        <v>1520</v>
      </c>
      <c r="E483" s="38">
        <v>3</v>
      </c>
      <c r="F483" s="38" t="s">
        <v>6</v>
      </c>
      <c r="G483" s="57" t="s">
        <v>1862</v>
      </c>
      <c r="H483" s="43" t="s">
        <v>1621</v>
      </c>
      <c r="I483" s="41" t="s">
        <v>1780</v>
      </c>
      <c r="K483" s="35"/>
      <c r="O483" s="44"/>
    </row>
    <row r="484" spans="1:15">
      <c r="A484" s="35" t="s">
        <v>1131</v>
      </c>
      <c r="B484" s="35" t="s">
        <v>1132</v>
      </c>
      <c r="C484" s="36" t="s">
        <v>1133</v>
      </c>
      <c r="D484" s="37" t="s">
        <v>1520</v>
      </c>
      <c r="E484" s="38">
        <v>3</v>
      </c>
      <c r="F484" s="38" t="s">
        <v>7</v>
      </c>
      <c r="G484" s="57" t="s">
        <v>1142</v>
      </c>
      <c r="H484" s="33" t="s">
        <v>1637</v>
      </c>
      <c r="K484" s="35"/>
      <c r="O484" s="44"/>
    </row>
    <row r="485" spans="1:15">
      <c r="A485" s="35" t="s">
        <v>1131</v>
      </c>
      <c r="B485" s="35" t="s">
        <v>1132</v>
      </c>
      <c r="C485" s="36" t="s">
        <v>1133</v>
      </c>
      <c r="D485" s="37" t="s">
        <v>1520</v>
      </c>
      <c r="E485" s="38">
        <v>4</v>
      </c>
      <c r="F485" s="38" t="s">
        <v>6</v>
      </c>
      <c r="G485" s="57" t="s">
        <v>1864</v>
      </c>
      <c r="H485" s="43" t="s">
        <v>1588</v>
      </c>
      <c r="I485" s="85" t="s">
        <v>1780</v>
      </c>
      <c r="K485" s="35"/>
      <c r="O485" s="44"/>
    </row>
    <row r="486" spans="1:15" ht="24">
      <c r="A486" s="35" t="s">
        <v>1131</v>
      </c>
      <c r="B486" s="35" t="s">
        <v>1132</v>
      </c>
      <c r="C486" s="36" t="s">
        <v>1133</v>
      </c>
      <c r="D486" s="37" t="s">
        <v>1520</v>
      </c>
      <c r="E486" s="38">
        <v>4</v>
      </c>
      <c r="F486" s="38" t="s">
        <v>7</v>
      </c>
      <c r="G486" s="57" t="s">
        <v>1865</v>
      </c>
      <c r="H486" s="33" t="s">
        <v>1639</v>
      </c>
      <c r="I486" s="69"/>
      <c r="K486" s="35"/>
      <c r="O486" s="44"/>
    </row>
    <row r="487" spans="1:15">
      <c r="A487" s="35" t="s">
        <v>1131</v>
      </c>
      <c r="B487" s="35" t="s">
        <v>1132</v>
      </c>
      <c r="C487" s="36" t="s">
        <v>1133</v>
      </c>
      <c r="D487" s="37" t="s">
        <v>1520</v>
      </c>
      <c r="E487" s="38">
        <v>5</v>
      </c>
      <c r="F487" s="38" t="s">
        <v>6</v>
      </c>
      <c r="G487" s="57" t="s">
        <v>1864</v>
      </c>
      <c r="H487" s="43" t="s">
        <v>1588</v>
      </c>
      <c r="I487" s="85" t="s">
        <v>1780</v>
      </c>
      <c r="K487" s="35"/>
      <c r="O487" s="44"/>
    </row>
    <row r="488" spans="1:15">
      <c r="A488" s="35" t="s">
        <v>1131</v>
      </c>
      <c r="B488" s="35" t="s">
        <v>1132</v>
      </c>
      <c r="C488" s="36" t="s">
        <v>1133</v>
      </c>
      <c r="D488" s="37" t="s">
        <v>1520</v>
      </c>
      <c r="E488" s="38">
        <v>5</v>
      </c>
      <c r="F488" s="38" t="s">
        <v>7</v>
      </c>
      <c r="G488" s="57" t="s">
        <v>1866</v>
      </c>
      <c r="H488" s="33" t="s">
        <v>1637</v>
      </c>
      <c r="I488" s="69"/>
      <c r="K488" s="35"/>
      <c r="O488" s="44"/>
    </row>
    <row r="489" spans="1:15">
      <c r="A489" s="35" t="s">
        <v>1131</v>
      </c>
      <c r="B489" s="35" t="s">
        <v>1132</v>
      </c>
      <c r="C489" s="36" t="s">
        <v>1133</v>
      </c>
      <c r="D489" s="37" t="s">
        <v>1520</v>
      </c>
      <c r="E489" s="38">
        <v>6</v>
      </c>
      <c r="F489" s="38" t="s">
        <v>6</v>
      </c>
      <c r="G489" s="57" t="s">
        <v>1864</v>
      </c>
      <c r="H489" s="43" t="s">
        <v>1588</v>
      </c>
      <c r="I489" s="85" t="s">
        <v>1780</v>
      </c>
      <c r="K489" s="35"/>
      <c r="O489" s="44"/>
    </row>
    <row r="490" spans="1:15">
      <c r="A490" s="35" t="s">
        <v>1131</v>
      </c>
      <c r="B490" s="35" t="s">
        <v>1132</v>
      </c>
      <c r="C490" s="36" t="s">
        <v>1133</v>
      </c>
      <c r="D490" s="37" t="s">
        <v>1520</v>
      </c>
      <c r="E490" s="38">
        <v>6</v>
      </c>
      <c r="F490" s="38" t="s">
        <v>7</v>
      </c>
      <c r="G490" s="57" t="s">
        <v>1867</v>
      </c>
      <c r="H490" s="33" t="s">
        <v>1674</v>
      </c>
      <c r="K490" s="35"/>
      <c r="O490" s="44"/>
    </row>
    <row r="491" spans="1:15" ht="24">
      <c r="A491" s="35" t="s">
        <v>1131</v>
      </c>
      <c r="B491" s="35" t="s">
        <v>1132</v>
      </c>
      <c r="C491" s="36" t="s">
        <v>1133</v>
      </c>
      <c r="D491" s="37" t="s">
        <v>1520</v>
      </c>
      <c r="E491" s="38">
        <v>7</v>
      </c>
      <c r="F491" s="38" t="s">
        <v>6</v>
      </c>
      <c r="G491" s="57" t="s">
        <v>1868</v>
      </c>
      <c r="H491" s="33" t="s">
        <v>1538</v>
      </c>
      <c r="I491" s="41" t="s">
        <v>1780</v>
      </c>
      <c r="K491" s="35"/>
      <c r="O491" s="44"/>
    </row>
    <row r="492" spans="1:15" ht="24">
      <c r="A492" s="35" t="s">
        <v>1131</v>
      </c>
      <c r="B492" s="35" t="s">
        <v>1132</v>
      </c>
      <c r="C492" s="36" t="s">
        <v>1133</v>
      </c>
      <c r="D492" s="37" t="s">
        <v>1520</v>
      </c>
      <c r="E492" s="38">
        <v>7</v>
      </c>
      <c r="F492" s="38" t="s">
        <v>7</v>
      </c>
      <c r="G492" s="57" t="s">
        <v>1869</v>
      </c>
      <c r="H492" s="33" t="s">
        <v>1637</v>
      </c>
      <c r="K492" s="35"/>
      <c r="O492" s="44"/>
    </row>
    <row r="493" spans="1:15" ht="24">
      <c r="A493" s="35" t="s">
        <v>1131</v>
      </c>
      <c r="B493" s="35" t="s">
        <v>1132</v>
      </c>
      <c r="C493" s="36" t="s">
        <v>1133</v>
      </c>
      <c r="D493" s="37" t="s">
        <v>1520</v>
      </c>
      <c r="E493" s="38">
        <v>8</v>
      </c>
      <c r="F493" s="38" t="s">
        <v>6</v>
      </c>
      <c r="G493" s="57" t="s">
        <v>1868</v>
      </c>
      <c r="H493" s="33" t="s">
        <v>1538</v>
      </c>
      <c r="I493" s="41" t="s">
        <v>1780</v>
      </c>
      <c r="K493" s="35"/>
      <c r="O493" s="44"/>
    </row>
    <row r="494" spans="1:15">
      <c r="A494" s="35" t="s">
        <v>1131</v>
      </c>
      <c r="B494" s="35" t="s">
        <v>1132</v>
      </c>
      <c r="C494" s="36" t="s">
        <v>1133</v>
      </c>
      <c r="D494" s="37" t="s">
        <v>1520</v>
      </c>
      <c r="E494" s="38">
        <v>8</v>
      </c>
      <c r="F494" s="38" t="s">
        <v>7</v>
      </c>
      <c r="G494" s="57" t="s">
        <v>1870</v>
      </c>
      <c r="H494" s="33" t="s">
        <v>1637</v>
      </c>
      <c r="K494" s="35"/>
      <c r="O494" s="44"/>
    </row>
    <row r="495" spans="1:15" ht="24">
      <c r="A495" s="35" t="s">
        <v>1131</v>
      </c>
      <c r="B495" s="35" t="s">
        <v>1132</v>
      </c>
      <c r="C495" s="36" t="s">
        <v>1133</v>
      </c>
      <c r="D495" s="37" t="s">
        <v>1520</v>
      </c>
      <c r="E495" s="38">
        <v>9</v>
      </c>
      <c r="F495" s="38" t="s">
        <v>6</v>
      </c>
      <c r="G495" s="57" t="s">
        <v>1868</v>
      </c>
      <c r="H495" s="33" t="s">
        <v>1538</v>
      </c>
      <c r="I495" s="41" t="s">
        <v>1780</v>
      </c>
      <c r="K495" s="35"/>
      <c r="O495" s="44"/>
    </row>
    <row r="496" spans="1:15">
      <c r="A496" s="35" t="s">
        <v>1131</v>
      </c>
      <c r="B496" s="35" t="s">
        <v>1132</v>
      </c>
      <c r="C496" s="36" t="s">
        <v>1133</v>
      </c>
      <c r="D496" s="37" t="s">
        <v>1520</v>
      </c>
      <c r="E496" s="38">
        <v>9</v>
      </c>
      <c r="F496" s="38" t="s">
        <v>7</v>
      </c>
      <c r="G496" s="57" t="s">
        <v>1148</v>
      </c>
      <c r="H496" s="33" t="s">
        <v>1639</v>
      </c>
      <c r="K496" s="35"/>
      <c r="O496" s="44"/>
    </row>
    <row r="497" spans="1:15">
      <c r="A497" s="35" t="s">
        <v>1131</v>
      </c>
      <c r="B497" s="35" t="s">
        <v>1132</v>
      </c>
      <c r="C497" s="36" t="s">
        <v>1133</v>
      </c>
      <c r="D497" s="37" t="s">
        <v>1520</v>
      </c>
      <c r="E497" s="38">
        <v>10</v>
      </c>
      <c r="F497" s="38" t="s">
        <v>6</v>
      </c>
      <c r="G497" s="57" t="s">
        <v>1871</v>
      </c>
      <c r="H497" s="33" t="s">
        <v>1569</v>
      </c>
      <c r="I497" s="41" t="s">
        <v>1780</v>
      </c>
      <c r="K497" s="35"/>
      <c r="O497" s="44"/>
    </row>
    <row r="498" spans="1:15">
      <c r="A498" s="35" t="s">
        <v>1131</v>
      </c>
      <c r="B498" s="35" t="s">
        <v>1132</v>
      </c>
      <c r="C498" s="36" t="s">
        <v>1133</v>
      </c>
      <c r="D498" s="37" t="s">
        <v>1520</v>
      </c>
      <c r="E498" s="38">
        <v>10</v>
      </c>
      <c r="F498" s="38" t="s">
        <v>7</v>
      </c>
      <c r="G498" s="57" t="s">
        <v>1872</v>
      </c>
      <c r="H498" s="33" t="s">
        <v>1637</v>
      </c>
      <c r="K498" s="35"/>
      <c r="O498" s="44"/>
    </row>
    <row r="499" spans="1:15">
      <c r="A499" s="35" t="s">
        <v>1131</v>
      </c>
      <c r="B499" s="35" t="s">
        <v>1132</v>
      </c>
      <c r="C499" s="36" t="s">
        <v>1133</v>
      </c>
      <c r="D499" s="37" t="s">
        <v>1520</v>
      </c>
      <c r="E499" s="38">
        <v>11</v>
      </c>
      <c r="F499" s="38" t="s">
        <v>6</v>
      </c>
      <c r="G499" s="57" t="s">
        <v>1871</v>
      </c>
      <c r="H499" s="33" t="s">
        <v>1569</v>
      </c>
      <c r="I499" s="41" t="s">
        <v>1780</v>
      </c>
      <c r="K499" s="35"/>
      <c r="O499" s="44"/>
    </row>
    <row r="500" spans="1:15" ht="24">
      <c r="A500" s="35" t="s">
        <v>1131</v>
      </c>
      <c r="B500" s="35" t="s">
        <v>1132</v>
      </c>
      <c r="C500" s="36" t="s">
        <v>1133</v>
      </c>
      <c r="D500" s="37" t="s">
        <v>1520</v>
      </c>
      <c r="E500" s="38">
        <v>11</v>
      </c>
      <c r="F500" s="38" t="s">
        <v>7</v>
      </c>
      <c r="G500" s="57" t="s">
        <v>1873</v>
      </c>
      <c r="H500" s="33" t="s">
        <v>1639</v>
      </c>
      <c r="K500" s="35"/>
      <c r="O500" s="44"/>
    </row>
    <row r="501" spans="1:15">
      <c r="A501" s="35" t="s">
        <v>1131</v>
      </c>
      <c r="B501" s="35" t="s">
        <v>1132</v>
      </c>
      <c r="C501" s="36" t="s">
        <v>1133</v>
      </c>
      <c r="D501" s="37" t="s">
        <v>1520</v>
      </c>
      <c r="E501" s="38">
        <v>12</v>
      </c>
      <c r="F501" s="38" t="s">
        <v>6</v>
      </c>
      <c r="G501" s="57" t="s">
        <v>1871</v>
      </c>
      <c r="H501" s="33" t="s">
        <v>1569</v>
      </c>
      <c r="I501" s="41" t="s">
        <v>1780</v>
      </c>
      <c r="K501" s="35"/>
      <c r="O501" s="44"/>
    </row>
    <row r="502" spans="1:15" ht="24">
      <c r="A502" s="35" t="s">
        <v>1131</v>
      </c>
      <c r="B502" s="35" t="s">
        <v>1132</v>
      </c>
      <c r="C502" s="36" t="s">
        <v>1133</v>
      </c>
      <c r="D502" s="37" t="s">
        <v>1520</v>
      </c>
      <c r="E502" s="38">
        <v>12</v>
      </c>
      <c r="F502" s="38" t="s">
        <v>7</v>
      </c>
      <c r="G502" s="57" t="s">
        <v>1874</v>
      </c>
      <c r="H502" s="33" t="s">
        <v>1639</v>
      </c>
      <c r="K502" s="35"/>
      <c r="O502" s="44"/>
    </row>
    <row r="503" spans="1:15">
      <c r="A503" s="35" t="s">
        <v>1131</v>
      </c>
      <c r="B503" s="35" t="s">
        <v>1132</v>
      </c>
      <c r="C503" s="36" t="s">
        <v>1133</v>
      </c>
      <c r="D503" s="37" t="s">
        <v>1520</v>
      </c>
      <c r="E503" s="38">
        <v>13</v>
      </c>
      <c r="F503" s="38" t="s">
        <v>6</v>
      </c>
      <c r="G503" s="57" t="s">
        <v>1871</v>
      </c>
      <c r="H503" s="33" t="s">
        <v>1569</v>
      </c>
      <c r="I503" s="41" t="s">
        <v>1780</v>
      </c>
      <c r="K503" s="35"/>
      <c r="O503" s="44"/>
    </row>
    <row r="504" spans="1:15">
      <c r="A504" s="35" t="s">
        <v>1131</v>
      </c>
      <c r="B504" s="35" t="s">
        <v>1132</v>
      </c>
      <c r="C504" s="36" t="s">
        <v>1133</v>
      </c>
      <c r="D504" s="37" t="s">
        <v>1520</v>
      </c>
      <c r="E504" s="38">
        <v>13</v>
      </c>
      <c r="F504" s="38" t="s">
        <v>7</v>
      </c>
      <c r="G504" s="57" t="s">
        <v>1142</v>
      </c>
      <c r="H504" s="33" t="s">
        <v>1639</v>
      </c>
      <c r="K504" s="35"/>
      <c r="O504" s="44"/>
    </row>
    <row r="505" spans="1:15">
      <c r="A505" s="35" t="s">
        <v>1180</v>
      </c>
      <c r="B505" s="35" t="s">
        <v>1181</v>
      </c>
      <c r="C505" s="36" t="s">
        <v>1182</v>
      </c>
      <c r="D505" s="37" t="s">
        <v>1520</v>
      </c>
      <c r="E505" s="38">
        <v>1</v>
      </c>
      <c r="F505" s="38" t="s">
        <v>6</v>
      </c>
      <c r="G505" s="49" t="s">
        <v>1875</v>
      </c>
      <c r="H505" s="33" t="s">
        <v>1876</v>
      </c>
      <c r="I505" s="41" t="s">
        <v>1780</v>
      </c>
      <c r="K505" s="35"/>
      <c r="O505" s="101"/>
    </row>
    <row r="506" spans="1:15">
      <c r="A506" s="35" t="s">
        <v>1180</v>
      </c>
      <c r="B506" s="35" t="s">
        <v>1181</v>
      </c>
      <c r="C506" s="36" t="s">
        <v>1182</v>
      </c>
      <c r="D506" s="37" t="s">
        <v>1520</v>
      </c>
      <c r="E506" s="38">
        <v>1</v>
      </c>
      <c r="F506" s="38" t="s">
        <v>7</v>
      </c>
      <c r="G506" s="57" t="s">
        <v>1183</v>
      </c>
      <c r="H506" s="33" t="s">
        <v>1554</v>
      </c>
      <c r="K506" s="35"/>
      <c r="O506" s="34"/>
    </row>
    <row r="507" spans="1:15">
      <c r="A507" s="35" t="s">
        <v>1180</v>
      </c>
      <c r="B507" s="35" t="s">
        <v>1181</v>
      </c>
      <c r="C507" s="36" t="s">
        <v>1182</v>
      </c>
      <c r="D507" s="37" t="s">
        <v>1520</v>
      </c>
      <c r="E507" s="38">
        <v>2</v>
      </c>
      <c r="F507" s="38" t="s">
        <v>6</v>
      </c>
      <c r="G507" s="49" t="s">
        <v>1875</v>
      </c>
      <c r="H507" s="33" t="s">
        <v>1876</v>
      </c>
      <c r="I507" s="41" t="s">
        <v>1780</v>
      </c>
      <c r="K507" s="35"/>
      <c r="O507" s="101"/>
    </row>
    <row r="508" spans="1:15">
      <c r="A508" s="35" t="s">
        <v>1180</v>
      </c>
      <c r="B508" s="35" t="s">
        <v>1181</v>
      </c>
      <c r="C508" s="36" t="s">
        <v>1182</v>
      </c>
      <c r="D508" s="37" t="s">
        <v>1520</v>
      </c>
      <c r="E508" s="38">
        <v>2</v>
      </c>
      <c r="F508" s="38" t="s">
        <v>7</v>
      </c>
      <c r="G508" s="57" t="s">
        <v>1877</v>
      </c>
      <c r="H508" s="33" t="s">
        <v>1640</v>
      </c>
      <c r="K508" s="35"/>
      <c r="O508" s="44"/>
    </row>
    <row r="509" spans="1:15">
      <c r="A509" s="35" t="s">
        <v>1180</v>
      </c>
      <c r="B509" s="35" t="s">
        <v>1181</v>
      </c>
      <c r="C509" s="36" t="s">
        <v>1182</v>
      </c>
      <c r="D509" s="37" t="s">
        <v>1520</v>
      </c>
      <c r="E509" s="38">
        <v>3</v>
      </c>
      <c r="F509" s="38" t="s">
        <v>6</v>
      </c>
      <c r="G509" s="49" t="s">
        <v>1875</v>
      </c>
      <c r="H509" s="33" t="s">
        <v>1876</v>
      </c>
      <c r="I509" s="41" t="s">
        <v>1780</v>
      </c>
      <c r="K509" s="35"/>
      <c r="O509" s="101"/>
    </row>
    <row r="510" spans="1:15" ht="24">
      <c r="A510" s="35" t="s">
        <v>1180</v>
      </c>
      <c r="B510" s="35" t="s">
        <v>1181</v>
      </c>
      <c r="C510" s="36" t="s">
        <v>1182</v>
      </c>
      <c r="D510" s="37" t="s">
        <v>1520</v>
      </c>
      <c r="E510" s="38">
        <v>3</v>
      </c>
      <c r="F510" s="38" t="s">
        <v>7</v>
      </c>
      <c r="G510" s="57" t="s">
        <v>1878</v>
      </c>
      <c r="H510" s="33" t="s">
        <v>1554</v>
      </c>
      <c r="K510" s="35"/>
      <c r="O510" s="44"/>
    </row>
    <row r="511" spans="1:15">
      <c r="A511" s="35" t="s">
        <v>1180</v>
      </c>
      <c r="B511" s="35" t="s">
        <v>1181</v>
      </c>
      <c r="C511" s="36" t="s">
        <v>1182</v>
      </c>
      <c r="D511" s="37" t="s">
        <v>1520</v>
      </c>
      <c r="E511" s="38">
        <v>4</v>
      </c>
      <c r="F511" s="38" t="s">
        <v>6</v>
      </c>
      <c r="G511" s="49" t="s">
        <v>1875</v>
      </c>
      <c r="H511" s="33" t="s">
        <v>1876</v>
      </c>
      <c r="I511" s="41" t="s">
        <v>1780</v>
      </c>
      <c r="K511" s="35"/>
      <c r="O511" s="101"/>
    </row>
    <row r="512" spans="1:15" ht="24">
      <c r="A512" s="35" t="s">
        <v>1180</v>
      </c>
      <c r="B512" s="35" t="s">
        <v>1181</v>
      </c>
      <c r="C512" s="36" t="s">
        <v>1182</v>
      </c>
      <c r="D512" s="37" t="s">
        <v>1520</v>
      </c>
      <c r="E512" s="38">
        <v>4</v>
      </c>
      <c r="F512" s="38" t="s">
        <v>7</v>
      </c>
      <c r="G512" s="103" t="s">
        <v>1879</v>
      </c>
      <c r="H512" s="33" t="s">
        <v>1640</v>
      </c>
      <c r="K512" s="35"/>
      <c r="O512" s="44"/>
    </row>
    <row r="513" spans="1:15">
      <c r="A513" s="35" t="s">
        <v>1180</v>
      </c>
      <c r="B513" s="35" t="s">
        <v>1181</v>
      </c>
      <c r="C513" s="36" t="s">
        <v>1182</v>
      </c>
      <c r="D513" s="37" t="s">
        <v>1520</v>
      </c>
      <c r="E513" s="38">
        <v>5</v>
      </c>
      <c r="F513" s="38" t="s">
        <v>6</v>
      </c>
      <c r="G513" s="49" t="s">
        <v>1880</v>
      </c>
      <c r="H513" s="33" t="s">
        <v>1876</v>
      </c>
      <c r="I513" s="41" t="s">
        <v>1608</v>
      </c>
      <c r="K513" s="35"/>
      <c r="O513" s="101"/>
    </row>
    <row r="514" spans="1:15">
      <c r="A514" s="35" t="s">
        <v>1180</v>
      </c>
      <c r="B514" s="35" t="s">
        <v>1181</v>
      </c>
      <c r="C514" s="36" t="s">
        <v>1182</v>
      </c>
      <c r="D514" s="37" t="s">
        <v>1520</v>
      </c>
      <c r="E514" s="38">
        <v>5</v>
      </c>
      <c r="F514" s="38" t="s">
        <v>7</v>
      </c>
      <c r="G514" s="33" t="s">
        <v>1881</v>
      </c>
      <c r="H514" s="33" t="s">
        <v>1554</v>
      </c>
      <c r="K514" s="35"/>
      <c r="O514" s="109"/>
    </row>
    <row r="515" spans="1:15">
      <c r="A515" s="35" t="s">
        <v>1180</v>
      </c>
      <c r="B515" s="35" t="s">
        <v>1181</v>
      </c>
      <c r="C515" s="36" t="s">
        <v>1182</v>
      </c>
      <c r="D515" s="37" t="s">
        <v>1520</v>
      </c>
      <c r="E515" s="38">
        <v>6</v>
      </c>
      <c r="F515" s="38" t="s">
        <v>6</v>
      </c>
      <c r="G515" s="49" t="s">
        <v>1880</v>
      </c>
      <c r="H515" s="33" t="s">
        <v>1876</v>
      </c>
      <c r="I515" s="41" t="s">
        <v>1608</v>
      </c>
      <c r="K515" s="35"/>
      <c r="O515" s="101"/>
    </row>
    <row r="516" spans="1:15">
      <c r="A516" s="35" t="s">
        <v>1180</v>
      </c>
      <c r="B516" s="35" t="s">
        <v>1181</v>
      </c>
      <c r="C516" s="36" t="s">
        <v>1182</v>
      </c>
      <c r="D516" s="37" t="s">
        <v>1520</v>
      </c>
      <c r="E516" s="38">
        <v>6</v>
      </c>
      <c r="F516" s="38" t="s">
        <v>7</v>
      </c>
      <c r="G516" s="57" t="s">
        <v>1882</v>
      </c>
      <c r="H516" s="33" t="s">
        <v>1640</v>
      </c>
      <c r="K516" s="35"/>
      <c r="O516" s="44"/>
    </row>
    <row r="517" spans="1:15">
      <c r="A517" s="35" t="s">
        <v>1180</v>
      </c>
      <c r="B517" s="35" t="s">
        <v>1181</v>
      </c>
      <c r="C517" s="36" t="s">
        <v>1182</v>
      </c>
      <c r="D517" s="37" t="s">
        <v>1520</v>
      </c>
      <c r="E517" s="38">
        <v>7</v>
      </c>
      <c r="F517" s="38" t="s">
        <v>6</v>
      </c>
      <c r="G517" s="49" t="s">
        <v>1880</v>
      </c>
      <c r="H517" s="33" t="s">
        <v>1876</v>
      </c>
      <c r="I517" s="41" t="s">
        <v>1608</v>
      </c>
      <c r="K517" s="35"/>
      <c r="O517" s="101"/>
    </row>
    <row r="518" spans="1:15" s="18" customFormat="1" ht="24">
      <c r="A518" s="35" t="s">
        <v>1180</v>
      </c>
      <c r="B518" s="35" t="s">
        <v>1181</v>
      </c>
      <c r="C518" s="36" t="s">
        <v>1182</v>
      </c>
      <c r="D518" s="37" t="s">
        <v>1520</v>
      </c>
      <c r="E518" s="38">
        <v>7</v>
      </c>
      <c r="F518" s="38" t="s">
        <v>7</v>
      </c>
      <c r="G518" s="57" t="s">
        <v>1883</v>
      </c>
      <c r="H518" s="33" t="s">
        <v>1554</v>
      </c>
      <c r="I518" s="41"/>
      <c r="J518" s="42"/>
      <c r="K518" s="35"/>
      <c r="L518" s="43"/>
      <c r="M518" s="43"/>
      <c r="N518" s="43"/>
    </row>
    <row r="519" spans="1:15" s="68" customFormat="1">
      <c r="A519" s="66" t="s">
        <v>1208</v>
      </c>
      <c r="B519" s="67" t="s">
        <v>1209</v>
      </c>
      <c r="C519" s="67" t="s">
        <v>1210</v>
      </c>
      <c r="D519" s="63" t="s">
        <v>1520</v>
      </c>
      <c r="E519" s="41">
        <v>1</v>
      </c>
      <c r="F519" s="41" t="s">
        <v>6</v>
      </c>
      <c r="G519" s="43" t="s">
        <v>1187</v>
      </c>
      <c r="H519" s="43"/>
      <c r="I519" s="41"/>
      <c r="J519" s="43"/>
      <c r="K519" s="43"/>
      <c r="L519" s="43"/>
      <c r="M519" s="43"/>
      <c r="N519" s="43"/>
    </row>
    <row r="520" spans="1:15" s="68" customFormat="1">
      <c r="A520" s="66" t="s">
        <v>1208</v>
      </c>
      <c r="B520" s="67" t="s">
        <v>1209</v>
      </c>
      <c r="C520" s="67" t="s">
        <v>1210</v>
      </c>
      <c r="D520" s="63" t="s">
        <v>1520</v>
      </c>
      <c r="E520" s="41">
        <v>1</v>
      </c>
      <c r="F520" s="41" t="s">
        <v>7</v>
      </c>
      <c r="G520" s="43" t="s">
        <v>1188</v>
      </c>
      <c r="H520" s="43"/>
      <c r="I520" s="41"/>
      <c r="J520" s="43"/>
      <c r="K520" s="43"/>
      <c r="L520" s="43"/>
      <c r="M520" s="43"/>
      <c r="N520" s="43"/>
    </row>
    <row r="521" spans="1:15" s="68" customFormat="1">
      <c r="A521" s="66" t="s">
        <v>1211</v>
      </c>
      <c r="B521" s="67" t="s">
        <v>1212</v>
      </c>
      <c r="C521" s="67" t="s">
        <v>1213</v>
      </c>
      <c r="D521" s="63" t="s">
        <v>1520</v>
      </c>
      <c r="E521" s="41">
        <v>1</v>
      </c>
      <c r="F521" s="41" t="s">
        <v>6</v>
      </c>
      <c r="G521" s="43" t="s">
        <v>1145</v>
      </c>
      <c r="H521" s="43" t="s">
        <v>1621</v>
      </c>
      <c r="I521" s="69" t="s">
        <v>1884</v>
      </c>
      <c r="J521" s="43"/>
      <c r="K521" s="43"/>
      <c r="L521" s="43"/>
      <c r="M521" s="43"/>
      <c r="N521" s="43"/>
    </row>
    <row r="522" spans="1:15">
      <c r="A522" s="35" t="s">
        <v>1214</v>
      </c>
      <c r="B522" s="35" t="s">
        <v>1215</v>
      </c>
      <c r="C522" s="36" t="s">
        <v>1216</v>
      </c>
      <c r="D522" s="37" t="s">
        <v>1520</v>
      </c>
      <c r="E522" s="38">
        <v>1</v>
      </c>
      <c r="F522" s="38" t="s">
        <v>6</v>
      </c>
      <c r="G522" s="59" t="s">
        <v>1137</v>
      </c>
      <c r="H522" s="33" t="s">
        <v>1588</v>
      </c>
      <c r="I522" s="69" t="s">
        <v>1672</v>
      </c>
      <c r="J522" s="42">
        <v>72</v>
      </c>
      <c r="K522" s="35"/>
      <c r="O522" s="44"/>
    </row>
    <row r="523" spans="1:15">
      <c r="A523" s="35" t="s">
        <v>1214</v>
      </c>
      <c r="B523" s="35" t="s">
        <v>1215</v>
      </c>
      <c r="C523" s="36" t="s">
        <v>1216</v>
      </c>
      <c r="D523" s="37" t="s">
        <v>1520</v>
      </c>
      <c r="E523" s="38">
        <v>1</v>
      </c>
      <c r="F523" s="38" t="s">
        <v>7</v>
      </c>
      <c r="G523" s="82" t="s">
        <v>1138</v>
      </c>
      <c r="H523" s="33" t="s">
        <v>1525</v>
      </c>
      <c r="I523" s="69" t="s">
        <v>1672</v>
      </c>
      <c r="J523" s="42">
        <v>72</v>
      </c>
      <c r="K523" s="35"/>
      <c r="O523" s="44"/>
    </row>
    <row r="524" spans="1:15">
      <c r="A524" s="35" t="s">
        <v>1217</v>
      </c>
      <c r="B524" s="35" t="s">
        <v>1218</v>
      </c>
      <c r="C524" s="36" t="s">
        <v>1219</v>
      </c>
      <c r="D524" s="37" t="s">
        <v>1520</v>
      </c>
      <c r="E524" s="38">
        <v>1</v>
      </c>
      <c r="F524" s="38" t="s">
        <v>6</v>
      </c>
      <c r="G524" s="59" t="s">
        <v>1185</v>
      </c>
      <c r="H524" s="33" t="s">
        <v>1538</v>
      </c>
      <c r="I524" s="69" t="s">
        <v>1884</v>
      </c>
      <c r="J524" s="42">
        <v>72</v>
      </c>
      <c r="K524" s="35"/>
      <c r="O524" s="58"/>
    </row>
    <row r="525" spans="1:15">
      <c r="A525" s="35" t="s">
        <v>1217</v>
      </c>
      <c r="B525" s="35" t="s">
        <v>1218</v>
      </c>
      <c r="C525" s="36" t="s">
        <v>1219</v>
      </c>
      <c r="D525" s="37" t="s">
        <v>1520</v>
      </c>
      <c r="E525" s="38">
        <v>1</v>
      </c>
      <c r="F525" s="38" t="s">
        <v>7</v>
      </c>
      <c r="G525" s="82" t="s">
        <v>1186</v>
      </c>
      <c r="H525" s="33" t="s">
        <v>1674</v>
      </c>
      <c r="I525" s="69" t="s">
        <v>1884</v>
      </c>
      <c r="J525" s="42">
        <v>72</v>
      </c>
      <c r="K525" s="35"/>
      <c r="O525" s="87"/>
    </row>
    <row r="526" spans="1:15">
      <c r="A526" s="35" t="s">
        <v>1220</v>
      </c>
      <c r="B526" s="35" t="s">
        <v>1221</v>
      </c>
      <c r="C526" s="36" t="s">
        <v>1222</v>
      </c>
      <c r="D526" s="37" t="s">
        <v>1520</v>
      </c>
      <c r="E526" s="38">
        <v>1</v>
      </c>
      <c r="F526" s="38" t="s">
        <v>6</v>
      </c>
      <c r="G526" s="59" t="s">
        <v>1151</v>
      </c>
      <c r="H526" s="33" t="s">
        <v>1548</v>
      </c>
      <c r="I526" s="41" t="s">
        <v>1672</v>
      </c>
      <c r="J526" s="42">
        <v>72</v>
      </c>
      <c r="K526" s="35"/>
      <c r="O526" s="87"/>
    </row>
    <row r="527" spans="1:15">
      <c r="A527" s="35" t="s">
        <v>1220</v>
      </c>
      <c r="B527" s="35" t="s">
        <v>1221</v>
      </c>
      <c r="C527" s="36" t="s">
        <v>1222</v>
      </c>
      <c r="D527" s="37" t="s">
        <v>1520</v>
      </c>
      <c r="E527" s="38">
        <v>1</v>
      </c>
      <c r="F527" s="38" t="s">
        <v>7</v>
      </c>
      <c r="G527" s="82" t="s">
        <v>1152</v>
      </c>
      <c r="H527" s="33" t="s">
        <v>1637</v>
      </c>
      <c r="I527" s="41" t="s">
        <v>1672</v>
      </c>
      <c r="J527" s="42">
        <v>72</v>
      </c>
      <c r="K527" s="35"/>
      <c r="O527" s="87"/>
    </row>
    <row r="528" spans="1:15">
      <c r="A528" s="35" t="s">
        <v>1223</v>
      </c>
      <c r="B528" s="35" t="s">
        <v>1224</v>
      </c>
      <c r="C528" s="36" t="s">
        <v>1225</v>
      </c>
      <c r="D528" s="37" t="s">
        <v>1520</v>
      </c>
      <c r="E528" s="38">
        <v>1</v>
      </c>
      <c r="F528" s="38" t="s">
        <v>6</v>
      </c>
      <c r="G528" s="57" t="s">
        <v>1885</v>
      </c>
      <c r="H528" s="33" t="s">
        <v>1534</v>
      </c>
      <c r="I528" s="69" t="s">
        <v>1884</v>
      </c>
      <c r="J528" s="42">
        <v>72</v>
      </c>
      <c r="K528" s="56"/>
      <c r="O528" s="44"/>
    </row>
    <row r="529" spans="1:30">
      <c r="A529" s="35" t="s">
        <v>1223</v>
      </c>
      <c r="B529" s="35" t="s">
        <v>1224</v>
      </c>
      <c r="C529" s="36" t="s">
        <v>1225</v>
      </c>
      <c r="D529" s="37" t="s">
        <v>1520</v>
      </c>
      <c r="E529" s="38">
        <v>1</v>
      </c>
      <c r="F529" s="38" t="s">
        <v>7</v>
      </c>
      <c r="G529" s="82" t="s">
        <v>1886</v>
      </c>
      <c r="H529" s="33" t="s">
        <v>1639</v>
      </c>
      <c r="I529" s="69" t="s">
        <v>1884</v>
      </c>
      <c r="J529" s="42">
        <v>72</v>
      </c>
      <c r="K529" s="35"/>
      <c r="O529" s="44"/>
    </row>
    <row r="530" spans="1:30">
      <c r="A530" s="35" t="s">
        <v>1226</v>
      </c>
      <c r="B530" s="35" t="s">
        <v>1227</v>
      </c>
      <c r="C530" s="36" t="s">
        <v>184</v>
      </c>
      <c r="D530" s="37" t="s">
        <v>1546</v>
      </c>
      <c r="E530" s="38">
        <v>1</v>
      </c>
      <c r="F530" s="38" t="s">
        <v>19</v>
      </c>
      <c r="G530" s="57" t="s">
        <v>1228</v>
      </c>
      <c r="K530" s="35"/>
      <c r="O530" s="44"/>
    </row>
    <row r="531" spans="1:30">
      <c r="A531" s="35">
        <v>1471</v>
      </c>
      <c r="B531" s="49" t="s">
        <v>1231</v>
      </c>
      <c r="C531" s="53" t="s">
        <v>1232</v>
      </c>
      <c r="D531" s="37" t="s">
        <v>1546</v>
      </c>
      <c r="E531" s="38">
        <v>1</v>
      </c>
      <c r="F531" s="38" t="s">
        <v>6</v>
      </c>
      <c r="G531" s="59" t="s">
        <v>1143</v>
      </c>
      <c r="H531" s="43" t="s">
        <v>1567</v>
      </c>
      <c r="I531" s="69" t="s">
        <v>1884</v>
      </c>
      <c r="K531" s="35"/>
      <c r="O531" s="34"/>
      <c r="P531" s="42"/>
      <c r="Q531" s="56"/>
      <c r="S531" s="50"/>
    </row>
    <row r="532" spans="1:30" s="41" customFormat="1">
      <c r="A532" s="35" t="s">
        <v>1233</v>
      </c>
      <c r="B532" s="60" t="s">
        <v>1234</v>
      </c>
      <c r="C532" s="61" t="s">
        <v>1235</v>
      </c>
      <c r="D532" s="37" t="s">
        <v>1520</v>
      </c>
      <c r="E532" s="38">
        <v>1</v>
      </c>
      <c r="F532" s="38" t="s">
        <v>6</v>
      </c>
      <c r="G532" s="59" t="s">
        <v>1228</v>
      </c>
      <c r="H532" s="43" t="s">
        <v>1564</v>
      </c>
      <c r="I532" s="41" t="s">
        <v>1887</v>
      </c>
      <c r="J532" s="42"/>
      <c r="K532" s="56"/>
      <c r="L532" s="43"/>
      <c r="M532" s="50"/>
      <c r="O532" s="74"/>
      <c r="P532" s="66"/>
    </row>
    <row r="533" spans="1:30">
      <c r="A533" s="35" t="s">
        <v>1236</v>
      </c>
      <c r="B533" s="35" t="s">
        <v>1237</v>
      </c>
      <c r="C533" s="36" t="s">
        <v>1238</v>
      </c>
      <c r="D533" s="37" t="s">
        <v>1520</v>
      </c>
      <c r="E533" s="38">
        <v>1</v>
      </c>
      <c r="F533" s="38" t="s">
        <v>6</v>
      </c>
      <c r="G533" s="59" t="s">
        <v>1139</v>
      </c>
      <c r="H533" s="33" t="s">
        <v>1548</v>
      </c>
      <c r="I533" s="69" t="s">
        <v>1884</v>
      </c>
      <c r="J533" s="42">
        <v>45</v>
      </c>
      <c r="K533" s="35"/>
      <c r="O533" s="44"/>
    </row>
    <row r="534" spans="1:30">
      <c r="A534" s="35" t="s">
        <v>1236</v>
      </c>
      <c r="B534" s="35" t="s">
        <v>1237</v>
      </c>
      <c r="C534" s="36" t="s">
        <v>1238</v>
      </c>
      <c r="D534" s="37" t="s">
        <v>1520</v>
      </c>
      <c r="E534" s="38">
        <v>1</v>
      </c>
      <c r="F534" s="38" t="s">
        <v>7</v>
      </c>
      <c r="G534" s="82" t="s">
        <v>1140</v>
      </c>
      <c r="H534" s="33" t="s">
        <v>1749</v>
      </c>
      <c r="I534" s="69" t="s">
        <v>1884</v>
      </c>
      <c r="J534" s="42">
        <v>45</v>
      </c>
      <c r="K534" s="35"/>
      <c r="O534" s="44"/>
    </row>
    <row r="535" spans="1:30">
      <c r="A535" s="35" t="s">
        <v>1239</v>
      </c>
      <c r="B535" s="35" t="s">
        <v>1240</v>
      </c>
      <c r="C535" s="36" t="s">
        <v>1241</v>
      </c>
      <c r="D535" s="37" t="s">
        <v>1520</v>
      </c>
      <c r="E535" s="38">
        <v>1</v>
      </c>
      <c r="F535" s="38" t="s">
        <v>6</v>
      </c>
      <c r="G535" s="59" t="s">
        <v>1191</v>
      </c>
      <c r="H535" s="33" t="s">
        <v>1522</v>
      </c>
      <c r="I535" s="69" t="s">
        <v>1884</v>
      </c>
      <c r="J535" s="42">
        <v>45</v>
      </c>
      <c r="K535" s="35"/>
      <c r="M535" s="50"/>
      <c r="O535" s="109"/>
      <c r="P535" s="42"/>
    </row>
    <row r="536" spans="1:30">
      <c r="A536" s="35" t="s">
        <v>1239</v>
      </c>
      <c r="B536" s="35" t="s">
        <v>1240</v>
      </c>
      <c r="C536" s="36" t="s">
        <v>1241</v>
      </c>
      <c r="D536" s="37" t="s">
        <v>1520</v>
      </c>
      <c r="E536" s="38">
        <v>1</v>
      </c>
      <c r="F536" s="38" t="s">
        <v>7</v>
      </c>
      <c r="G536" s="82" t="s">
        <v>1192</v>
      </c>
      <c r="H536" s="33" t="s">
        <v>1525</v>
      </c>
      <c r="I536" s="69" t="s">
        <v>1884</v>
      </c>
      <c r="J536" s="42">
        <v>45</v>
      </c>
      <c r="K536" s="35"/>
      <c r="O536" s="101"/>
    </row>
    <row r="537" spans="1:30">
      <c r="A537" s="35" t="s">
        <v>1242</v>
      </c>
      <c r="B537" s="35" t="s">
        <v>1243</v>
      </c>
      <c r="C537" s="36" t="s">
        <v>1244</v>
      </c>
      <c r="D537" s="37" t="s">
        <v>1520</v>
      </c>
      <c r="E537" s="38">
        <v>1</v>
      </c>
      <c r="F537" s="38" t="s">
        <v>6</v>
      </c>
      <c r="G537" s="59" t="s">
        <v>1149</v>
      </c>
      <c r="H537" s="33" t="s">
        <v>1552</v>
      </c>
      <c r="I537" s="69" t="s">
        <v>1884</v>
      </c>
      <c r="J537" s="42">
        <v>45</v>
      </c>
      <c r="K537" s="35"/>
      <c r="O537" s="44"/>
    </row>
    <row r="538" spans="1:30">
      <c r="A538" s="35" t="s">
        <v>1242</v>
      </c>
      <c r="B538" s="35" t="s">
        <v>1243</v>
      </c>
      <c r="C538" s="36" t="s">
        <v>1244</v>
      </c>
      <c r="D538" s="37" t="s">
        <v>1520</v>
      </c>
      <c r="E538" s="38">
        <v>1</v>
      </c>
      <c r="F538" s="38" t="s">
        <v>7</v>
      </c>
      <c r="G538" s="82" t="s">
        <v>1150</v>
      </c>
      <c r="H538" s="33" t="s">
        <v>1540</v>
      </c>
      <c r="I538" s="69" t="s">
        <v>1884</v>
      </c>
      <c r="J538" s="42">
        <v>45</v>
      </c>
      <c r="K538" s="35"/>
      <c r="O538" s="44"/>
    </row>
    <row r="539" spans="1:30" s="65" customFormat="1">
      <c r="A539" s="35">
        <v>1479</v>
      </c>
      <c r="B539" s="75" t="s">
        <v>1246</v>
      </c>
      <c r="C539" s="36" t="s">
        <v>1888</v>
      </c>
      <c r="D539" s="76" t="s">
        <v>1520</v>
      </c>
      <c r="E539" s="38">
        <v>1</v>
      </c>
      <c r="F539" s="77" t="s">
        <v>6</v>
      </c>
      <c r="G539" s="59" t="s">
        <v>1147</v>
      </c>
      <c r="H539" s="43" t="s">
        <v>1530</v>
      </c>
      <c r="I539" s="69" t="s">
        <v>1884</v>
      </c>
      <c r="J539" s="43"/>
      <c r="K539" s="35"/>
      <c r="L539" s="43"/>
      <c r="M539" s="43"/>
      <c r="N539" s="43"/>
      <c r="O539" s="44"/>
      <c r="P539" s="43"/>
      <c r="Q539" s="43"/>
      <c r="R539" s="43"/>
      <c r="S539" s="43"/>
      <c r="T539" s="43"/>
      <c r="U539" s="43"/>
      <c r="V539" s="43"/>
      <c r="W539" s="43"/>
      <c r="X539" s="43"/>
      <c r="Y539" s="43"/>
      <c r="Z539" s="43"/>
      <c r="AA539" s="43"/>
      <c r="AB539" s="43"/>
      <c r="AC539" s="43"/>
      <c r="AD539" s="43"/>
    </row>
    <row r="540" spans="1:30">
      <c r="A540" s="35" t="s">
        <v>1889</v>
      </c>
      <c r="B540" s="35" t="s">
        <v>1890</v>
      </c>
      <c r="C540" s="36" t="s">
        <v>197</v>
      </c>
      <c r="D540" s="37" t="s">
        <v>1546</v>
      </c>
      <c r="E540" s="38">
        <v>1</v>
      </c>
      <c r="F540" s="38" t="s">
        <v>19</v>
      </c>
      <c r="G540" s="57" t="s">
        <v>1228</v>
      </c>
      <c r="K540" s="35"/>
      <c r="O540" s="44"/>
    </row>
    <row r="541" spans="1:30" s="65" customFormat="1">
      <c r="A541" s="35">
        <v>1747</v>
      </c>
      <c r="B541" s="75" t="s">
        <v>1891</v>
      </c>
      <c r="C541" s="36" t="s">
        <v>197</v>
      </c>
      <c r="D541" s="76">
        <v>3</v>
      </c>
      <c r="E541" s="38">
        <v>1</v>
      </c>
      <c r="F541" s="77" t="s">
        <v>19</v>
      </c>
      <c r="G541" s="57" t="s">
        <v>1228</v>
      </c>
      <c r="H541" s="43"/>
      <c r="I541" s="41"/>
      <c r="J541" s="43"/>
      <c r="K541" s="56"/>
      <c r="L541" s="50"/>
      <c r="M541" s="50"/>
      <c r="N541" s="43"/>
      <c r="O541" s="44"/>
      <c r="P541" s="43"/>
      <c r="Q541" s="43"/>
      <c r="R541" s="43"/>
      <c r="S541" s="43"/>
      <c r="T541" s="43"/>
      <c r="U541" s="43"/>
      <c r="V541" s="43"/>
      <c r="W541" s="43"/>
      <c r="X541" s="43"/>
      <c r="Y541" s="43"/>
      <c r="Z541" s="43"/>
      <c r="AA541" s="43"/>
      <c r="AB541" s="43"/>
      <c r="AC541" s="43"/>
      <c r="AD541" s="43"/>
    </row>
    <row r="542" spans="1:30">
      <c r="A542" s="35" t="s">
        <v>1892</v>
      </c>
      <c r="B542" s="35" t="s">
        <v>1893</v>
      </c>
      <c r="C542" s="36" t="s">
        <v>200</v>
      </c>
      <c r="D542" s="37" t="s">
        <v>1546</v>
      </c>
      <c r="E542" s="38">
        <v>1</v>
      </c>
      <c r="F542" s="38" t="s">
        <v>19</v>
      </c>
      <c r="G542" s="57" t="s">
        <v>1228</v>
      </c>
      <c r="K542" s="35"/>
      <c r="O542" s="44"/>
    </row>
    <row r="543" spans="1:30">
      <c r="A543" s="35" t="s">
        <v>1894</v>
      </c>
      <c r="B543" s="35" t="s">
        <v>1895</v>
      </c>
      <c r="C543" s="36" t="s">
        <v>200</v>
      </c>
      <c r="D543" s="37" t="s">
        <v>1546</v>
      </c>
      <c r="E543" s="38">
        <v>1</v>
      </c>
      <c r="F543" s="38" t="s">
        <v>19</v>
      </c>
      <c r="G543" s="57" t="s">
        <v>1228</v>
      </c>
      <c r="K543" s="35"/>
      <c r="O543" s="44"/>
    </row>
    <row r="544" spans="1:30" s="65" customFormat="1">
      <c r="A544" s="41">
        <v>1882</v>
      </c>
      <c r="B544" s="43" t="s">
        <v>1253</v>
      </c>
      <c r="C544" s="53" t="s">
        <v>1896</v>
      </c>
      <c r="D544" s="63" t="s">
        <v>1626</v>
      </c>
      <c r="E544" s="41">
        <v>1</v>
      </c>
      <c r="F544" s="64" t="s">
        <v>6</v>
      </c>
      <c r="G544" s="59" t="s">
        <v>1141</v>
      </c>
      <c r="H544" s="33" t="s">
        <v>1569</v>
      </c>
      <c r="I544" s="69" t="s">
        <v>1884</v>
      </c>
      <c r="J544" s="43"/>
      <c r="K544" s="43"/>
      <c r="L544" s="43"/>
      <c r="M544" s="43"/>
      <c r="N544" s="43"/>
    </row>
    <row r="545" spans="1:15" s="41" customFormat="1">
      <c r="A545" s="35" t="s">
        <v>1255</v>
      </c>
      <c r="B545" s="60" t="s">
        <v>1256</v>
      </c>
      <c r="C545" s="61" t="s">
        <v>212</v>
      </c>
      <c r="D545" s="37" t="s">
        <v>1546</v>
      </c>
      <c r="E545" s="38">
        <v>1</v>
      </c>
      <c r="F545" s="38" t="s">
        <v>19</v>
      </c>
      <c r="G545" s="57" t="s">
        <v>1228</v>
      </c>
      <c r="H545" s="33"/>
      <c r="J545" s="42"/>
      <c r="K545" s="35"/>
      <c r="L545" s="67"/>
      <c r="O545" s="74"/>
    </row>
    <row r="546" spans="1:15">
      <c r="A546" s="35" t="s">
        <v>1257</v>
      </c>
      <c r="B546" s="35" t="s">
        <v>1258</v>
      </c>
      <c r="C546" s="36" t="s">
        <v>1259</v>
      </c>
      <c r="D546" s="37" t="s">
        <v>1897</v>
      </c>
      <c r="E546" s="38">
        <v>1</v>
      </c>
      <c r="F546" s="38" t="s">
        <v>8</v>
      </c>
      <c r="G546" s="59" t="s">
        <v>812</v>
      </c>
      <c r="H546" s="33" t="s">
        <v>1898</v>
      </c>
      <c r="K546" s="35"/>
      <c r="O546" s="44"/>
    </row>
    <row r="547" spans="1:15">
      <c r="A547" s="35" t="s">
        <v>1257</v>
      </c>
      <c r="B547" s="35" t="s">
        <v>1258</v>
      </c>
      <c r="C547" s="36" t="s">
        <v>1259</v>
      </c>
      <c r="D547" s="37" t="s">
        <v>1897</v>
      </c>
      <c r="E547" s="38">
        <v>2</v>
      </c>
      <c r="F547" s="38" t="s">
        <v>8</v>
      </c>
      <c r="G547" s="82" t="s">
        <v>1265</v>
      </c>
      <c r="H547" s="33" t="s">
        <v>1899</v>
      </c>
      <c r="K547" s="35"/>
      <c r="O547" s="44"/>
    </row>
    <row r="548" spans="1:15">
      <c r="A548" s="35" t="s">
        <v>1257</v>
      </c>
      <c r="B548" s="35" t="s">
        <v>1258</v>
      </c>
      <c r="C548" s="36" t="s">
        <v>1259</v>
      </c>
      <c r="D548" s="37" t="s">
        <v>1897</v>
      </c>
      <c r="E548" s="38">
        <v>3</v>
      </c>
      <c r="F548" s="38" t="s">
        <v>8</v>
      </c>
      <c r="G548" s="82" t="s">
        <v>1262</v>
      </c>
      <c r="H548" s="33" t="s">
        <v>1900</v>
      </c>
      <c r="K548" s="35"/>
      <c r="O548" s="44"/>
    </row>
    <row r="549" spans="1:15">
      <c r="A549" s="35" t="s">
        <v>1257</v>
      </c>
      <c r="B549" s="35" t="s">
        <v>1258</v>
      </c>
      <c r="C549" s="36" t="s">
        <v>1259</v>
      </c>
      <c r="D549" s="37" t="s">
        <v>1897</v>
      </c>
      <c r="E549" s="38">
        <v>4</v>
      </c>
      <c r="F549" s="38" t="s">
        <v>8</v>
      </c>
      <c r="G549" s="82" t="s">
        <v>294</v>
      </c>
      <c r="H549" s="33" t="s">
        <v>1901</v>
      </c>
      <c r="K549" s="35"/>
      <c r="O549" s="109"/>
    </row>
    <row r="550" spans="1:15">
      <c r="A550" s="35" t="s">
        <v>1257</v>
      </c>
      <c r="B550" s="35" t="s">
        <v>1258</v>
      </c>
      <c r="C550" s="36" t="s">
        <v>1259</v>
      </c>
      <c r="D550" s="37" t="s">
        <v>1897</v>
      </c>
      <c r="E550" s="38">
        <v>5</v>
      </c>
      <c r="F550" s="38" t="s">
        <v>8</v>
      </c>
      <c r="G550" s="82" t="s">
        <v>1268</v>
      </c>
      <c r="H550" s="33" t="s">
        <v>1902</v>
      </c>
      <c r="K550" s="35"/>
      <c r="O550" s="44"/>
    </row>
    <row r="551" spans="1:15">
      <c r="A551" s="35" t="s">
        <v>1257</v>
      </c>
      <c r="B551" s="35" t="s">
        <v>1258</v>
      </c>
      <c r="C551" s="36" t="s">
        <v>1259</v>
      </c>
      <c r="D551" s="37" t="s">
        <v>1897</v>
      </c>
      <c r="E551" s="38">
        <v>6</v>
      </c>
      <c r="F551" s="38" t="s">
        <v>8</v>
      </c>
      <c r="G551" s="57"/>
      <c r="H551" s="33" t="s">
        <v>1903</v>
      </c>
      <c r="K551" s="35"/>
      <c r="O551" s="44"/>
    </row>
    <row r="552" spans="1:15" ht="36">
      <c r="A552" s="35" t="s">
        <v>1269</v>
      </c>
      <c r="B552" s="35" t="s">
        <v>1270</v>
      </c>
      <c r="C552" s="36" t="s">
        <v>1904</v>
      </c>
      <c r="D552" s="37" t="s">
        <v>1905</v>
      </c>
      <c r="E552" s="38">
        <v>1</v>
      </c>
      <c r="F552" s="38" t="s">
        <v>8</v>
      </c>
      <c r="G552" s="33" t="s">
        <v>1906</v>
      </c>
      <c r="H552" s="33" t="s">
        <v>1907</v>
      </c>
      <c r="J552" s="42">
        <v>64</v>
      </c>
      <c r="K552" s="35"/>
      <c r="L552" s="84"/>
      <c r="M552" s="80"/>
      <c r="O552" s="34"/>
    </row>
    <row r="553" spans="1:15" ht="36">
      <c r="A553" s="35" t="s">
        <v>1269</v>
      </c>
      <c r="B553" s="35" t="s">
        <v>1270</v>
      </c>
      <c r="C553" s="36" t="s">
        <v>1904</v>
      </c>
      <c r="D553" s="37" t="s">
        <v>1905</v>
      </c>
      <c r="E553" s="38">
        <v>2</v>
      </c>
      <c r="F553" s="38" t="s">
        <v>8</v>
      </c>
      <c r="G553" s="33" t="s">
        <v>1908</v>
      </c>
      <c r="H553" s="33" t="s">
        <v>1909</v>
      </c>
      <c r="J553" s="42">
        <v>64</v>
      </c>
      <c r="K553" s="35"/>
      <c r="L553" s="80"/>
      <c r="M553" s="80"/>
      <c r="O553" s="44"/>
    </row>
    <row r="554" spans="1:15">
      <c r="A554" s="35" t="s">
        <v>1282</v>
      </c>
      <c r="B554" s="35" t="s">
        <v>1283</v>
      </c>
      <c r="C554" s="36" t="s">
        <v>1284</v>
      </c>
      <c r="D554" s="37" t="s">
        <v>1572</v>
      </c>
      <c r="E554" s="38">
        <v>1</v>
      </c>
      <c r="F554" s="38" t="s">
        <v>6</v>
      </c>
      <c r="G554" s="57" t="s">
        <v>1285</v>
      </c>
      <c r="H554" s="33" t="s">
        <v>1578</v>
      </c>
      <c r="I554" s="41" t="s">
        <v>1602</v>
      </c>
      <c r="J554" s="42">
        <v>125</v>
      </c>
      <c r="K554" s="79"/>
      <c r="L554" s="79"/>
      <c r="M554" s="84"/>
      <c r="N554" s="132"/>
      <c r="O554" s="44"/>
    </row>
    <row r="555" spans="1:15">
      <c r="A555" s="35" t="s">
        <v>1282</v>
      </c>
      <c r="B555" s="35" t="s">
        <v>1283</v>
      </c>
      <c r="C555" s="36" t="s">
        <v>1284</v>
      </c>
      <c r="D555" s="37" t="s">
        <v>1572</v>
      </c>
      <c r="E555" s="38">
        <v>1</v>
      </c>
      <c r="F555" s="38" t="s">
        <v>7</v>
      </c>
      <c r="G555" s="49" t="s">
        <v>1286</v>
      </c>
      <c r="H555" s="33" t="s">
        <v>1640</v>
      </c>
      <c r="I555" s="41" t="s">
        <v>1602</v>
      </c>
      <c r="J555" s="42">
        <v>125</v>
      </c>
      <c r="K555" s="79"/>
      <c r="L555" s="79"/>
      <c r="M555" s="80"/>
      <c r="N555" s="132"/>
      <c r="O555" s="44"/>
    </row>
    <row r="556" spans="1:15" ht="24">
      <c r="A556" s="35" t="s">
        <v>1282</v>
      </c>
      <c r="B556" s="35" t="s">
        <v>1283</v>
      </c>
      <c r="C556" s="36" t="s">
        <v>1284</v>
      </c>
      <c r="D556" s="37" t="s">
        <v>1572</v>
      </c>
      <c r="E556" s="38">
        <v>1</v>
      </c>
      <c r="F556" s="38" t="s">
        <v>8</v>
      </c>
      <c r="G556" s="33" t="s">
        <v>1910</v>
      </c>
      <c r="H556" s="33" t="s">
        <v>1493</v>
      </c>
      <c r="J556" s="42">
        <v>64</v>
      </c>
      <c r="K556" s="79"/>
      <c r="L556" s="79"/>
      <c r="M556" s="80"/>
      <c r="N556" s="132"/>
      <c r="O556" s="44"/>
    </row>
    <row r="557" spans="1:15" ht="24">
      <c r="A557" s="35" t="s">
        <v>1282</v>
      </c>
      <c r="B557" s="35" t="s">
        <v>1283</v>
      </c>
      <c r="C557" s="36" t="s">
        <v>1284</v>
      </c>
      <c r="D557" s="37" t="s">
        <v>1572</v>
      </c>
      <c r="E557" s="38">
        <v>2</v>
      </c>
      <c r="F557" s="38" t="s">
        <v>8</v>
      </c>
      <c r="G557" s="33" t="s">
        <v>1910</v>
      </c>
      <c r="H557" s="33" t="s">
        <v>1667</v>
      </c>
      <c r="J557" s="42">
        <v>64</v>
      </c>
      <c r="K557" s="79"/>
      <c r="L557" s="79"/>
      <c r="M557" s="80"/>
      <c r="N557" s="132"/>
      <c r="O557" s="44"/>
    </row>
    <row r="558" spans="1:15">
      <c r="A558" s="35">
        <v>1264</v>
      </c>
      <c r="B558" s="35" t="s">
        <v>1288</v>
      </c>
      <c r="C558" s="36" t="s">
        <v>1911</v>
      </c>
      <c r="D558" s="37" t="s">
        <v>1616</v>
      </c>
      <c r="E558" s="38">
        <v>1</v>
      </c>
      <c r="F558" s="38" t="s">
        <v>6</v>
      </c>
      <c r="G558" s="59" t="s">
        <v>1290</v>
      </c>
      <c r="H558" s="33" t="s">
        <v>1912</v>
      </c>
      <c r="J558" s="42">
        <v>125</v>
      </c>
      <c r="K558" s="56"/>
      <c r="O558" s="44"/>
    </row>
    <row r="559" spans="1:15">
      <c r="A559" s="35">
        <v>1264</v>
      </c>
      <c r="B559" s="35" t="s">
        <v>1288</v>
      </c>
      <c r="C559" s="36" t="s">
        <v>1911</v>
      </c>
      <c r="D559" s="37" t="s">
        <v>1616</v>
      </c>
      <c r="E559" s="38">
        <v>1</v>
      </c>
      <c r="F559" s="38" t="s">
        <v>7</v>
      </c>
      <c r="G559" s="82" t="s">
        <v>1291</v>
      </c>
      <c r="H559" s="33" t="s">
        <v>1913</v>
      </c>
      <c r="J559" s="42">
        <v>125</v>
      </c>
      <c r="K559" s="35"/>
      <c r="O559" s="44"/>
    </row>
    <row r="560" spans="1:15">
      <c r="A560" s="35" t="s">
        <v>1292</v>
      </c>
      <c r="B560" s="35" t="s">
        <v>1293</v>
      </c>
      <c r="C560" s="36" t="s">
        <v>1914</v>
      </c>
      <c r="D560" s="37" t="s">
        <v>1520</v>
      </c>
      <c r="E560" s="38">
        <v>1</v>
      </c>
      <c r="F560" s="38" t="s">
        <v>6</v>
      </c>
      <c r="G560" s="59" t="s">
        <v>1274</v>
      </c>
      <c r="H560" s="33" t="s">
        <v>1538</v>
      </c>
      <c r="I560" s="41" t="s">
        <v>1602</v>
      </c>
      <c r="J560" s="42">
        <v>125</v>
      </c>
      <c r="K560" s="35"/>
      <c r="O560" s="44"/>
    </row>
    <row r="561" spans="1:15">
      <c r="A561" s="35" t="s">
        <v>1292</v>
      </c>
      <c r="B561" s="35" t="s">
        <v>1293</v>
      </c>
      <c r="C561" s="36" t="s">
        <v>1914</v>
      </c>
      <c r="D561" s="37" t="s">
        <v>1520</v>
      </c>
      <c r="E561" s="38">
        <v>1</v>
      </c>
      <c r="F561" s="38" t="s">
        <v>7</v>
      </c>
      <c r="G561" s="82" t="s">
        <v>1275</v>
      </c>
      <c r="H561" s="33" t="s">
        <v>1536</v>
      </c>
      <c r="I561" s="41" t="s">
        <v>1602</v>
      </c>
      <c r="J561" s="42">
        <v>125</v>
      </c>
      <c r="K561" s="35"/>
      <c r="O561" s="44"/>
    </row>
    <row r="562" spans="1:15">
      <c r="A562" s="35" t="s">
        <v>1295</v>
      </c>
      <c r="B562" s="35" t="s">
        <v>1296</v>
      </c>
      <c r="C562" s="36" t="s">
        <v>184</v>
      </c>
      <c r="D562" s="37">
        <v>3</v>
      </c>
      <c r="E562" s="38">
        <v>1</v>
      </c>
      <c r="F562" s="38" t="s">
        <v>19</v>
      </c>
      <c r="G562" s="59" t="s">
        <v>1274</v>
      </c>
      <c r="K562" s="35"/>
      <c r="L562" s="79"/>
      <c r="M562" s="79"/>
      <c r="N562" s="84"/>
      <c r="O562" s="133"/>
    </row>
    <row r="563" spans="1:15" ht="24">
      <c r="A563" s="35" t="s">
        <v>1297</v>
      </c>
      <c r="B563" s="35" t="s">
        <v>1298</v>
      </c>
      <c r="C563" s="36" t="s">
        <v>1299</v>
      </c>
      <c r="D563" s="37" t="s">
        <v>1572</v>
      </c>
      <c r="E563" s="38">
        <v>1</v>
      </c>
      <c r="F563" s="38" t="s">
        <v>6</v>
      </c>
      <c r="G563" s="57" t="s">
        <v>1300</v>
      </c>
      <c r="H563" s="33" t="s">
        <v>1522</v>
      </c>
      <c r="I563" s="41" t="s">
        <v>1602</v>
      </c>
      <c r="J563" s="42">
        <v>105</v>
      </c>
      <c r="K563" s="56"/>
      <c r="L563" s="79"/>
      <c r="M563" s="79"/>
      <c r="N563" s="80"/>
      <c r="O563" s="134"/>
    </row>
    <row r="564" spans="1:15" ht="24">
      <c r="A564" s="35" t="s">
        <v>1297</v>
      </c>
      <c r="B564" s="35" t="s">
        <v>1298</v>
      </c>
      <c r="C564" s="36" t="s">
        <v>1299</v>
      </c>
      <c r="D564" s="37" t="s">
        <v>1572</v>
      </c>
      <c r="E564" s="38">
        <v>1</v>
      </c>
      <c r="F564" s="38" t="s">
        <v>8</v>
      </c>
      <c r="G564" s="33" t="s">
        <v>1915</v>
      </c>
      <c r="H564" s="33" t="s">
        <v>1916</v>
      </c>
      <c r="J564" s="42">
        <v>52</v>
      </c>
      <c r="K564" s="35"/>
      <c r="L564" s="79"/>
      <c r="M564" s="79"/>
      <c r="N564" s="80"/>
      <c r="O564" s="134"/>
    </row>
    <row r="565" spans="1:15" ht="24">
      <c r="A565" s="35" t="s">
        <v>1297</v>
      </c>
      <c r="B565" s="35" t="s">
        <v>1298</v>
      </c>
      <c r="C565" s="36" t="s">
        <v>1299</v>
      </c>
      <c r="D565" s="37" t="s">
        <v>1572</v>
      </c>
      <c r="E565" s="38">
        <v>2</v>
      </c>
      <c r="F565" s="38" t="s">
        <v>8</v>
      </c>
      <c r="G565" s="33" t="s">
        <v>1915</v>
      </c>
      <c r="H565" s="33" t="s">
        <v>1917</v>
      </c>
      <c r="J565" s="42">
        <v>52</v>
      </c>
      <c r="K565" s="35"/>
      <c r="O565" s="44"/>
    </row>
    <row r="566" spans="1:15" ht="24">
      <c r="A566" s="35" t="s">
        <v>1302</v>
      </c>
      <c r="B566" s="35" t="s">
        <v>1303</v>
      </c>
      <c r="C566" s="36" t="s">
        <v>1304</v>
      </c>
      <c r="D566" s="37" t="s">
        <v>1714</v>
      </c>
      <c r="E566" s="38">
        <v>1</v>
      </c>
      <c r="F566" s="38" t="s">
        <v>6</v>
      </c>
      <c r="G566" s="57" t="s">
        <v>1918</v>
      </c>
      <c r="H566" s="33" t="s">
        <v>1534</v>
      </c>
      <c r="I566" s="41" t="s">
        <v>1601</v>
      </c>
      <c r="J566" s="42">
        <v>105</v>
      </c>
      <c r="K566" s="35"/>
      <c r="O566" s="109"/>
    </row>
    <row r="567" spans="1:15" ht="24">
      <c r="A567" s="35" t="s">
        <v>1302</v>
      </c>
      <c r="B567" s="35" t="s">
        <v>1303</v>
      </c>
      <c r="C567" s="36" t="s">
        <v>1304</v>
      </c>
      <c r="D567" s="37" t="s">
        <v>1714</v>
      </c>
      <c r="E567" s="38">
        <v>1</v>
      </c>
      <c r="F567" s="38" t="s">
        <v>8</v>
      </c>
      <c r="G567" s="33" t="s">
        <v>1919</v>
      </c>
      <c r="H567" s="33" t="s">
        <v>1920</v>
      </c>
      <c r="J567" s="42">
        <v>52</v>
      </c>
      <c r="K567" s="35"/>
      <c r="O567" s="34"/>
    </row>
    <row r="568" spans="1:15" ht="24">
      <c r="A568" s="35" t="s">
        <v>1302</v>
      </c>
      <c r="B568" s="35" t="s">
        <v>1303</v>
      </c>
      <c r="C568" s="36" t="s">
        <v>1304</v>
      </c>
      <c r="D568" s="37" t="s">
        <v>1714</v>
      </c>
      <c r="E568" s="38">
        <v>2</v>
      </c>
      <c r="F568" s="38" t="s">
        <v>8</v>
      </c>
      <c r="G568" s="33" t="s">
        <v>1919</v>
      </c>
      <c r="H568" s="33" t="s">
        <v>1921</v>
      </c>
      <c r="J568" s="42">
        <v>52</v>
      </c>
      <c r="K568" s="35"/>
      <c r="O568" s="34"/>
    </row>
    <row r="569" spans="1:15">
      <c r="A569" s="35" t="s">
        <v>1307</v>
      </c>
      <c r="B569" s="35" t="s">
        <v>1308</v>
      </c>
      <c r="C569" s="36" t="s">
        <v>1309</v>
      </c>
      <c r="D569" s="37" t="s">
        <v>1520</v>
      </c>
      <c r="E569" s="38">
        <v>1</v>
      </c>
      <c r="F569" s="38" t="s">
        <v>6</v>
      </c>
      <c r="G569" s="59" t="s">
        <v>279</v>
      </c>
      <c r="H569" s="33" t="s">
        <v>1922</v>
      </c>
      <c r="I569" s="41" t="s">
        <v>1602</v>
      </c>
      <c r="J569" s="42">
        <v>105</v>
      </c>
      <c r="K569" s="35"/>
      <c r="O569" s="44"/>
    </row>
    <row r="570" spans="1:15">
      <c r="A570" s="35" t="s">
        <v>1307</v>
      </c>
      <c r="B570" s="35" t="s">
        <v>1308</v>
      </c>
      <c r="C570" s="36" t="s">
        <v>1309</v>
      </c>
      <c r="D570" s="37" t="s">
        <v>1520</v>
      </c>
      <c r="E570" s="38">
        <v>1</v>
      </c>
      <c r="F570" s="38" t="s">
        <v>7</v>
      </c>
      <c r="G570" s="82" t="s">
        <v>280</v>
      </c>
      <c r="H570" s="33" t="s">
        <v>1639</v>
      </c>
      <c r="I570" s="41" t="s">
        <v>1602</v>
      </c>
      <c r="J570" s="42">
        <v>105</v>
      </c>
      <c r="K570" s="35"/>
      <c r="O570" s="44"/>
    </row>
    <row r="571" spans="1:15">
      <c r="A571" s="35" t="s">
        <v>1310</v>
      </c>
      <c r="B571" s="35" t="s">
        <v>1311</v>
      </c>
      <c r="C571" s="36" t="s">
        <v>1312</v>
      </c>
      <c r="D571" s="37" t="s">
        <v>1616</v>
      </c>
      <c r="E571" s="38">
        <v>1</v>
      </c>
      <c r="F571" s="38" t="s">
        <v>6</v>
      </c>
      <c r="G571" s="59" t="s">
        <v>287</v>
      </c>
      <c r="H571" s="33" t="s">
        <v>1923</v>
      </c>
      <c r="I571" s="41" t="s">
        <v>1604</v>
      </c>
      <c r="J571" s="42">
        <v>105</v>
      </c>
      <c r="K571" s="35"/>
      <c r="O571" s="44"/>
    </row>
    <row r="572" spans="1:15">
      <c r="A572" s="35" t="s">
        <v>1310</v>
      </c>
      <c r="B572" s="35" t="s">
        <v>1311</v>
      </c>
      <c r="C572" s="36" t="s">
        <v>1312</v>
      </c>
      <c r="D572" s="37" t="s">
        <v>1616</v>
      </c>
      <c r="E572" s="38">
        <v>1</v>
      </c>
      <c r="F572" s="38" t="s">
        <v>7</v>
      </c>
      <c r="G572" s="82" t="s">
        <v>288</v>
      </c>
      <c r="H572" s="33" t="s">
        <v>1532</v>
      </c>
      <c r="I572" s="41" t="s">
        <v>1604</v>
      </c>
      <c r="J572" s="42">
        <v>105</v>
      </c>
      <c r="K572" s="35"/>
      <c r="O572" s="58"/>
    </row>
    <row r="573" spans="1:15">
      <c r="A573" s="35" t="s">
        <v>1924</v>
      </c>
      <c r="B573" s="35" t="s">
        <v>1925</v>
      </c>
      <c r="C573" s="36" t="s">
        <v>197</v>
      </c>
      <c r="D573" s="37" t="s">
        <v>1546</v>
      </c>
      <c r="E573" s="38">
        <v>1</v>
      </c>
      <c r="F573" s="38" t="s">
        <v>19</v>
      </c>
      <c r="G573" s="59" t="s">
        <v>279</v>
      </c>
      <c r="K573" s="35"/>
      <c r="O573" s="44"/>
    </row>
    <row r="574" spans="1:15">
      <c r="A574" s="35" t="s">
        <v>1926</v>
      </c>
      <c r="B574" s="35" t="s">
        <v>1927</v>
      </c>
      <c r="C574" s="36" t="s">
        <v>197</v>
      </c>
      <c r="D574" s="37" t="s">
        <v>1546</v>
      </c>
      <c r="E574" s="38">
        <v>1</v>
      </c>
      <c r="F574" s="38" t="s">
        <v>19</v>
      </c>
      <c r="G574" s="59" t="s">
        <v>279</v>
      </c>
      <c r="K574" s="35"/>
      <c r="O574" s="44"/>
    </row>
    <row r="575" spans="1:15">
      <c r="A575" s="35" t="s">
        <v>1928</v>
      </c>
      <c r="B575" s="35" t="s">
        <v>1929</v>
      </c>
      <c r="C575" s="36" t="s">
        <v>200</v>
      </c>
      <c r="D575" s="37" t="s">
        <v>1546</v>
      </c>
      <c r="E575" s="38">
        <v>1</v>
      </c>
      <c r="F575" s="38" t="s">
        <v>19</v>
      </c>
      <c r="G575" s="59" t="s">
        <v>281</v>
      </c>
      <c r="K575" s="35"/>
      <c r="O575" s="44"/>
    </row>
    <row r="576" spans="1:15">
      <c r="A576" s="35" t="s">
        <v>1930</v>
      </c>
      <c r="B576" s="35" t="s">
        <v>1931</v>
      </c>
      <c r="C576" s="36" t="s">
        <v>200</v>
      </c>
      <c r="D576" s="37" t="s">
        <v>1546</v>
      </c>
      <c r="E576" s="38">
        <v>1</v>
      </c>
      <c r="F576" s="38" t="s">
        <v>19</v>
      </c>
      <c r="G576" s="59" t="s">
        <v>281</v>
      </c>
      <c r="K576" s="35"/>
      <c r="O576" s="44"/>
    </row>
    <row r="577" spans="1:30" s="41" customFormat="1">
      <c r="A577" s="35">
        <v>1620</v>
      </c>
      <c r="B577" s="60" t="s">
        <v>1318</v>
      </c>
      <c r="C577" s="61" t="s">
        <v>1319</v>
      </c>
      <c r="D577" s="37" t="s">
        <v>1520</v>
      </c>
      <c r="E577" s="38">
        <v>1</v>
      </c>
      <c r="F577" s="38" t="s">
        <v>6</v>
      </c>
      <c r="G577" s="59" t="s">
        <v>275</v>
      </c>
      <c r="H577" s="33" t="s">
        <v>1621</v>
      </c>
      <c r="I577" s="41" t="s">
        <v>1602</v>
      </c>
      <c r="J577" s="42"/>
      <c r="K577" s="56"/>
      <c r="L577" s="43"/>
      <c r="M577" s="43"/>
      <c r="O577" s="74"/>
    </row>
    <row r="578" spans="1:30" s="68" customFormat="1">
      <c r="A578" s="66" t="s">
        <v>1320</v>
      </c>
      <c r="B578" s="67" t="s">
        <v>1321</v>
      </c>
      <c r="C578" s="67" t="s">
        <v>1932</v>
      </c>
      <c r="D578" s="63" t="s">
        <v>1520</v>
      </c>
      <c r="E578" s="41">
        <v>1</v>
      </c>
      <c r="F578" s="41" t="s">
        <v>6</v>
      </c>
      <c r="G578" s="59" t="s">
        <v>283</v>
      </c>
      <c r="H578" s="43" t="s">
        <v>1933</v>
      </c>
      <c r="I578" s="41" t="s">
        <v>1602</v>
      </c>
      <c r="J578" s="43"/>
      <c r="K578" s="43"/>
      <c r="L578" s="43"/>
      <c r="M578" s="43"/>
      <c r="N578" s="43"/>
    </row>
    <row r="579" spans="1:30" s="65" customFormat="1" ht="24">
      <c r="A579" s="35" t="s">
        <v>1323</v>
      </c>
      <c r="B579" s="117" t="s">
        <v>1324</v>
      </c>
      <c r="C579" s="117" t="s">
        <v>1325</v>
      </c>
      <c r="D579" s="37" t="s">
        <v>1520</v>
      </c>
      <c r="E579" s="38">
        <v>1</v>
      </c>
      <c r="F579" s="38" t="s">
        <v>6</v>
      </c>
      <c r="G579" s="59" t="s">
        <v>1272</v>
      </c>
      <c r="H579" s="43" t="s">
        <v>1548</v>
      </c>
      <c r="I579" s="41" t="s">
        <v>1602</v>
      </c>
      <c r="J579" s="43"/>
      <c r="K579" s="35"/>
      <c r="L579" s="43"/>
      <c r="M579" s="43"/>
      <c r="N579" s="43"/>
      <c r="O579" s="44"/>
      <c r="P579" s="43"/>
      <c r="Q579" s="43"/>
      <c r="R579" s="43"/>
      <c r="S579" s="43"/>
      <c r="T579" s="43"/>
      <c r="U579" s="43"/>
      <c r="V579" s="43"/>
      <c r="W579" s="43"/>
      <c r="X579" s="43"/>
      <c r="Y579" s="43"/>
      <c r="Z579" s="43"/>
      <c r="AA579" s="43"/>
      <c r="AB579" s="43"/>
      <c r="AC579" s="43"/>
      <c r="AD579" s="43"/>
    </row>
    <row r="580" spans="1:30">
      <c r="A580" s="35" t="s">
        <v>1326</v>
      </c>
      <c r="B580" s="35" t="s">
        <v>1327</v>
      </c>
      <c r="C580" s="36" t="s">
        <v>550</v>
      </c>
      <c r="D580" s="37" t="s">
        <v>1546</v>
      </c>
      <c r="E580" s="38">
        <v>1</v>
      </c>
      <c r="F580" s="38" t="s">
        <v>19</v>
      </c>
      <c r="G580" s="57" t="s">
        <v>1290</v>
      </c>
      <c r="K580" s="35"/>
      <c r="O580" s="44"/>
    </row>
    <row r="581" spans="1:30" s="65" customFormat="1">
      <c r="A581" s="35">
        <v>266</v>
      </c>
      <c r="B581" s="75" t="s">
        <v>1329</v>
      </c>
      <c r="C581" s="36" t="s">
        <v>1934</v>
      </c>
      <c r="D581" s="76" t="s">
        <v>1935</v>
      </c>
      <c r="E581" s="38">
        <v>1</v>
      </c>
      <c r="F581" s="77" t="s">
        <v>6</v>
      </c>
      <c r="G581" s="59" t="s">
        <v>1331</v>
      </c>
      <c r="H581" s="43"/>
      <c r="I581" s="41"/>
      <c r="J581" s="43"/>
      <c r="K581" s="56"/>
      <c r="L581" s="43"/>
      <c r="M581" s="43"/>
      <c r="N581" s="43"/>
      <c r="O581" s="44"/>
      <c r="P581" s="43"/>
      <c r="Q581" s="43"/>
      <c r="R581" s="43"/>
      <c r="S581" s="43"/>
      <c r="T581" s="43"/>
      <c r="U581" s="43"/>
      <c r="V581" s="43"/>
      <c r="W581" s="43"/>
      <c r="X581" s="43"/>
      <c r="Y581" s="43"/>
      <c r="Z581" s="43"/>
      <c r="AA581" s="43"/>
      <c r="AB581" s="43"/>
      <c r="AC581" s="43"/>
      <c r="AD581" s="43"/>
    </row>
    <row r="582" spans="1:30" s="65" customFormat="1">
      <c r="A582" s="35">
        <v>740</v>
      </c>
      <c r="B582" s="75" t="s">
        <v>1334</v>
      </c>
      <c r="C582" s="36" t="s">
        <v>1936</v>
      </c>
      <c r="D582" s="76" t="s">
        <v>1937</v>
      </c>
      <c r="E582" s="38">
        <v>1</v>
      </c>
      <c r="F582" s="77" t="s">
        <v>6</v>
      </c>
      <c r="G582" s="59" t="s">
        <v>281</v>
      </c>
      <c r="H582" s="43"/>
      <c r="I582" s="41"/>
      <c r="J582" s="43"/>
      <c r="K582" s="35"/>
      <c r="L582" s="43"/>
      <c r="M582" s="43"/>
      <c r="N582" s="43"/>
      <c r="O582" s="44"/>
      <c r="P582" s="43"/>
      <c r="Q582" s="43"/>
      <c r="R582" s="43"/>
      <c r="S582" s="43"/>
      <c r="T582" s="43"/>
      <c r="U582" s="43"/>
      <c r="V582" s="43"/>
      <c r="W582" s="43"/>
      <c r="X582" s="43"/>
      <c r="Y582" s="43"/>
      <c r="Z582" s="43"/>
      <c r="AA582" s="43"/>
      <c r="AB582" s="43"/>
      <c r="AC582" s="43"/>
      <c r="AD582" s="43"/>
    </row>
    <row r="583" spans="1:30" ht="24">
      <c r="A583" s="35" t="s">
        <v>1336</v>
      </c>
      <c r="B583" s="35" t="s">
        <v>1337</v>
      </c>
      <c r="C583" s="36" t="s">
        <v>1338</v>
      </c>
      <c r="D583" s="37" t="s">
        <v>1581</v>
      </c>
      <c r="E583" s="38">
        <v>1</v>
      </c>
      <c r="F583" s="38" t="s">
        <v>6</v>
      </c>
      <c r="G583" s="59" t="s">
        <v>928</v>
      </c>
      <c r="H583" s="33" t="s">
        <v>1938</v>
      </c>
      <c r="K583" s="56"/>
      <c r="O583" s="44"/>
    </row>
    <row r="584" spans="1:30">
      <c r="A584" s="35" t="s">
        <v>1339</v>
      </c>
      <c r="B584" s="35" t="s">
        <v>1340</v>
      </c>
      <c r="C584" s="36" t="s">
        <v>1341</v>
      </c>
      <c r="D584" s="37" t="s">
        <v>1581</v>
      </c>
      <c r="E584" s="38">
        <v>1</v>
      </c>
      <c r="F584" s="38" t="s">
        <v>6</v>
      </c>
      <c r="G584" s="82" t="s">
        <v>933</v>
      </c>
      <c r="H584" s="33" t="s">
        <v>1578</v>
      </c>
      <c r="K584" s="56"/>
      <c r="M584" s="50"/>
      <c r="O584" s="44"/>
    </row>
    <row r="585" spans="1:30">
      <c r="A585" s="35" t="s">
        <v>1342</v>
      </c>
      <c r="B585" s="35" t="s">
        <v>1343</v>
      </c>
      <c r="C585" s="36" t="s">
        <v>1939</v>
      </c>
      <c r="D585" s="37" t="s">
        <v>1570</v>
      </c>
      <c r="E585" s="38">
        <v>1</v>
      </c>
      <c r="F585" s="38" t="s">
        <v>6</v>
      </c>
      <c r="G585" s="57" t="s">
        <v>903</v>
      </c>
      <c r="H585" s="33" t="s">
        <v>1534</v>
      </c>
      <c r="K585" s="35"/>
      <c r="O585" s="44"/>
    </row>
    <row r="586" spans="1:30">
      <c r="A586" s="35" t="s">
        <v>1342</v>
      </c>
      <c r="B586" s="35" t="s">
        <v>1343</v>
      </c>
      <c r="C586" s="36" t="s">
        <v>1939</v>
      </c>
      <c r="D586" s="37" t="s">
        <v>1570</v>
      </c>
      <c r="E586" s="38">
        <v>1</v>
      </c>
      <c r="F586" s="38" t="s">
        <v>8</v>
      </c>
      <c r="G586" s="57" t="s">
        <v>1940</v>
      </c>
      <c r="K586" s="35"/>
      <c r="O586" s="44"/>
    </row>
    <row r="587" spans="1:30">
      <c r="A587" s="35" t="s">
        <v>1345</v>
      </c>
      <c r="B587" s="35" t="s">
        <v>1346</v>
      </c>
      <c r="C587" s="36" t="s">
        <v>1347</v>
      </c>
      <c r="D587" s="37" t="s">
        <v>1520</v>
      </c>
      <c r="E587" s="38">
        <v>1</v>
      </c>
      <c r="F587" s="38" t="s">
        <v>6</v>
      </c>
      <c r="G587" s="57" t="s">
        <v>1941</v>
      </c>
      <c r="H587" s="33" t="s">
        <v>1522</v>
      </c>
      <c r="I587" s="41" t="s">
        <v>1780</v>
      </c>
      <c r="K587" s="35"/>
      <c r="O587" s="44"/>
    </row>
    <row r="588" spans="1:30">
      <c r="A588" s="35">
        <v>1024</v>
      </c>
      <c r="B588" s="35" t="s">
        <v>1346</v>
      </c>
      <c r="C588" s="36" t="s">
        <v>1347</v>
      </c>
      <c r="D588" s="37" t="s">
        <v>1520</v>
      </c>
      <c r="E588" s="38">
        <v>1</v>
      </c>
      <c r="F588" s="38" t="s">
        <v>7</v>
      </c>
      <c r="G588" s="57" t="s">
        <v>1942</v>
      </c>
      <c r="H588" s="33" t="s">
        <v>1554</v>
      </c>
      <c r="I588" s="41" t="s">
        <v>1780</v>
      </c>
      <c r="K588" s="35"/>
      <c r="O588" s="44"/>
    </row>
    <row r="589" spans="1:30" s="18" customFormat="1">
      <c r="A589" s="35">
        <v>1024</v>
      </c>
      <c r="B589" s="35" t="s">
        <v>1346</v>
      </c>
      <c r="C589" s="36" t="s">
        <v>1347</v>
      </c>
      <c r="D589" s="37" t="s">
        <v>1520</v>
      </c>
      <c r="E589" s="38">
        <v>2</v>
      </c>
      <c r="F589" s="38" t="s">
        <v>7</v>
      </c>
      <c r="G589" s="57" t="s">
        <v>855</v>
      </c>
      <c r="H589" s="33"/>
      <c r="I589" s="41"/>
      <c r="J589" s="42"/>
      <c r="K589" s="35"/>
      <c r="L589" s="43"/>
      <c r="M589" s="43"/>
      <c r="N589" s="43"/>
      <c r="O589" s="44"/>
      <c r="P589" s="43"/>
      <c r="Q589" s="43"/>
      <c r="R589" s="43"/>
      <c r="S589" s="43"/>
      <c r="T589" s="43"/>
      <c r="U589" s="43"/>
      <c r="V589" s="43"/>
      <c r="W589" s="43"/>
      <c r="X589" s="43"/>
      <c r="Y589" s="43"/>
      <c r="Z589" s="43"/>
      <c r="AA589" s="43"/>
      <c r="AB589" s="43"/>
      <c r="AC589" s="43"/>
      <c r="AD589" s="43"/>
    </row>
    <row r="590" spans="1:30" s="65" customFormat="1" ht="24">
      <c r="A590" s="35">
        <v>1014</v>
      </c>
      <c r="B590" s="75" t="s">
        <v>1353</v>
      </c>
      <c r="C590" s="36" t="s">
        <v>1354</v>
      </c>
      <c r="D590" s="76" t="s">
        <v>1943</v>
      </c>
      <c r="E590" s="38">
        <v>1</v>
      </c>
      <c r="F590" s="77" t="s">
        <v>8</v>
      </c>
      <c r="G590" s="57" t="s">
        <v>1944</v>
      </c>
      <c r="H590" s="33" t="s">
        <v>1491</v>
      </c>
      <c r="I590" s="41"/>
      <c r="J590" s="43"/>
      <c r="K590" s="35"/>
      <c r="L590" s="43"/>
      <c r="M590" s="50"/>
      <c r="N590" s="43"/>
      <c r="O590" s="109"/>
      <c r="P590" s="43"/>
      <c r="Q590" s="43"/>
      <c r="R590" s="43"/>
      <c r="S590" s="43"/>
      <c r="T590" s="43"/>
      <c r="U590" s="43"/>
      <c r="V590" s="43"/>
      <c r="W590" s="43"/>
      <c r="X590" s="43"/>
      <c r="Y590" s="43"/>
      <c r="Z590" s="43"/>
      <c r="AA590" s="43"/>
      <c r="AB590" s="43"/>
      <c r="AC590" s="43"/>
      <c r="AD590" s="43"/>
    </row>
    <row r="591" spans="1:30" s="65" customFormat="1">
      <c r="A591" s="35">
        <v>1014</v>
      </c>
      <c r="B591" s="75" t="s">
        <v>1353</v>
      </c>
      <c r="C591" s="36" t="s">
        <v>1354</v>
      </c>
      <c r="D591" s="76" t="s">
        <v>1943</v>
      </c>
      <c r="E591" s="38">
        <v>2</v>
      </c>
      <c r="F591" s="77" t="s">
        <v>8</v>
      </c>
      <c r="G591" s="65" t="s">
        <v>1945</v>
      </c>
      <c r="H591" s="33" t="s">
        <v>1664</v>
      </c>
      <c r="I591" s="41"/>
      <c r="J591" s="43"/>
      <c r="K591" s="56"/>
      <c r="L591" s="50"/>
      <c r="M591" s="50"/>
      <c r="N591" s="43"/>
      <c r="O591" s="109"/>
      <c r="P591" s="43"/>
      <c r="Q591" s="43"/>
      <c r="R591" s="43"/>
      <c r="S591" s="43"/>
      <c r="T591" s="43"/>
      <c r="U591" s="43"/>
      <c r="V591" s="43"/>
      <c r="W591" s="43"/>
      <c r="X591" s="43"/>
      <c r="Y591" s="43"/>
      <c r="Z591" s="43"/>
      <c r="AA591" s="43"/>
      <c r="AB591" s="43"/>
      <c r="AC591" s="43"/>
      <c r="AD591" s="43"/>
    </row>
    <row r="592" spans="1:30" s="65" customFormat="1">
      <c r="A592" s="35">
        <v>1014</v>
      </c>
      <c r="B592" s="75" t="s">
        <v>1353</v>
      </c>
      <c r="C592" s="36" t="s">
        <v>1354</v>
      </c>
      <c r="D592" s="76" t="s">
        <v>1943</v>
      </c>
      <c r="E592" s="38">
        <v>3</v>
      </c>
      <c r="F592" s="77" t="s">
        <v>8</v>
      </c>
      <c r="G592" s="57" t="s">
        <v>1946</v>
      </c>
      <c r="H592" s="33" t="s">
        <v>1495</v>
      </c>
      <c r="I592" s="41"/>
      <c r="J592" s="43"/>
      <c r="K592" s="56"/>
      <c r="L592" s="50"/>
      <c r="M592" s="50"/>
      <c r="N592" s="43"/>
      <c r="O592" s="109"/>
      <c r="P592" s="43"/>
      <c r="Q592" s="43"/>
      <c r="R592" s="43"/>
      <c r="S592" s="43"/>
      <c r="T592" s="43"/>
      <c r="U592" s="43"/>
      <c r="V592" s="43"/>
      <c r="W592" s="43"/>
      <c r="X592" s="43"/>
      <c r="Y592" s="43"/>
      <c r="Z592" s="43"/>
      <c r="AA592" s="43"/>
      <c r="AB592" s="43"/>
      <c r="AC592" s="43"/>
      <c r="AD592" s="43"/>
    </row>
    <row r="593" spans="1:30" s="65" customFormat="1">
      <c r="A593" s="35">
        <v>1014</v>
      </c>
      <c r="B593" s="75" t="s">
        <v>1353</v>
      </c>
      <c r="C593" s="36" t="s">
        <v>1354</v>
      </c>
      <c r="D593" s="76" t="s">
        <v>1943</v>
      </c>
      <c r="E593" s="38">
        <v>4</v>
      </c>
      <c r="F593" s="77" t="s">
        <v>8</v>
      </c>
      <c r="G593" s="57" t="s">
        <v>1947</v>
      </c>
      <c r="H593" s="33" t="s">
        <v>1497</v>
      </c>
      <c r="I593" s="41"/>
      <c r="J593" s="43"/>
      <c r="K593" s="56"/>
      <c r="L593" s="50"/>
      <c r="M593" s="50"/>
      <c r="N593" s="43"/>
      <c r="O593" s="109"/>
      <c r="P593" s="43"/>
      <c r="Q593" s="43"/>
      <c r="R593" s="43"/>
      <c r="S593" s="43"/>
      <c r="T593" s="43"/>
      <c r="U593" s="43"/>
      <c r="V593" s="43"/>
      <c r="W593" s="43"/>
      <c r="X593" s="43"/>
      <c r="Y593" s="43"/>
      <c r="Z593" s="43"/>
      <c r="AA593" s="43"/>
      <c r="AB593" s="43"/>
      <c r="AC593" s="43"/>
      <c r="AD593" s="43"/>
    </row>
    <row r="594" spans="1:30" s="65" customFormat="1">
      <c r="A594" s="35">
        <v>1014</v>
      </c>
      <c r="B594" s="75" t="s">
        <v>1353</v>
      </c>
      <c r="C594" s="36" t="s">
        <v>1354</v>
      </c>
      <c r="D594" s="76" t="s">
        <v>1943</v>
      </c>
      <c r="E594" s="38">
        <v>5</v>
      </c>
      <c r="F594" s="77" t="s">
        <v>8</v>
      </c>
      <c r="G594" s="57" t="s">
        <v>1948</v>
      </c>
      <c r="H594" s="33" t="s">
        <v>1501</v>
      </c>
      <c r="I594" s="41"/>
      <c r="J594" s="43"/>
      <c r="K594" s="56"/>
      <c r="L594" s="50"/>
      <c r="M594" s="50"/>
      <c r="N594" s="43"/>
      <c r="O594" s="109"/>
      <c r="P594" s="43"/>
      <c r="Q594" s="43"/>
      <c r="R594" s="43"/>
      <c r="S594" s="43"/>
      <c r="T594" s="43"/>
      <c r="U594" s="43"/>
      <c r="V594" s="43"/>
      <c r="W594" s="43"/>
      <c r="X594" s="43"/>
      <c r="Y594" s="43"/>
      <c r="Z594" s="43"/>
      <c r="AA594" s="43"/>
      <c r="AB594" s="43"/>
      <c r="AC594" s="43"/>
      <c r="AD594" s="43"/>
    </row>
    <row r="595" spans="1:30" s="65" customFormat="1">
      <c r="A595" s="35">
        <v>1014</v>
      </c>
      <c r="B595" s="75" t="s">
        <v>1353</v>
      </c>
      <c r="C595" s="36" t="s">
        <v>1354</v>
      </c>
      <c r="D595" s="76" t="s">
        <v>1943</v>
      </c>
      <c r="E595" s="38">
        <v>6</v>
      </c>
      <c r="F595" s="77" t="s">
        <v>8</v>
      </c>
      <c r="G595" s="57" t="s">
        <v>1949</v>
      </c>
      <c r="H595" s="33" t="s">
        <v>1667</v>
      </c>
      <c r="I595" s="41"/>
      <c r="J595" s="43"/>
      <c r="K595" s="56"/>
      <c r="L595" s="50"/>
      <c r="M595" s="50"/>
      <c r="N595" s="43"/>
      <c r="O595" s="109"/>
      <c r="P595" s="43"/>
      <c r="Q595" s="43"/>
      <c r="R595" s="43"/>
      <c r="S595" s="43"/>
      <c r="T595" s="43"/>
      <c r="U595" s="43"/>
      <c r="V595" s="43"/>
      <c r="W595" s="43"/>
      <c r="X595" s="43"/>
      <c r="Y595" s="43"/>
      <c r="Z595" s="43"/>
      <c r="AA595" s="43"/>
      <c r="AB595" s="43"/>
      <c r="AC595" s="43"/>
      <c r="AD595" s="43"/>
    </row>
    <row r="596" spans="1:30" s="65" customFormat="1">
      <c r="A596" s="35">
        <v>1014</v>
      </c>
      <c r="B596" s="75" t="s">
        <v>1353</v>
      </c>
      <c r="C596" s="36" t="s">
        <v>1354</v>
      </c>
      <c r="D596" s="76" t="s">
        <v>1943</v>
      </c>
      <c r="E596" s="38">
        <v>7</v>
      </c>
      <c r="F596" s="77" t="s">
        <v>8</v>
      </c>
      <c r="G596" s="57" t="s">
        <v>1950</v>
      </c>
      <c r="H596" s="33" t="s">
        <v>1505</v>
      </c>
      <c r="I596" s="41"/>
      <c r="J596" s="43"/>
      <c r="K596" s="56"/>
      <c r="L596" s="50"/>
      <c r="M596" s="50"/>
      <c r="N596" s="43"/>
      <c r="O596" s="109"/>
      <c r="P596" s="43"/>
      <c r="Q596" s="43"/>
      <c r="R596" s="43"/>
      <c r="S596" s="43"/>
      <c r="T596" s="43"/>
      <c r="U596" s="43"/>
      <c r="V596" s="43"/>
      <c r="W596" s="43"/>
      <c r="X596" s="43"/>
      <c r="Y596" s="43"/>
      <c r="Z596" s="43"/>
      <c r="AA596" s="43"/>
      <c r="AB596" s="43"/>
      <c r="AC596" s="43"/>
      <c r="AD596" s="43"/>
    </row>
    <row r="597" spans="1:30" s="65" customFormat="1">
      <c r="A597" s="35">
        <v>1014</v>
      </c>
      <c r="B597" s="75" t="s">
        <v>1353</v>
      </c>
      <c r="C597" s="36" t="s">
        <v>1354</v>
      </c>
      <c r="D597" s="76" t="s">
        <v>1943</v>
      </c>
      <c r="E597" s="38">
        <v>8</v>
      </c>
      <c r="F597" s="77" t="s">
        <v>8</v>
      </c>
      <c r="G597" s="57" t="s">
        <v>1951</v>
      </c>
      <c r="H597" s="33" t="s">
        <v>1507</v>
      </c>
      <c r="I597" s="41"/>
      <c r="J597" s="43"/>
      <c r="K597" s="56"/>
      <c r="L597" s="50"/>
      <c r="M597" s="50"/>
      <c r="N597" s="43"/>
      <c r="O597" s="109"/>
      <c r="P597" s="43"/>
      <c r="Q597" s="43"/>
      <c r="R597" s="43"/>
      <c r="S597" s="43"/>
      <c r="T597" s="43"/>
      <c r="U597" s="43"/>
      <c r="V597" s="43"/>
      <c r="W597" s="43"/>
      <c r="X597" s="43"/>
      <c r="Y597" s="43"/>
      <c r="Z597" s="43"/>
      <c r="AA597" s="43"/>
      <c r="AB597" s="43"/>
      <c r="AC597" s="43"/>
      <c r="AD597" s="43"/>
    </row>
    <row r="598" spans="1:30" s="65" customFormat="1">
      <c r="A598" s="35">
        <v>1014</v>
      </c>
      <c r="B598" s="75" t="s">
        <v>1353</v>
      </c>
      <c r="C598" s="36" t="s">
        <v>1354</v>
      </c>
      <c r="D598" s="76" t="s">
        <v>1943</v>
      </c>
      <c r="E598" s="38">
        <v>9</v>
      </c>
      <c r="F598" s="77" t="s">
        <v>8</v>
      </c>
      <c r="G598" s="57" t="s">
        <v>1952</v>
      </c>
      <c r="H598" s="33" t="s">
        <v>1511</v>
      </c>
      <c r="I598" s="41"/>
      <c r="J598" s="43"/>
      <c r="K598" s="56"/>
      <c r="M598" s="50"/>
      <c r="N598" s="43"/>
      <c r="O598" s="109"/>
      <c r="P598" s="43"/>
      <c r="Q598" s="43"/>
      <c r="R598" s="43"/>
      <c r="S598" s="43"/>
      <c r="T598" s="43"/>
      <c r="U598" s="43"/>
      <c r="V598" s="43"/>
      <c r="W598" s="43"/>
      <c r="X598" s="43"/>
      <c r="Y598" s="43"/>
      <c r="Z598" s="43"/>
      <c r="AA598" s="43"/>
      <c r="AB598" s="43"/>
      <c r="AC598" s="43"/>
      <c r="AD598" s="43"/>
    </row>
    <row r="599" spans="1:30" s="65" customFormat="1">
      <c r="A599" s="35">
        <v>1014</v>
      </c>
      <c r="B599" s="75" t="s">
        <v>1353</v>
      </c>
      <c r="C599" s="36" t="s">
        <v>1354</v>
      </c>
      <c r="D599" s="76" t="s">
        <v>1943</v>
      </c>
      <c r="E599" s="38">
        <v>10</v>
      </c>
      <c r="F599" s="77" t="s">
        <v>8</v>
      </c>
      <c r="G599" s="57" t="s">
        <v>1953</v>
      </c>
      <c r="H599" s="33" t="s">
        <v>1605</v>
      </c>
      <c r="I599" s="41"/>
      <c r="J599" s="43"/>
      <c r="K599" s="56"/>
      <c r="L599" s="50"/>
      <c r="M599" s="50"/>
      <c r="N599" s="43"/>
      <c r="O599" s="109"/>
      <c r="P599" s="43"/>
      <c r="Q599" s="43"/>
      <c r="R599" s="43"/>
      <c r="S599" s="43"/>
      <c r="T599" s="43"/>
      <c r="U599" s="43"/>
      <c r="V599" s="43"/>
      <c r="W599" s="43"/>
      <c r="X599" s="43"/>
      <c r="Y599" s="43"/>
      <c r="Z599" s="43"/>
      <c r="AA599" s="43"/>
      <c r="AB599" s="43"/>
      <c r="AC599" s="43"/>
      <c r="AD599" s="43"/>
    </row>
    <row r="600" spans="1:30" s="65" customFormat="1">
      <c r="A600" s="35">
        <v>1014</v>
      </c>
      <c r="B600" s="75" t="s">
        <v>1353</v>
      </c>
      <c r="C600" s="36" t="s">
        <v>1354</v>
      </c>
      <c r="D600" s="76" t="s">
        <v>1943</v>
      </c>
      <c r="E600" s="38">
        <v>11</v>
      </c>
      <c r="F600" s="77" t="s">
        <v>8</v>
      </c>
      <c r="G600" s="57" t="s">
        <v>1954</v>
      </c>
      <c r="H600" s="65" t="s">
        <v>1955</v>
      </c>
      <c r="I600" s="41"/>
      <c r="J600" s="43"/>
      <c r="K600" s="56"/>
      <c r="L600" s="50"/>
      <c r="M600" s="50"/>
      <c r="N600" s="43"/>
      <c r="O600" s="109"/>
      <c r="P600" s="43"/>
      <c r="Q600" s="43"/>
      <c r="R600" s="43"/>
      <c r="S600" s="43"/>
      <c r="T600" s="43"/>
      <c r="U600" s="43"/>
      <c r="V600" s="43"/>
      <c r="W600" s="43"/>
      <c r="X600" s="43"/>
      <c r="Y600" s="43"/>
      <c r="Z600" s="43"/>
      <c r="AA600" s="43"/>
      <c r="AB600" s="43"/>
      <c r="AC600" s="43"/>
      <c r="AD600" s="43"/>
    </row>
    <row r="601" spans="1:30" s="65" customFormat="1">
      <c r="A601" s="35">
        <v>1014</v>
      </c>
      <c r="B601" s="75" t="s">
        <v>1353</v>
      </c>
      <c r="C601" s="36" t="s">
        <v>1354</v>
      </c>
      <c r="D601" s="76" t="s">
        <v>1943</v>
      </c>
      <c r="E601" s="38">
        <v>12</v>
      </c>
      <c r="F601" s="77" t="s">
        <v>8</v>
      </c>
      <c r="G601" s="57" t="s">
        <v>1956</v>
      </c>
      <c r="H601" s="33" t="s">
        <v>1517</v>
      </c>
      <c r="I601" s="41"/>
      <c r="J601" s="43"/>
      <c r="K601" s="56"/>
      <c r="L601" s="50"/>
      <c r="M601" s="50"/>
      <c r="N601" s="43"/>
      <c r="O601" s="109"/>
      <c r="P601" s="43"/>
      <c r="Q601" s="43"/>
      <c r="R601" s="43"/>
      <c r="S601" s="43"/>
      <c r="T601" s="43"/>
      <c r="U601" s="43"/>
      <c r="V601" s="43"/>
      <c r="W601" s="43"/>
      <c r="X601" s="43"/>
      <c r="Y601" s="43"/>
      <c r="Z601" s="43"/>
      <c r="AA601" s="43"/>
      <c r="AB601" s="43"/>
      <c r="AC601" s="43"/>
      <c r="AD601" s="43"/>
    </row>
    <row r="602" spans="1:30" s="65" customFormat="1" ht="24">
      <c r="A602" s="35">
        <v>1014</v>
      </c>
      <c r="B602" s="75" t="s">
        <v>1353</v>
      </c>
      <c r="C602" s="36" t="s">
        <v>1354</v>
      </c>
      <c r="D602" s="76" t="s">
        <v>1943</v>
      </c>
      <c r="E602" s="38">
        <v>13</v>
      </c>
      <c r="F602" s="77" t="s">
        <v>8</v>
      </c>
      <c r="G602" s="57" t="s">
        <v>1957</v>
      </c>
      <c r="H602" s="33" t="s">
        <v>1519</v>
      </c>
      <c r="I602" s="41"/>
      <c r="J602" s="43"/>
      <c r="K602" s="56"/>
      <c r="L602" s="50"/>
      <c r="M602" s="50"/>
      <c r="N602" s="43"/>
      <c r="O602" s="109"/>
      <c r="P602" s="43"/>
      <c r="Q602" s="43"/>
      <c r="R602" s="43"/>
      <c r="S602" s="43"/>
      <c r="T602" s="43"/>
      <c r="U602" s="43"/>
      <c r="V602" s="43"/>
      <c r="W602" s="43"/>
      <c r="X602" s="43"/>
      <c r="Y602" s="43"/>
      <c r="Z602" s="43"/>
      <c r="AA602" s="43"/>
      <c r="AB602" s="43"/>
      <c r="AC602" s="43"/>
      <c r="AD602" s="43"/>
    </row>
    <row r="603" spans="1:30" s="65" customFormat="1">
      <c r="A603" s="35">
        <v>1015</v>
      </c>
      <c r="B603" s="75" t="s">
        <v>1388</v>
      </c>
      <c r="C603" s="36" t="s">
        <v>1958</v>
      </c>
      <c r="D603" s="76" t="s">
        <v>1654</v>
      </c>
      <c r="E603" s="38">
        <v>1</v>
      </c>
      <c r="F603" s="77" t="s">
        <v>6</v>
      </c>
      <c r="G603" s="57" t="s">
        <v>1959</v>
      </c>
      <c r="H603" s="43" t="s">
        <v>1923</v>
      </c>
      <c r="I603" s="41" t="s">
        <v>1780</v>
      </c>
      <c r="J603" s="43"/>
      <c r="K603" s="56"/>
      <c r="L603" s="135"/>
      <c r="M603" s="135"/>
      <c r="N603" s="82"/>
      <c r="O603" s="136"/>
      <c r="P603" s="43"/>
      <c r="Q603" s="43"/>
      <c r="R603" s="43"/>
      <c r="S603" s="43"/>
      <c r="T603" s="43"/>
      <c r="U603" s="43"/>
      <c r="V603" s="43"/>
      <c r="W603" s="43"/>
      <c r="X603" s="43"/>
      <c r="Y603" s="43"/>
      <c r="Z603" s="43"/>
      <c r="AA603" s="43"/>
      <c r="AB603" s="43"/>
      <c r="AC603" s="43"/>
      <c r="AD603" s="43"/>
    </row>
    <row r="604" spans="1:30" s="65" customFormat="1">
      <c r="A604" s="35">
        <v>1015</v>
      </c>
      <c r="B604" s="75" t="s">
        <v>1388</v>
      </c>
      <c r="C604" s="36" t="s">
        <v>1958</v>
      </c>
      <c r="D604" s="76" t="s">
        <v>1654</v>
      </c>
      <c r="E604" s="38">
        <v>1</v>
      </c>
      <c r="F604" s="77" t="s">
        <v>7</v>
      </c>
      <c r="G604" s="57" t="s">
        <v>1960</v>
      </c>
      <c r="H604" s="43" t="s">
        <v>1961</v>
      </c>
      <c r="I604" s="41"/>
      <c r="J604" s="43"/>
      <c r="K604" s="56"/>
      <c r="L604" s="135"/>
      <c r="M604" s="135"/>
      <c r="N604" s="82"/>
      <c r="O604" s="136"/>
      <c r="P604" s="43"/>
      <c r="Q604" s="43"/>
      <c r="R604" s="43"/>
      <c r="S604" s="43"/>
      <c r="T604" s="43"/>
      <c r="U604" s="43"/>
      <c r="V604" s="43"/>
      <c r="W604" s="43"/>
      <c r="X604" s="43"/>
      <c r="Y604" s="43"/>
      <c r="Z604" s="43"/>
      <c r="AA604" s="43"/>
      <c r="AB604" s="43"/>
      <c r="AC604" s="43"/>
      <c r="AD604" s="43"/>
    </row>
    <row r="605" spans="1:30" s="65" customFormat="1">
      <c r="A605" s="35">
        <v>1015</v>
      </c>
      <c r="B605" s="75" t="s">
        <v>1388</v>
      </c>
      <c r="C605" s="36" t="s">
        <v>1958</v>
      </c>
      <c r="D605" s="76" t="s">
        <v>1654</v>
      </c>
      <c r="E605" s="38">
        <v>2</v>
      </c>
      <c r="F605" s="77" t="s">
        <v>6</v>
      </c>
      <c r="G605" s="57" t="s">
        <v>1960</v>
      </c>
      <c r="H605" s="43" t="s">
        <v>1923</v>
      </c>
      <c r="I605" s="41" t="s">
        <v>1780</v>
      </c>
      <c r="J605" s="43"/>
      <c r="K605" s="56"/>
      <c r="L605" s="135"/>
      <c r="M605" s="135"/>
      <c r="N605" s="82"/>
      <c r="O605" s="136"/>
      <c r="P605" s="43"/>
      <c r="Q605" s="43"/>
      <c r="R605" s="43"/>
      <c r="S605" s="43"/>
      <c r="T605" s="43"/>
      <c r="U605" s="43"/>
      <c r="V605" s="43"/>
      <c r="W605" s="43"/>
      <c r="X605" s="43"/>
      <c r="Y605" s="43"/>
      <c r="Z605" s="43"/>
      <c r="AA605" s="43"/>
      <c r="AB605" s="43"/>
      <c r="AC605" s="43"/>
      <c r="AD605" s="43"/>
    </row>
    <row r="606" spans="1:30" s="65" customFormat="1">
      <c r="A606" s="35">
        <v>1015</v>
      </c>
      <c r="B606" s="75" t="s">
        <v>1388</v>
      </c>
      <c r="C606" s="36" t="s">
        <v>1958</v>
      </c>
      <c r="D606" s="76" t="s">
        <v>1654</v>
      </c>
      <c r="E606" s="38">
        <v>2</v>
      </c>
      <c r="F606" s="77" t="s">
        <v>7</v>
      </c>
      <c r="G606" s="82" t="s">
        <v>1360</v>
      </c>
      <c r="H606" s="43" t="s">
        <v>1961</v>
      </c>
      <c r="I606" s="41"/>
      <c r="J606" s="43"/>
      <c r="K606" s="56"/>
      <c r="L606" s="135"/>
      <c r="M606" s="135"/>
      <c r="N606" s="82"/>
      <c r="O606" s="136"/>
      <c r="P606" s="43"/>
      <c r="Q606" s="43"/>
      <c r="R606" s="43"/>
      <c r="S606" s="43"/>
      <c r="T606" s="43"/>
      <c r="U606" s="43"/>
      <c r="V606" s="43"/>
      <c r="W606" s="43"/>
      <c r="X606" s="43"/>
      <c r="Y606" s="43"/>
      <c r="Z606" s="43"/>
      <c r="AA606" s="43"/>
      <c r="AB606" s="43"/>
      <c r="AC606" s="43"/>
      <c r="AD606" s="43"/>
    </row>
    <row r="607" spans="1:30" s="65" customFormat="1">
      <c r="A607" s="35">
        <v>1015</v>
      </c>
      <c r="B607" s="75" t="s">
        <v>1388</v>
      </c>
      <c r="C607" s="36" t="s">
        <v>1958</v>
      </c>
      <c r="D607" s="76" t="s">
        <v>1654</v>
      </c>
      <c r="E607" s="38">
        <v>3</v>
      </c>
      <c r="F607" s="77" t="s">
        <v>6</v>
      </c>
      <c r="G607" s="57" t="s">
        <v>1960</v>
      </c>
      <c r="H607" s="43" t="s">
        <v>1923</v>
      </c>
      <c r="I607" s="41" t="s">
        <v>1780</v>
      </c>
      <c r="J607" s="43"/>
      <c r="K607" s="56"/>
      <c r="L607" s="135"/>
      <c r="M607" s="135"/>
      <c r="N607" s="82"/>
      <c r="O607" s="136"/>
      <c r="P607" s="43"/>
      <c r="Q607" s="43"/>
      <c r="R607" s="43"/>
      <c r="S607" s="43"/>
      <c r="T607" s="43"/>
      <c r="U607" s="43"/>
      <c r="V607" s="43"/>
      <c r="W607" s="43"/>
      <c r="X607" s="43"/>
      <c r="Y607" s="43"/>
      <c r="Z607" s="43"/>
      <c r="AA607" s="43"/>
      <c r="AB607" s="43"/>
      <c r="AC607" s="43"/>
      <c r="AD607" s="43"/>
    </row>
    <row r="608" spans="1:30" s="65" customFormat="1">
      <c r="A608" s="35">
        <v>1015</v>
      </c>
      <c r="B608" s="75" t="s">
        <v>1388</v>
      </c>
      <c r="C608" s="36" t="s">
        <v>1958</v>
      </c>
      <c r="D608" s="76" t="s">
        <v>1654</v>
      </c>
      <c r="E608" s="38">
        <v>3</v>
      </c>
      <c r="F608" s="77" t="s">
        <v>7</v>
      </c>
      <c r="G608" s="82" t="s">
        <v>1962</v>
      </c>
      <c r="H608" s="43" t="s">
        <v>1961</v>
      </c>
      <c r="I608" s="41"/>
      <c r="J608" s="43"/>
      <c r="K608" s="56"/>
      <c r="L608" s="135"/>
      <c r="M608" s="135"/>
      <c r="N608" s="82"/>
      <c r="O608" s="136"/>
      <c r="P608" s="43"/>
      <c r="Q608" s="43"/>
      <c r="R608" s="43"/>
      <c r="S608" s="43"/>
      <c r="T608" s="43"/>
      <c r="U608" s="43"/>
      <c r="V608" s="43"/>
      <c r="W608" s="43"/>
      <c r="X608" s="43"/>
      <c r="Y608" s="43"/>
      <c r="Z608" s="43"/>
      <c r="AA608" s="43"/>
      <c r="AB608" s="43"/>
      <c r="AC608" s="43"/>
      <c r="AD608" s="43"/>
    </row>
    <row r="609" spans="1:30" s="65" customFormat="1">
      <c r="A609" s="35">
        <v>1015</v>
      </c>
      <c r="B609" s="75" t="s">
        <v>1388</v>
      </c>
      <c r="C609" s="36" t="s">
        <v>1958</v>
      </c>
      <c r="D609" s="76" t="s">
        <v>1654</v>
      </c>
      <c r="E609" s="38">
        <v>4</v>
      </c>
      <c r="F609" s="77" t="s">
        <v>6</v>
      </c>
      <c r="G609" s="57" t="s">
        <v>1960</v>
      </c>
      <c r="H609" s="43" t="s">
        <v>1923</v>
      </c>
      <c r="I609" s="41" t="s">
        <v>1780</v>
      </c>
      <c r="J609" s="43"/>
      <c r="K609" s="56"/>
      <c r="L609" s="135"/>
      <c r="M609" s="135"/>
      <c r="N609" s="99"/>
      <c r="O609" s="136"/>
      <c r="P609" s="43"/>
      <c r="Q609" s="43"/>
      <c r="R609" s="43"/>
      <c r="S609" s="43"/>
      <c r="T609" s="43"/>
      <c r="U609" s="43"/>
      <c r="V609" s="43"/>
      <c r="W609" s="43"/>
      <c r="X609" s="43"/>
      <c r="Y609" s="43"/>
      <c r="Z609" s="43"/>
      <c r="AA609" s="43"/>
      <c r="AB609" s="43"/>
      <c r="AC609" s="43"/>
      <c r="AD609" s="43"/>
    </row>
    <row r="610" spans="1:30" s="65" customFormat="1">
      <c r="A610" s="35">
        <v>1015</v>
      </c>
      <c r="B610" s="75" t="s">
        <v>1388</v>
      </c>
      <c r="C610" s="36" t="s">
        <v>1958</v>
      </c>
      <c r="D610" s="76" t="s">
        <v>1654</v>
      </c>
      <c r="E610" s="38">
        <v>4</v>
      </c>
      <c r="F610" s="77" t="s">
        <v>7</v>
      </c>
      <c r="G610" s="82" t="s">
        <v>1393</v>
      </c>
      <c r="H610" s="43" t="s">
        <v>1961</v>
      </c>
      <c r="I610" s="41"/>
      <c r="J610" s="43"/>
      <c r="K610" s="56"/>
      <c r="L610" s="135"/>
      <c r="M610" s="135"/>
      <c r="N610" s="99"/>
      <c r="O610" s="137"/>
      <c r="P610" s="43"/>
      <c r="Q610" s="43"/>
      <c r="R610" s="43"/>
      <c r="S610" s="43"/>
      <c r="T610" s="43"/>
      <c r="U610" s="43"/>
      <c r="V610" s="43"/>
      <c r="W610" s="43"/>
      <c r="X610" s="43"/>
      <c r="Y610" s="43"/>
      <c r="Z610" s="43"/>
      <c r="AA610" s="43"/>
      <c r="AB610" s="43"/>
      <c r="AC610" s="43"/>
      <c r="AD610" s="43"/>
    </row>
    <row r="611" spans="1:30" s="65" customFormat="1">
      <c r="A611" s="35">
        <v>1015</v>
      </c>
      <c r="B611" s="75" t="s">
        <v>1388</v>
      </c>
      <c r="C611" s="36" t="s">
        <v>1958</v>
      </c>
      <c r="D611" s="76" t="s">
        <v>1654</v>
      </c>
      <c r="E611" s="38">
        <v>5</v>
      </c>
      <c r="F611" s="77" t="s">
        <v>6</v>
      </c>
      <c r="G611" s="57" t="s">
        <v>1960</v>
      </c>
      <c r="H611" s="43" t="s">
        <v>1963</v>
      </c>
      <c r="I611" s="41" t="s">
        <v>1780</v>
      </c>
      <c r="J611" s="43"/>
      <c r="K611" s="56"/>
      <c r="L611" s="135"/>
      <c r="M611" s="135"/>
      <c r="N611" s="82"/>
      <c r="O611" s="136"/>
      <c r="P611" s="43"/>
      <c r="Q611" s="43"/>
      <c r="R611" s="43"/>
      <c r="S611" s="43"/>
      <c r="T611" s="43"/>
      <c r="U611" s="43"/>
      <c r="V611" s="43"/>
      <c r="W611" s="43"/>
      <c r="X611" s="43"/>
      <c r="Y611" s="43"/>
      <c r="Z611" s="43"/>
      <c r="AA611" s="43"/>
      <c r="AB611" s="43"/>
      <c r="AC611" s="43"/>
      <c r="AD611" s="43"/>
    </row>
    <row r="612" spans="1:30" s="65" customFormat="1">
      <c r="A612" s="35">
        <v>1015</v>
      </c>
      <c r="B612" s="75" t="s">
        <v>1388</v>
      </c>
      <c r="C612" s="36" t="s">
        <v>1958</v>
      </c>
      <c r="D612" s="76" t="s">
        <v>1654</v>
      </c>
      <c r="E612" s="38">
        <v>5</v>
      </c>
      <c r="F612" s="77" t="s">
        <v>7</v>
      </c>
      <c r="G612" s="82" t="s">
        <v>1360</v>
      </c>
      <c r="H612" s="43" t="s">
        <v>1964</v>
      </c>
      <c r="I612" s="41"/>
      <c r="J612" s="43"/>
      <c r="K612" s="56"/>
      <c r="L612" s="135"/>
      <c r="M612" s="135"/>
      <c r="N612" s="82"/>
      <c r="O612" s="136"/>
      <c r="P612" s="43"/>
      <c r="Q612" s="43"/>
      <c r="R612" s="43"/>
      <c r="S612" s="43"/>
      <c r="T612" s="43"/>
      <c r="U612" s="43"/>
      <c r="V612" s="43"/>
      <c r="W612" s="43"/>
      <c r="X612" s="43"/>
      <c r="Y612" s="43"/>
      <c r="Z612" s="43"/>
      <c r="AA612" s="43"/>
      <c r="AB612" s="43"/>
      <c r="AC612" s="43"/>
      <c r="AD612" s="43"/>
    </row>
    <row r="613" spans="1:30" s="65" customFormat="1">
      <c r="A613" s="35">
        <v>1015</v>
      </c>
      <c r="B613" s="75" t="s">
        <v>1388</v>
      </c>
      <c r="C613" s="36" t="s">
        <v>1958</v>
      </c>
      <c r="D613" s="76" t="s">
        <v>1654</v>
      </c>
      <c r="E613" s="38">
        <v>6</v>
      </c>
      <c r="F613" s="77" t="s">
        <v>6</v>
      </c>
      <c r="G613" s="57" t="s">
        <v>1960</v>
      </c>
      <c r="H613" s="43" t="s">
        <v>1963</v>
      </c>
      <c r="I613" s="41" t="s">
        <v>1780</v>
      </c>
      <c r="J613" s="43"/>
      <c r="K613" s="56"/>
      <c r="L613" s="135"/>
      <c r="M613" s="135"/>
      <c r="N613" s="82"/>
      <c r="O613" s="136"/>
      <c r="P613" s="43"/>
      <c r="Q613" s="43"/>
      <c r="R613" s="43"/>
      <c r="S613" s="43"/>
      <c r="T613" s="43"/>
      <c r="U613" s="43"/>
      <c r="V613" s="43"/>
      <c r="W613" s="43"/>
      <c r="X613" s="43"/>
      <c r="Y613" s="43"/>
      <c r="Z613" s="43"/>
      <c r="AA613" s="43"/>
      <c r="AB613" s="43"/>
      <c r="AC613" s="43"/>
      <c r="AD613" s="43"/>
    </row>
    <row r="614" spans="1:30" s="65" customFormat="1">
      <c r="A614" s="35">
        <v>1015</v>
      </c>
      <c r="B614" s="75" t="s">
        <v>1388</v>
      </c>
      <c r="C614" s="36" t="s">
        <v>1958</v>
      </c>
      <c r="D614" s="76" t="s">
        <v>1654</v>
      </c>
      <c r="E614" s="38">
        <v>6</v>
      </c>
      <c r="F614" s="77" t="s">
        <v>7</v>
      </c>
      <c r="G614" s="82" t="s">
        <v>1962</v>
      </c>
      <c r="H614" s="43" t="s">
        <v>1964</v>
      </c>
      <c r="I614" s="41"/>
      <c r="J614" s="43"/>
      <c r="K614" s="56"/>
      <c r="L614" s="135"/>
      <c r="M614" s="135"/>
      <c r="N614" s="82"/>
      <c r="O614" s="136"/>
      <c r="P614" s="43"/>
      <c r="Q614" s="43"/>
      <c r="R614" s="43"/>
      <c r="S614" s="43"/>
      <c r="T614" s="43"/>
      <c r="U614" s="43"/>
      <c r="V614" s="43"/>
      <c r="W614" s="43"/>
      <c r="X614" s="43"/>
      <c r="Y614" s="43"/>
      <c r="Z614" s="43"/>
      <c r="AA614" s="43"/>
      <c r="AB614" s="43"/>
      <c r="AC614" s="43"/>
      <c r="AD614" s="43"/>
    </row>
    <row r="615" spans="1:30" s="65" customFormat="1">
      <c r="A615" s="35">
        <v>1015</v>
      </c>
      <c r="B615" s="75" t="s">
        <v>1388</v>
      </c>
      <c r="C615" s="36" t="s">
        <v>1958</v>
      </c>
      <c r="D615" s="76" t="s">
        <v>1654</v>
      </c>
      <c r="E615" s="38">
        <v>7</v>
      </c>
      <c r="F615" s="77" t="s">
        <v>6</v>
      </c>
      <c r="G615" s="57" t="s">
        <v>1960</v>
      </c>
      <c r="H615" s="43" t="s">
        <v>1963</v>
      </c>
      <c r="I615" s="41" t="s">
        <v>1780</v>
      </c>
      <c r="J615" s="43"/>
      <c r="K615" s="56"/>
      <c r="L615" s="135"/>
      <c r="M615" s="135"/>
      <c r="N615" s="82"/>
      <c r="O615" s="136"/>
      <c r="P615" s="43"/>
      <c r="Q615" s="43"/>
      <c r="R615" s="43"/>
      <c r="S615" s="43"/>
      <c r="T615" s="43"/>
      <c r="U615" s="43"/>
      <c r="V615" s="43"/>
      <c r="W615" s="43"/>
      <c r="X615" s="43"/>
      <c r="Y615" s="43"/>
      <c r="Z615" s="43"/>
      <c r="AA615" s="43"/>
      <c r="AB615" s="43"/>
      <c r="AC615" s="43"/>
      <c r="AD615" s="43"/>
    </row>
    <row r="616" spans="1:30" s="65" customFormat="1">
      <c r="A616" s="35">
        <v>1015</v>
      </c>
      <c r="B616" s="75" t="s">
        <v>1388</v>
      </c>
      <c r="C616" s="36" t="s">
        <v>1958</v>
      </c>
      <c r="D616" s="76" t="s">
        <v>1654</v>
      </c>
      <c r="E616" s="38">
        <v>7</v>
      </c>
      <c r="F616" s="77" t="s">
        <v>7</v>
      </c>
      <c r="G616" s="82" t="s">
        <v>1393</v>
      </c>
      <c r="H616" s="43" t="s">
        <v>1964</v>
      </c>
      <c r="I616" s="41"/>
      <c r="J616" s="43"/>
      <c r="K616" s="56"/>
      <c r="L616" s="135"/>
      <c r="M616" s="135"/>
      <c r="N616" s="82"/>
      <c r="O616" s="136"/>
      <c r="P616" s="43"/>
      <c r="Q616" s="43"/>
      <c r="R616" s="43"/>
      <c r="S616" s="43"/>
      <c r="T616" s="43"/>
      <c r="U616" s="43"/>
      <c r="V616" s="43"/>
      <c r="W616" s="43"/>
      <c r="X616" s="43"/>
      <c r="Y616" s="43"/>
      <c r="Z616" s="43"/>
      <c r="AA616" s="43"/>
      <c r="AB616" s="43"/>
      <c r="AC616" s="43"/>
      <c r="AD616" s="43"/>
    </row>
    <row r="617" spans="1:30" s="65" customFormat="1">
      <c r="A617" s="35">
        <v>1015</v>
      </c>
      <c r="B617" s="75" t="s">
        <v>1388</v>
      </c>
      <c r="C617" s="36" t="s">
        <v>1958</v>
      </c>
      <c r="D617" s="76" t="s">
        <v>1654</v>
      </c>
      <c r="E617" s="38">
        <v>8</v>
      </c>
      <c r="F617" s="77" t="s">
        <v>6</v>
      </c>
      <c r="G617" s="57" t="s">
        <v>1960</v>
      </c>
      <c r="H617" s="43" t="s">
        <v>1963</v>
      </c>
      <c r="I617" s="41" t="s">
        <v>1780</v>
      </c>
      <c r="J617" s="43"/>
      <c r="K617" s="56"/>
      <c r="L617" s="135"/>
      <c r="M617" s="135"/>
      <c r="N617" s="138"/>
      <c r="O617" s="136"/>
      <c r="P617" s="43"/>
      <c r="Q617" s="43"/>
      <c r="R617" s="43"/>
      <c r="S617" s="43"/>
      <c r="T617" s="43"/>
      <c r="U617" s="43"/>
      <c r="V617" s="43"/>
      <c r="W617" s="43"/>
      <c r="X617" s="43"/>
      <c r="Y617" s="43"/>
      <c r="Z617" s="43"/>
      <c r="AA617" s="43"/>
      <c r="AB617" s="43"/>
      <c r="AC617" s="43"/>
      <c r="AD617" s="43"/>
    </row>
    <row r="618" spans="1:30" s="65" customFormat="1">
      <c r="A618" s="35">
        <v>1015</v>
      </c>
      <c r="B618" s="75" t="s">
        <v>1388</v>
      </c>
      <c r="C618" s="36" t="s">
        <v>1958</v>
      </c>
      <c r="D618" s="76" t="s">
        <v>1654</v>
      </c>
      <c r="E618" s="38">
        <v>8</v>
      </c>
      <c r="F618" s="77" t="s">
        <v>7</v>
      </c>
      <c r="G618" s="57" t="s">
        <v>1960</v>
      </c>
      <c r="H618" s="43" t="s">
        <v>1964</v>
      </c>
      <c r="I618" s="41"/>
      <c r="J618" s="43"/>
      <c r="K618" s="56"/>
      <c r="L618" s="139"/>
      <c r="M618" s="135"/>
      <c r="N618" s="140"/>
      <c r="O618" s="136"/>
      <c r="P618" s="43"/>
      <c r="Q618" s="43"/>
      <c r="R618" s="43"/>
      <c r="S618" s="43"/>
      <c r="T618" s="43"/>
      <c r="U618" s="43"/>
      <c r="V618" s="43"/>
      <c r="W618" s="43"/>
      <c r="X618" s="43"/>
      <c r="Y618" s="43"/>
      <c r="Z618" s="43"/>
      <c r="AA618" s="43"/>
      <c r="AB618" s="43"/>
      <c r="AC618" s="43"/>
      <c r="AD618" s="43"/>
    </row>
    <row r="619" spans="1:30" s="68" customFormat="1">
      <c r="A619" s="66" t="s">
        <v>1394</v>
      </c>
      <c r="B619" s="67" t="s">
        <v>1395</v>
      </c>
      <c r="C619" s="67" t="s">
        <v>1965</v>
      </c>
      <c r="D619" s="63" t="s">
        <v>1654</v>
      </c>
      <c r="E619" s="41">
        <v>1</v>
      </c>
      <c r="F619" s="41" t="s">
        <v>6</v>
      </c>
      <c r="G619" s="81" t="s">
        <v>1397</v>
      </c>
      <c r="H619" s="33" t="s">
        <v>1534</v>
      </c>
      <c r="I619" s="41" t="s">
        <v>1966</v>
      </c>
      <c r="J619" s="43"/>
      <c r="K619" s="43"/>
      <c r="L619" s="43"/>
      <c r="M619" s="43"/>
      <c r="N619" s="43"/>
    </row>
    <row r="620" spans="1:30">
      <c r="A620" s="35" t="s">
        <v>1399</v>
      </c>
      <c r="B620" s="35" t="s">
        <v>1400</v>
      </c>
      <c r="C620" s="36" t="s">
        <v>1401</v>
      </c>
      <c r="D620" s="37" t="s">
        <v>1572</v>
      </c>
      <c r="E620" s="38">
        <v>1</v>
      </c>
      <c r="F620" s="38" t="s">
        <v>6</v>
      </c>
      <c r="G620" s="81" t="s">
        <v>1357</v>
      </c>
      <c r="H620" s="33" t="s">
        <v>1538</v>
      </c>
      <c r="I620" s="41" t="s">
        <v>1966</v>
      </c>
      <c r="J620" s="95">
        <v>51</v>
      </c>
      <c r="K620" s="79"/>
      <c r="O620" s="44"/>
    </row>
    <row r="621" spans="1:30">
      <c r="A621" s="35" t="s">
        <v>1399</v>
      </c>
      <c r="B621" s="35" t="s">
        <v>1400</v>
      </c>
      <c r="C621" s="36" t="s">
        <v>1401</v>
      </c>
      <c r="D621" s="37" t="s">
        <v>1572</v>
      </c>
      <c r="E621" s="38">
        <v>1</v>
      </c>
      <c r="F621" s="38" t="s">
        <v>7</v>
      </c>
      <c r="G621" s="43" t="s">
        <v>1358</v>
      </c>
      <c r="H621" s="33" t="s">
        <v>1640</v>
      </c>
      <c r="I621" s="41" t="s">
        <v>1966</v>
      </c>
      <c r="J621" s="95">
        <v>51</v>
      </c>
      <c r="K621" s="79"/>
      <c r="O621" s="34"/>
    </row>
    <row r="622" spans="1:30">
      <c r="A622" s="35" t="s">
        <v>1402</v>
      </c>
      <c r="B622" s="35" t="s">
        <v>1403</v>
      </c>
      <c r="C622" s="36" t="s">
        <v>1404</v>
      </c>
      <c r="D622" s="37" t="s">
        <v>1520</v>
      </c>
      <c r="E622" s="38">
        <v>1</v>
      </c>
      <c r="F622" s="38" t="s">
        <v>6</v>
      </c>
      <c r="G622" s="81" t="s">
        <v>1405</v>
      </c>
      <c r="H622" s="33" t="s">
        <v>1552</v>
      </c>
      <c r="I622" s="41" t="s">
        <v>1966</v>
      </c>
      <c r="J622" s="95">
        <v>51</v>
      </c>
      <c r="K622" s="56"/>
      <c r="M622" s="50"/>
      <c r="O622" s="34"/>
      <c r="P622" s="42"/>
    </row>
    <row r="623" spans="1:30">
      <c r="A623" s="35" t="s">
        <v>1402</v>
      </c>
      <c r="B623" s="35" t="s">
        <v>1403</v>
      </c>
      <c r="C623" s="36" t="s">
        <v>1404</v>
      </c>
      <c r="D623" s="37" t="s">
        <v>1520</v>
      </c>
      <c r="E623" s="38">
        <v>1</v>
      </c>
      <c r="F623" s="38" t="s">
        <v>7</v>
      </c>
      <c r="G623" s="43" t="s">
        <v>1406</v>
      </c>
      <c r="H623" s="33" t="s">
        <v>1536</v>
      </c>
      <c r="I623" s="41" t="s">
        <v>1966</v>
      </c>
      <c r="J623" s="95">
        <v>51</v>
      </c>
      <c r="K623" s="35"/>
      <c r="M623" s="50"/>
      <c r="O623" s="34"/>
      <c r="P623" s="42"/>
    </row>
    <row r="624" spans="1:30">
      <c r="A624" s="35" t="s">
        <v>1407</v>
      </c>
      <c r="B624" s="35" t="s">
        <v>1408</v>
      </c>
      <c r="C624" s="36" t="s">
        <v>1967</v>
      </c>
      <c r="D624" s="37" t="s">
        <v>1520</v>
      </c>
      <c r="E624" s="38">
        <v>1</v>
      </c>
      <c r="F624" s="38" t="s">
        <v>6</v>
      </c>
      <c r="G624" s="81" t="s">
        <v>1410</v>
      </c>
      <c r="H624" s="33" t="s">
        <v>1578</v>
      </c>
      <c r="I624" s="41" t="s">
        <v>1966</v>
      </c>
      <c r="J624" s="95">
        <v>51</v>
      </c>
      <c r="K624" s="35"/>
      <c r="O624" s="44"/>
    </row>
    <row r="625" spans="1:30">
      <c r="A625" s="35" t="s">
        <v>1407</v>
      </c>
      <c r="B625" s="35" t="s">
        <v>1408</v>
      </c>
      <c r="C625" s="36" t="s">
        <v>1967</v>
      </c>
      <c r="D625" s="37" t="s">
        <v>1520</v>
      </c>
      <c r="E625" s="38">
        <v>1</v>
      </c>
      <c r="F625" s="38" t="s">
        <v>7</v>
      </c>
      <c r="G625" s="43" t="s">
        <v>1411</v>
      </c>
      <c r="H625" s="33" t="s">
        <v>1682</v>
      </c>
      <c r="I625" s="41" t="s">
        <v>1603</v>
      </c>
      <c r="J625" s="95">
        <v>51</v>
      </c>
      <c r="K625" s="35"/>
      <c r="O625" s="44"/>
    </row>
    <row r="626" spans="1:30" ht="24">
      <c r="A626" s="35" t="s">
        <v>1412</v>
      </c>
      <c r="B626" s="35" t="s">
        <v>1413</v>
      </c>
      <c r="C626" s="36" t="s">
        <v>1968</v>
      </c>
      <c r="D626" s="37" t="s">
        <v>1905</v>
      </c>
      <c r="E626" s="38">
        <v>1</v>
      </c>
      <c r="F626" s="38" t="s">
        <v>8</v>
      </c>
      <c r="G626" s="33" t="s">
        <v>1969</v>
      </c>
      <c r="H626" s="33" t="s">
        <v>1970</v>
      </c>
      <c r="J626" s="42">
        <v>25</v>
      </c>
      <c r="K626" s="75"/>
      <c r="O626" s="109"/>
    </row>
    <row r="627" spans="1:30">
      <c r="A627" s="35" t="s">
        <v>1412</v>
      </c>
      <c r="B627" s="35" t="s">
        <v>1413</v>
      </c>
      <c r="C627" s="36" t="s">
        <v>1968</v>
      </c>
      <c r="D627" s="37" t="s">
        <v>1905</v>
      </c>
      <c r="E627" s="38">
        <v>2</v>
      </c>
      <c r="F627" s="38" t="s">
        <v>8</v>
      </c>
      <c r="G627" s="57" t="s">
        <v>1971</v>
      </c>
      <c r="H627" s="33" t="s">
        <v>1972</v>
      </c>
      <c r="J627" s="42">
        <v>25</v>
      </c>
      <c r="K627" s="35"/>
      <c r="O627" s="34"/>
    </row>
    <row r="628" spans="1:30">
      <c r="A628" s="35" t="s">
        <v>1424</v>
      </c>
      <c r="B628" s="35" t="s">
        <v>1425</v>
      </c>
      <c r="C628" s="36" t="s">
        <v>184</v>
      </c>
      <c r="D628" s="37" t="s">
        <v>1546</v>
      </c>
      <c r="E628" s="38">
        <v>1</v>
      </c>
      <c r="F628" s="38" t="s">
        <v>19</v>
      </c>
      <c r="G628" s="57" t="s">
        <v>1973</v>
      </c>
      <c r="K628" s="35"/>
      <c r="O628" s="44"/>
    </row>
    <row r="629" spans="1:30">
      <c r="A629" s="35" t="s">
        <v>1426</v>
      </c>
      <c r="B629" s="35" t="s">
        <v>1427</v>
      </c>
      <c r="C629" s="36" t="s">
        <v>1428</v>
      </c>
      <c r="D629" s="37" t="s">
        <v>1520</v>
      </c>
      <c r="E629" s="38">
        <v>1</v>
      </c>
      <c r="F629" s="38" t="s">
        <v>6</v>
      </c>
      <c r="G629" s="81" t="s">
        <v>1429</v>
      </c>
      <c r="H629" s="33" t="s">
        <v>1522</v>
      </c>
      <c r="I629" s="41" t="s">
        <v>1966</v>
      </c>
      <c r="J629" s="42">
        <v>40</v>
      </c>
      <c r="K629" s="56"/>
      <c r="M629" s="50"/>
      <c r="O629" s="44"/>
    </row>
    <row r="630" spans="1:30">
      <c r="A630" s="35" t="s">
        <v>1426</v>
      </c>
      <c r="B630" s="35" t="s">
        <v>1427</v>
      </c>
      <c r="C630" s="36" t="s">
        <v>1428</v>
      </c>
      <c r="D630" s="37" t="s">
        <v>1520</v>
      </c>
      <c r="E630" s="38">
        <v>1</v>
      </c>
      <c r="F630" s="38" t="s">
        <v>7</v>
      </c>
      <c r="G630" s="43" t="s">
        <v>1430</v>
      </c>
      <c r="H630" s="33" t="s">
        <v>1554</v>
      </c>
      <c r="I630" s="41" t="s">
        <v>1966</v>
      </c>
      <c r="J630" s="42">
        <v>40</v>
      </c>
      <c r="K630" s="35"/>
      <c r="O630" s="44"/>
    </row>
    <row r="631" spans="1:30">
      <c r="A631" s="35" t="s">
        <v>1431</v>
      </c>
      <c r="B631" s="35" t="s">
        <v>1432</v>
      </c>
      <c r="C631" s="36" t="s">
        <v>1433</v>
      </c>
      <c r="D631" s="37" t="s">
        <v>1520</v>
      </c>
      <c r="E631" s="38">
        <v>1</v>
      </c>
      <c r="F631" s="38" t="s">
        <v>6</v>
      </c>
      <c r="G631" s="81" t="s">
        <v>1434</v>
      </c>
      <c r="H631" s="33" t="s">
        <v>1548</v>
      </c>
      <c r="I631" s="41" t="s">
        <v>1966</v>
      </c>
      <c r="J631" s="42">
        <v>40</v>
      </c>
      <c r="K631" s="35"/>
      <c r="O631" s="44"/>
    </row>
    <row r="632" spans="1:30">
      <c r="A632" s="35" t="s">
        <v>1431</v>
      </c>
      <c r="B632" s="35" t="s">
        <v>1432</v>
      </c>
      <c r="C632" s="36" t="s">
        <v>1433</v>
      </c>
      <c r="D632" s="37" t="s">
        <v>1520</v>
      </c>
      <c r="E632" s="38">
        <v>1</v>
      </c>
      <c r="F632" s="38" t="s">
        <v>7</v>
      </c>
      <c r="G632" s="43" t="s">
        <v>1435</v>
      </c>
      <c r="H632" s="33" t="s">
        <v>1550</v>
      </c>
      <c r="I632" s="41" t="s">
        <v>1966</v>
      </c>
      <c r="J632" s="42">
        <v>40</v>
      </c>
      <c r="K632" s="35"/>
      <c r="O632" s="44"/>
    </row>
    <row r="633" spans="1:30">
      <c r="A633" s="35" t="s">
        <v>1436</v>
      </c>
      <c r="B633" s="35" t="s">
        <v>1437</v>
      </c>
      <c r="C633" s="36" t="s">
        <v>1438</v>
      </c>
      <c r="D633" s="37" t="s">
        <v>1520</v>
      </c>
      <c r="E633" s="38">
        <v>1</v>
      </c>
      <c r="F633" s="38" t="s">
        <v>6</v>
      </c>
      <c r="G633" s="81" t="s">
        <v>321</v>
      </c>
      <c r="H633" s="33" t="s">
        <v>1974</v>
      </c>
      <c r="I633" s="41" t="s">
        <v>1966</v>
      </c>
      <c r="J633" s="42">
        <v>40</v>
      </c>
      <c r="K633" s="35"/>
      <c r="O633" s="44"/>
    </row>
    <row r="634" spans="1:30">
      <c r="A634" s="35" t="s">
        <v>1436</v>
      </c>
      <c r="B634" s="35" t="s">
        <v>1437</v>
      </c>
      <c r="C634" s="36" t="s">
        <v>1438</v>
      </c>
      <c r="D634" s="37" t="s">
        <v>1520</v>
      </c>
      <c r="E634" s="38">
        <v>1</v>
      </c>
      <c r="F634" s="38" t="s">
        <v>7</v>
      </c>
      <c r="G634" s="43" t="s">
        <v>322</v>
      </c>
      <c r="H634" s="33" t="s">
        <v>1525</v>
      </c>
      <c r="I634" s="41" t="s">
        <v>1966</v>
      </c>
      <c r="J634" s="42">
        <v>40</v>
      </c>
      <c r="K634" s="35"/>
      <c r="O634" s="44"/>
    </row>
    <row r="635" spans="1:30" ht="83.25" customHeight="1">
      <c r="A635" s="35" t="s">
        <v>1439</v>
      </c>
      <c r="B635" s="35" t="s">
        <v>1440</v>
      </c>
      <c r="C635" s="36" t="s">
        <v>1441</v>
      </c>
      <c r="D635" s="37" t="s">
        <v>1683</v>
      </c>
      <c r="E635" s="38">
        <v>1</v>
      </c>
      <c r="F635" s="38" t="s">
        <v>8</v>
      </c>
      <c r="G635" s="33" t="s">
        <v>1975</v>
      </c>
      <c r="H635" s="33" t="s">
        <v>1580</v>
      </c>
      <c r="J635" s="42">
        <v>40</v>
      </c>
      <c r="K635" s="35"/>
      <c r="L635" s="141"/>
      <c r="O635" s="34"/>
    </row>
    <row r="636" spans="1:30">
      <c r="A636" s="35" t="s">
        <v>1976</v>
      </c>
      <c r="B636" s="35" t="s">
        <v>1977</v>
      </c>
      <c r="C636" s="36" t="s">
        <v>197</v>
      </c>
      <c r="D636" s="37" t="s">
        <v>1546</v>
      </c>
      <c r="E636" s="38">
        <v>1</v>
      </c>
      <c r="F636" s="38" t="s">
        <v>19</v>
      </c>
      <c r="G636" s="57" t="s">
        <v>1973</v>
      </c>
      <c r="K636" s="35"/>
      <c r="L636" s="141"/>
      <c r="O636" s="44"/>
    </row>
    <row r="637" spans="1:30">
      <c r="A637" s="35" t="s">
        <v>1978</v>
      </c>
      <c r="B637" s="35" t="s">
        <v>1979</v>
      </c>
      <c r="C637" s="36" t="s">
        <v>197</v>
      </c>
      <c r="D637" s="37" t="s">
        <v>1546</v>
      </c>
      <c r="E637" s="38">
        <v>1</v>
      </c>
      <c r="F637" s="38" t="s">
        <v>19</v>
      </c>
      <c r="G637" s="57" t="s">
        <v>1973</v>
      </c>
      <c r="K637" s="35"/>
      <c r="L637" s="141"/>
      <c r="O637" s="44"/>
    </row>
    <row r="638" spans="1:30">
      <c r="A638" s="35" t="s">
        <v>1980</v>
      </c>
      <c r="B638" s="35" t="s">
        <v>1981</v>
      </c>
      <c r="C638" s="36" t="s">
        <v>200</v>
      </c>
      <c r="D638" s="37" t="s">
        <v>1546</v>
      </c>
      <c r="E638" s="38">
        <v>1</v>
      </c>
      <c r="F638" s="38" t="s">
        <v>19</v>
      </c>
      <c r="G638" s="57" t="s">
        <v>1973</v>
      </c>
      <c r="K638" s="35"/>
      <c r="O638" s="44"/>
    </row>
    <row r="639" spans="1:30" s="65" customFormat="1">
      <c r="A639" s="35">
        <v>1767</v>
      </c>
      <c r="B639" s="75" t="s">
        <v>1982</v>
      </c>
      <c r="C639" s="36" t="s">
        <v>200</v>
      </c>
      <c r="D639" s="76">
        <v>3</v>
      </c>
      <c r="E639" s="38">
        <v>1</v>
      </c>
      <c r="F639" s="77" t="s">
        <v>19</v>
      </c>
      <c r="G639" s="57" t="s">
        <v>1973</v>
      </c>
      <c r="H639" s="43"/>
      <c r="I639" s="41"/>
      <c r="J639" s="43"/>
      <c r="K639" s="56"/>
      <c r="L639" s="50"/>
      <c r="M639" s="50"/>
      <c r="N639" s="43"/>
      <c r="O639" s="44"/>
      <c r="P639" s="43"/>
      <c r="Q639" s="43"/>
      <c r="R639" s="43"/>
      <c r="S639" s="43"/>
      <c r="T639" s="43"/>
      <c r="U639" s="43"/>
      <c r="V639" s="43"/>
      <c r="W639" s="43"/>
      <c r="X639" s="43"/>
      <c r="Y639" s="43"/>
      <c r="Z639" s="43"/>
      <c r="AA639" s="43"/>
      <c r="AB639" s="43"/>
      <c r="AC639" s="43"/>
      <c r="AD639" s="43"/>
    </row>
    <row r="640" spans="1:30" s="68" customFormat="1">
      <c r="A640" s="66" t="s">
        <v>1464</v>
      </c>
      <c r="B640" s="67" t="s">
        <v>1465</v>
      </c>
      <c r="C640" s="67" t="s">
        <v>1983</v>
      </c>
      <c r="D640" s="63" t="s">
        <v>1572</v>
      </c>
      <c r="E640" s="41">
        <v>1</v>
      </c>
      <c r="F640" s="41" t="s">
        <v>6</v>
      </c>
      <c r="G640" s="81" t="s">
        <v>1410</v>
      </c>
      <c r="H640" s="33" t="s">
        <v>1564</v>
      </c>
      <c r="I640" s="41" t="s">
        <v>1984</v>
      </c>
      <c r="J640" s="43"/>
      <c r="K640" s="43"/>
      <c r="L640" s="43"/>
      <c r="M640" s="43"/>
      <c r="N640" s="43"/>
    </row>
    <row r="641" spans="1:15" s="68" customFormat="1">
      <c r="A641" s="66" t="s">
        <v>1467</v>
      </c>
      <c r="B641" s="67" t="s">
        <v>1468</v>
      </c>
      <c r="C641" s="67" t="s">
        <v>1985</v>
      </c>
      <c r="D641" s="63" t="s">
        <v>1661</v>
      </c>
      <c r="E641" s="41">
        <v>1</v>
      </c>
      <c r="F641" s="41" t="s">
        <v>6</v>
      </c>
      <c r="G641" s="81" t="s">
        <v>1390</v>
      </c>
      <c r="H641" s="33" t="s">
        <v>1552</v>
      </c>
      <c r="I641" s="41" t="s">
        <v>1984</v>
      </c>
      <c r="J641" s="43"/>
      <c r="K641" s="43"/>
      <c r="L641" s="43"/>
      <c r="M641" s="43"/>
      <c r="N641" s="43"/>
    </row>
    <row r="642" spans="1:15" s="41" customFormat="1">
      <c r="A642" s="35" t="s">
        <v>1470</v>
      </c>
      <c r="B642" s="60" t="s">
        <v>1471</v>
      </c>
      <c r="C642" s="61" t="s">
        <v>212</v>
      </c>
      <c r="D642" s="37" t="s">
        <v>1546</v>
      </c>
      <c r="E642" s="38">
        <v>1</v>
      </c>
      <c r="F642" s="38" t="s">
        <v>19</v>
      </c>
      <c r="G642" s="57" t="s">
        <v>1973</v>
      </c>
      <c r="H642" s="33"/>
      <c r="J642" s="42"/>
      <c r="K642" s="35"/>
      <c r="L642" s="67"/>
      <c r="O642" s="74"/>
    </row>
    <row r="644" spans="1:15">
      <c r="C644" s="29"/>
      <c r="G644" s="49"/>
      <c r="K644" s="42"/>
    </row>
    <row r="645" spans="1:15">
      <c r="B645" s="75"/>
      <c r="G645" s="33"/>
    </row>
    <row r="646" spans="1:15">
      <c r="G646" s="57"/>
      <c r="J646" s="95"/>
    </row>
    <row r="647" spans="1:15">
      <c r="B647" s="75"/>
    </row>
    <row r="648" spans="1:15" s="66" customFormat="1">
      <c r="A648" s="142"/>
      <c r="B648" s="75"/>
      <c r="C648" s="36"/>
      <c r="D648" s="37"/>
      <c r="E648" s="38"/>
      <c r="F648" s="38"/>
      <c r="G648" s="102"/>
      <c r="H648" s="33"/>
      <c r="I648" s="41"/>
      <c r="J648" s="95"/>
      <c r="L648" s="43"/>
      <c r="M648" s="43"/>
    </row>
    <row r="649" spans="1:15">
      <c r="B649" s="43"/>
      <c r="J649" s="95"/>
    </row>
    <row r="650" spans="1:15">
      <c r="B650" s="43"/>
      <c r="J650" s="95"/>
    </row>
    <row r="651" spans="1:15">
      <c r="B651" s="43"/>
    </row>
    <row r="652" spans="1:15">
      <c r="B652" s="43"/>
    </row>
    <row r="653" spans="1:15">
      <c r="B653" s="143"/>
    </row>
    <row r="654" spans="1:15">
      <c r="B654" s="143"/>
    </row>
    <row r="655" spans="1:15">
      <c r="B655" s="143"/>
    </row>
    <row r="656" spans="1:15" s="75" customFormat="1">
      <c r="A656" s="38"/>
      <c r="B656" s="49"/>
      <c r="C656" s="36"/>
      <c r="D656" s="37"/>
      <c r="E656" s="38"/>
      <c r="F656" s="38"/>
      <c r="G656" s="102"/>
      <c r="H656" s="33"/>
      <c r="I656" s="41"/>
      <c r="J656" s="42"/>
      <c r="K656" s="66"/>
      <c r="L656" s="43"/>
      <c r="M656" s="43"/>
      <c r="N656" s="43"/>
    </row>
    <row r="657" spans="1:14" s="75" customFormat="1">
      <c r="A657" s="38"/>
      <c r="B657" s="49"/>
      <c r="C657" s="36"/>
      <c r="D657" s="37"/>
      <c r="E657" s="38"/>
      <c r="F657" s="38"/>
      <c r="G657" s="102"/>
      <c r="H657" s="33"/>
      <c r="I657" s="41"/>
      <c r="J657" s="42"/>
      <c r="K657" s="66"/>
      <c r="L657" s="43"/>
      <c r="M657" s="43"/>
      <c r="N657" s="43"/>
    </row>
    <row r="658" spans="1:14" s="75" customFormat="1">
      <c r="A658" s="38"/>
      <c r="B658" s="60"/>
      <c r="C658" s="36"/>
      <c r="D658" s="37"/>
      <c r="E658" s="38"/>
      <c r="F658" s="38"/>
      <c r="G658" s="102"/>
      <c r="H658" s="33"/>
      <c r="I658" s="41"/>
      <c r="J658" s="42"/>
      <c r="K658" s="66"/>
      <c r="L658" s="43"/>
      <c r="M658" s="43"/>
      <c r="N658" s="43"/>
    </row>
    <row r="659" spans="1:14" s="75" customFormat="1">
      <c r="A659" s="38"/>
      <c r="B659" s="49"/>
      <c r="C659" s="36"/>
      <c r="D659" s="37"/>
      <c r="E659" s="38"/>
      <c r="F659" s="38"/>
      <c r="G659" s="102"/>
      <c r="H659" s="33"/>
      <c r="I659" s="41"/>
      <c r="J659" s="42"/>
      <c r="K659" s="66"/>
      <c r="L659" s="43"/>
      <c r="M659" s="43"/>
      <c r="N659" s="43"/>
    </row>
    <row r="661" spans="1:14" s="75" customFormat="1">
      <c r="A661" s="38"/>
      <c r="B661" s="49"/>
      <c r="C661" s="36"/>
      <c r="D661" s="37"/>
      <c r="E661" s="38"/>
      <c r="F661" s="38"/>
      <c r="G661" s="102"/>
      <c r="H661" s="33"/>
      <c r="I661" s="41"/>
      <c r="J661" s="42"/>
      <c r="K661" s="66"/>
      <c r="L661" s="43"/>
      <c r="M661" s="43"/>
      <c r="N661" s="43"/>
    </row>
    <row r="665" spans="1:14" s="75" customFormat="1">
      <c r="A665" s="38"/>
      <c r="B665" s="49"/>
      <c r="C665" s="36"/>
      <c r="D665" s="37"/>
      <c r="E665" s="38"/>
      <c r="F665" s="38"/>
      <c r="G665" s="102"/>
      <c r="H665" s="33"/>
      <c r="I665" s="41"/>
      <c r="J665" s="42"/>
      <c r="K665" s="66"/>
      <c r="L665" s="43"/>
      <c r="M665" s="43"/>
      <c r="N665" s="43"/>
    </row>
    <row r="667" spans="1:14" s="75" customFormat="1">
      <c r="A667" s="38"/>
      <c r="B667" s="60"/>
      <c r="C667" s="36"/>
      <c r="D667" s="37"/>
      <c r="E667" s="38"/>
      <c r="F667" s="38"/>
      <c r="G667" s="102"/>
      <c r="H667" s="33"/>
      <c r="I667" s="41"/>
      <c r="J667" s="42"/>
      <c r="K667" s="66"/>
      <c r="L667" s="43"/>
      <c r="M667" s="43"/>
      <c r="N667" s="43"/>
    </row>
    <row r="670" spans="1:14" s="75" customFormat="1">
      <c r="A670" s="38"/>
      <c r="B670" s="49"/>
      <c r="C670" s="36"/>
      <c r="D670" s="37"/>
      <c r="E670" s="38"/>
      <c r="F670" s="38"/>
      <c r="G670" s="102"/>
      <c r="H670" s="33"/>
      <c r="I670" s="41"/>
      <c r="J670" s="42"/>
      <c r="K670" s="66"/>
      <c r="L670" s="43"/>
      <c r="M670" s="43"/>
      <c r="N670" s="43"/>
    </row>
    <row r="671" spans="1:14" s="75" customFormat="1">
      <c r="A671" s="38"/>
      <c r="B671" s="49"/>
      <c r="C671" s="36"/>
      <c r="D671" s="37"/>
      <c r="E671" s="38"/>
      <c r="F671" s="38"/>
      <c r="G671" s="102"/>
      <c r="H671" s="33"/>
      <c r="I671" s="41"/>
      <c r="J671" s="42"/>
      <c r="K671" s="66"/>
      <c r="L671" s="43"/>
      <c r="M671" s="43"/>
      <c r="N671" s="43"/>
    </row>
    <row r="672" spans="1:14" s="75" customFormat="1">
      <c r="A672" s="38"/>
      <c r="B672" s="49"/>
      <c r="C672" s="36"/>
      <c r="D672" s="37"/>
      <c r="E672" s="38"/>
      <c r="F672" s="38"/>
      <c r="G672" s="102"/>
      <c r="H672" s="33"/>
      <c r="I672" s="41"/>
      <c r="J672" s="42"/>
      <c r="K672" s="66"/>
      <c r="L672" s="43"/>
      <c r="M672" s="43"/>
      <c r="N672" s="43"/>
    </row>
    <row r="673" spans="1:14" s="75" customFormat="1">
      <c r="A673" s="38"/>
      <c r="B673" s="66"/>
      <c r="C673" s="36"/>
      <c r="D673" s="37"/>
      <c r="E673" s="38"/>
      <c r="F673" s="38"/>
      <c r="G673" s="102"/>
      <c r="H673" s="33"/>
      <c r="I673" s="41"/>
      <c r="J673" s="42"/>
      <c r="K673" s="66"/>
      <c r="L673" s="43"/>
      <c r="M673" s="43"/>
      <c r="N673" s="43"/>
    </row>
    <row r="674" spans="1:14" s="75" customFormat="1">
      <c r="A674" s="38"/>
      <c r="B674" s="60"/>
      <c r="C674" s="36"/>
      <c r="D674" s="37"/>
      <c r="E674" s="38"/>
      <c r="F674" s="38"/>
      <c r="G674" s="102"/>
      <c r="H674" s="33"/>
      <c r="I674" s="41"/>
      <c r="J674" s="42"/>
      <c r="K674" s="66"/>
      <c r="L674" s="43"/>
      <c r="M674" s="43"/>
      <c r="N674" s="43"/>
    </row>
    <row r="675" spans="1:14" s="75" customFormat="1">
      <c r="A675" s="38"/>
      <c r="B675" s="60"/>
      <c r="C675" s="36"/>
      <c r="D675" s="37"/>
      <c r="E675" s="38"/>
      <c r="F675" s="38"/>
      <c r="G675" s="102"/>
      <c r="H675" s="33"/>
      <c r="I675" s="41"/>
      <c r="J675" s="42"/>
      <c r="K675" s="66"/>
      <c r="L675" s="43"/>
      <c r="M675" s="43"/>
      <c r="N675" s="43"/>
    </row>
    <row r="679" spans="1:14" s="75" customFormat="1">
      <c r="A679" s="38"/>
      <c r="B679" s="49"/>
      <c r="C679" s="36"/>
      <c r="D679" s="37"/>
      <c r="E679" s="38"/>
      <c r="F679" s="38"/>
      <c r="G679" s="102"/>
      <c r="H679" s="33"/>
      <c r="I679" s="41"/>
      <c r="J679" s="42"/>
      <c r="K679" s="66"/>
      <c r="L679" s="43"/>
      <c r="M679" s="43"/>
      <c r="N679" s="43"/>
    </row>
    <row r="680" spans="1:14" s="75" customFormat="1">
      <c r="A680" s="38"/>
      <c r="B680" s="49"/>
      <c r="C680" s="36"/>
      <c r="D680" s="37"/>
      <c r="E680" s="38"/>
      <c r="F680" s="38"/>
      <c r="G680" s="102"/>
      <c r="H680" s="33"/>
      <c r="I680" s="41"/>
      <c r="J680" s="42"/>
      <c r="K680" s="66"/>
      <c r="L680" s="43"/>
      <c r="M680" s="43"/>
      <c r="N680" s="43"/>
    </row>
    <row r="681" spans="1:14" s="75" customFormat="1">
      <c r="A681" s="38"/>
      <c r="C681" s="36"/>
      <c r="D681" s="37"/>
      <c r="E681" s="38"/>
      <c r="F681" s="38"/>
      <c r="G681" s="102"/>
      <c r="H681" s="33"/>
      <c r="I681" s="41"/>
      <c r="J681" s="42"/>
      <c r="K681" s="66"/>
      <c r="L681" s="43"/>
      <c r="M681" s="43"/>
      <c r="N681" s="43"/>
    </row>
    <row r="682" spans="1:14" s="75" customFormat="1">
      <c r="A682" s="38"/>
      <c r="B682" s="43"/>
      <c r="C682" s="36"/>
      <c r="D682" s="37"/>
      <c r="E682" s="38"/>
      <c r="F682" s="38"/>
      <c r="G682" s="102"/>
      <c r="H682" s="33"/>
      <c r="I682" s="41"/>
      <c r="J682" s="42"/>
      <c r="K682" s="66"/>
      <c r="L682" s="43"/>
      <c r="M682" s="43"/>
      <c r="N682" s="43"/>
    </row>
    <row r="683" spans="1:14" s="75" customFormat="1">
      <c r="A683" s="38"/>
      <c r="B683" s="49"/>
      <c r="C683" s="36"/>
      <c r="D683" s="37"/>
      <c r="E683" s="38"/>
      <c r="F683" s="38"/>
      <c r="G683" s="102"/>
      <c r="H683" s="33"/>
      <c r="I683" s="41"/>
      <c r="J683" s="42"/>
      <c r="K683" s="66"/>
      <c r="L683" s="43"/>
      <c r="M683" s="43"/>
      <c r="N683" s="43"/>
    </row>
    <row r="684" spans="1:14" s="75" customFormat="1">
      <c r="A684" s="38"/>
      <c r="B684" s="49"/>
      <c r="C684" s="36"/>
      <c r="D684" s="37"/>
      <c r="E684" s="38"/>
      <c r="F684" s="38"/>
      <c r="G684" s="102"/>
      <c r="H684" s="33"/>
      <c r="I684" s="41"/>
      <c r="J684" s="42"/>
      <c r="K684" s="66"/>
      <c r="L684" s="43"/>
      <c r="M684" s="43"/>
      <c r="N684" s="43"/>
    </row>
    <row r="685" spans="1:14" s="75" customFormat="1">
      <c r="A685" s="38"/>
      <c r="B685" s="60"/>
      <c r="C685" s="36"/>
      <c r="D685" s="37"/>
      <c r="E685" s="38"/>
      <c r="F685" s="38"/>
      <c r="G685" s="102"/>
      <c r="H685" s="33"/>
      <c r="I685" s="41"/>
      <c r="J685" s="42"/>
      <c r="K685" s="66"/>
      <c r="L685" s="43"/>
      <c r="M685" s="43"/>
      <c r="N685" s="43"/>
    </row>
    <row r="687" spans="1:14" s="75" customFormat="1">
      <c r="A687" s="38"/>
      <c r="B687" s="49"/>
      <c r="C687" s="36"/>
      <c r="D687" s="37"/>
      <c r="E687" s="38"/>
      <c r="F687" s="38"/>
      <c r="G687" s="102"/>
      <c r="H687" s="33"/>
      <c r="I687" s="41"/>
      <c r="J687" s="42"/>
      <c r="K687" s="66"/>
      <c r="L687" s="43"/>
      <c r="M687" s="43"/>
      <c r="N687" s="43"/>
    </row>
    <row r="688" spans="1:14" s="75" customFormat="1">
      <c r="A688" s="38"/>
      <c r="B688" s="43"/>
      <c r="C688" s="36"/>
      <c r="D688" s="37"/>
      <c r="E688" s="38"/>
      <c r="F688" s="38"/>
      <c r="G688" s="102"/>
      <c r="H688" s="33"/>
      <c r="I688" s="41"/>
      <c r="J688" s="42"/>
      <c r="K688" s="66"/>
      <c r="L688" s="43"/>
      <c r="M688" s="43"/>
      <c r="N688" s="43"/>
    </row>
    <row r="689" spans="1:14" s="75" customFormat="1">
      <c r="A689" s="38"/>
      <c r="B689" s="65"/>
      <c r="C689" s="36"/>
      <c r="D689" s="37"/>
      <c r="E689" s="38"/>
      <c r="F689" s="38"/>
      <c r="G689" s="102"/>
      <c r="H689" s="33"/>
      <c r="I689" s="41"/>
      <c r="J689" s="42"/>
      <c r="K689" s="66"/>
      <c r="L689" s="43"/>
      <c r="M689" s="43"/>
      <c r="N689" s="43"/>
    </row>
    <row r="690" spans="1:14" s="75" customFormat="1">
      <c r="A690" s="38"/>
      <c r="B690" s="65"/>
      <c r="C690" s="36"/>
      <c r="D690" s="37"/>
      <c r="E690" s="38"/>
      <c r="F690" s="38"/>
      <c r="G690" s="102"/>
      <c r="H690" s="33"/>
      <c r="I690" s="41"/>
      <c r="J690" s="42"/>
      <c r="K690" s="66"/>
      <c r="L690" s="43"/>
      <c r="M690" s="43"/>
      <c r="N690" s="43"/>
    </row>
    <row r="691" spans="1:14" s="75" customFormat="1">
      <c r="A691" s="38"/>
      <c r="B691" s="65"/>
      <c r="C691" s="36"/>
      <c r="D691" s="37"/>
      <c r="E691" s="38"/>
      <c r="F691" s="38"/>
      <c r="G691" s="102"/>
      <c r="H691" s="33"/>
      <c r="I691" s="41"/>
      <c r="J691" s="42"/>
      <c r="K691" s="66"/>
      <c r="L691" s="43"/>
      <c r="M691" s="43"/>
      <c r="N691" s="43"/>
    </row>
    <row r="692" spans="1:14" s="75" customFormat="1">
      <c r="A692" s="38"/>
      <c r="B692" s="65"/>
      <c r="C692" s="36"/>
      <c r="D692" s="37"/>
      <c r="E692" s="38"/>
      <c r="F692" s="38"/>
      <c r="G692" s="102"/>
      <c r="H692" s="33"/>
      <c r="I692" s="41"/>
      <c r="J692" s="42"/>
      <c r="K692" s="66"/>
      <c r="L692" s="43"/>
      <c r="M692" s="43"/>
      <c r="N692" s="43"/>
    </row>
    <row r="693" spans="1:14" s="75" customFormat="1">
      <c r="A693" s="38"/>
      <c r="B693" s="65"/>
      <c r="C693" s="36"/>
      <c r="D693" s="37"/>
      <c r="E693" s="38"/>
      <c r="F693" s="38"/>
      <c r="G693" s="102"/>
      <c r="H693" s="33"/>
      <c r="I693" s="41"/>
      <c r="J693" s="42"/>
      <c r="K693" s="66"/>
      <c r="L693" s="43"/>
      <c r="M693" s="43"/>
      <c r="N693" s="43"/>
    </row>
    <row r="694" spans="1:14" s="75" customFormat="1">
      <c r="A694" s="38"/>
      <c r="B694" s="65"/>
      <c r="C694" s="36"/>
      <c r="D694" s="37"/>
      <c r="E694" s="38"/>
      <c r="F694" s="38"/>
      <c r="G694" s="102"/>
      <c r="H694" s="33"/>
      <c r="I694" s="41"/>
      <c r="J694" s="42"/>
      <c r="K694" s="66"/>
      <c r="L694" s="43"/>
      <c r="M694" s="43"/>
      <c r="N694" s="43"/>
    </row>
    <row r="695" spans="1:14" s="75" customFormat="1">
      <c r="A695" s="38"/>
      <c r="B695" s="65"/>
      <c r="C695" s="36"/>
      <c r="D695" s="37"/>
      <c r="E695" s="38"/>
      <c r="F695" s="38"/>
      <c r="G695" s="102"/>
      <c r="H695" s="33"/>
      <c r="I695" s="41"/>
      <c r="J695" s="42"/>
      <c r="K695" s="66"/>
      <c r="L695" s="43"/>
      <c r="M695" s="43"/>
      <c r="N695" s="43"/>
    </row>
    <row r="696" spans="1:14" s="75" customFormat="1">
      <c r="A696" s="38"/>
      <c r="B696" s="65"/>
      <c r="C696" s="36"/>
      <c r="D696" s="37"/>
      <c r="E696" s="38"/>
      <c r="F696" s="38"/>
      <c r="G696" s="102"/>
      <c r="H696" s="33"/>
      <c r="I696" s="41"/>
      <c r="J696" s="42"/>
      <c r="K696" s="66"/>
      <c r="L696" s="43"/>
      <c r="M696" s="43"/>
      <c r="N696" s="43"/>
    </row>
    <row r="697" spans="1:14" s="75" customFormat="1">
      <c r="A697" s="38"/>
      <c r="B697" s="65"/>
      <c r="C697" s="36"/>
      <c r="D697" s="37"/>
      <c r="E697" s="38"/>
      <c r="F697" s="38"/>
      <c r="G697" s="102"/>
      <c r="H697" s="33"/>
      <c r="I697" s="41"/>
      <c r="J697" s="42"/>
      <c r="K697" s="66"/>
      <c r="L697" s="43"/>
      <c r="M697" s="43"/>
      <c r="N697" s="43"/>
    </row>
    <row r="698" spans="1:14" s="75" customFormat="1">
      <c r="A698" s="38"/>
      <c r="B698" s="65"/>
      <c r="C698" s="36"/>
      <c r="D698" s="37"/>
      <c r="E698" s="38"/>
      <c r="F698" s="38"/>
      <c r="G698" s="102"/>
      <c r="H698" s="33"/>
      <c r="I698" s="41"/>
      <c r="J698" s="42"/>
      <c r="K698" s="66"/>
      <c r="L698" s="43"/>
      <c r="M698" s="43"/>
      <c r="N698" s="43"/>
    </row>
    <row r="699" spans="1:14" s="75" customFormat="1">
      <c r="A699" s="38"/>
      <c r="B699" s="65"/>
      <c r="C699" s="36"/>
      <c r="D699" s="37"/>
      <c r="E699" s="38"/>
      <c r="F699" s="38"/>
      <c r="G699" s="102"/>
      <c r="H699" s="33"/>
      <c r="I699" s="41"/>
      <c r="J699" s="42"/>
      <c r="K699" s="66"/>
      <c r="L699" s="43"/>
      <c r="M699" s="43"/>
      <c r="N699" s="43"/>
    </row>
    <row r="700" spans="1:14" s="75" customFormat="1">
      <c r="A700" s="38"/>
      <c r="B700" s="65"/>
      <c r="C700" s="36"/>
      <c r="D700" s="37"/>
      <c r="E700" s="38"/>
      <c r="F700" s="38"/>
      <c r="G700" s="102"/>
      <c r="H700" s="33"/>
      <c r="I700" s="41"/>
      <c r="J700" s="42"/>
      <c r="K700" s="66"/>
      <c r="L700" s="43"/>
      <c r="M700" s="43"/>
      <c r="N700" s="43"/>
    </row>
    <row r="701" spans="1:14" s="75" customFormat="1">
      <c r="A701" s="38"/>
      <c r="B701" s="65"/>
      <c r="C701" s="36"/>
      <c r="D701" s="37"/>
      <c r="E701" s="38"/>
      <c r="F701" s="38"/>
      <c r="G701" s="102"/>
      <c r="H701" s="33"/>
      <c r="I701" s="41"/>
      <c r="J701" s="42"/>
      <c r="K701" s="66"/>
      <c r="L701" s="43"/>
      <c r="M701" s="43"/>
      <c r="N701" s="43"/>
    </row>
    <row r="702" spans="1:14" s="75" customFormat="1">
      <c r="A702" s="38"/>
      <c r="B702" s="65"/>
      <c r="C702" s="36"/>
      <c r="D702" s="37"/>
      <c r="E702" s="38"/>
      <c r="F702" s="38"/>
      <c r="G702" s="102"/>
      <c r="H702" s="33"/>
      <c r="I702" s="41"/>
      <c r="J702" s="42"/>
      <c r="K702" s="66"/>
      <c r="L702" s="43"/>
      <c r="M702" s="43"/>
      <c r="N702" s="43"/>
    </row>
  </sheetData>
  <autoFilter ref="A3:AD642"/>
  <mergeCells count="2">
    <mergeCell ref="C1:I1"/>
    <mergeCell ref="D2:G2"/>
  </mergeCells>
  <conditionalFormatting sqref="I46">
    <cfRule type="duplicateValues" dxfId="104" priority="34"/>
  </conditionalFormatting>
  <conditionalFormatting sqref="I129">
    <cfRule type="duplicateValues" dxfId="103" priority="33"/>
  </conditionalFormatting>
  <conditionalFormatting sqref="I131">
    <cfRule type="duplicateValues" dxfId="102" priority="32"/>
  </conditionalFormatting>
  <conditionalFormatting sqref="A544:D544">
    <cfRule type="duplicateValues" dxfId="101" priority="31"/>
  </conditionalFormatting>
  <conditionalFormatting sqref="B49">
    <cfRule type="duplicateValues" dxfId="100" priority="30"/>
  </conditionalFormatting>
  <conditionalFormatting sqref="B55">
    <cfRule type="duplicateValues" dxfId="99" priority="29"/>
  </conditionalFormatting>
  <conditionalFormatting sqref="B108">
    <cfRule type="duplicateValues" dxfId="98" priority="28"/>
  </conditionalFormatting>
  <conditionalFormatting sqref="B110:B111">
    <cfRule type="duplicateValues" dxfId="97" priority="27"/>
  </conditionalFormatting>
  <conditionalFormatting sqref="B113">
    <cfRule type="duplicateValues" dxfId="96" priority="26"/>
  </conditionalFormatting>
  <conditionalFormatting sqref="B125 C126">
    <cfRule type="duplicateValues" dxfId="95" priority="25"/>
  </conditionalFormatting>
  <conditionalFormatting sqref="B151">
    <cfRule type="duplicateValues" dxfId="94" priority="24"/>
  </conditionalFormatting>
  <conditionalFormatting sqref="B164">
    <cfRule type="duplicateValues" dxfId="93" priority="23"/>
  </conditionalFormatting>
  <conditionalFormatting sqref="B188">
    <cfRule type="duplicateValues" dxfId="92" priority="22"/>
  </conditionalFormatting>
  <conditionalFormatting sqref="B220">
    <cfRule type="duplicateValues" dxfId="91" priority="21"/>
  </conditionalFormatting>
  <conditionalFormatting sqref="B237">
    <cfRule type="duplicateValues" dxfId="90" priority="20"/>
  </conditionalFormatting>
  <conditionalFormatting sqref="B254 B250:B251 B257:B258">
    <cfRule type="duplicateValues" dxfId="89" priority="19"/>
  </conditionalFormatting>
  <conditionalFormatting sqref="B288:B290 B292 B283">
    <cfRule type="duplicateValues" dxfId="88" priority="18"/>
  </conditionalFormatting>
  <conditionalFormatting sqref="B394">
    <cfRule type="duplicateValues" dxfId="87" priority="17"/>
  </conditionalFormatting>
  <conditionalFormatting sqref="B308:B309 B312:B313">
    <cfRule type="duplicateValues" dxfId="86" priority="16"/>
  </conditionalFormatting>
  <conditionalFormatting sqref="B292 B289:B290">
    <cfRule type="duplicateValues" dxfId="85" priority="15"/>
  </conditionalFormatting>
  <conditionalFormatting sqref="B388 B391">
    <cfRule type="duplicateValues" dxfId="84" priority="14"/>
  </conditionalFormatting>
  <conditionalFormatting sqref="B397:B400 B402:B403 B406:B407">
    <cfRule type="duplicateValues" dxfId="83" priority="13"/>
  </conditionalFormatting>
  <conditionalFormatting sqref="B415:B417 B410 B425">
    <cfRule type="duplicateValues" dxfId="82" priority="12"/>
  </conditionalFormatting>
  <conditionalFormatting sqref="B477">
    <cfRule type="duplicateValues" dxfId="81" priority="11"/>
  </conditionalFormatting>
  <conditionalFormatting sqref="B519:B521">
    <cfRule type="duplicateValues" dxfId="80" priority="10"/>
  </conditionalFormatting>
  <conditionalFormatting sqref="B578">
    <cfRule type="duplicateValues" dxfId="79" priority="9"/>
  </conditionalFormatting>
  <conditionalFormatting sqref="B619 B640:B641">
    <cfRule type="duplicateValues" dxfId="78" priority="8"/>
  </conditionalFormatting>
  <conditionalFormatting sqref="B189">
    <cfRule type="duplicateValues" dxfId="77" priority="7"/>
  </conditionalFormatting>
  <conditionalFormatting sqref="B221">
    <cfRule type="duplicateValues" dxfId="76" priority="6"/>
  </conditionalFormatting>
  <conditionalFormatting sqref="B314:B319">
    <cfRule type="duplicateValues" dxfId="75" priority="5"/>
  </conditionalFormatting>
  <conditionalFormatting sqref="B304:B307">
    <cfRule type="duplicateValues" dxfId="74" priority="4"/>
  </conditionalFormatting>
  <conditionalFormatting sqref="B293">
    <cfRule type="duplicateValues" dxfId="73" priority="3"/>
  </conditionalFormatting>
  <conditionalFormatting sqref="B294:B303">
    <cfRule type="duplicateValues" dxfId="72" priority="2"/>
  </conditionalFormatting>
  <conditionalFormatting sqref="B310:B311">
    <cfRule type="duplicateValues" dxfId="71"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23"/>
  <sheetViews>
    <sheetView topLeftCell="B1" workbookViewId="0">
      <selection activeCell="J8" sqref="J8"/>
    </sheetView>
  </sheetViews>
  <sheetFormatPr defaultRowHeight="12.75"/>
  <cols>
    <col min="2" max="2" width="9.140625" customWidth="1"/>
    <col min="3" max="3" width="14.85546875" customWidth="1"/>
    <col min="7" max="7" width="34.140625" bestFit="1" customWidth="1"/>
    <col min="8" max="8" width="10.140625" customWidth="1"/>
    <col min="12" max="12" width="3" customWidth="1"/>
    <col min="13" max="13" width="3.7109375" customWidth="1"/>
    <col min="14" max="14" width="4" customWidth="1"/>
    <col min="15" max="15" width="9.140625" hidden="1" customWidth="1"/>
    <col min="16" max="16" width="10.28515625" hidden="1" customWidth="1"/>
    <col min="17" max="17" width="0" hidden="1" customWidth="1"/>
    <col min="23" max="23" width="15.42578125" customWidth="1"/>
    <col min="25" max="25" width="12.140625" customWidth="1"/>
    <col min="30" max="42" width="10.28515625" hidden="1" customWidth="1"/>
    <col min="43" max="48" width="0" hidden="1" customWidth="1"/>
  </cols>
  <sheetData>
    <row r="1" spans="1:42">
      <c r="B1" s="397" t="s">
        <v>3261</v>
      </c>
      <c r="C1" s="397"/>
      <c r="D1" s="397"/>
      <c r="E1" s="397"/>
      <c r="S1" s="396" t="s">
        <v>3262</v>
      </c>
      <c r="T1" s="396"/>
      <c r="U1" s="396"/>
      <c r="V1" s="396"/>
      <c r="W1" s="396"/>
    </row>
    <row r="3" spans="1:42">
      <c r="G3" s="252" t="s">
        <v>3030</v>
      </c>
    </row>
    <row r="4" spans="1:42" ht="24" customHeight="1">
      <c r="A4" s="157" t="s">
        <v>1474</v>
      </c>
      <c r="B4" s="158" t="s">
        <v>1475</v>
      </c>
      <c r="C4" s="159" t="s">
        <v>1476</v>
      </c>
      <c r="D4" s="160" t="s">
        <v>1477</v>
      </c>
      <c r="E4" s="157" t="s">
        <v>1478</v>
      </c>
      <c r="F4" s="157" t="s">
        <v>1479</v>
      </c>
      <c r="G4" s="161" t="s">
        <v>1480</v>
      </c>
      <c r="H4" s="161" t="s">
        <v>2277</v>
      </c>
      <c r="I4" s="161" t="s">
        <v>1481</v>
      </c>
      <c r="J4" s="161" t="s">
        <v>2278</v>
      </c>
      <c r="K4" s="158" t="s">
        <v>1482</v>
      </c>
      <c r="L4" s="161" t="s">
        <v>1483</v>
      </c>
      <c r="M4" s="158" t="s">
        <v>1484</v>
      </c>
      <c r="S4" s="812" t="s">
        <v>3028</v>
      </c>
      <c r="T4" s="812"/>
      <c r="U4" s="812"/>
      <c r="W4" s="812" t="s">
        <v>3029</v>
      </c>
      <c r="X4" s="812"/>
      <c r="Y4" s="812"/>
      <c r="AH4" t="s">
        <v>1986</v>
      </c>
      <c r="AI4" s="38" t="s">
        <v>6</v>
      </c>
      <c r="AK4" s="157" t="s">
        <v>1474</v>
      </c>
      <c r="AL4" s="158" t="s">
        <v>1475</v>
      </c>
      <c r="AM4" s="159" t="s">
        <v>1476</v>
      </c>
      <c r="AN4" s="160" t="s">
        <v>1477</v>
      </c>
    </row>
    <row r="5" spans="1:42" ht="36">
      <c r="A5" s="35" t="s">
        <v>611</v>
      </c>
      <c r="B5" s="35" t="s">
        <v>612</v>
      </c>
      <c r="C5" s="36" t="s">
        <v>613</v>
      </c>
      <c r="D5" s="37" t="s">
        <v>1520</v>
      </c>
      <c r="E5" s="38">
        <v>1</v>
      </c>
      <c r="F5" s="38" t="s">
        <v>6</v>
      </c>
      <c r="G5" s="392" t="s">
        <v>2032</v>
      </c>
      <c r="H5" s="392" t="s">
        <v>16</v>
      </c>
      <c r="I5" s="392" t="s">
        <v>3014</v>
      </c>
      <c r="J5" s="392">
        <v>3</v>
      </c>
      <c r="K5" s="392" t="s">
        <v>2373</v>
      </c>
      <c r="L5" s="392"/>
      <c r="M5" s="392"/>
      <c r="O5" s="391" t="str">
        <f>TRIM(MID(SUBSTITUTE($I5," ",REPT(" ",LEN($I5))),((COLUMNS($I5:I5)-1)*LEN($I5))+1,LEN($I5)))</f>
        <v>M</v>
      </c>
      <c r="P5" s="391" t="str">
        <f>TRIM(MID(SUBSTITUTE($I5," ",REPT(" ",LEN($I5))),((COLUMNS($I5:J5)-1)*LEN($I5))+1,LEN($I5)))</f>
        <v>W</v>
      </c>
      <c r="Q5" s="391" t="str">
        <f>TRIM(MID(SUBSTITUTE($I5," ",REPT(" ",LEN($I5))),((COLUMNS($I5:K5)-1)*LEN($I5))+1,LEN($I5)))</f>
        <v>F</v>
      </c>
      <c r="S5" s="390" t="str">
        <f>IF(O5="","no value ",$K$5&amp;O5&amp;$J$5)</f>
        <v>A-505M3</v>
      </c>
      <c r="T5" s="390" t="str">
        <f t="shared" ref="T5:U5" si="0">IF(P5="","no value ",$K$5&amp;P5&amp;$J$5)</f>
        <v>A-505W3</v>
      </c>
      <c r="U5" s="390" t="str">
        <f t="shared" si="0"/>
        <v>A-505F3</v>
      </c>
      <c r="W5" s="390" t="str">
        <f>IF(O5="","no value",O5&amp;$J$5&amp;$G$5)</f>
        <v>M3CHEM - SUBHASISH ROY</v>
      </c>
      <c r="X5" s="390" t="str">
        <f t="shared" ref="X5:Y5" si="1">IF(P5="","no value",P5&amp;$J$5&amp;$G$5)</f>
        <v>W3CHEM - SUBHASISH ROY</v>
      </c>
      <c r="Y5" s="390" t="str">
        <f t="shared" si="1"/>
        <v>F3CHEM - SUBHASISH ROY</v>
      </c>
      <c r="AG5" t="s">
        <v>16</v>
      </c>
      <c r="AH5" t="s">
        <v>1987</v>
      </c>
      <c r="AI5" s="38" t="s">
        <v>7</v>
      </c>
      <c r="AJ5">
        <v>1</v>
      </c>
      <c r="AK5" s="35" t="s">
        <v>10</v>
      </c>
      <c r="AL5" s="35" t="s">
        <v>11</v>
      </c>
      <c r="AM5" s="36" t="s">
        <v>1488</v>
      </c>
      <c r="AN5" s="37" t="s">
        <v>1489</v>
      </c>
      <c r="AP5" s="37"/>
    </row>
    <row r="6" spans="1:42" ht="24">
      <c r="A6" s="35" t="s">
        <v>636</v>
      </c>
      <c r="B6" s="35" t="s">
        <v>637</v>
      </c>
      <c r="C6" s="36" t="s">
        <v>638</v>
      </c>
      <c r="D6" s="37" t="s">
        <v>1520</v>
      </c>
      <c r="E6" s="38">
        <v>1</v>
      </c>
      <c r="F6" s="38" t="s">
        <v>6</v>
      </c>
      <c r="G6" s="392" t="s">
        <v>2034</v>
      </c>
      <c r="H6" s="392" t="s">
        <v>19</v>
      </c>
      <c r="I6" s="392" t="s">
        <v>3014</v>
      </c>
      <c r="J6" s="392">
        <v>3</v>
      </c>
      <c r="K6" s="392"/>
      <c r="L6" s="392"/>
      <c r="M6" s="392"/>
      <c r="O6" s="391" t="str">
        <f>TRIM(MID(SUBSTITUTE($I6," ",REPT(" ",LEN($I6))),((COLUMNS($I6:I6)-1)*LEN($I6))+1,LEN($I6)))</f>
        <v>M</v>
      </c>
      <c r="P6" s="391" t="str">
        <f>TRIM(MID(SUBSTITUTE($I6," ",REPT(" ",LEN($I6))),((COLUMNS($I6:J6)-1)*LEN($I6))+1,LEN($I6)))</f>
        <v>W</v>
      </c>
      <c r="Q6" s="391" t="str">
        <f>TRIM(MID(SUBSTITUTE($I6," ",REPT(" ",LEN($I6))),((COLUMNS($I6:K6)-1)*LEN($I6))+1,LEN($I6)))</f>
        <v>F</v>
      </c>
      <c r="S6" s="390" t="str">
        <f>IF(O6="","no value ",$K$6&amp;O6&amp;$J$6)</f>
        <v>M3</v>
      </c>
      <c r="T6" s="390" t="str">
        <f t="shared" ref="T6:U6" si="2">IF(P6="","no value ",$K$6&amp;P6&amp;$J$6)</f>
        <v>W3</v>
      </c>
      <c r="U6" s="390" t="str">
        <f t="shared" si="2"/>
        <v>F3</v>
      </c>
      <c r="W6" s="390" t="str">
        <f>IF(O6="","no value",O6&amp;$J$6&amp;$G$6)</f>
        <v>M3CHEM - TINCY LIS THOMAS</v>
      </c>
      <c r="X6" s="390" t="str">
        <f t="shared" ref="X6:Y6" si="3">IF(P6="","no value",P6&amp;$J$6&amp;$G$6)</f>
        <v>W3CHEM - TINCY LIS THOMAS</v>
      </c>
      <c r="Y6" s="390" t="str">
        <f t="shared" si="3"/>
        <v>F3CHEM - TINCY LIS THOMAS</v>
      </c>
      <c r="AG6" t="s">
        <v>19</v>
      </c>
      <c r="AH6" t="s">
        <v>1988</v>
      </c>
      <c r="AI6" s="38" t="s">
        <v>8</v>
      </c>
      <c r="AJ6">
        <v>2</v>
      </c>
      <c r="AK6" s="35" t="s">
        <v>133</v>
      </c>
      <c r="AL6" s="35" t="s">
        <v>134</v>
      </c>
      <c r="AM6" s="36" t="s">
        <v>135</v>
      </c>
      <c r="AN6" s="37" t="s">
        <v>1520</v>
      </c>
      <c r="AP6" s="37" t="s">
        <v>1594</v>
      </c>
    </row>
    <row r="7" spans="1:42" ht="60">
      <c r="A7" s="35" t="s">
        <v>636</v>
      </c>
      <c r="B7" s="35" t="s">
        <v>637</v>
      </c>
      <c r="C7" s="36" t="s">
        <v>638</v>
      </c>
      <c r="D7" s="37" t="s">
        <v>1520</v>
      </c>
      <c r="E7" s="38">
        <v>1</v>
      </c>
      <c r="F7" s="38" t="s">
        <v>7</v>
      </c>
      <c r="G7" s="392" t="s">
        <v>2028</v>
      </c>
      <c r="H7" s="392"/>
      <c r="I7" s="392" t="s">
        <v>2345</v>
      </c>
      <c r="J7" s="392">
        <v>3</v>
      </c>
      <c r="K7" s="392" t="s">
        <v>2373</v>
      </c>
      <c r="L7" s="392"/>
      <c r="M7" s="392"/>
      <c r="O7" s="391" t="str">
        <f>TRIM(MID(SUBSTITUTE($I7," ",REPT(" ",LEN($I7))),((COLUMNS($I7:I7)-1)*LEN($I7))+1,LEN($I7)))</f>
        <v>W</v>
      </c>
      <c r="P7" s="391" t="str">
        <f>TRIM(MID(SUBSTITUTE($I7," ",REPT(" ",LEN($I7))),((COLUMNS($I7:J7)-1)*LEN($I7))+1,LEN($I7)))</f>
        <v/>
      </c>
      <c r="Q7" s="391" t="str">
        <f>TRIM(MID(SUBSTITUTE($I7," ",REPT(" ",LEN($I7))),((COLUMNS($I7:K7)-1)*LEN($I7))+1,LEN($I7)))</f>
        <v/>
      </c>
      <c r="S7" s="390" t="str">
        <f>IF(O7="","no value ",$K$7&amp;O7&amp;$J$7)</f>
        <v>A-505W3</v>
      </c>
      <c r="T7" s="390" t="str">
        <f t="shared" ref="T7:U7" si="4">IF(P7="","no value ",$K$7&amp;P7&amp;$J$7)</f>
        <v xml:space="preserve">no value </v>
      </c>
      <c r="U7" s="390" t="str">
        <f t="shared" si="4"/>
        <v xml:space="preserve">no value </v>
      </c>
      <c r="W7" s="390" t="str">
        <f>IF(O7="","no value",O7&amp;$J$7&amp;$G$7)</f>
        <v>W3CHEM - RAGHU NATH BEHERA</v>
      </c>
      <c r="X7" s="390" t="str">
        <f t="shared" ref="X7:Y7" si="5">IF(P7="","no value",P7&amp;$J$7&amp;$G$7)</f>
        <v>no value</v>
      </c>
      <c r="Y7" s="390" t="str">
        <f t="shared" si="5"/>
        <v>no value</v>
      </c>
      <c r="AD7" s="271" t="s">
        <v>2363</v>
      </c>
      <c r="AE7">
        <v>1</v>
      </c>
      <c r="AF7" s="271" t="s">
        <v>2292</v>
      </c>
      <c r="AH7" t="s">
        <v>1989</v>
      </c>
      <c r="AI7" s="38" t="s">
        <v>19</v>
      </c>
      <c r="AJ7">
        <v>3</v>
      </c>
      <c r="AK7" s="35">
        <v>1941</v>
      </c>
      <c r="AL7" s="35" t="s">
        <v>141</v>
      </c>
      <c r="AM7" s="53" t="s">
        <v>1526</v>
      </c>
      <c r="AN7" s="37" t="s">
        <v>1520</v>
      </c>
      <c r="AP7" s="70" t="s">
        <v>1590</v>
      </c>
    </row>
    <row r="8" spans="1:42" ht="96">
      <c r="A8" s="35" t="s">
        <v>649</v>
      </c>
      <c r="B8" s="35" t="s">
        <v>650</v>
      </c>
      <c r="C8" s="36" t="s">
        <v>651</v>
      </c>
      <c r="D8" s="37" t="s">
        <v>1520</v>
      </c>
      <c r="E8" s="38">
        <v>1</v>
      </c>
      <c r="F8" s="38" t="s">
        <v>6</v>
      </c>
      <c r="G8" s="392" t="s">
        <v>2032</v>
      </c>
      <c r="H8" s="392"/>
      <c r="I8" s="392" t="s">
        <v>2327</v>
      </c>
      <c r="J8" s="392">
        <v>3</v>
      </c>
      <c r="K8" s="392"/>
      <c r="L8" s="392"/>
      <c r="M8" s="392"/>
      <c r="O8" s="391" t="str">
        <f>TRIM(MID(SUBSTITUTE($I8," ",REPT(" ",LEN($I8))),((COLUMNS($I8:I8)-1)*LEN($I8))+1,LEN($I8)))</f>
        <v>TH</v>
      </c>
      <c r="P8" s="391" t="str">
        <f>TRIM(MID(SUBSTITUTE($I8," ",REPT(" ",LEN($I8))),((COLUMNS($I8:J8)-1)*LEN($I8))+1,LEN($I8)))</f>
        <v/>
      </c>
      <c r="Q8" s="391" t="str">
        <f>TRIM(MID(SUBSTITUTE($I8," ",REPT(" ",LEN($I8))),((COLUMNS($I8:K8)-1)*LEN($I8))+1,LEN($I8)))</f>
        <v/>
      </c>
      <c r="S8" s="390" t="str">
        <f>IF(O8="","no value ",$K$8&amp;O8&amp;$J$8)</f>
        <v>TH3</v>
      </c>
      <c r="T8" s="390" t="str">
        <f t="shared" ref="T8:U8" si="6">IF(P8="","no value ",$K$8&amp;P8&amp;$J$8)</f>
        <v xml:space="preserve">no value </v>
      </c>
      <c r="U8" s="390" t="str">
        <f t="shared" si="6"/>
        <v xml:space="preserve">no value </v>
      </c>
      <c r="W8" s="390" t="str">
        <f>IF(O8="","no value",O8&amp;$J$8&amp;$G$8)</f>
        <v>TH3CHEM - SUBHASISH ROY</v>
      </c>
      <c r="X8" s="390" t="str">
        <f t="shared" ref="X8:Y8" si="7">IF(P8="","no value",P8&amp;$J$8&amp;$G$8)</f>
        <v>no value</v>
      </c>
      <c r="Y8" s="390" t="str">
        <f t="shared" si="7"/>
        <v>no value</v>
      </c>
      <c r="AD8" s="271" t="s">
        <v>2367</v>
      </c>
      <c r="AE8">
        <v>2</v>
      </c>
      <c r="AF8" s="271" t="s">
        <v>3006</v>
      </c>
      <c r="AH8" t="s">
        <v>1990</v>
      </c>
      <c r="AJ8">
        <v>4</v>
      </c>
      <c r="AK8" s="35">
        <v>2264</v>
      </c>
      <c r="AL8" s="33" t="s">
        <v>146</v>
      </c>
      <c r="AM8" s="53" t="s">
        <v>147</v>
      </c>
      <c r="AN8" s="55" t="s">
        <v>1527</v>
      </c>
      <c r="AP8" s="37" t="s">
        <v>1546</v>
      </c>
    </row>
    <row r="9" spans="1:42" ht="36">
      <c r="A9" s="66" t="s">
        <v>652</v>
      </c>
      <c r="B9" s="67" t="s">
        <v>653</v>
      </c>
      <c r="C9" s="67" t="s">
        <v>1687</v>
      </c>
      <c r="D9" s="63" t="s">
        <v>1520</v>
      </c>
      <c r="E9" s="41">
        <v>1</v>
      </c>
      <c r="F9" s="41" t="s">
        <v>6</v>
      </c>
      <c r="G9" s="392" t="s">
        <v>2022</v>
      </c>
      <c r="H9" s="392"/>
      <c r="I9" s="392" t="s">
        <v>2296</v>
      </c>
      <c r="J9" s="392">
        <v>2</v>
      </c>
      <c r="K9" s="392"/>
      <c r="L9" s="392"/>
      <c r="M9" s="392"/>
      <c r="O9" s="391" t="str">
        <f>TRIM(MID(SUBSTITUTE($I9," ",REPT(" ",LEN($I9))),((COLUMNS($I9:I9)-1)*LEN($I9))+1,LEN($I9)))</f>
        <v>M</v>
      </c>
      <c r="P9" s="391" t="str">
        <f>TRIM(MID(SUBSTITUTE($I9," ",REPT(" ",LEN($I9))),((COLUMNS($I9:J9)-1)*LEN($I9))+1,LEN($I9)))</f>
        <v/>
      </c>
      <c r="Q9" s="391" t="str">
        <f>TRIM(MID(SUBSTITUTE($I9," ",REPT(" ",LEN($I9))),((COLUMNS($I9:K9)-1)*LEN($I9))+1,LEN($I9)))</f>
        <v/>
      </c>
      <c r="S9" s="390" t="str">
        <f>IF(O9="","no value ",$K$9&amp;O9&amp;$J$9)</f>
        <v>M2</v>
      </c>
      <c r="T9" s="390" t="str">
        <f t="shared" ref="T9:U9" si="8">IF(P9="","no value ",$K$9&amp;P9&amp;$J$9)</f>
        <v xml:space="preserve">no value </v>
      </c>
      <c r="U9" s="390" t="str">
        <f t="shared" si="8"/>
        <v xml:space="preserve">no value </v>
      </c>
      <c r="W9" s="390" t="str">
        <f>IF(O9="","no value",O9&amp;$J$9&amp;$G$9)</f>
        <v>M2CHEM - BHAVANA P</v>
      </c>
      <c r="X9" s="390" t="str">
        <f t="shared" ref="X9:Y9" si="9">IF(P9="","no value",P9&amp;$J$9&amp;$G$9)</f>
        <v>no value</v>
      </c>
      <c r="Y9" s="390" t="str">
        <f t="shared" si="9"/>
        <v>no value</v>
      </c>
      <c r="AD9" s="271" t="s">
        <v>2369</v>
      </c>
      <c r="AE9">
        <v>3</v>
      </c>
      <c r="AF9" s="271" t="s">
        <v>2296</v>
      </c>
      <c r="AH9" t="s">
        <v>1991</v>
      </c>
      <c r="AJ9">
        <v>5</v>
      </c>
      <c r="AK9" s="35" t="s">
        <v>160</v>
      </c>
      <c r="AL9" s="35" t="s">
        <v>161</v>
      </c>
      <c r="AM9" s="36" t="s">
        <v>162</v>
      </c>
      <c r="AN9" s="37" t="s">
        <v>1520</v>
      </c>
      <c r="AP9" s="37">
        <v>4</v>
      </c>
    </row>
    <row r="10" spans="1:42" ht="36">
      <c r="A10" s="66" t="s">
        <v>652</v>
      </c>
      <c r="B10" s="67" t="s">
        <v>653</v>
      </c>
      <c r="C10" s="67" t="s">
        <v>1687</v>
      </c>
      <c r="D10" s="63" t="s">
        <v>1520</v>
      </c>
      <c r="E10" s="41">
        <v>1</v>
      </c>
      <c r="F10" s="41" t="s">
        <v>7</v>
      </c>
      <c r="G10" s="392" t="s">
        <v>2028</v>
      </c>
      <c r="H10" s="392"/>
      <c r="I10" s="392" t="s">
        <v>2292</v>
      </c>
      <c r="J10" s="392">
        <v>2</v>
      </c>
      <c r="K10" s="392"/>
      <c r="L10" s="392"/>
      <c r="M10" s="392"/>
      <c r="O10" s="391" t="str">
        <f>TRIM(MID(SUBSTITUTE($I10," ",REPT(" ",LEN($I10))),((COLUMNS($I10:I10)-1)*LEN($I10))+1,LEN($I10)))</f>
        <v>F</v>
      </c>
      <c r="P10" s="391" t="str">
        <f>TRIM(MID(SUBSTITUTE($I10," ",REPT(" ",LEN($I10))),((COLUMNS($I10:J10)-1)*LEN($I10))+1,LEN($I10)))</f>
        <v/>
      </c>
      <c r="Q10" s="391" t="str">
        <f>TRIM(MID(SUBSTITUTE($I10," ",REPT(" ",LEN($I10))),((COLUMNS($I10:K10)-1)*LEN($I10))+1,LEN($I10)))</f>
        <v/>
      </c>
      <c r="S10" s="390" t="str">
        <f>IF(O10="","no value ",$K$10&amp;O10&amp;$J$10)</f>
        <v>F2</v>
      </c>
      <c r="T10" s="390" t="str">
        <f t="shared" ref="T10:U10" si="10">IF(P10="","no value ",$K$10&amp;P10&amp;$J$10)</f>
        <v xml:space="preserve">no value </v>
      </c>
      <c r="U10" s="390" t="str">
        <f t="shared" si="10"/>
        <v xml:space="preserve">no value </v>
      </c>
      <c r="W10" s="390" t="str">
        <f>IF(O10="","no value",O10&amp;$J$10&amp;$G$10)</f>
        <v>F2CHEM - RAGHU NATH BEHERA</v>
      </c>
      <c r="X10" s="390" t="str">
        <f t="shared" ref="X10:Y10" si="11">IF(P10="","no value",P10&amp;$J$10&amp;$G$10)</f>
        <v>no value</v>
      </c>
      <c r="Y10" s="390" t="str">
        <f t="shared" si="11"/>
        <v>no value</v>
      </c>
      <c r="AD10" s="271" t="s">
        <v>2371</v>
      </c>
      <c r="AE10">
        <v>4</v>
      </c>
      <c r="AF10" s="271" t="s">
        <v>3007</v>
      </c>
      <c r="AH10" t="s">
        <v>1992</v>
      </c>
      <c r="AJ10">
        <v>6</v>
      </c>
      <c r="AK10" s="35" t="s">
        <v>167</v>
      </c>
      <c r="AL10" s="35" t="s">
        <v>168</v>
      </c>
      <c r="AM10" s="36" t="s">
        <v>169</v>
      </c>
      <c r="AN10" s="37" t="s">
        <v>1520</v>
      </c>
      <c r="AP10" s="37" t="s">
        <v>1570</v>
      </c>
    </row>
    <row r="11" spans="1:42" ht="36">
      <c r="A11" s="35" t="s">
        <v>655</v>
      </c>
      <c r="B11" s="35" t="s">
        <v>656</v>
      </c>
      <c r="C11" s="36" t="s">
        <v>657</v>
      </c>
      <c r="D11" s="37" t="s">
        <v>1688</v>
      </c>
      <c r="E11" s="38">
        <v>1</v>
      </c>
      <c r="F11" s="38" t="s">
        <v>6</v>
      </c>
      <c r="G11" s="392" t="s">
        <v>2022</v>
      </c>
      <c r="H11" s="392" t="s">
        <v>16</v>
      </c>
      <c r="I11" s="392" t="s">
        <v>3014</v>
      </c>
      <c r="J11" s="392">
        <v>2</v>
      </c>
      <c r="K11" s="392" t="s">
        <v>2394</v>
      </c>
      <c r="L11" s="392"/>
      <c r="M11" s="392"/>
      <c r="O11" s="391" t="str">
        <f>TRIM(MID(SUBSTITUTE($I11," ",REPT(" ",LEN($I11))),((COLUMNS($I11:I11)-1)*LEN($I11))+1,LEN($I11)))</f>
        <v>M</v>
      </c>
      <c r="P11" s="391" t="str">
        <f>TRIM(MID(SUBSTITUTE($I11," ",REPT(" ",LEN($I11))),((COLUMNS($I11:J11)-1)*LEN($I11))+1,LEN($I11)))</f>
        <v>W</v>
      </c>
      <c r="Q11" s="391" t="str">
        <f>TRIM(MID(SUBSTITUTE($I11," ",REPT(" ",LEN($I11))),((COLUMNS($I11:K11)-1)*LEN($I11))+1,LEN($I11)))</f>
        <v>F</v>
      </c>
      <c r="S11" s="390" t="str">
        <f>IF(O11="","no value ",$K$11&amp;O11&amp;$J$11)</f>
        <v>C-302M2</v>
      </c>
      <c r="T11" s="390" t="str">
        <f t="shared" ref="T11:U11" si="12">IF(P11="","no value ",$K$11&amp;P11&amp;$J$11)</f>
        <v>C-302W2</v>
      </c>
      <c r="U11" s="390" t="str">
        <f t="shared" si="12"/>
        <v>C-302F2</v>
      </c>
      <c r="W11" s="390" t="str">
        <f>IF(O11="","no value",O11&amp;$J$11&amp;$G$11)</f>
        <v>M2CHEM - BHAVANA P</v>
      </c>
      <c r="X11" s="390" t="str">
        <f t="shared" ref="X11:Y11" si="13">IF(P11="","no value",P11&amp;$J$11&amp;$G$11)</f>
        <v>W2CHEM - BHAVANA P</v>
      </c>
      <c r="Y11" s="390" t="str">
        <f t="shared" si="13"/>
        <v>F2CHEM - BHAVANA P</v>
      </c>
      <c r="AD11" s="271" t="s">
        <v>2373</v>
      </c>
      <c r="AE11">
        <v>5</v>
      </c>
      <c r="AF11" s="271" t="s">
        <v>3008</v>
      </c>
      <c r="AH11" t="s">
        <v>1993</v>
      </c>
      <c r="AJ11">
        <v>7</v>
      </c>
      <c r="AK11" s="35" t="s">
        <v>174</v>
      </c>
      <c r="AL11" s="35" t="s">
        <v>175</v>
      </c>
      <c r="AM11" s="36" t="s">
        <v>176</v>
      </c>
      <c r="AN11" s="37" t="s">
        <v>1520</v>
      </c>
      <c r="AP11" s="37" t="s">
        <v>1632</v>
      </c>
    </row>
    <row r="12" spans="1:42" ht="36">
      <c r="A12" s="35" t="s">
        <v>655</v>
      </c>
      <c r="B12" s="35" t="s">
        <v>656</v>
      </c>
      <c r="C12" s="36" t="s">
        <v>657</v>
      </c>
      <c r="D12" s="37" t="s">
        <v>1688</v>
      </c>
      <c r="E12" s="38">
        <v>1</v>
      </c>
      <c r="F12" s="38" t="s">
        <v>8</v>
      </c>
      <c r="G12" s="392" t="s">
        <v>2031</v>
      </c>
      <c r="H12" s="392" t="s">
        <v>19</v>
      </c>
      <c r="I12" s="392" t="s">
        <v>2314</v>
      </c>
      <c r="J12" s="392">
        <v>1</v>
      </c>
      <c r="K12" s="392" t="s">
        <v>2394</v>
      </c>
      <c r="L12" s="392"/>
      <c r="M12" s="392"/>
      <c r="O12" s="391" t="str">
        <f>TRIM(MID(SUBSTITUTE($I12," ",REPT(" ",LEN($I12))),((COLUMNS($I12:I12)-1)*LEN($I12))+1,LEN($I12)))</f>
        <v>S</v>
      </c>
      <c r="P12" s="391" t="str">
        <f>TRIM(MID(SUBSTITUTE($I12," ",REPT(" ",LEN($I12))),((COLUMNS($I12:J12)-1)*LEN($I12))+1,LEN($I12)))</f>
        <v/>
      </c>
      <c r="Q12" s="391" t="str">
        <f>TRIM(MID(SUBSTITUTE($I12," ",REPT(" ",LEN($I12))),((COLUMNS($I12:K12)-1)*LEN($I12))+1,LEN($I12)))</f>
        <v/>
      </c>
      <c r="S12" s="390" t="str">
        <f>IF(O12="","no value ",$K$12&amp;O12&amp;$J$12)</f>
        <v>C-302S1</v>
      </c>
      <c r="T12" s="390" t="str">
        <f t="shared" ref="T12:U12" si="14">IF(P12="","no value ",$K$12&amp;P12&amp;$J$12)</f>
        <v xml:space="preserve">no value </v>
      </c>
      <c r="U12" s="390" t="str">
        <f t="shared" si="14"/>
        <v xml:space="preserve">no value </v>
      </c>
      <c r="W12" s="390" t="str">
        <f>IF(O12="","no value",O12&amp;$J$12&amp;$G$12)</f>
        <v>S1CHEM - SUBHADEEP BANERJEE</v>
      </c>
      <c r="X12" s="390" t="str">
        <f t="shared" ref="X12:Y12" si="15">IF(P12="","no value",P12&amp;$J$12&amp;$G$12)</f>
        <v>no value</v>
      </c>
      <c r="Y12" s="390" t="str">
        <f t="shared" si="15"/>
        <v>no value</v>
      </c>
      <c r="AD12" s="271" t="s">
        <v>2375</v>
      </c>
      <c r="AE12">
        <v>6</v>
      </c>
      <c r="AF12" s="271" t="s">
        <v>3009</v>
      </c>
      <c r="AH12" t="s">
        <v>1994</v>
      </c>
      <c r="AJ12">
        <v>8</v>
      </c>
      <c r="AK12" s="35" t="s">
        <v>177</v>
      </c>
      <c r="AL12" s="35" t="s">
        <v>178</v>
      </c>
      <c r="AM12" s="36" t="s">
        <v>179</v>
      </c>
      <c r="AN12" s="37" t="s">
        <v>1541</v>
      </c>
      <c r="AP12" s="37">
        <v>9</v>
      </c>
    </row>
    <row r="13" spans="1:42" ht="24">
      <c r="A13" s="35" t="s">
        <v>675</v>
      </c>
      <c r="B13" s="35" t="s">
        <v>676</v>
      </c>
      <c r="C13" s="36" t="s">
        <v>677</v>
      </c>
      <c r="D13" s="37" t="s">
        <v>1520</v>
      </c>
      <c r="E13" s="38">
        <v>1</v>
      </c>
      <c r="F13" s="38" t="s">
        <v>6</v>
      </c>
      <c r="G13" s="392" t="s">
        <v>2032</v>
      </c>
      <c r="H13" s="392" t="s">
        <v>16</v>
      </c>
      <c r="I13" s="392" t="s">
        <v>2292</v>
      </c>
      <c r="J13" s="392">
        <v>2</v>
      </c>
      <c r="K13" s="392" t="s">
        <v>2394</v>
      </c>
      <c r="L13" s="392"/>
      <c r="M13" s="392"/>
      <c r="O13" s="391" t="str">
        <f>TRIM(MID(SUBSTITUTE($I13," ",REPT(" ",LEN($I13))),((COLUMNS($I13:I13)-1)*LEN($I13))+1,LEN($I13)))</f>
        <v>F</v>
      </c>
      <c r="P13" s="391" t="str">
        <f>TRIM(MID(SUBSTITUTE($I13," ",REPT(" ",LEN($I13))),((COLUMNS($I13:J13)-1)*LEN($I13))+1,LEN($I13)))</f>
        <v/>
      </c>
      <c r="Q13" s="391" t="str">
        <f>TRIM(MID(SUBSTITUTE($I13," ",REPT(" ",LEN($I13))),((COLUMNS($I13:K13)-1)*LEN($I13))+1,LEN($I13)))</f>
        <v/>
      </c>
      <c r="S13" s="390" t="str">
        <f>IF(O13="","no value ",$K$13&amp;O13&amp;$J$13)</f>
        <v>C-302F2</v>
      </c>
      <c r="T13" s="390" t="str">
        <f t="shared" ref="T13:U13" si="16">IF(P13="","no value ",$K$13&amp;P13&amp;$J$13)</f>
        <v xml:space="preserve">no value </v>
      </c>
      <c r="U13" s="390" t="str">
        <f t="shared" si="16"/>
        <v xml:space="preserve">no value </v>
      </c>
      <c r="W13" s="390" t="str">
        <f>IF(O13="","no value",O13&amp;$J$13&amp;$G$13)</f>
        <v>F2CHEM - SUBHASISH ROY</v>
      </c>
      <c r="X13" s="390" t="str">
        <f t="shared" ref="X13:Y13" si="17">IF(P13="","no value",P13&amp;$J$13&amp;$G$13)</f>
        <v>no value</v>
      </c>
      <c r="Y13" s="390" t="str">
        <f t="shared" si="17"/>
        <v>no value</v>
      </c>
      <c r="AD13" s="271" t="s">
        <v>2377</v>
      </c>
      <c r="AE13">
        <v>7</v>
      </c>
      <c r="AF13" s="271" t="s">
        <v>3010</v>
      </c>
      <c r="AH13" t="s">
        <v>1995</v>
      </c>
      <c r="AJ13">
        <v>9</v>
      </c>
      <c r="AK13" s="35" t="s">
        <v>182</v>
      </c>
      <c r="AL13" s="35" t="s">
        <v>183</v>
      </c>
      <c r="AM13" s="36" t="s">
        <v>184</v>
      </c>
      <c r="AN13" s="37" t="s">
        <v>1546</v>
      </c>
      <c r="AP13" s="37">
        <v>10</v>
      </c>
    </row>
    <row r="14" spans="1:42" ht="36">
      <c r="A14" s="35" t="s">
        <v>675</v>
      </c>
      <c r="B14" s="35" t="s">
        <v>676</v>
      </c>
      <c r="C14" s="36" t="s">
        <v>677</v>
      </c>
      <c r="D14" s="37" t="s">
        <v>1520</v>
      </c>
      <c r="E14" s="38">
        <v>1</v>
      </c>
      <c r="F14" s="38" t="s">
        <v>7</v>
      </c>
      <c r="G14" s="392" t="s">
        <v>2034</v>
      </c>
      <c r="H14" s="392" t="s">
        <v>19</v>
      </c>
      <c r="I14" s="392" t="s">
        <v>2292</v>
      </c>
      <c r="J14" s="392">
        <v>2</v>
      </c>
      <c r="K14" s="392" t="s">
        <v>2398</v>
      </c>
      <c r="L14" s="392"/>
      <c r="M14" s="392"/>
      <c r="O14" s="391" t="str">
        <f>TRIM(MID(SUBSTITUTE($I14," ",REPT(" ",LEN($I14))),((COLUMNS($I14:I14)-1)*LEN($I14))+1,LEN($I14)))</f>
        <v>F</v>
      </c>
      <c r="P14" s="391" t="str">
        <f>TRIM(MID(SUBSTITUTE($I14," ",REPT(" ",LEN($I14))),((COLUMNS($I14:J14)-1)*LEN($I14))+1,LEN($I14)))</f>
        <v/>
      </c>
      <c r="Q14" s="391" t="str">
        <f>TRIM(MID(SUBSTITUTE($I14," ",REPT(" ",LEN($I14))),((COLUMNS($I14:K14)-1)*LEN($I14))+1,LEN($I14)))</f>
        <v/>
      </c>
      <c r="S14" s="390" t="str">
        <f>IF(O14="","no value ",$K$14&amp;O14&amp;$J$14)</f>
        <v>C-304F2</v>
      </c>
      <c r="T14" s="390" t="str">
        <f t="shared" ref="T14:U14" si="18">IF(P14="","no value ",$K$14&amp;P14&amp;$J$14)</f>
        <v xml:space="preserve">no value </v>
      </c>
      <c r="U14" s="390" t="str">
        <f t="shared" si="18"/>
        <v xml:space="preserve">no value </v>
      </c>
      <c r="W14" s="390" t="str">
        <f>IF(O14="","no value",O14&amp;$J$14&amp;$G$14)</f>
        <v>F2CHEM - TINCY LIS THOMAS</v>
      </c>
      <c r="X14" s="390" t="str">
        <f t="shared" ref="X14:Y14" si="19">IF(P14="","no value",P14&amp;$J$14&amp;$G$14)</f>
        <v>no value</v>
      </c>
      <c r="Y14" s="390" t="str">
        <f t="shared" si="19"/>
        <v>no value</v>
      </c>
      <c r="AD14" s="271" t="s">
        <v>2379</v>
      </c>
      <c r="AE14">
        <v>8</v>
      </c>
      <c r="AF14" s="271" t="s">
        <v>3011</v>
      </c>
      <c r="AH14" t="s">
        <v>1996</v>
      </c>
      <c r="AJ14">
        <v>10</v>
      </c>
      <c r="AK14" s="35" t="s">
        <v>185</v>
      </c>
      <c r="AL14" s="35" t="s">
        <v>186</v>
      </c>
      <c r="AM14" s="36" t="s">
        <v>187</v>
      </c>
      <c r="AN14" s="37" t="s">
        <v>1520</v>
      </c>
      <c r="AP14" s="37">
        <v>16</v>
      </c>
    </row>
    <row r="15" spans="1:42" ht="24">
      <c r="A15" s="35" t="s">
        <v>678</v>
      </c>
      <c r="B15" s="35" t="s">
        <v>679</v>
      </c>
      <c r="C15" s="36" t="s">
        <v>680</v>
      </c>
      <c r="D15" s="37" t="s">
        <v>1520</v>
      </c>
      <c r="E15" s="38">
        <v>1</v>
      </c>
      <c r="F15" s="38" t="s">
        <v>6</v>
      </c>
      <c r="G15" s="392" t="s">
        <v>2028</v>
      </c>
      <c r="H15" s="392" t="s">
        <v>16</v>
      </c>
      <c r="I15" s="392" t="s">
        <v>3020</v>
      </c>
      <c r="J15" s="392">
        <v>2</v>
      </c>
      <c r="K15" s="392" t="s">
        <v>2400</v>
      </c>
      <c r="L15" s="392"/>
      <c r="M15" s="392"/>
      <c r="O15" s="391" t="str">
        <f>TRIM(MID(SUBSTITUTE($I15," ",REPT(" ",LEN($I15))),((COLUMNS($I15:I15)-1)*LEN($I15))+1,LEN($I15)))</f>
        <v>T</v>
      </c>
      <c r="P15" s="391" t="str">
        <f>TRIM(MID(SUBSTITUTE($I15," ",REPT(" ",LEN($I15))),((COLUMNS($I15:J15)-1)*LEN($I15))+1,LEN($I15)))</f>
        <v>TH</v>
      </c>
      <c r="Q15" s="391" t="str">
        <f>TRIM(MID(SUBSTITUTE($I15," ",REPT(" ",LEN($I15))),((COLUMNS($I15:K15)-1)*LEN($I15))+1,LEN($I15)))</f>
        <v>S</v>
      </c>
      <c r="S15" s="390" t="str">
        <f>IF(O15="","no value ",$K$15&amp;O15&amp;$J$15)</f>
        <v>C-305T2</v>
      </c>
      <c r="T15" s="390" t="str">
        <f t="shared" ref="T15:U15" si="20">IF(P15="","no value ",$K$15&amp;P15&amp;$J$15)</f>
        <v>C-305TH2</v>
      </c>
      <c r="U15" s="390" t="str">
        <f t="shared" si="20"/>
        <v>C-305S2</v>
      </c>
      <c r="W15" s="390" t="str">
        <f>IF(O15="","no value",O15&amp;$J$15&amp;$G$15)</f>
        <v>T2CHEM - RAGHU NATH BEHERA</v>
      </c>
      <c r="X15" s="390" t="str">
        <f t="shared" ref="X15:Y15" si="21">IF(P15="","no value",P15&amp;$J$15&amp;$G$15)</f>
        <v>TH2CHEM - RAGHU NATH BEHERA</v>
      </c>
      <c r="Y15" s="390" t="str">
        <f t="shared" si="21"/>
        <v>S2CHEM - RAGHU NATH BEHERA</v>
      </c>
      <c r="AD15" s="271" t="s">
        <v>2381</v>
      </c>
      <c r="AE15">
        <v>9</v>
      </c>
      <c r="AF15" s="271" t="s">
        <v>3012</v>
      </c>
      <c r="AH15" t="s">
        <v>1997</v>
      </c>
      <c r="AJ15">
        <v>11</v>
      </c>
      <c r="AK15" s="35" t="s">
        <v>190</v>
      </c>
      <c r="AL15" s="35" t="s">
        <v>191</v>
      </c>
      <c r="AM15" s="36" t="s">
        <v>192</v>
      </c>
      <c r="AN15" s="37" t="s">
        <v>1520</v>
      </c>
      <c r="AP15" s="63">
        <v>16</v>
      </c>
    </row>
    <row r="16" spans="1:42" ht="24">
      <c r="A16" s="35" t="s">
        <v>678</v>
      </c>
      <c r="B16" s="35" t="s">
        <v>679</v>
      </c>
      <c r="C16" s="36" t="s">
        <v>680</v>
      </c>
      <c r="D16" s="37" t="s">
        <v>1520</v>
      </c>
      <c r="E16" s="38">
        <v>1</v>
      </c>
      <c r="F16" s="38" t="s">
        <v>7</v>
      </c>
      <c r="G16" s="392" t="s">
        <v>2032</v>
      </c>
      <c r="H16" s="392" t="s">
        <v>19</v>
      </c>
      <c r="I16" s="392" t="s">
        <v>3020</v>
      </c>
      <c r="J16" s="392">
        <v>2</v>
      </c>
      <c r="K16" s="392" t="s">
        <v>2394</v>
      </c>
      <c r="L16" s="392"/>
      <c r="M16" s="392"/>
      <c r="O16" s="391" t="str">
        <f>TRIM(MID(SUBSTITUTE($I16," ",REPT(" ",LEN($I16))),((COLUMNS($I16:I16)-1)*LEN($I16))+1,LEN($I16)))</f>
        <v>T</v>
      </c>
      <c r="P16" s="391" t="str">
        <f>TRIM(MID(SUBSTITUTE($I16," ",REPT(" ",LEN($I16))),((COLUMNS($I16:J16)-1)*LEN($I16))+1,LEN($I16)))</f>
        <v>TH</v>
      </c>
      <c r="Q16" s="391" t="str">
        <f>TRIM(MID(SUBSTITUTE($I16," ",REPT(" ",LEN($I16))),((COLUMNS($I16:K16)-1)*LEN($I16))+1,LEN($I16)))</f>
        <v>S</v>
      </c>
      <c r="S16" s="390" t="str">
        <f>IF(O16="","no value ",$K$16&amp;O16&amp;$J$16)</f>
        <v>C-302T2</v>
      </c>
      <c r="T16" s="390" t="str">
        <f t="shared" ref="T16:U16" si="22">IF(P16="","no value ",$K$16&amp;P16&amp;$J$16)</f>
        <v>C-302TH2</v>
      </c>
      <c r="U16" s="390" t="str">
        <f t="shared" si="22"/>
        <v>C-302S2</v>
      </c>
      <c r="W16" s="390" t="str">
        <f>IF(O16="","no value",O16&amp;$J$16&amp;$G$16)</f>
        <v>T2CHEM - SUBHASISH ROY</v>
      </c>
      <c r="X16" s="390" t="str">
        <f t="shared" ref="X16:Y16" si="23">IF(P16="","no value",P16&amp;$J$16&amp;$G$16)</f>
        <v>TH2CHEM - SUBHASISH ROY</v>
      </c>
      <c r="Y16" s="390" t="str">
        <f t="shared" si="23"/>
        <v>S2CHEM - SUBHASISH ROY</v>
      </c>
      <c r="AD16" s="271" t="s">
        <v>2383</v>
      </c>
      <c r="AE16">
        <v>10</v>
      </c>
      <c r="AF16" s="271" t="s">
        <v>3013</v>
      </c>
      <c r="AH16" t="s">
        <v>1998</v>
      </c>
      <c r="AJ16">
        <v>12</v>
      </c>
      <c r="AK16" s="35" t="s">
        <v>1555</v>
      </c>
      <c r="AL16" s="35" t="s">
        <v>1556</v>
      </c>
      <c r="AM16" s="36" t="s">
        <v>197</v>
      </c>
      <c r="AN16" s="37" t="s">
        <v>1546</v>
      </c>
      <c r="AP16" s="37" t="s">
        <v>1654</v>
      </c>
    </row>
    <row r="17" spans="1:42" ht="24">
      <c r="A17" s="35" t="s">
        <v>185</v>
      </c>
      <c r="B17" s="35" t="s">
        <v>186</v>
      </c>
      <c r="C17" s="36" t="s">
        <v>187</v>
      </c>
      <c r="D17" s="37" t="s">
        <v>1520</v>
      </c>
      <c r="E17" s="38">
        <v>1</v>
      </c>
      <c r="F17" s="392" t="s">
        <v>7</v>
      </c>
      <c r="G17" s="392" t="s">
        <v>2030</v>
      </c>
      <c r="H17" s="392" t="s">
        <v>19</v>
      </c>
      <c r="I17" s="392" t="s">
        <v>2327</v>
      </c>
      <c r="J17" s="392">
        <v>7</v>
      </c>
      <c r="K17" s="392" t="s">
        <v>2402</v>
      </c>
      <c r="L17" s="392"/>
      <c r="M17" s="392"/>
      <c r="O17" s="391" t="str">
        <f>TRIM(MID(SUBSTITUTE($I17," ",REPT(" ",LEN($I17))),((COLUMNS($I17:I17)-1)*LEN($I17))+1,LEN($I17)))</f>
        <v>TH</v>
      </c>
      <c r="P17" s="391" t="str">
        <f>TRIM(MID(SUBSTITUTE($I17," ",REPT(" ",LEN($I17))),((COLUMNS($I17:J17)-1)*LEN($I17))+1,LEN($I17)))</f>
        <v/>
      </c>
      <c r="Q17" s="391" t="str">
        <f>TRIM(MID(SUBSTITUTE($I17," ",REPT(" ",LEN($I17))),((COLUMNS($I17:K17)-1)*LEN($I17))+1,LEN($I17)))</f>
        <v/>
      </c>
      <c r="S17" s="390" t="str">
        <f>IF(O17="","no value ",$K$17&amp;O17&amp;$J$17)</f>
        <v>C-306TH7</v>
      </c>
      <c r="T17" s="390" t="str">
        <f t="shared" ref="T17:U17" si="24">IF(P17="","no value ",$K$17&amp;P17&amp;$J$17)</f>
        <v xml:space="preserve">no value </v>
      </c>
      <c r="U17" s="390" t="str">
        <f t="shared" si="24"/>
        <v xml:space="preserve">no value </v>
      </c>
      <c r="W17" s="390" t="str">
        <f>IF(O17="","no value",O17&amp;$J$17&amp;$G$17)</f>
        <v>TH7CHEM - RASHMI CHAUHAN</v>
      </c>
      <c r="X17" s="390" t="str">
        <f t="shared" ref="X17:Y17" si="25">IF(P17="","no value",P17&amp;$J$17&amp;$G$17)</f>
        <v>no value</v>
      </c>
      <c r="Y17" s="390" t="str">
        <f t="shared" si="25"/>
        <v>no value</v>
      </c>
      <c r="AD17" s="271" t="s">
        <v>2385</v>
      </c>
      <c r="AE17">
        <v>11</v>
      </c>
      <c r="AF17" s="271" t="s">
        <v>3014</v>
      </c>
      <c r="AH17" t="s">
        <v>1999</v>
      </c>
      <c r="AJ17">
        <v>13</v>
      </c>
      <c r="AK17" s="35" t="s">
        <v>1557</v>
      </c>
      <c r="AL17" s="35" t="s">
        <v>1558</v>
      </c>
      <c r="AM17" s="36" t="s">
        <v>197</v>
      </c>
      <c r="AN17" s="37" t="s">
        <v>1546</v>
      </c>
      <c r="AP17" s="76" t="s">
        <v>1661</v>
      </c>
    </row>
    <row r="18" spans="1:42" ht="24">
      <c r="A18" s="35" t="s">
        <v>185</v>
      </c>
      <c r="B18" s="35" t="s">
        <v>186</v>
      </c>
      <c r="C18" s="36" t="s">
        <v>187</v>
      </c>
      <c r="D18" s="37" t="s">
        <v>1520</v>
      </c>
      <c r="E18" s="38">
        <v>1</v>
      </c>
      <c r="F18" s="392" t="s">
        <v>7</v>
      </c>
      <c r="G18" s="392" t="s">
        <v>2022</v>
      </c>
      <c r="H18" s="392" t="s">
        <v>19</v>
      </c>
      <c r="I18" s="392" t="s">
        <v>2327</v>
      </c>
      <c r="J18" s="392">
        <v>7</v>
      </c>
      <c r="K18" s="392" t="s">
        <v>2404</v>
      </c>
      <c r="L18" s="392"/>
      <c r="M18" s="392"/>
      <c r="O18" s="391" t="str">
        <f>TRIM(MID(SUBSTITUTE($I18," ",REPT(" ",LEN($I18))),((COLUMNS($I18:I18)-1)*LEN($I18))+1,LEN($I18)))</f>
        <v>TH</v>
      </c>
      <c r="P18" s="391" t="str">
        <f>TRIM(MID(SUBSTITUTE($I18," ",REPT(" ",LEN($I18))),((COLUMNS($I18:J18)-1)*LEN($I18))+1,LEN($I18)))</f>
        <v/>
      </c>
      <c r="Q18" s="391" t="str">
        <f>TRIM(MID(SUBSTITUTE($I18," ",REPT(" ",LEN($I18))),((COLUMNS($I18:K18)-1)*LEN($I18))+1,LEN($I18)))</f>
        <v/>
      </c>
      <c r="S18" s="390" t="str">
        <f>IF(O18="","no value ",$K$18&amp;O18&amp;$J$18)</f>
        <v>C-307TH7</v>
      </c>
      <c r="T18" s="390" t="str">
        <f t="shared" ref="T18:U18" si="26">IF(P18="","no value ",$K$18&amp;P18&amp;$J$18)</f>
        <v xml:space="preserve">no value </v>
      </c>
      <c r="U18" s="390" t="str">
        <f t="shared" si="26"/>
        <v xml:space="preserve">no value </v>
      </c>
      <c r="W18" s="390" t="str">
        <f>IF(O18="","no value",O18&amp;$J$18&amp;$G$18)</f>
        <v>TH7CHEM - BHAVANA P</v>
      </c>
      <c r="X18" s="390" t="str">
        <f t="shared" ref="X18:Y18" si="27">IF(P18="","no value",P18&amp;$J$18&amp;$G$18)</f>
        <v>no value</v>
      </c>
      <c r="Y18" s="390" t="str">
        <f t="shared" si="27"/>
        <v>no value</v>
      </c>
      <c r="AD18" s="271" t="s">
        <v>2387</v>
      </c>
      <c r="AE18">
        <v>12</v>
      </c>
      <c r="AF18" s="271" t="s">
        <v>2314</v>
      </c>
      <c r="AH18" t="s">
        <v>2000</v>
      </c>
      <c r="AJ18">
        <v>14</v>
      </c>
      <c r="AK18" s="35" t="s">
        <v>1559</v>
      </c>
      <c r="AL18" s="35" t="s">
        <v>1560</v>
      </c>
      <c r="AM18" s="36" t="s">
        <v>200</v>
      </c>
      <c r="AN18" s="37" t="s">
        <v>1546</v>
      </c>
      <c r="AP18" s="63" t="s">
        <v>1623</v>
      </c>
    </row>
    <row r="19" spans="1:42" ht="24">
      <c r="A19" s="35" t="s">
        <v>204</v>
      </c>
      <c r="B19" s="35" t="s">
        <v>205</v>
      </c>
      <c r="C19" s="36" t="s">
        <v>1565</v>
      </c>
      <c r="D19" s="37">
        <v>3</v>
      </c>
      <c r="E19" s="38">
        <v>1</v>
      </c>
      <c r="F19" s="38" t="s">
        <v>6</v>
      </c>
      <c r="G19" s="392" t="s">
        <v>2031</v>
      </c>
      <c r="O19" s="391" t="str">
        <f>TRIM(MID(SUBSTITUTE($I19," ",REPT(" ",LEN($I19))),((COLUMNS($I19:I19)-1)*LEN($I19))+1,LEN($I19)))</f>
        <v/>
      </c>
      <c r="P19" s="391" t="str">
        <f>TRIM(MID(SUBSTITUTE($I19," ",REPT(" ",LEN($I19))),((COLUMNS($I19:J19)-1)*LEN($I19))+1,LEN($I19)))</f>
        <v/>
      </c>
      <c r="Q19" s="391" t="str">
        <f>TRIM(MID(SUBSTITUTE($I19," ",REPT(" ",LEN($I19))),((COLUMNS($I19:K19)-1)*LEN($I19))+1,LEN($I19)))</f>
        <v/>
      </c>
      <c r="S19" s="390"/>
      <c r="T19" s="390"/>
      <c r="U19" s="390"/>
      <c r="W19" s="390"/>
      <c r="AD19" s="271" t="s">
        <v>2389</v>
      </c>
      <c r="AE19">
        <v>13</v>
      </c>
      <c r="AF19" s="271" t="s">
        <v>2316</v>
      </c>
      <c r="AH19" t="s">
        <v>2001</v>
      </c>
      <c r="AJ19">
        <v>15</v>
      </c>
      <c r="AK19" s="35" t="s">
        <v>1561</v>
      </c>
      <c r="AL19" s="35" t="s">
        <v>1562</v>
      </c>
      <c r="AM19" s="36" t="s">
        <v>200</v>
      </c>
      <c r="AN19" s="37" t="s">
        <v>1546</v>
      </c>
      <c r="AP19" s="63" t="s">
        <v>1576</v>
      </c>
    </row>
    <row r="20" spans="1:42" ht="24">
      <c r="A20" s="253"/>
      <c r="B20" s="35"/>
      <c r="C20" s="36"/>
      <c r="D20" s="37"/>
      <c r="O20" s="391" t="str">
        <f>TRIM(MID(SUBSTITUTE($I20," ",REPT(" ",LEN($I20))),((COLUMNS($I20:I20)-1)*LEN($I20))+1,LEN($I20)))</f>
        <v/>
      </c>
      <c r="P20" s="391" t="str">
        <f>TRIM(MID(SUBSTITUTE($I20," ",REPT(" ",LEN($I20))),((COLUMNS($I20:J20)-1)*LEN($I20))+1,LEN($I20)))</f>
        <v/>
      </c>
      <c r="Q20" s="391" t="str">
        <f>TRIM(MID(SUBSTITUTE($I20," ",REPT(" ",LEN($I20))),((COLUMNS($I20:K20)-1)*LEN($I20))+1,LEN($I20)))</f>
        <v/>
      </c>
      <c r="S20" s="390"/>
      <c r="AD20" s="271" t="s">
        <v>2392</v>
      </c>
      <c r="AF20" s="271" t="s">
        <v>2318</v>
      </c>
      <c r="AH20" t="s">
        <v>2002</v>
      </c>
      <c r="AJ20">
        <v>16</v>
      </c>
      <c r="AK20" s="35" t="s">
        <v>201</v>
      </c>
      <c r="AL20" s="35" t="s">
        <v>202</v>
      </c>
      <c r="AM20" s="36" t="s">
        <v>1563</v>
      </c>
      <c r="AN20" s="37" t="s">
        <v>1520</v>
      </c>
      <c r="AP20" s="37" t="s">
        <v>1683</v>
      </c>
    </row>
    <row r="21" spans="1:42" ht="24">
      <c r="A21" s="253"/>
      <c r="B21" s="35"/>
      <c r="C21" s="36"/>
      <c r="D21" s="37"/>
      <c r="O21" s="391" t="str">
        <f>TRIM(MID(SUBSTITUTE($I21," ",REPT(" ",LEN($I21))),((COLUMNS($I21:I21)-1)*LEN($I21))+1,LEN($I21)))</f>
        <v/>
      </c>
      <c r="P21" s="391" t="str">
        <f>TRIM(MID(SUBSTITUTE($I21," ",REPT(" ",LEN($I21))),((COLUMNS($I21:J21)-1)*LEN($I21))+1,LEN($I21)))</f>
        <v/>
      </c>
      <c r="Q21" s="391" t="str">
        <f>TRIM(MID(SUBSTITUTE($I21," ",REPT(" ",LEN($I21))),((COLUMNS($I21:K21)-1)*LEN($I21))+1,LEN($I21)))</f>
        <v/>
      </c>
      <c r="S21" s="390"/>
      <c r="AD21" s="271" t="s">
        <v>2394</v>
      </c>
      <c r="AF21" s="271" t="s">
        <v>2320</v>
      </c>
      <c r="AH21" t="s">
        <v>2003</v>
      </c>
      <c r="AJ21">
        <v>17</v>
      </c>
      <c r="AK21" s="35" t="s">
        <v>204</v>
      </c>
      <c r="AL21" s="35" t="s">
        <v>205</v>
      </c>
      <c r="AM21" s="36" t="s">
        <v>1565</v>
      </c>
      <c r="AN21" s="37">
        <v>3</v>
      </c>
      <c r="AP21" s="37" t="s">
        <v>1633</v>
      </c>
    </row>
    <row r="22" spans="1:42" ht="24">
      <c r="A22" s="253"/>
      <c r="B22" s="35"/>
      <c r="C22" s="36"/>
      <c r="D22" s="37"/>
      <c r="O22" s="391" t="str">
        <f>TRIM(MID(SUBSTITUTE($I22," ",REPT(" ",LEN($I22))),((COLUMNS($I22:I22)-1)*LEN($I22))+1,LEN($I22)))</f>
        <v/>
      </c>
      <c r="P22" s="391" t="str">
        <f>TRIM(MID(SUBSTITUTE($I22," ",REPT(" ",LEN($I22))),((COLUMNS($I22:J22)-1)*LEN($I22))+1,LEN($I22)))</f>
        <v/>
      </c>
      <c r="Q22" s="391" t="str">
        <f>TRIM(MID(SUBSTITUTE($I22," ",REPT(" ",LEN($I22))),((COLUMNS($I22:K22)-1)*LEN($I22))+1,LEN($I22)))</f>
        <v/>
      </c>
      <c r="S22" s="390"/>
      <c r="AD22" s="271" t="s">
        <v>2396</v>
      </c>
      <c r="AF22" s="271" t="s">
        <v>2322</v>
      </c>
      <c r="AH22" t="s">
        <v>2004</v>
      </c>
      <c r="AJ22">
        <v>18</v>
      </c>
      <c r="AK22" s="35" t="s">
        <v>207</v>
      </c>
      <c r="AL22" s="35" t="s">
        <v>208</v>
      </c>
      <c r="AM22" s="36" t="s">
        <v>209</v>
      </c>
      <c r="AN22" s="37" t="s">
        <v>1520</v>
      </c>
      <c r="AP22" s="37" t="s">
        <v>1574</v>
      </c>
    </row>
    <row r="23" spans="1:42" ht="24">
      <c r="A23" s="253"/>
      <c r="B23" s="35"/>
      <c r="C23" s="36"/>
      <c r="D23" s="37"/>
      <c r="O23" s="391" t="str">
        <f>TRIM(MID(SUBSTITUTE($I23," ",REPT(" ",LEN($I23))),((COLUMNS($I23:I23)-1)*LEN($I23))+1,LEN($I23)))</f>
        <v/>
      </c>
      <c r="P23" s="391" t="str">
        <f>TRIM(MID(SUBSTITUTE($I23," ",REPT(" ",LEN($I23))),((COLUMNS($I23:J23)-1)*LEN($I23))+1,LEN($I23)))</f>
        <v/>
      </c>
      <c r="Q23" s="391" t="str">
        <f>TRIM(MID(SUBSTITUTE($I23," ",REPT(" ",LEN($I23))),((COLUMNS($I23:K23)-1)*LEN($I23))+1,LEN($I23)))</f>
        <v/>
      </c>
      <c r="S23" s="390"/>
      <c r="AD23" s="271" t="s">
        <v>2398</v>
      </c>
      <c r="AF23" s="271" t="s">
        <v>2324</v>
      </c>
      <c r="AH23" t="s">
        <v>2005</v>
      </c>
      <c r="AJ23">
        <v>19</v>
      </c>
      <c r="AK23" s="35" t="s">
        <v>210</v>
      </c>
      <c r="AL23" s="35" t="s">
        <v>211</v>
      </c>
      <c r="AM23" s="36" t="s">
        <v>212</v>
      </c>
      <c r="AN23" s="37" t="s">
        <v>1546</v>
      </c>
      <c r="AP23" s="37" t="s">
        <v>1489</v>
      </c>
    </row>
    <row r="24" spans="1:42" ht="72">
      <c r="A24" s="253"/>
      <c r="B24" s="60"/>
      <c r="C24" s="61"/>
      <c r="D24" s="37"/>
      <c r="O24" s="391" t="str">
        <f>TRIM(MID(SUBSTITUTE($I24," ",REPT(" ",LEN($I24))),((COLUMNS($I24:I24)-1)*LEN($I24))+1,LEN($I24)))</f>
        <v/>
      </c>
      <c r="P24" s="391" t="str">
        <f>TRIM(MID(SUBSTITUTE($I24," ",REPT(" ",LEN($I24))),((COLUMNS($I24:J24)-1)*LEN($I24))+1,LEN($I24)))</f>
        <v/>
      </c>
      <c r="Q24" s="391" t="str">
        <f>TRIM(MID(SUBSTITUTE($I24," ",REPT(" ",LEN($I24))),((COLUMNS($I24:K24)-1)*LEN($I24))+1,LEN($I24)))</f>
        <v/>
      </c>
      <c r="S24" s="390"/>
      <c r="AD24" s="271" t="s">
        <v>2400</v>
      </c>
      <c r="AF24" s="271" t="s">
        <v>7</v>
      </c>
      <c r="AH24" t="s">
        <v>2006</v>
      </c>
      <c r="AJ24">
        <v>20</v>
      </c>
      <c r="AK24" s="35" t="s">
        <v>213</v>
      </c>
      <c r="AL24" s="60" t="s">
        <v>214</v>
      </c>
      <c r="AM24" s="61" t="s">
        <v>215</v>
      </c>
      <c r="AN24" s="37" t="s">
        <v>1570</v>
      </c>
      <c r="AP24" s="37" t="s">
        <v>1641</v>
      </c>
    </row>
    <row r="25" spans="1:42" ht="36">
      <c r="A25" s="254"/>
      <c r="B25" s="43"/>
      <c r="C25" s="62"/>
      <c r="D25" s="63"/>
      <c r="O25" s="391" t="str">
        <f>TRIM(MID(SUBSTITUTE($I25," ",REPT(" ",LEN($I25))),((COLUMNS($I25:I25)-1)*LEN($I25))+1,LEN($I25)))</f>
        <v/>
      </c>
      <c r="P25" s="391" t="str">
        <f>TRIM(MID(SUBSTITUTE($I25," ",REPT(" ",LEN($I25))),((COLUMNS($I25:J25)-1)*LEN($I25))+1,LEN($I25)))</f>
        <v/>
      </c>
      <c r="Q25" s="391" t="str">
        <f>TRIM(MID(SUBSTITUTE($I25," ",REPT(" ",LEN($I25))),((COLUMNS($I25:K25)-1)*LEN($I25))+1,LEN($I25)))</f>
        <v/>
      </c>
      <c r="S25" s="390"/>
      <c r="AD25" s="271" t="s">
        <v>2402</v>
      </c>
      <c r="AF25" s="271" t="s">
        <v>2327</v>
      </c>
      <c r="AH25" t="s">
        <v>2007</v>
      </c>
      <c r="AJ25">
        <v>21</v>
      </c>
      <c r="AK25" s="41" t="s">
        <v>216</v>
      </c>
      <c r="AL25" s="43" t="s">
        <v>217</v>
      </c>
      <c r="AM25" s="62" t="s">
        <v>1571</v>
      </c>
      <c r="AN25" s="63" t="s">
        <v>1572</v>
      </c>
      <c r="AP25" s="37" t="s">
        <v>1688</v>
      </c>
    </row>
    <row r="26" spans="1:42" ht="48">
      <c r="A26" s="253"/>
      <c r="B26" s="35"/>
      <c r="C26" s="36"/>
      <c r="D26" s="37"/>
      <c r="O26" s="391" t="str">
        <f>TRIM(MID(SUBSTITUTE($I26," ",REPT(" ",LEN($I26))),((COLUMNS($I26:I26)-1)*LEN($I26))+1,LEN($I26)))</f>
        <v/>
      </c>
      <c r="P26" s="391" t="str">
        <f>TRIM(MID(SUBSTITUTE($I26," ",REPT(" ",LEN($I26))),((COLUMNS($I26:J26)-1)*LEN($I26))+1,LEN($I26)))</f>
        <v/>
      </c>
      <c r="Q26" s="391" t="str">
        <f>TRIM(MID(SUBSTITUTE($I26," ",REPT(" ",LEN($I26))),((COLUMNS($I26:K26)-1)*LEN($I26))+1,LEN($I26)))</f>
        <v/>
      </c>
      <c r="S26" s="390"/>
      <c r="AD26" s="271" t="s">
        <v>2404</v>
      </c>
      <c r="AF26" s="271" t="s">
        <v>3015</v>
      </c>
      <c r="AH26" t="s">
        <v>2008</v>
      </c>
      <c r="AJ26">
        <v>22</v>
      </c>
      <c r="AK26" s="35" t="s">
        <v>219</v>
      </c>
      <c r="AL26" s="35" t="s">
        <v>220</v>
      </c>
      <c r="AM26" s="36" t="s">
        <v>221</v>
      </c>
      <c r="AN26" s="37" t="s">
        <v>1574</v>
      </c>
      <c r="AP26" s="37" t="s">
        <v>1595</v>
      </c>
    </row>
    <row r="27" spans="1:42">
      <c r="A27" s="255"/>
      <c r="B27" s="67"/>
      <c r="C27" s="67"/>
      <c r="D27" s="63"/>
      <c r="O27" s="391" t="str">
        <f>TRIM(MID(SUBSTITUTE($I27," ",REPT(" ",LEN($I27))),((COLUMNS($I27:I27)-1)*LEN($I27))+1,LEN($I27)))</f>
        <v/>
      </c>
      <c r="P27" s="391" t="str">
        <f>TRIM(MID(SUBSTITUTE($I27," ",REPT(" ",LEN($I27))),((COLUMNS($I27:J27)-1)*LEN($I27))+1,LEN($I27)))</f>
        <v/>
      </c>
      <c r="Q27" s="391" t="str">
        <f>TRIM(MID(SUBSTITUTE($I27," ",REPT(" ",LEN($I27))),((COLUMNS($I27:K27)-1)*LEN($I27))+1,LEN($I27)))</f>
        <v/>
      </c>
      <c r="S27" s="390"/>
      <c r="AD27" s="271" t="s">
        <v>2406</v>
      </c>
      <c r="AF27" s="271" t="s">
        <v>3016</v>
      </c>
      <c r="AH27" t="s">
        <v>2009</v>
      </c>
      <c r="AJ27">
        <v>23</v>
      </c>
      <c r="AK27" s="66" t="s">
        <v>224</v>
      </c>
      <c r="AL27" s="67" t="s">
        <v>225</v>
      </c>
      <c r="AM27" s="67" t="s">
        <v>1575</v>
      </c>
      <c r="AN27" s="63" t="s">
        <v>1576</v>
      </c>
      <c r="AP27" s="55" t="s">
        <v>1527</v>
      </c>
    </row>
    <row r="28" spans="1:42" ht="48">
      <c r="A28" s="253"/>
      <c r="B28" s="35"/>
      <c r="C28" s="36"/>
      <c r="D28" s="37"/>
      <c r="O28" s="391" t="str">
        <f>TRIM(MID(SUBSTITUTE($I28," ",REPT(" ",LEN($I28))),((COLUMNS($I28:I28)-1)*LEN($I28))+1,LEN($I28)))</f>
        <v/>
      </c>
      <c r="P28" s="391" t="str">
        <f>TRIM(MID(SUBSTITUTE($I28," ",REPT(" ",LEN($I28))),((COLUMNS($I28:J28)-1)*LEN($I28))+1,LEN($I28)))</f>
        <v/>
      </c>
      <c r="Q28" s="391" t="str">
        <f>TRIM(MID(SUBSTITUTE($I28," ",REPT(" ",LEN($I28))),((COLUMNS($I28:K28)-1)*LEN($I28))+1,LEN($I28)))</f>
        <v/>
      </c>
      <c r="S28" s="390"/>
      <c r="AD28" s="271" t="s">
        <v>2408</v>
      </c>
      <c r="AF28" s="271" t="s">
        <v>3017</v>
      </c>
      <c r="AH28" t="s">
        <v>2010</v>
      </c>
      <c r="AJ28">
        <v>24</v>
      </c>
      <c r="AK28" s="35" t="s">
        <v>227</v>
      </c>
      <c r="AL28" s="35" t="s">
        <v>228</v>
      </c>
      <c r="AM28" s="36" t="s">
        <v>229</v>
      </c>
      <c r="AN28" s="37" t="s">
        <v>1570</v>
      </c>
      <c r="AP28" s="37" t="s">
        <v>1541</v>
      </c>
    </row>
    <row r="29" spans="1:42" ht="36">
      <c r="A29" s="253"/>
      <c r="B29" s="35"/>
      <c r="C29" s="36"/>
      <c r="D29" s="37"/>
      <c r="O29" s="391" t="str">
        <f>TRIM(MID(SUBSTITUTE($I29," ",REPT(" ",LEN($I29))),((COLUMNS($I29:I29)-1)*LEN($I29))+1,LEN($I29)))</f>
        <v/>
      </c>
      <c r="P29" s="391" t="str">
        <f>TRIM(MID(SUBSTITUTE($I29," ",REPT(" ",LEN($I29))),((COLUMNS($I29:J29)-1)*LEN($I29))+1,LEN($I29)))</f>
        <v/>
      </c>
      <c r="Q29" s="391" t="str">
        <f>TRIM(MID(SUBSTITUTE($I29," ",REPT(" ",LEN($I29))),((COLUMNS($I29:K29)-1)*LEN($I29))+1,LEN($I29)))</f>
        <v/>
      </c>
      <c r="S29" s="390"/>
      <c r="AD29" s="271" t="s">
        <v>2410</v>
      </c>
      <c r="AF29" s="271" t="s">
        <v>3018</v>
      </c>
      <c r="AH29" t="s">
        <v>2011</v>
      </c>
      <c r="AJ29">
        <v>25</v>
      </c>
      <c r="AK29" s="35" t="s">
        <v>230</v>
      </c>
      <c r="AL29" s="35" t="s">
        <v>231</v>
      </c>
      <c r="AM29" s="36" t="s">
        <v>232</v>
      </c>
      <c r="AN29" s="37" t="s">
        <v>1581</v>
      </c>
      <c r="AP29" s="37" t="s">
        <v>1616</v>
      </c>
    </row>
    <row r="30" spans="1:42" ht="36">
      <c r="A30" s="253"/>
      <c r="B30" s="35"/>
      <c r="C30" s="36"/>
      <c r="D30" s="37"/>
      <c r="O30" s="391" t="str">
        <f>TRIM(MID(SUBSTITUTE($I30," ",REPT(" ",LEN($I30))),((COLUMNS($I30:I30)-1)*LEN($I30))+1,LEN($I30)))</f>
        <v/>
      </c>
      <c r="P30" s="391" t="str">
        <f>TRIM(MID(SUBSTITUTE($I30," ",REPT(" ",LEN($I30))),((COLUMNS($I30:J30)-1)*LEN($I30))+1,LEN($I30)))</f>
        <v/>
      </c>
      <c r="Q30" s="391" t="str">
        <f>TRIM(MID(SUBSTITUTE($I30," ",REPT(" ",LEN($I30))),((COLUMNS($I30:K30)-1)*LEN($I30))+1,LEN($I30)))</f>
        <v/>
      </c>
      <c r="S30" s="390"/>
      <c r="AD30" s="271" t="s">
        <v>2412</v>
      </c>
      <c r="AF30" s="271" t="s">
        <v>3019</v>
      </c>
      <c r="AH30" t="s">
        <v>2012</v>
      </c>
      <c r="AK30" s="35" t="s">
        <v>233</v>
      </c>
      <c r="AL30" s="35" t="s">
        <v>234</v>
      </c>
      <c r="AM30" s="36" t="s">
        <v>1584</v>
      </c>
      <c r="AN30" s="37" t="s">
        <v>1581</v>
      </c>
      <c r="AP30" s="37" t="s">
        <v>1714</v>
      </c>
    </row>
    <row r="31" spans="1:42">
      <c r="A31" s="255"/>
      <c r="B31" s="67"/>
      <c r="C31" s="67"/>
      <c r="D31" s="63"/>
      <c r="O31" s="391" t="str">
        <f>TRIM(MID(SUBSTITUTE($I31," ",REPT(" ",LEN($I31))),((COLUMNS($I31:I31)-1)*LEN($I31))+1,LEN($I31)))</f>
        <v/>
      </c>
      <c r="P31" s="391" t="str">
        <f>TRIM(MID(SUBSTITUTE($I31," ",REPT(" ",LEN($I31))),((COLUMNS($I31:J31)-1)*LEN($I31))+1,LEN($I31)))</f>
        <v/>
      </c>
      <c r="Q31" s="391" t="str">
        <f>TRIM(MID(SUBSTITUTE($I31," ",REPT(" ",LEN($I31))),((COLUMNS($I31:K31)-1)*LEN($I31))+1,LEN($I31)))</f>
        <v/>
      </c>
      <c r="S31" s="390"/>
      <c r="AD31" s="271" t="s">
        <v>2414</v>
      </c>
      <c r="AF31" s="271" t="s">
        <v>3020</v>
      </c>
      <c r="AH31" t="s">
        <v>2013</v>
      </c>
      <c r="AK31" s="66" t="s">
        <v>236</v>
      </c>
      <c r="AL31" s="67" t="s">
        <v>237</v>
      </c>
      <c r="AM31" s="67" t="s">
        <v>238</v>
      </c>
      <c r="AN31" s="63" t="s">
        <v>1520</v>
      </c>
      <c r="AP31" s="37" t="s">
        <v>1659</v>
      </c>
    </row>
    <row r="32" spans="1:42" ht="24">
      <c r="A32" s="253"/>
      <c r="B32" s="60"/>
      <c r="C32" s="61"/>
      <c r="D32" s="37"/>
      <c r="O32" s="391" t="str">
        <f>TRIM(MID(SUBSTITUTE($I32," ",REPT(" ",LEN($I32))),((COLUMNS($I32:I32)-1)*LEN($I32))+1,LEN($I32)))</f>
        <v/>
      </c>
      <c r="P32" s="391" t="str">
        <f>TRIM(MID(SUBSTITUTE($I32," ",REPT(" ",LEN($I32))),((COLUMNS($I32:J32)-1)*LEN($I32))+1,LEN($I32)))</f>
        <v/>
      </c>
      <c r="Q32" s="391" t="str">
        <f>TRIM(MID(SUBSTITUTE($I32," ",REPT(" ",LEN($I32))),((COLUMNS($I32:K32)-1)*LEN($I32))+1,LEN($I32)))</f>
        <v/>
      </c>
      <c r="S32" s="390"/>
      <c r="AD32" s="271" t="s">
        <v>2416</v>
      </c>
      <c r="AF32" s="271" t="s">
        <v>3021</v>
      </c>
      <c r="AH32" t="s">
        <v>2014</v>
      </c>
      <c r="AK32" s="35" t="s">
        <v>239</v>
      </c>
      <c r="AL32" s="60" t="s">
        <v>240</v>
      </c>
      <c r="AM32" s="61" t="s">
        <v>241</v>
      </c>
      <c r="AN32" s="37" t="s">
        <v>1520</v>
      </c>
      <c r="AP32" s="37" t="s">
        <v>1520</v>
      </c>
    </row>
    <row r="33" spans="1:42" ht="36">
      <c r="A33" s="253"/>
      <c r="B33" s="60"/>
      <c r="C33" s="61"/>
      <c r="D33" s="37"/>
      <c r="O33" s="391" t="str">
        <f>TRIM(MID(SUBSTITUTE($I33," ",REPT(" ",LEN($I33))),((COLUMNS($I33:I33)-1)*LEN($I33))+1,LEN($I33)))</f>
        <v/>
      </c>
      <c r="P33" s="391" t="str">
        <f>TRIM(MID(SUBSTITUTE($I33," ",REPT(" ",LEN($I33))),((COLUMNS($I33:J33)-1)*LEN($I33))+1,LEN($I33)))</f>
        <v/>
      </c>
      <c r="Q33" s="391" t="str">
        <f>TRIM(MID(SUBSTITUTE($I33," ",REPT(" ",LEN($I33))),((COLUMNS($I33:K33)-1)*LEN($I33))+1,LEN($I33)))</f>
        <v/>
      </c>
      <c r="S33" s="390"/>
      <c r="AD33" s="271" t="s">
        <v>2419</v>
      </c>
      <c r="AF33" s="271" t="s">
        <v>3022</v>
      </c>
      <c r="AH33" t="s">
        <v>2015</v>
      </c>
      <c r="AK33" s="35" t="s">
        <v>242</v>
      </c>
      <c r="AL33" s="60" t="s">
        <v>243</v>
      </c>
      <c r="AM33" s="61" t="s">
        <v>244</v>
      </c>
      <c r="AN33" s="37" t="s">
        <v>1520</v>
      </c>
      <c r="AP33" s="63" t="s">
        <v>1626</v>
      </c>
    </row>
    <row r="34" spans="1:42" ht="24">
      <c r="A34" s="256"/>
      <c r="B34" s="60"/>
      <c r="C34" s="61"/>
      <c r="D34" s="70"/>
      <c r="O34" s="391" t="str">
        <f>TRIM(MID(SUBSTITUTE($I34," ",REPT(" ",LEN($I34))),((COLUMNS($I34:I34)-1)*LEN($I34))+1,LEN($I34)))</f>
        <v/>
      </c>
      <c r="P34" s="391" t="str">
        <f>TRIM(MID(SUBSTITUTE($I34," ",REPT(" ",LEN($I34))),((COLUMNS($I34:J34)-1)*LEN($I34))+1,LEN($I34)))</f>
        <v/>
      </c>
      <c r="Q34" s="391" t="str">
        <f>TRIM(MID(SUBSTITUTE($I34," ",REPT(" ",LEN($I34))),((COLUMNS($I34:K34)-1)*LEN($I34))+1,LEN($I34)))</f>
        <v/>
      </c>
      <c r="S34" s="390"/>
      <c r="AD34" s="271" t="s">
        <v>2421</v>
      </c>
      <c r="AF34" s="271" t="s">
        <v>2345</v>
      </c>
      <c r="AH34" t="s">
        <v>2016</v>
      </c>
      <c r="AK34" s="60" t="s">
        <v>245</v>
      </c>
      <c r="AL34" s="60" t="s">
        <v>246</v>
      </c>
      <c r="AM34" s="61" t="s">
        <v>247</v>
      </c>
      <c r="AN34" s="70" t="s">
        <v>1590</v>
      </c>
      <c r="AP34" s="63" t="s">
        <v>1572</v>
      </c>
    </row>
    <row r="35" spans="1:42" ht="24">
      <c r="A35" s="253"/>
      <c r="B35" s="35"/>
      <c r="C35" s="36"/>
      <c r="D35" s="37"/>
      <c r="O35" s="391" t="str">
        <f>TRIM(MID(SUBSTITUTE($I35," ",REPT(" ",LEN($I35))),((COLUMNS($I35:I35)-1)*LEN($I35))+1,LEN($I35)))</f>
        <v/>
      </c>
      <c r="P35" s="391" t="str">
        <f>TRIM(MID(SUBSTITUTE($I35," ",REPT(" ",LEN($I35))),((COLUMNS($I35:J35)-1)*LEN($I35))+1,LEN($I35)))</f>
        <v/>
      </c>
      <c r="Q35" s="391" t="str">
        <f>TRIM(MID(SUBSTITUTE($I35," ",REPT(" ",LEN($I35))),((COLUMNS($I35:K35)-1)*LEN($I35))+1,LEN($I35)))</f>
        <v/>
      </c>
      <c r="S35" s="390"/>
      <c r="AD35" s="271" t="s">
        <v>1780</v>
      </c>
      <c r="AF35" s="271" t="s">
        <v>2347</v>
      </c>
      <c r="AH35" t="s">
        <v>2017</v>
      </c>
      <c r="AK35" s="35">
        <v>596</v>
      </c>
      <c r="AL35" s="35" t="s">
        <v>252</v>
      </c>
      <c r="AM35" s="36" t="s">
        <v>1591</v>
      </c>
      <c r="AN35" s="37">
        <v>1</v>
      </c>
      <c r="AP35" s="37" t="s">
        <v>1581</v>
      </c>
    </row>
    <row r="36" spans="1:42" ht="24">
      <c r="A36" s="253"/>
      <c r="B36" s="35"/>
      <c r="C36" s="36"/>
      <c r="D36" s="37"/>
      <c r="O36" s="391" t="str">
        <f>TRIM(MID(SUBSTITUTE($I36," ",REPT(" ",LEN($I36))),((COLUMNS($I36:I36)-1)*LEN($I36))+1,LEN($I36)))</f>
        <v/>
      </c>
      <c r="P36" s="391" t="str">
        <f>TRIM(MID(SUBSTITUTE($I36," ",REPT(" ",LEN($I36))),((COLUMNS($I36:J36)-1)*LEN($I36))+1,LEN($I36)))</f>
        <v/>
      </c>
      <c r="Q36" s="391" t="str">
        <f>TRIM(MID(SUBSTITUTE($I36," ",REPT(" ",LEN($I36))),((COLUMNS($I36:K36)-1)*LEN($I36))+1,LEN($I36)))</f>
        <v/>
      </c>
      <c r="S36" s="390"/>
      <c r="AD36" s="271" t="s">
        <v>1608</v>
      </c>
      <c r="AF36" s="271" t="s">
        <v>3023</v>
      </c>
      <c r="AH36" t="s">
        <v>2018</v>
      </c>
      <c r="AK36" s="35">
        <v>520</v>
      </c>
      <c r="AL36" s="35" t="s">
        <v>255</v>
      </c>
      <c r="AM36" s="36" t="s">
        <v>1592</v>
      </c>
      <c r="AN36" s="37">
        <v>2</v>
      </c>
    </row>
    <row r="37" spans="1:42">
      <c r="A37" s="253"/>
      <c r="B37" s="35"/>
      <c r="C37" s="36"/>
      <c r="D37" s="37"/>
      <c r="O37" s="391" t="str">
        <f>TRIM(MID(SUBSTITUTE($I37," ",REPT(" ",LEN($I37))),((COLUMNS($I37:I37)-1)*LEN($I37))+1,LEN($I37)))</f>
        <v/>
      </c>
      <c r="P37" s="391" t="str">
        <f>TRIM(MID(SUBSTITUTE($I37," ",REPT(" ",LEN($I37))),((COLUMNS($I37:J37)-1)*LEN($I37))+1,LEN($I37)))</f>
        <v/>
      </c>
      <c r="Q37" s="391" t="str">
        <f>TRIM(MID(SUBSTITUTE($I37," ",REPT(" ",LEN($I37))),((COLUMNS($I37:K37)-1)*LEN($I37))+1,LEN($I37)))</f>
        <v/>
      </c>
      <c r="S37" s="390"/>
      <c r="AD37" s="271" t="s">
        <v>1598</v>
      </c>
      <c r="AF37" s="271" t="s">
        <v>3024</v>
      </c>
      <c r="AH37" t="s">
        <v>2019</v>
      </c>
      <c r="AK37" s="35">
        <v>553</v>
      </c>
      <c r="AL37" s="35" t="s">
        <v>258</v>
      </c>
      <c r="AM37" s="36" t="s">
        <v>259</v>
      </c>
      <c r="AN37" s="37">
        <v>10</v>
      </c>
    </row>
    <row r="38" spans="1:42" ht="36">
      <c r="A38" s="253"/>
      <c r="B38" s="35"/>
      <c r="C38" s="36"/>
      <c r="D38" s="37"/>
      <c r="O38" s="391" t="str">
        <f>TRIM(MID(SUBSTITUTE($I38," ",REPT(" ",LEN($I38))),((COLUMNS($I38:I38)-1)*LEN($I38))+1,LEN($I38)))</f>
        <v/>
      </c>
      <c r="P38" s="391" t="str">
        <f>TRIM(MID(SUBSTITUTE($I38," ",REPT(" ",LEN($I38))),((COLUMNS($I38:J38)-1)*LEN($I38))+1,LEN($I38)))</f>
        <v/>
      </c>
      <c r="Q38" s="391" t="str">
        <f>TRIM(MID(SUBSTITUTE($I38," ",REPT(" ",LEN($I38))),((COLUMNS($I38:K38)-1)*LEN($I38))+1,LEN($I38)))</f>
        <v/>
      </c>
      <c r="S38" s="390"/>
      <c r="AD38" s="271" t="s">
        <v>1712</v>
      </c>
      <c r="AF38" s="271" t="s">
        <v>3025</v>
      </c>
      <c r="AH38" t="s">
        <v>2020</v>
      </c>
      <c r="AK38" s="35">
        <v>2101</v>
      </c>
      <c r="AL38" s="35" t="s">
        <v>261</v>
      </c>
      <c r="AM38" s="36" t="s">
        <v>1593</v>
      </c>
      <c r="AN38" s="37">
        <v>5</v>
      </c>
    </row>
    <row r="39" spans="1:42" ht="36">
      <c r="A39" s="253"/>
      <c r="B39" s="60"/>
      <c r="C39" s="61"/>
      <c r="D39" s="37"/>
      <c r="O39" s="391" t="str">
        <f>TRIM(MID(SUBSTITUTE($I39," ",REPT(" ",LEN($I39))),((COLUMNS($I39:I39)-1)*LEN($I39))+1,LEN($I39)))</f>
        <v/>
      </c>
      <c r="P39" s="391" t="str">
        <f>TRIM(MID(SUBSTITUTE($I39," ",REPT(" ",LEN($I39))),((COLUMNS($I39:J39)-1)*LEN($I39))+1,LEN($I39)))</f>
        <v/>
      </c>
      <c r="Q39" s="391" t="str">
        <f>TRIM(MID(SUBSTITUTE($I39," ",REPT(" ",LEN($I39))),((COLUMNS($I39:K39)-1)*LEN($I39))+1,LEN($I39)))</f>
        <v/>
      </c>
      <c r="S39" s="390"/>
      <c r="AD39" s="271" t="s">
        <v>2429</v>
      </c>
      <c r="AF39" s="271" t="s">
        <v>3026</v>
      </c>
      <c r="AH39" t="s">
        <v>2021</v>
      </c>
      <c r="AK39" s="35" t="s">
        <v>263</v>
      </c>
      <c r="AL39" s="60" t="s">
        <v>264</v>
      </c>
      <c r="AM39" s="61" t="s">
        <v>265</v>
      </c>
      <c r="AN39" s="37" t="s">
        <v>1594</v>
      </c>
    </row>
    <row r="40" spans="1:42" ht="36">
      <c r="A40" s="253"/>
      <c r="B40" s="75"/>
      <c r="C40" s="36"/>
      <c r="D40" s="76"/>
      <c r="O40" s="391" t="str">
        <f>TRIM(MID(SUBSTITUTE($I40," ",REPT(" ",LEN($I40))),((COLUMNS($I40:I40)-1)*LEN($I40))+1,LEN($I40)))</f>
        <v/>
      </c>
      <c r="P40" s="391" t="str">
        <f>TRIM(MID(SUBSTITUTE($I40," ",REPT(" ",LEN($I40))),((COLUMNS($I40:J40)-1)*LEN($I40))+1,LEN($I40)))</f>
        <v/>
      </c>
      <c r="Q40" s="391" t="str">
        <f>TRIM(MID(SUBSTITUTE($I40," ",REPT(" ",LEN($I40))),((COLUMNS($I40:K40)-1)*LEN($I40))+1,LEN($I40)))</f>
        <v/>
      </c>
      <c r="S40" s="390"/>
      <c r="AD40" s="271" t="s">
        <v>2432</v>
      </c>
      <c r="AH40" t="s">
        <v>2022</v>
      </c>
      <c r="AK40" s="35">
        <v>858</v>
      </c>
      <c r="AL40" s="75" t="s">
        <v>267</v>
      </c>
      <c r="AM40" s="36" t="s">
        <v>268</v>
      </c>
      <c r="AN40" s="76">
        <v>1</v>
      </c>
    </row>
    <row r="41" spans="1:42" ht="24">
      <c r="A41" s="253"/>
      <c r="B41" s="35"/>
      <c r="C41" s="36"/>
      <c r="D41" s="37"/>
      <c r="O41" s="391" t="str">
        <f>TRIM(MID(SUBSTITUTE($I41," ",REPT(" ",LEN($I41))),((COLUMNS($I41:I41)-1)*LEN($I41))+1,LEN($I41)))</f>
        <v/>
      </c>
      <c r="P41" s="391" t="str">
        <f>TRIM(MID(SUBSTITUTE($I41," ",REPT(" ",LEN($I41))),((COLUMNS($I41:J41)-1)*LEN($I41))+1,LEN($I41)))</f>
        <v/>
      </c>
      <c r="Q41" s="391" t="str">
        <f>TRIM(MID(SUBSTITUTE($I41," ",REPT(" ",LEN($I41))),((COLUMNS($I41:K41)-1)*LEN($I41))+1,LEN($I41)))</f>
        <v/>
      </c>
      <c r="S41" s="390"/>
      <c r="AD41" s="271" t="s">
        <v>2434</v>
      </c>
      <c r="AH41" t="s">
        <v>2023</v>
      </c>
      <c r="AK41" s="35" t="s">
        <v>269</v>
      </c>
      <c r="AL41" s="35" t="s">
        <v>270</v>
      </c>
      <c r="AM41" s="36" t="s">
        <v>271</v>
      </c>
      <c r="AN41" s="37" t="s">
        <v>1595</v>
      </c>
    </row>
    <row r="42" spans="1:42" ht="24">
      <c r="A42" s="253"/>
      <c r="B42" s="35"/>
      <c r="C42" s="36"/>
      <c r="D42" s="37"/>
      <c r="O42" s="391" t="str">
        <f>TRIM(MID(SUBSTITUTE($I42," ",REPT(" ",LEN($I42))),((COLUMNS($I42:I42)-1)*LEN($I42))+1,LEN($I42)))</f>
        <v/>
      </c>
      <c r="P42" s="391" t="str">
        <f>TRIM(MID(SUBSTITUTE($I42," ",REPT(" ",LEN($I42))),((COLUMNS($I42:J42)-1)*LEN($I42))+1,LEN($I42)))</f>
        <v/>
      </c>
      <c r="Q42" s="391" t="str">
        <f>TRIM(MID(SUBSTITUTE($I42," ",REPT(" ",LEN($I42))),((COLUMNS($I42:K42)-1)*LEN($I42))+1,LEN($I42)))</f>
        <v/>
      </c>
      <c r="S42" s="390"/>
      <c r="AD42" s="271" t="s">
        <v>2436</v>
      </c>
      <c r="AH42" t="s">
        <v>2024</v>
      </c>
      <c r="AK42" s="35" t="s">
        <v>301</v>
      </c>
      <c r="AL42" s="35" t="s">
        <v>302</v>
      </c>
      <c r="AM42" s="36" t="s">
        <v>303</v>
      </c>
      <c r="AN42" s="37" t="s">
        <v>1520</v>
      </c>
      <c r="AP42" s="63"/>
    </row>
    <row r="43" spans="1:42" ht="36">
      <c r="A43" s="253"/>
      <c r="B43" s="35"/>
      <c r="C43" s="36"/>
      <c r="D43" s="37"/>
      <c r="O43" s="391" t="str">
        <f>TRIM(MID(SUBSTITUTE($I43," ",REPT(" ",LEN($I43))),((COLUMNS($I43:I43)-1)*LEN($I43))+1,LEN($I43)))</f>
        <v/>
      </c>
      <c r="P43" s="391" t="str">
        <f>TRIM(MID(SUBSTITUTE($I43," ",REPT(" ",LEN($I43))),((COLUMNS($I43:J43)-1)*LEN($I43))+1,LEN($I43)))</f>
        <v/>
      </c>
      <c r="Q43" s="391" t="str">
        <f>TRIM(MID(SUBSTITUTE($I43," ",REPT(" ",LEN($I43))),((COLUMNS($I43:K43)-1)*LEN($I43))+1,LEN($I43)))</f>
        <v/>
      </c>
      <c r="S43" s="390"/>
      <c r="AD43" s="271" t="s">
        <v>2438</v>
      </c>
      <c r="AH43" t="s">
        <v>2025</v>
      </c>
      <c r="AK43" s="35" t="s">
        <v>323</v>
      </c>
      <c r="AL43" s="35" t="s">
        <v>324</v>
      </c>
      <c r="AM43" s="36" t="s">
        <v>1615</v>
      </c>
      <c r="AN43" s="37" t="s">
        <v>1616</v>
      </c>
      <c r="AP43" s="37" t="s">
        <v>1897</v>
      </c>
    </row>
    <row r="44" spans="1:42" ht="48">
      <c r="A44" s="253"/>
      <c r="B44" s="49"/>
      <c r="C44" s="53"/>
      <c r="D44" s="37"/>
      <c r="O44" s="391" t="str">
        <f>TRIM(MID(SUBSTITUTE($I44," ",REPT(" ",LEN($I44))),((COLUMNS($I44:I44)-1)*LEN($I44))+1,LEN($I44)))</f>
        <v/>
      </c>
      <c r="P44" s="391" t="str">
        <f>TRIM(MID(SUBSTITUTE($I44," ",REPT(" ",LEN($I44))),((COLUMNS($I44:J44)-1)*LEN($I44))+1,LEN($I44)))</f>
        <v/>
      </c>
      <c r="Q44" s="391" t="str">
        <f>TRIM(MID(SUBSTITUTE($I44," ",REPT(" ",LEN($I44))),((COLUMNS($I44:K44)-1)*LEN($I44))+1,LEN($I44)))</f>
        <v/>
      </c>
      <c r="S44" s="390"/>
      <c r="AD44" s="271" t="s">
        <v>2440</v>
      </c>
      <c r="AH44" t="s">
        <v>2026</v>
      </c>
      <c r="AK44" s="35" t="s">
        <v>335</v>
      </c>
      <c r="AL44" s="49" t="s">
        <v>336</v>
      </c>
      <c r="AM44" s="53" t="s">
        <v>337</v>
      </c>
      <c r="AN44" s="37" t="s">
        <v>1520</v>
      </c>
      <c r="AP44" s="37" t="s">
        <v>1905</v>
      </c>
    </row>
    <row r="45" spans="1:42" ht="36">
      <c r="A45" s="253"/>
      <c r="B45" s="35"/>
      <c r="C45" s="36"/>
      <c r="D45" s="37"/>
      <c r="O45" s="391" t="str">
        <f>TRIM(MID(SUBSTITUTE($I45," ",REPT(" ",LEN($I45))),((COLUMNS($I45:I45)-1)*LEN($I45))+1,LEN($I45)))</f>
        <v/>
      </c>
      <c r="P45" s="391" t="str">
        <f>TRIM(MID(SUBSTITUTE($I45," ",REPT(" ",LEN($I45))),((COLUMNS($I45:J45)-1)*LEN($I45))+1,LEN($I45)))</f>
        <v/>
      </c>
      <c r="Q45" s="391" t="str">
        <f>TRIM(MID(SUBSTITUTE($I45," ",REPT(" ",LEN($I45))),((COLUMNS($I45:K45)-1)*LEN($I45))+1,LEN($I45)))</f>
        <v/>
      </c>
      <c r="S45" s="390"/>
      <c r="AD45" s="271" t="s">
        <v>2442</v>
      </c>
      <c r="AH45" t="s">
        <v>2027</v>
      </c>
      <c r="AK45" s="35" t="s">
        <v>340</v>
      </c>
      <c r="AL45" s="35" t="s">
        <v>341</v>
      </c>
      <c r="AM45" s="36" t="s">
        <v>1620</v>
      </c>
      <c r="AN45" s="37" t="s">
        <v>1520</v>
      </c>
      <c r="AP45" s="76" t="s">
        <v>1935</v>
      </c>
    </row>
    <row r="46" spans="1:42">
      <c r="A46" s="255"/>
      <c r="B46" s="67"/>
      <c r="C46" s="67"/>
      <c r="D46" s="63"/>
      <c r="O46" s="391" t="str">
        <f>TRIM(MID(SUBSTITUTE($I46," ",REPT(" ",LEN($I46))),((COLUMNS($I46:I46)-1)*LEN($I46))+1,LEN($I46)))</f>
        <v/>
      </c>
      <c r="P46" s="391" t="str">
        <f>TRIM(MID(SUBSTITUTE($I46," ",REPT(" ",LEN($I46))),((COLUMNS($I46:J46)-1)*LEN($I46))+1,LEN($I46)))</f>
        <v/>
      </c>
      <c r="Q46" s="391" t="str">
        <f>TRIM(MID(SUBSTITUTE($I46," ",REPT(" ",LEN($I46))),((COLUMNS($I46:K46)-1)*LEN($I46))+1,LEN($I46)))</f>
        <v/>
      </c>
      <c r="S46" s="390"/>
      <c r="AD46" s="271" t="s">
        <v>2446</v>
      </c>
      <c r="AH46" t="s">
        <v>2028</v>
      </c>
      <c r="AK46" s="66">
        <v>2193</v>
      </c>
      <c r="AL46" s="67" t="s">
        <v>344</v>
      </c>
      <c r="AM46" s="67" t="s">
        <v>345</v>
      </c>
      <c r="AN46" s="63" t="s">
        <v>1520</v>
      </c>
      <c r="AP46" s="76" t="s">
        <v>1937</v>
      </c>
    </row>
    <row r="47" spans="1:42" ht="24">
      <c r="A47" s="253"/>
      <c r="B47" s="35"/>
      <c r="C47" s="36"/>
      <c r="D47" s="37"/>
      <c r="O47" s="391" t="str">
        <f>TRIM(MID(SUBSTITUTE($I47," ",REPT(" ",LEN($I47))),((COLUMNS($I47:I47)-1)*LEN($I47))+1,LEN($I47)))</f>
        <v/>
      </c>
      <c r="P47" s="391" t="str">
        <f>TRIM(MID(SUBSTITUTE($I47," ",REPT(" ",LEN($I47))),((COLUMNS($I47:J47)-1)*LEN($I47))+1,LEN($I47)))</f>
        <v/>
      </c>
      <c r="Q47" s="391" t="str">
        <f>TRIM(MID(SUBSTITUTE($I47," ",REPT(" ",LEN($I47))),((COLUMNS($I47:K47)-1)*LEN($I47))+1,LEN($I47)))</f>
        <v/>
      </c>
      <c r="S47" s="390"/>
      <c r="AD47" s="271" t="s">
        <v>2448</v>
      </c>
      <c r="AH47" t="s">
        <v>2029</v>
      </c>
      <c r="AK47" s="35" t="s">
        <v>348</v>
      </c>
      <c r="AL47" s="35" t="s">
        <v>349</v>
      </c>
      <c r="AM47" s="36" t="s">
        <v>350</v>
      </c>
      <c r="AN47" s="37" t="s">
        <v>1546</v>
      </c>
      <c r="AP47" s="37" t="s">
        <v>1581</v>
      </c>
    </row>
    <row r="48" spans="1:42">
      <c r="A48" s="255"/>
      <c r="B48" s="67"/>
      <c r="C48" s="67"/>
      <c r="D48" s="63"/>
      <c r="O48" s="391" t="str">
        <f>TRIM(MID(SUBSTITUTE($I48," ",REPT(" ",LEN($I48))),((COLUMNS($I48:I48)-1)*LEN($I48))+1,LEN($I48)))</f>
        <v/>
      </c>
      <c r="P48" s="391" t="str">
        <f>TRIM(MID(SUBSTITUTE($I48," ",REPT(" ",LEN($I48))),((COLUMNS($I48:J48)-1)*LEN($I48))+1,LEN($I48)))</f>
        <v/>
      </c>
      <c r="Q48" s="391" t="str">
        <f>TRIM(MID(SUBSTITUTE($I48," ",REPT(" ",LEN($I48))),((COLUMNS($I48:K48)-1)*LEN($I48))+1,LEN($I48)))</f>
        <v/>
      </c>
      <c r="S48" s="390"/>
      <c r="AD48" s="271" t="s">
        <v>2450</v>
      </c>
      <c r="AH48" t="s">
        <v>2030</v>
      </c>
      <c r="AK48" s="66" t="s">
        <v>353</v>
      </c>
      <c r="AL48" s="67" t="s">
        <v>354</v>
      </c>
      <c r="AM48" s="67" t="s">
        <v>1622</v>
      </c>
      <c r="AN48" s="63" t="s">
        <v>1623</v>
      </c>
      <c r="AP48" s="37" t="s">
        <v>1520</v>
      </c>
    </row>
    <row r="49" spans="1:42" ht="38.25">
      <c r="A49" s="257"/>
      <c r="B49" s="5"/>
      <c r="C49" s="5"/>
      <c r="D49" s="6"/>
      <c r="O49" s="391" t="str">
        <f>TRIM(MID(SUBSTITUTE($I49," ",REPT(" ",LEN($I49))),((COLUMNS($I49:I49)-1)*LEN($I49))+1,LEN($I49)))</f>
        <v/>
      </c>
      <c r="P49" s="391" t="str">
        <f>TRIM(MID(SUBSTITUTE($I49," ",REPT(" ",LEN($I49))),((COLUMNS($I49:J49)-1)*LEN($I49))+1,LEN($I49)))</f>
        <v/>
      </c>
      <c r="Q49" s="391" t="str">
        <f>TRIM(MID(SUBSTITUTE($I49," ",REPT(" ",LEN($I49))),((COLUMNS($I49:K49)-1)*LEN($I49))+1,LEN($I49)))</f>
        <v/>
      </c>
      <c r="S49" s="390"/>
      <c r="AD49" s="271" t="s">
        <v>2452</v>
      </c>
      <c r="AH49" t="s">
        <v>2031</v>
      </c>
      <c r="AK49" s="198">
        <v>1248</v>
      </c>
      <c r="AL49" s="5" t="s">
        <v>358</v>
      </c>
      <c r="AM49" s="5" t="s">
        <v>359</v>
      </c>
      <c r="AN49" s="6" t="s">
        <v>1572</v>
      </c>
      <c r="AP49" s="76" t="s">
        <v>1943</v>
      </c>
    </row>
    <row r="50" spans="1:42" ht="36">
      <c r="A50" s="253"/>
      <c r="B50" s="35"/>
      <c r="C50" s="36"/>
      <c r="D50" s="37"/>
      <c r="O50" s="391" t="str">
        <f>TRIM(MID(SUBSTITUTE($I50," ",REPT(" ",LEN($I50))),((COLUMNS($I50:I50)-1)*LEN($I50))+1,LEN($I50)))</f>
        <v/>
      </c>
      <c r="P50" s="391" t="str">
        <f>TRIM(MID(SUBSTITUTE($I50," ",REPT(" ",LEN($I50))),((COLUMNS($I50:J50)-1)*LEN($I50))+1,LEN($I50)))</f>
        <v/>
      </c>
      <c r="Q50" s="391" t="str">
        <f>TRIM(MID(SUBSTITUTE($I50," ",REPT(" ",LEN($I50))),((COLUMNS($I50:K50)-1)*LEN($I50))+1,LEN($I50)))</f>
        <v/>
      </c>
      <c r="S50" s="390"/>
      <c r="AD50" s="271" t="s">
        <v>2454</v>
      </c>
      <c r="AH50" t="s">
        <v>2032</v>
      </c>
      <c r="AK50" s="35">
        <v>1808</v>
      </c>
      <c r="AL50" s="35" t="s">
        <v>363</v>
      </c>
      <c r="AM50" s="36" t="s">
        <v>1624</v>
      </c>
      <c r="AN50" s="37" t="s">
        <v>1520</v>
      </c>
      <c r="AP50" s="37" t="s">
        <v>1572</v>
      </c>
    </row>
    <row r="51" spans="1:42">
      <c r="A51" s="255"/>
      <c r="B51" s="67"/>
      <c r="C51" s="67"/>
      <c r="D51" s="63"/>
      <c r="O51" s="391" t="str">
        <f>TRIM(MID(SUBSTITUTE($I51," ",REPT(" ",LEN($I51))),((COLUMNS($I51:I51)-1)*LEN($I51))+1,LEN($I51)))</f>
        <v/>
      </c>
      <c r="P51" s="391" t="str">
        <f>TRIM(MID(SUBSTITUTE($I51," ",REPT(" ",LEN($I51))),((COLUMNS($I51:J51)-1)*LEN($I51))+1,LEN($I51)))</f>
        <v/>
      </c>
      <c r="Q51" s="391" t="str">
        <f>TRIM(MID(SUBSTITUTE($I51," ",REPT(" ",LEN($I51))),((COLUMNS($I51:K51)-1)*LEN($I51))+1,LEN($I51)))</f>
        <v/>
      </c>
      <c r="S51" s="390"/>
      <c r="AD51" s="271" t="s">
        <v>2456</v>
      </c>
      <c r="AH51" t="s">
        <v>2033</v>
      </c>
      <c r="AK51" s="66">
        <v>1770</v>
      </c>
      <c r="AL51" s="67" t="s">
        <v>368</v>
      </c>
      <c r="AM51" s="67" t="s">
        <v>1625</v>
      </c>
      <c r="AN51" s="63" t="s">
        <v>1626</v>
      </c>
    </row>
    <row r="52" spans="1:42">
      <c r="A52" s="253"/>
      <c r="B52" s="35"/>
      <c r="C52" s="36"/>
      <c r="D52" s="37"/>
      <c r="O52" s="391" t="str">
        <f>TRIM(MID(SUBSTITUTE($I52," ",REPT(" ",LEN($I52))),((COLUMNS($I52:I52)-1)*LEN($I52))+1,LEN($I52)))</f>
        <v/>
      </c>
      <c r="P52" s="391" t="str">
        <f>TRIM(MID(SUBSTITUTE($I52," ",REPT(" ",LEN($I52))),((COLUMNS($I52:J52)-1)*LEN($I52))+1,LEN($I52)))</f>
        <v/>
      </c>
      <c r="Q52" s="391" t="str">
        <f>TRIM(MID(SUBSTITUTE($I52," ",REPT(" ",LEN($I52))),((COLUMNS($I52:K52)-1)*LEN($I52))+1,LEN($I52)))</f>
        <v/>
      </c>
      <c r="S52" s="390"/>
      <c r="AD52" s="271" t="s">
        <v>2458</v>
      </c>
      <c r="AH52" t="s">
        <v>2034</v>
      </c>
      <c r="AK52" s="35">
        <v>1593</v>
      </c>
      <c r="AL52" s="35" t="s">
        <v>1628</v>
      </c>
      <c r="AM52" s="36" t="s">
        <v>372</v>
      </c>
      <c r="AN52" s="37">
        <v>16</v>
      </c>
    </row>
    <row r="53" spans="1:42">
      <c r="A53" s="253"/>
      <c r="B53" s="35"/>
      <c r="C53" s="36"/>
      <c r="D53" s="37"/>
      <c r="O53" s="391" t="str">
        <f>TRIM(MID(SUBSTITUTE($I53," ",REPT(" ",LEN($I53))),((COLUMNS($I53:I53)-1)*LEN($I53))+1,LEN($I53)))</f>
        <v/>
      </c>
      <c r="P53" s="391" t="str">
        <f>TRIM(MID(SUBSTITUTE($I53," ",REPT(" ",LEN($I53))),((COLUMNS($I53:J53)-1)*LEN($I53))+1,LEN($I53)))</f>
        <v/>
      </c>
      <c r="Q53" s="391" t="str">
        <f>TRIM(MID(SUBSTITUTE($I53," ",REPT(" ",LEN($I53))),((COLUMNS($I53:K53)-1)*LEN($I53))+1,LEN($I53)))</f>
        <v/>
      </c>
      <c r="S53" s="390"/>
      <c r="AD53" s="271" t="s">
        <v>2460</v>
      </c>
      <c r="AH53" t="s">
        <v>2035</v>
      </c>
      <c r="AK53" s="35">
        <v>1616</v>
      </c>
      <c r="AL53" s="35" t="s">
        <v>1629</v>
      </c>
      <c r="AM53" s="36" t="s">
        <v>372</v>
      </c>
      <c r="AN53" s="37">
        <v>16</v>
      </c>
    </row>
    <row r="54" spans="1:42">
      <c r="A54" s="253"/>
      <c r="B54" s="35"/>
      <c r="C54" s="36"/>
      <c r="D54" s="37"/>
      <c r="O54" s="391" t="str">
        <f>TRIM(MID(SUBSTITUTE($I54," ",REPT(" ",LEN($I54))),((COLUMNS($I54:I54)-1)*LEN($I54))+1,LEN($I54)))</f>
        <v/>
      </c>
      <c r="P54" s="391" t="str">
        <f>TRIM(MID(SUBSTITUTE($I54," ",REPT(" ",LEN($I54))),((COLUMNS($I54:J54)-1)*LEN($I54))+1,LEN($I54)))</f>
        <v/>
      </c>
      <c r="Q54" s="391" t="str">
        <f>TRIM(MID(SUBSTITUTE($I54," ",REPT(" ",LEN($I54))),((COLUMNS($I54:K54)-1)*LEN($I54))+1,LEN($I54)))</f>
        <v/>
      </c>
      <c r="S54" s="390"/>
      <c r="AD54" s="271" t="s">
        <v>2462</v>
      </c>
      <c r="AH54" t="s">
        <v>2036</v>
      </c>
      <c r="AK54" s="35">
        <v>1617</v>
      </c>
      <c r="AL54" s="35" t="s">
        <v>1630</v>
      </c>
      <c r="AM54" s="36" t="s">
        <v>372</v>
      </c>
      <c r="AN54" s="37">
        <v>9</v>
      </c>
    </row>
    <row r="55" spans="1:42">
      <c r="A55" s="253"/>
      <c r="B55" s="75"/>
      <c r="C55" s="36"/>
      <c r="D55" s="76"/>
      <c r="O55" s="391" t="str">
        <f>TRIM(MID(SUBSTITUTE($I55," ",REPT(" ",LEN($I55))),((COLUMNS($I55:I55)-1)*LEN($I55))+1,LEN($I55)))</f>
        <v/>
      </c>
      <c r="P55" s="391" t="str">
        <f>TRIM(MID(SUBSTITUTE($I55," ",REPT(" ",LEN($I55))),((COLUMNS($I55:J55)-1)*LEN($I55))+1,LEN($I55)))</f>
        <v/>
      </c>
      <c r="Q55" s="391" t="str">
        <f>TRIM(MID(SUBSTITUTE($I55," ",REPT(" ",LEN($I55))),((COLUMNS($I55:K55)-1)*LEN($I55))+1,LEN($I55)))</f>
        <v/>
      </c>
      <c r="S55" s="390"/>
      <c r="AD55" s="271" t="s">
        <v>2464</v>
      </c>
      <c r="AH55" t="s">
        <v>2037</v>
      </c>
      <c r="AK55" s="35">
        <v>1619</v>
      </c>
      <c r="AL55" s="75" t="s">
        <v>1631</v>
      </c>
      <c r="AM55" s="36" t="s">
        <v>372</v>
      </c>
      <c r="AN55" s="76">
        <v>9</v>
      </c>
    </row>
    <row r="56" spans="1:42" ht="24">
      <c r="A56" s="253"/>
      <c r="B56" s="35"/>
      <c r="C56" s="53"/>
      <c r="D56" s="37"/>
      <c r="O56" s="391" t="str">
        <f>TRIM(MID(SUBSTITUTE($I56," ",REPT(" ",LEN($I56))),((COLUMNS($I56:I56)-1)*LEN($I56))+1,LEN($I56)))</f>
        <v/>
      </c>
      <c r="P56" s="391" t="str">
        <f>TRIM(MID(SUBSTITUTE($I56," ",REPT(" ",LEN($I56))),((COLUMNS($I56:J56)-1)*LEN($I56))+1,LEN($I56)))</f>
        <v/>
      </c>
      <c r="Q56" s="391" t="str">
        <f>TRIM(MID(SUBSTITUTE($I56," ",REPT(" ",LEN($I56))),((COLUMNS($I56:K56)-1)*LEN($I56))+1,LEN($I56)))</f>
        <v/>
      </c>
      <c r="S56" s="390"/>
      <c r="AD56" s="271" t="s">
        <v>2466</v>
      </c>
      <c r="AH56" t="s">
        <v>2038</v>
      </c>
      <c r="AK56" s="35" t="s">
        <v>373</v>
      </c>
      <c r="AL56" s="35" t="s">
        <v>374</v>
      </c>
      <c r="AM56" s="53" t="s">
        <v>375</v>
      </c>
      <c r="AN56" s="37" t="s">
        <v>1520</v>
      </c>
    </row>
    <row r="57" spans="1:42" ht="24">
      <c r="A57" s="253"/>
      <c r="B57" s="49"/>
      <c r="C57" s="53"/>
      <c r="D57" s="37"/>
      <c r="O57" s="391" t="str">
        <f>TRIM(MID(SUBSTITUTE($I57," ",REPT(" ",LEN($I57))),((COLUMNS($I57:I57)-1)*LEN($I57))+1,LEN($I57)))</f>
        <v/>
      </c>
      <c r="P57" s="391" t="str">
        <f>TRIM(MID(SUBSTITUTE($I57," ",REPT(" ",LEN($I57))),((COLUMNS($I57:J57)-1)*LEN($I57))+1,LEN($I57)))</f>
        <v/>
      </c>
      <c r="Q57" s="391" t="str">
        <f>TRIM(MID(SUBSTITUTE($I57," ",REPT(" ",LEN($I57))),((COLUMNS($I57:K57)-1)*LEN($I57))+1,LEN($I57)))</f>
        <v/>
      </c>
      <c r="S57" s="390"/>
      <c r="AD57" s="271" t="s">
        <v>2468</v>
      </c>
      <c r="AH57" t="s">
        <v>2039</v>
      </c>
      <c r="AK57" s="35" t="s">
        <v>379</v>
      </c>
      <c r="AL57" s="49" t="s">
        <v>380</v>
      </c>
      <c r="AM57" s="53" t="s">
        <v>381</v>
      </c>
      <c r="AN57" s="37" t="s">
        <v>1520</v>
      </c>
    </row>
    <row r="58" spans="1:42" ht="24">
      <c r="A58" s="253"/>
      <c r="B58" s="49"/>
      <c r="C58" s="96"/>
      <c r="D58" s="37"/>
      <c r="O58" s="391" t="str">
        <f>TRIM(MID(SUBSTITUTE($I58," ",REPT(" ",LEN($I58))),((COLUMNS($I58:I58)-1)*LEN($I58))+1,LEN($I58)))</f>
        <v/>
      </c>
      <c r="P58" s="391" t="str">
        <f>TRIM(MID(SUBSTITUTE($I58," ",REPT(" ",LEN($I58))),((COLUMNS($I58:J58)-1)*LEN($I58))+1,LEN($I58)))</f>
        <v/>
      </c>
      <c r="Q58" s="391" t="str">
        <f>TRIM(MID(SUBSTITUTE($I58," ",REPT(" ",LEN($I58))),((COLUMNS($I58:K58)-1)*LEN($I58))+1,LEN($I58)))</f>
        <v/>
      </c>
      <c r="S58" s="390"/>
      <c r="AD58" s="271" t="s">
        <v>2470</v>
      </c>
      <c r="AH58" t="s">
        <v>2040</v>
      </c>
      <c r="AK58" s="35" t="s">
        <v>384</v>
      </c>
      <c r="AL58" s="49" t="s">
        <v>385</v>
      </c>
      <c r="AM58" s="96" t="s">
        <v>386</v>
      </c>
      <c r="AN58" s="37">
        <v>5</v>
      </c>
    </row>
    <row r="59" spans="1:42" ht="36">
      <c r="A59" s="253"/>
      <c r="B59" s="60"/>
      <c r="C59" s="61"/>
      <c r="D59" s="37"/>
      <c r="O59" s="391" t="str">
        <f>TRIM(MID(SUBSTITUTE($I59," ",REPT(" ",LEN($I59))),((COLUMNS($I59:I59)-1)*LEN($I59))+1,LEN($I59)))</f>
        <v/>
      </c>
      <c r="P59" s="391" t="str">
        <f>TRIM(MID(SUBSTITUTE($I59," ",REPT(" ",LEN($I59))),((COLUMNS($I59:J59)-1)*LEN($I59))+1,LEN($I59)))</f>
        <v/>
      </c>
      <c r="Q59" s="391" t="str">
        <f>TRIM(MID(SUBSTITUTE($I59," ",REPT(" ",LEN($I59))),((COLUMNS($I59:K59)-1)*LEN($I59))+1,LEN($I59)))</f>
        <v/>
      </c>
      <c r="S59" s="390"/>
      <c r="AD59" s="271" t="s">
        <v>2473</v>
      </c>
      <c r="AH59" t="s">
        <v>2041</v>
      </c>
      <c r="AK59" s="35" t="s">
        <v>387</v>
      </c>
      <c r="AL59" s="60" t="s">
        <v>388</v>
      </c>
      <c r="AM59" s="61" t="s">
        <v>389</v>
      </c>
      <c r="AN59" s="37" t="s">
        <v>1570</v>
      </c>
    </row>
    <row r="60" spans="1:42" ht="24">
      <c r="A60" s="253"/>
      <c r="B60" s="60"/>
      <c r="C60" s="61"/>
      <c r="D60" s="37"/>
      <c r="O60" s="391" t="str">
        <f>TRIM(MID(SUBSTITUTE($I60," ",REPT(" ",LEN($I60))),((COLUMNS($I60:I60)-1)*LEN($I60))+1,LEN($I60)))</f>
        <v/>
      </c>
      <c r="P60" s="391" t="str">
        <f>TRIM(MID(SUBSTITUTE($I60," ",REPT(" ",LEN($I60))),((COLUMNS($I60:J60)-1)*LEN($I60))+1,LEN($I60)))</f>
        <v/>
      </c>
      <c r="Q60" s="391" t="str">
        <f>TRIM(MID(SUBSTITUTE($I60," ",REPT(" ",LEN($I60))),((COLUMNS($I60:K60)-1)*LEN($I60))+1,LEN($I60)))</f>
        <v/>
      </c>
      <c r="S60" s="390"/>
      <c r="AD60" s="271" t="s">
        <v>2475</v>
      </c>
      <c r="AH60" t="s">
        <v>2042</v>
      </c>
      <c r="AK60" s="35" t="s">
        <v>390</v>
      </c>
      <c r="AL60" s="60" t="s">
        <v>391</v>
      </c>
      <c r="AM60" s="61" t="s">
        <v>392</v>
      </c>
      <c r="AN60" s="37" t="s">
        <v>1632</v>
      </c>
    </row>
    <row r="61" spans="1:42" ht="24">
      <c r="A61" s="253"/>
      <c r="B61" s="60"/>
      <c r="C61" s="61"/>
      <c r="D61" s="37"/>
      <c r="O61" s="391" t="str">
        <f>TRIM(MID(SUBSTITUTE($I61," ",REPT(" ",LEN($I61))),((COLUMNS($I61:I61)-1)*LEN($I61))+1,LEN($I61)))</f>
        <v/>
      </c>
      <c r="P61" s="391" t="str">
        <f>TRIM(MID(SUBSTITUTE($I61," ",REPT(" ",LEN($I61))),((COLUMNS($I61:J61)-1)*LEN($I61))+1,LEN($I61)))</f>
        <v/>
      </c>
      <c r="Q61" s="391" t="str">
        <f>TRIM(MID(SUBSTITUTE($I61," ",REPT(" ",LEN($I61))),((COLUMNS($I61:K61)-1)*LEN($I61))+1,LEN($I61)))</f>
        <v/>
      </c>
      <c r="S61" s="390"/>
      <c r="AD61" s="271" t="s">
        <v>2477</v>
      </c>
      <c r="AH61" t="s">
        <v>2043</v>
      </c>
      <c r="AK61" s="35" t="s">
        <v>393</v>
      </c>
      <c r="AL61" s="60" t="s">
        <v>394</v>
      </c>
      <c r="AM61" s="61" t="s">
        <v>395</v>
      </c>
      <c r="AN61" s="37" t="s">
        <v>1632</v>
      </c>
    </row>
    <row r="62" spans="1:42" ht="24">
      <c r="A62" s="253"/>
      <c r="B62" s="35"/>
      <c r="C62" s="36"/>
      <c r="D62" s="37"/>
      <c r="O62" s="391" t="str">
        <f>TRIM(MID(SUBSTITUTE($I62," ",REPT(" ",LEN($I62))),((COLUMNS($I62:I62)-1)*LEN($I62))+1,LEN($I62)))</f>
        <v/>
      </c>
      <c r="P62" s="391" t="str">
        <f>TRIM(MID(SUBSTITUTE($I62," ",REPT(" ",LEN($I62))),((COLUMNS($I62:J62)-1)*LEN($I62))+1,LEN($I62)))</f>
        <v/>
      </c>
      <c r="Q62" s="391" t="str">
        <f>TRIM(MID(SUBSTITUTE($I62," ",REPT(" ",LEN($I62))),((COLUMNS($I62:K62)-1)*LEN($I62))+1,LEN($I62)))</f>
        <v/>
      </c>
      <c r="AD62" s="271" t="s">
        <v>2479</v>
      </c>
      <c r="AH62" t="s">
        <v>2044</v>
      </c>
      <c r="AK62" s="35" t="s">
        <v>396</v>
      </c>
      <c r="AL62" s="35" t="s">
        <v>397</v>
      </c>
      <c r="AM62" s="36" t="s">
        <v>398</v>
      </c>
      <c r="AN62" s="37" t="s">
        <v>1633</v>
      </c>
    </row>
    <row r="63" spans="1:42">
      <c r="A63" s="255"/>
      <c r="B63" s="67"/>
      <c r="C63" s="67"/>
      <c r="D63" s="63"/>
      <c r="O63" s="391" t="str">
        <f>TRIM(MID(SUBSTITUTE($I63," ",REPT(" ",LEN($I63))),((COLUMNS($I63:I63)-1)*LEN($I63))+1,LEN($I63)))</f>
        <v/>
      </c>
      <c r="P63" s="391" t="str">
        <f>TRIM(MID(SUBSTITUTE($I63," ",REPT(" ",LEN($I63))),((COLUMNS($I63:J63)-1)*LEN($I63))+1,LEN($I63)))</f>
        <v/>
      </c>
      <c r="Q63" s="391" t="str">
        <f>TRIM(MID(SUBSTITUTE($I63," ",REPT(" ",LEN($I63))),((COLUMNS($I63:K63)-1)*LEN($I63))+1,LEN($I63)))</f>
        <v/>
      </c>
      <c r="AD63" s="271" t="s">
        <v>2481</v>
      </c>
      <c r="AH63" t="s">
        <v>2045</v>
      </c>
      <c r="AK63" s="66" t="s">
        <v>399</v>
      </c>
      <c r="AL63" s="67" t="s">
        <v>400</v>
      </c>
      <c r="AM63" s="67" t="s">
        <v>1634</v>
      </c>
      <c r="AN63" s="63">
        <v>5</v>
      </c>
    </row>
    <row r="64" spans="1:42" ht="24">
      <c r="A64" s="258"/>
      <c r="B64" s="195"/>
      <c r="C64" s="195"/>
      <c r="D64" s="63"/>
      <c r="O64" s="391" t="str">
        <f>TRIM(MID(SUBSTITUTE($I64," ",REPT(" ",LEN($I64))),((COLUMNS($I64:I64)-1)*LEN($I64))+1,LEN($I64)))</f>
        <v/>
      </c>
      <c r="P64" s="391" t="str">
        <f>TRIM(MID(SUBSTITUTE($I64," ",REPT(" ",LEN($I64))),((COLUMNS($I64:J64)-1)*LEN($I64))+1,LEN($I64)))</f>
        <v/>
      </c>
      <c r="Q64" s="391" t="str">
        <f>TRIM(MID(SUBSTITUTE($I64," ",REPT(" ",LEN($I64))),((COLUMNS($I64:K64)-1)*LEN($I64))+1,LEN($I64)))</f>
        <v/>
      </c>
      <c r="AD64" s="271" t="s">
        <v>2483</v>
      </c>
      <c r="AH64" t="s">
        <v>2046</v>
      </c>
      <c r="AK64" s="195" t="s">
        <v>404</v>
      </c>
      <c r="AL64" s="195" t="s">
        <v>405</v>
      </c>
      <c r="AM64" s="195" t="s">
        <v>406</v>
      </c>
      <c r="AN64" s="63">
        <v>16</v>
      </c>
    </row>
    <row r="65" spans="1:40" ht="24">
      <c r="A65" s="259"/>
      <c r="B65" s="75"/>
      <c r="C65" s="36"/>
      <c r="D65" s="76"/>
      <c r="O65" s="391" t="str">
        <f>TRIM(MID(SUBSTITUTE($I65," ",REPT(" ",LEN($I65))),((COLUMNS($I65:I65)-1)*LEN($I65))+1,LEN($I65)))</f>
        <v/>
      </c>
      <c r="P65" s="391" t="str">
        <f>TRIM(MID(SUBSTITUTE($I65," ",REPT(" ",LEN($I65))),((COLUMNS($I65:J65)-1)*LEN($I65))+1,LEN($I65)))</f>
        <v/>
      </c>
      <c r="Q65" s="391" t="str">
        <f>TRIM(MID(SUBSTITUTE($I65," ",REPT(" ",LEN($I65))),((COLUMNS($I65:K65)-1)*LEN($I65))+1,LEN($I65)))</f>
        <v/>
      </c>
      <c r="AD65" s="271" t="s">
        <v>2485</v>
      </c>
      <c r="AH65" t="s">
        <v>2047</v>
      </c>
      <c r="AK65" s="75" t="s">
        <v>407</v>
      </c>
      <c r="AL65" s="75" t="s">
        <v>408</v>
      </c>
      <c r="AM65" s="36" t="s">
        <v>406</v>
      </c>
      <c r="AN65" s="76">
        <v>16</v>
      </c>
    </row>
    <row r="66" spans="1:40" ht="24">
      <c r="A66" s="253"/>
      <c r="B66" s="35"/>
      <c r="C66" s="36"/>
      <c r="D66" s="37"/>
      <c r="O66" s="391" t="str">
        <f>TRIM(MID(SUBSTITUTE($I66," ",REPT(" ",LEN($I66))),((COLUMNS($I66:I66)-1)*LEN($I66))+1,LEN($I66)))</f>
        <v/>
      </c>
      <c r="P66" s="391" t="str">
        <f>TRIM(MID(SUBSTITUTE($I66," ",REPT(" ",LEN($I66))),((COLUMNS($I66:J66)-1)*LEN($I66))+1,LEN($I66)))</f>
        <v/>
      </c>
      <c r="Q66" s="391" t="str">
        <f>TRIM(MID(SUBSTITUTE($I66," ",REPT(" ",LEN($I66))),((COLUMNS($I66:K66)-1)*LEN($I66))+1,LEN($I66)))</f>
        <v/>
      </c>
      <c r="AD66" s="271" t="s">
        <v>2487</v>
      </c>
      <c r="AH66" t="s">
        <v>2048</v>
      </c>
      <c r="AK66" s="35" t="s">
        <v>412</v>
      </c>
      <c r="AL66" s="35" t="s">
        <v>413</v>
      </c>
      <c r="AM66" s="36" t="s">
        <v>406</v>
      </c>
      <c r="AN66" s="37">
        <v>16</v>
      </c>
    </row>
    <row r="67" spans="1:40" ht="24">
      <c r="A67" s="260"/>
      <c r="B67" s="43"/>
      <c r="C67" s="62"/>
      <c r="D67" s="37"/>
      <c r="O67" s="391" t="str">
        <f>TRIM(MID(SUBSTITUTE($I67," ",REPT(" ",LEN($I67))),((COLUMNS($I67:I67)-1)*LEN($I67))+1,LEN($I67)))</f>
        <v/>
      </c>
      <c r="P67" s="391" t="str">
        <f>TRIM(MID(SUBSTITUTE($I67," ",REPT(" ",LEN($I67))),((COLUMNS($I67:J67)-1)*LEN($I67))+1,LEN($I67)))</f>
        <v/>
      </c>
      <c r="Q67" s="391" t="str">
        <f>TRIM(MID(SUBSTITUTE($I67," ",REPT(" ",LEN($I67))),((COLUMNS($I67:K67)-1)*LEN($I67))+1,LEN($I67)))</f>
        <v/>
      </c>
      <c r="AD67" s="271" t="s">
        <v>2489</v>
      </c>
      <c r="AH67" t="s">
        <v>2049</v>
      </c>
      <c r="AK67" s="38" t="s">
        <v>409</v>
      </c>
      <c r="AL67" s="43" t="s">
        <v>410</v>
      </c>
      <c r="AM67" s="62" t="s">
        <v>411</v>
      </c>
      <c r="AN67" s="37">
        <v>4</v>
      </c>
    </row>
    <row r="68" spans="1:40" ht="24">
      <c r="A68" s="253"/>
      <c r="B68" s="49"/>
      <c r="C68" s="96"/>
      <c r="D68" s="37"/>
      <c r="O68" s="391" t="str">
        <f>TRIM(MID(SUBSTITUTE($I68," ",REPT(" ",LEN($I68))),((COLUMNS($I68:I68)-1)*LEN($I68))+1,LEN($I68)))</f>
        <v/>
      </c>
      <c r="P68" s="391" t="str">
        <f>TRIM(MID(SUBSTITUTE($I68," ",REPT(" ",LEN($I68))),((COLUMNS($I68:J68)-1)*LEN($I68))+1,LEN($I68)))</f>
        <v/>
      </c>
      <c r="Q68" s="391" t="str">
        <f>TRIM(MID(SUBSTITUTE($I68," ",REPT(" ",LEN($I68))),((COLUMNS($I68:K68)-1)*LEN($I68))+1,LEN($I68)))</f>
        <v/>
      </c>
      <c r="AD68" s="271" t="s">
        <v>2491</v>
      </c>
      <c r="AH68" t="s">
        <v>2050</v>
      </c>
      <c r="AK68" s="35" t="s">
        <v>414</v>
      </c>
      <c r="AL68" s="49" t="s">
        <v>415</v>
      </c>
      <c r="AM68" s="96" t="s">
        <v>416</v>
      </c>
      <c r="AN68" s="37">
        <v>5</v>
      </c>
    </row>
    <row r="69" spans="1:40" ht="48">
      <c r="A69" s="254"/>
      <c r="B69" s="43"/>
      <c r="C69" s="62"/>
      <c r="D69" s="37"/>
      <c r="O69" s="391" t="str">
        <f>TRIM(MID(SUBSTITUTE($I69," ",REPT(" ",LEN($I69))),((COLUMNS($I69:I69)-1)*LEN($I69))+1,LEN($I69)))</f>
        <v/>
      </c>
      <c r="P69" s="391" t="str">
        <f>TRIM(MID(SUBSTITUTE($I69," ",REPT(" ",LEN($I69))),((COLUMNS($I69:J69)-1)*LEN($I69))+1,LEN($I69)))</f>
        <v/>
      </c>
      <c r="Q69" s="391" t="str">
        <f>TRIM(MID(SUBSTITUTE($I69," ",REPT(" ",LEN($I69))),((COLUMNS($I69:K69)-1)*LEN($I69))+1,LEN($I69)))</f>
        <v/>
      </c>
      <c r="AD69" s="271" t="s">
        <v>2493</v>
      </c>
      <c r="AH69" t="s">
        <v>2051</v>
      </c>
      <c r="AK69" s="41" t="s">
        <v>417</v>
      </c>
      <c r="AL69" s="43" t="s">
        <v>418</v>
      </c>
      <c r="AM69" s="62" t="s">
        <v>419</v>
      </c>
      <c r="AN69" s="37">
        <v>5</v>
      </c>
    </row>
    <row r="70" spans="1:40" ht="36">
      <c r="A70" s="253"/>
      <c r="B70" s="49"/>
      <c r="C70" s="36"/>
      <c r="D70" s="37"/>
      <c r="O70" s="391" t="str">
        <f>TRIM(MID(SUBSTITUTE($I70," ",REPT(" ",LEN($I70))),((COLUMNS($I70:I70)-1)*LEN($I70))+1,LEN($I70)))</f>
        <v/>
      </c>
      <c r="P70" s="391" t="str">
        <f>TRIM(MID(SUBSTITUTE($I70," ",REPT(" ",LEN($I70))),((COLUMNS($I70:J70)-1)*LEN($I70))+1,LEN($I70)))</f>
        <v/>
      </c>
      <c r="Q70" s="391" t="str">
        <f>TRIM(MID(SUBSTITUTE($I70," ",REPT(" ",LEN($I70))),((COLUMNS($I70:K70)-1)*LEN($I70))+1,LEN($I70)))</f>
        <v/>
      </c>
      <c r="AD70" s="271" t="s">
        <v>2495</v>
      </c>
      <c r="AH70" t="s">
        <v>2052</v>
      </c>
      <c r="AK70" s="35" t="s">
        <v>420</v>
      </c>
      <c r="AL70" s="49" t="s">
        <v>421</v>
      </c>
      <c r="AM70" s="36" t="s">
        <v>262</v>
      </c>
      <c r="AN70" s="37" t="s">
        <v>1574</v>
      </c>
    </row>
    <row r="71" spans="1:40" ht="24">
      <c r="A71" s="253"/>
      <c r="B71" s="35"/>
      <c r="C71" s="36"/>
      <c r="D71" s="37"/>
      <c r="O71" s="391" t="str">
        <f>TRIM(MID(SUBSTITUTE($I71," ",REPT(" ",LEN($I71))),((COLUMNS($I71:I71)-1)*LEN($I71))+1,LEN($I71)))</f>
        <v/>
      </c>
      <c r="P71" s="391" t="str">
        <f>TRIM(MID(SUBSTITUTE($I71," ",REPT(" ",LEN($I71))),((COLUMNS($I71:J71)-1)*LEN($I71))+1,LEN($I71)))</f>
        <v/>
      </c>
      <c r="Q71" s="391" t="str">
        <f>TRIM(MID(SUBSTITUTE($I71," ",REPT(" ",LEN($I71))),((COLUMNS($I71:K71)-1)*LEN($I71))+1,LEN($I71)))</f>
        <v/>
      </c>
      <c r="AD71" s="271" t="s">
        <v>2497</v>
      </c>
      <c r="AH71" t="s">
        <v>2053</v>
      </c>
      <c r="AK71" s="35" t="s">
        <v>424</v>
      </c>
      <c r="AL71" s="35" t="s">
        <v>425</v>
      </c>
      <c r="AM71" s="36" t="s">
        <v>426</v>
      </c>
      <c r="AN71" s="37" t="s">
        <v>1520</v>
      </c>
    </row>
    <row r="72" spans="1:40" ht="48">
      <c r="A72" s="253"/>
      <c r="B72" s="35"/>
      <c r="C72" s="36"/>
      <c r="D72" s="37"/>
      <c r="O72" s="391" t="str">
        <f>TRIM(MID(SUBSTITUTE($I72," ",REPT(" ",LEN($I72))),((COLUMNS($I72:I72)-1)*LEN($I72))+1,LEN($I72)))</f>
        <v/>
      </c>
      <c r="P72" s="391" t="str">
        <f>TRIM(MID(SUBSTITUTE($I72," ",REPT(" ",LEN($I72))),((COLUMNS($I72:J72)-1)*LEN($I72))+1,LEN($I72)))</f>
        <v/>
      </c>
      <c r="Q72" s="391" t="str">
        <f>TRIM(MID(SUBSTITUTE($I72," ",REPT(" ",LEN($I72))),((COLUMNS($I72:K72)-1)*LEN($I72))+1,LEN($I72)))</f>
        <v/>
      </c>
      <c r="AD72" s="271" t="s">
        <v>2499</v>
      </c>
      <c r="AH72" t="s">
        <v>2054</v>
      </c>
      <c r="AK72" s="35" t="s">
        <v>427</v>
      </c>
      <c r="AL72" s="35" t="s">
        <v>428</v>
      </c>
      <c r="AM72" s="36" t="s">
        <v>1636</v>
      </c>
      <c r="AN72" s="37" t="s">
        <v>1520</v>
      </c>
    </row>
    <row r="73" spans="1:40" ht="36">
      <c r="A73" s="253"/>
      <c r="B73" s="35"/>
      <c r="C73" s="36"/>
      <c r="D73" s="37"/>
      <c r="O73" s="391" t="str">
        <f>TRIM(MID(SUBSTITUTE($I73," ",REPT(" ",LEN($I73))),((COLUMNS($I73:I73)-1)*LEN($I73))+1,LEN($I73)))</f>
        <v/>
      </c>
      <c r="P73" s="391" t="str">
        <f>TRIM(MID(SUBSTITUTE($I73," ",REPT(" ",LEN($I73))),((COLUMNS($I73:J73)-1)*LEN($I73))+1,LEN($I73)))</f>
        <v/>
      </c>
      <c r="Q73" s="391" t="str">
        <f>TRIM(MID(SUBSTITUTE($I73," ",REPT(" ",LEN($I73))),((COLUMNS($I73:K73)-1)*LEN($I73))+1,LEN($I73)))</f>
        <v/>
      </c>
      <c r="AD73" s="271" t="s">
        <v>2501</v>
      </c>
      <c r="AH73" t="s">
        <v>2055</v>
      </c>
      <c r="AK73" s="35" t="s">
        <v>432</v>
      </c>
      <c r="AL73" s="35" t="s">
        <v>433</v>
      </c>
      <c r="AM73" s="36" t="s">
        <v>1638</v>
      </c>
      <c r="AN73" s="37" t="s">
        <v>1520</v>
      </c>
    </row>
    <row r="74" spans="1:40" ht="24">
      <c r="A74" s="253"/>
      <c r="B74" s="35"/>
      <c r="C74" s="36"/>
      <c r="D74" s="37"/>
      <c r="O74" s="391" t="str">
        <f>TRIM(MID(SUBSTITUTE($I74," ",REPT(" ",LEN($I74))),((COLUMNS($I74:I74)-1)*LEN($I74))+1,LEN($I74)))</f>
        <v/>
      </c>
      <c r="P74" s="391" t="str">
        <f>TRIM(MID(SUBSTITUTE($I74," ",REPT(" ",LEN($I74))),((COLUMNS($I74:J74)-1)*LEN($I74))+1,LEN($I74)))</f>
        <v/>
      </c>
      <c r="Q74" s="391" t="str">
        <f>TRIM(MID(SUBSTITUTE($I74," ",REPT(" ",LEN($I74))),((COLUMNS($I74:K74)-1)*LEN($I74))+1,LEN($I74)))</f>
        <v/>
      </c>
      <c r="AD74" s="271" t="s">
        <v>2503</v>
      </c>
      <c r="AH74" t="s">
        <v>2056</v>
      </c>
      <c r="AK74" s="35">
        <v>1183</v>
      </c>
      <c r="AL74" s="35" t="s">
        <v>438</v>
      </c>
      <c r="AM74" s="36" t="s">
        <v>439</v>
      </c>
      <c r="AN74" s="37" t="s">
        <v>1520</v>
      </c>
    </row>
    <row r="75" spans="1:40" ht="24">
      <c r="A75" s="253"/>
      <c r="B75" s="35"/>
      <c r="C75" s="36"/>
      <c r="D75" s="37"/>
      <c r="O75" s="391" t="str">
        <f>TRIM(MID(SUBSTITUTE($I75," ",REPT(" ",LEN($I75))),((COLUMNS($I75:I75)-1)*LEN($I75))+1,LEN($I75)))</f>
        <v/>
      </c>
      <c r="P75" s="391" t="str">
        <f>TRIM(MID(SUBSTITUTE($I75," ",REPT(" ",LEN($I75))),((COLUMNS($I75:J75)-1)*LEN($I75))+1,LEN($I75)))</f>
        <v/>
      </c>
      <c r="Q75" s="391" t="str">
        <f>TRIM(MID(SUBSTITUTE($I75," ",REPT(" ",LEN($I75))),((COLUMNS($I75:K75)-1)*LEN($I75))+1,LEN($I75)))</f>
        <v/>
      </c>
      <c r="AD75" s="271" t="s">
        <v>2505</v>
      </c>
      <c r="AH75" t="s">
        <v>2057</v>
      </c>
      <c r="AK75" s="35" t="s">
        <v>442</v>
      </c>
      <c r="AL75" s="35" t="s">
        <v>443</v>
      </c>
      <c r="AM75" s="36" t="s">
        <v>184</v>
      </c>
      <c r="AN75" s="37" t="s">
        <v>1546</v>
      </c>
    </row>
    <row r="76" spans="1:40" ht="24">
      <c r="A76" s="253"/>
      <c r="B76" s="35"/>
      <c r="C76" s="36"/>
      <c r="D76" s="37"/>
      <c r="O76" s="391" t="str">
        <f>TRIM(MID(SUBSTITUTE($I76," ",REPT(" ",LEN($I76))),((COLUMNS($I76:I76)-1)*LEN($I76))+1,LEN($I76)))</f>
        <v/>
      </c>
      <c r="P76" s="391" t="str">
        <f>TRIM(MID(SUBSTITUTE($I76," ",REPT(" ",LEN($I76))),((COLUMNS($I76:J76)-1)*LEN($I76))+1,LEN($I76)))</f>
        <v/>
      </c>
      <c r="Q76" s="391" t="str">
        <f>TRIM(MID(SUBSTITUTE($I76," ",REPT(" ",LEN($I76))),((COLUMNS($I76:K76)-1)*LEN($I76))+1,LEN($I76)))</f>
        <v/>
      </c>
      <c r="AD76" s="271" t="s">
        <v>2507</v>
      </c>
      <c r="AH76" t="s">
        <v>2058</v>
      </c>
      <c r="AK76" s="35" t="s">
        <v>444</v>
      </c>
      <c r="AL76" s="35" t="s">
        <v>445</v>
      </c>
      <c r="AM76" s="36" t="s">
        <v>446</v>
      </c>
      <c r="AN76" s="37" t="s">
        <v>1641</v>
      </c>
    </row>
    <row r="77" spans="1:40" ht="36">
      <c r="A77" s="253"/>
      <c r="B77" s="35"/>
      <c r="C77" s="36"/>
      <c r="D77" s="37"/>
      <c r="O77" s="391" t="str">
        <f>TRIM(MID(SUBSTITUTE($I77," ",REPT(" ",LEN($I77))),((COLUMNS($I77:I77)-1)*LEN($I77))+1,LEN($I77)))</f>
        <v/>
      </c>
      <c r="P77" s="391" t="str">
        <f>TRIM(MID(SUBSTITUTE($I77," ",REPT(" ",LEN($I77))),((COLUMNS($I77:J77)-1)*LEN($I77))+1,LEN($I77)))</f>
        <v/>
      </c>
      <c r="Q77" s="391" t="str">
        <f>TRIM(MID(SUBSTITUTE($I77," ",REPT(" ",LEN($I77))),((COLUMNS($I77:K77)-1)*LEN($I77))+1,LEN($I77)))</f>
        <v/>
      </c>
      <c r="AD77" s="271" t="s">
        <v>2510</v>
      </c>
      <c r="AH77" t="s">
        <v>2059</v>
      </c>
      <c r="AK77" s="35" t="s">
        <v>506</v>
      </c>
      <c r="AL77" s="35" t="s">
        <v>507</v>
      </c>
      <c r="AM77" s="36" t="s">
        <v>508</v>
      </c>
      <c r="AN77" s="37" t="s">
        <v>1520</v>
      </c>
    </row>
    <row r="78" spans="1:40" ht="36">
      <c r="A78" s="253"/>
      <c r="B78" s="35"/>
      <c r="C78" s="36"/>
      <c r="D78" s="37"/>
      <c r="O78" s="391" t="str">
        <f>TRIM(MID(SUBSTITUTE($I78," ",REPT(" ",LEN($I78))),((COLUMNS($I78:I78)-1)*LEN($I78))+1,LEN($I78)))</f>
        <v/>
      </c>
      <c r="P78" s="391" t="str">
        <f>TRIM(MID(SUBSTITUTE($I78," ",REPT(" ",LEN($I78))),((COLUMNS($I78:J78)-1)*LEN($I78))+1,LEN($I78)))</f>
        <v/>
      </c>
      <c r="Q78" s="391" t="str">
        <f>TRIM(MID(SUBSTITUTE($I78," ",REPT(" ",LEN($I78))),((COLUMNS($I78:K78)-1)*LEN($I78))+1,LEN($I78)))</f>
        <v/>
      </c>
      <c r="AD78" s="271" t="s">
        <v>2512</v>
      </c>
      <c r="AH78" t="s">
        <v>2060</v>
      </c>
      <c r="AK78" s="35" t="s">
        <v>511</v>
      </c>
      <c r="AL78" s="35" t="s">
        <v>512</v>
      </c>
      <c r="AM78" s="36" t="s">
        <v>513</v>
      </c>
      <c r="AN78" s="37" t="s">
        <v>1520</v>
      </c>
    </row>
    <row r="79" spans="1:40" ht="24">
      <c r="A79" s="253"/>
      <c r="B79" s="35"/>
      <c r="C79" s="36"/>
      <c r="D79" s="37"/>
      <c r="O79" s="391" t="str">
        <f>TRIM(MID(SUBSTITUTE($I79," ",REPT(" ",LEN($I79))),((COLUMNS($I79:I79)-1)*LEN($I79))+1,LEN($I79)))</f>
        <v/>
      </c>
      <c r="P79" s="391" t="str">
        <f>TRIM(MID(SUBSTITUTE($I79," ",REPT(" ",LEN($I79))),((COLUMNS($I79:J79)-1)*LEN($I79))+1,LEN($I79)))</f>
        <v/>
      </c>
      <c r="Q79" s="391" t="str">
        <f>TRIM(MID(SUBSTITUTE($I79," ",REPT(" ",LEN($I79))),((COLUMNS($I79:K79)-1)*LEN($I79))+1,LEN($I79)))</f>
        <v/>
      </c>
      <c r="AD79" s="271" t="s">
        <v>2514</v>
      </c>
      <c r="AH79" t="s">
        <v>2061</v>
      </c>
      <c r="AK79" s="35" t="s">
        <v>1645</v>
      </c>
      <c r="AL79" s="35" t="s">
        <v>1646</v>
      </c>
      <c r="AM79" s="36" t="s">
        <v>197</v>
      </c>
      <c r="AN79" s="37" t="s">
        <v>1546</v>
      </c>
    </row>
    <row r="80" spans="1:40" ht="24">
      <c r="A80" s="253"/>
      <c r="B80" s="35"/>
      <c r="C80" s="36"/>
      <c r="D80" s="37"/>
      <c r="O80" s="391" t="str">
        <f>TRIM(MID(SUBSTITUTE($I80," ",REPT(" ",LEN($I80))),((COLUMNS($I80:I80)-1)*LEN($I80))+1,LEN($I80)))</f>
        <v/>
      </c>
      <c r="P80" s="391" t="str">
        <f>TRIM(MID(SUBSTITUTE($I80," ",REPT(" ",LEN($I80))),((COLUMNS($I80:J80)-1)*LEN($I80))+1,LEN($I80)))</f>
        <v/>
      </c>
      <c r="Q80" s="391" t="str">
        <f>TRIM(MID(SUBSTITUTE($I80," ",REPT(" ",LEN($I80))),((COLUMNS($I80:K80)-1)*LEN($I80))+1,LEN($I80)))</f>
        <v/>
      </c>
      <c r="AD80" s="271" t="s">
        <v>2516</v>
      </c>
      <c r="AH80" t="s">
        <v>2062</v>
      </c>
      <c r="AK80" s="35" t="s">
        <v>1647</v>
      </c>
      <c r="AL80" s="35" t="s">
        <v>1648</v>
      </c>
      <c r="AM80" s="36" t="s">
        <v>197</v>
      </c>
      <c r="AN80" s="37" t="s">
        <v>1546</v>
      </c>
    </row>
    <row r="81" spans="1:40" ht="24">
      <c r="A81" s="253"/>
      <c r="B81" s="35"/>
      <c r="C81" s="36"/>
      <c r="D81" s="37"/>
      <c r="O81" s="391" t="str">
        <f>TRIM(MID(SUBSTITUTE($I81," ",REPT(" ",LEN($I81))),((COLUMNS($I81:I81)-1)*LEN($I81))+1,LEN($I81)))</f>
        <v/>
      </c>
      <c r="P81" s="391" t="str">
        <f>TRIM(MID(SUBSTITUTE($I81," ",REPT(" ",LEN($I81))),((COLUMNS($I81:J81)-1)*LEN($I81))+1,LEN($I81)))</f>
        <v/>
      </c>
      <c r="Q81" s="391" t="str">
        <f>TRIM(MID(SUBSTITUTE($I81," ",REPT(" ",LEN($I81))),((COLUMNS($I81:K81)-1)*LEN($I81))+1,LEN($I81)))</f>
        <v/>
      </c>
      <c r="AH81" t="s">
        <v>2063</v>
      </c>
      <c r="AK81" s="35" t="s">
        <v>1649</v>
      </c>
      <c r="AL81" s="35" t="s">
        <v>1650</v>
      </c>
      <c r="AM81" s="36" t="s">
        <v>200</v>
      </c>
      <c r="AN81" s="37" t="s">
        <v>1546</v>
      </c>
    </row>
    <row r="82" spans="1:40" ht="24">
      <c r="A82" s="253"/>
      <c r="B82" s="35"/>
      <c r="C82" s="36"/>
      <c r="D82" s="37"/>
      <c r="O82" s="391" t="str">
        <f>TRIM(MID(SUBSTITUTE($I82," ",REPT(" ",LEN($I82))),((COLUMNS($I82:I82)-1)*LEN($I82))+1,LEN($I82)))</f>
        <v/>
      </c>
      <c r="P82" s="391" t="str">
        <f>TRIM(MID(SUBSTITUTE($I82," ",REPT(" ",LEN($I82))),((COLUMNS($I82:J82)-1)*LEN($I82))+1,LEN($I82)))</f>
        <v/>
      </c>
      <c r="Q82" s="391" t="str">
        <f>TRIM(MID(SUBSTITUTE($I82," ",REPT(" ",LEN($I82))),((COLUMNS($I82:K82)-1)*LEN($I82))+1,LEN($I82)))</f>
        <v/>
      </c>
      <c r="AH82" t="s">
        <v>2064</v>
      </c>
      <c r="AK82" s="35" t="s">
        <v>1651</v>
      </c>
      <c r="AL82" s="35" t="s">
        <v>1652</v>
      </c>
      <c r="AM82" s="36" t="s">
        <v>200</v>
      </c>
      <c r="AN82" s="37" t="s">
        <v>1546</v>
      </c>
    </row>
    <row r="83" spans="1:40">
      <c r="A83" s="255"/>
      <c r="B83" s="67"/>
      <c r="C83" s="67"/>
      <c r="D83" s="63"/>
      <c r="O83" s="391" t="str">
        <f>TRIM(MID(SUBSTITUTE($I83," ",REPT(" ",LEN($I83))),((COLUMNS($I83:I83)-1)*LEN($I83))+1,LEN($I83)))</f>
        <v/>
      </c>
      <c r="P83" s="391" t="str">
        <f>TRIM(MID(SUBSTITUTE($I83," ",REPT(" ",LEN($I83))),((COLUMNS($I83:J83)-1)*LEN($I83))+1,LEN($I83)))</f>
        <v/>
      </c>
      <c r="Q83" s="391" t="str">
        <f>TRIM(MID(SUBSTITUTE($I83," ",REPT(" ",LEN($I83))),((COLUMNS($I83:K83)-1)*LEN($I83))+1,LEN($I83)))</f>
        <v/>
      </c>
      <c r="AH83" t="s">
        <v>2065</v>
      </c>
      <c r="AK83" s="66" t="s">
        <v>520</v>
      </c>
      <c r="AL83" s="67" t="s">
        <v>521</v>
      </c>
      <c r="AM83" s="67" t="s">
        <v>1653</v>
      </c>
      <c r="AN83" s="63" t="s">
        <v>1520</v>
      </c>
    </row>
    <row r="84" spans="1:40" ht="36">
      <c r="A84" s="253"/>
      <c r="B84" s="49"/>
      <c r="C84" s="53"/>
      <c r="D84" s="37"/>
      <c r="O84" s="391" t="str">
        <f>TRIM(MID(SUBSTITUTE($I84," ",REPT(" ",LEN($I84))),((COLUMNS($I84:I84)-1)*LEN($I84))+1,LEN($I84)))</f>
        <v/>
      </c>
      <c r="P84" s="391" t="str">
        <f>TRIM(MID(SUBSTITUTE($I84," ",REPT(" ",LEN($I84))),((COLUMNS($I84:J84)-1)*LEN($I84))+1,LEN($I84)))</f>
        <v/>
      </c>
      <c r="Q84" s="391" t="str">
        <f>TRIM(MID(SUBSTITUTE($I84," ",REPT(" ",LEN($I84))),((COLUMNS($I84:K84)-1)*LEN($I84))+1,LEN($I84)))</f>
        <v/>
      </c>
      <c r="AH84" t="s">
        <v>2066</v>
      </c>
      <c r="AK84" s="35" t="s">
        <v>525</v>
      </c>
      <c r="AL84" s="49" t="s">
        <v>526</v>
      </c>
      <c r="AM84" s="53" t="s">
        <v>527</v>
      </c>
      <c r="AN84" s="37" t="s">
        <v>1654</v>
      </c>
    </row>
    <row r="85" spans="1:40" ht="36">
      <c r="A85" s="253"/>
      <c r="B85" s="49"/>
      <c r="C85" s="53"/>
      <c r="D85" s="37"/>
      <c r="O85" s="391" t="str">
        <f>TRIM(MID(SUBSTITUTE($I85," ",REPT(" ",LEN($I85))),((COLUMNS($I85:I85)-1)*LEN($I85))+1,LEN($I85)))</f>
        <v/>
      </c>
      <c r="P85" s="391" t="str">
        <f>TRIM(MID(SUBSTITUTE($I85," ",REPT(" ",LEN($I85))),((COLUMNS($I85:J85)-1)*LEN($I85))+1,LEN($I85)))</f>
        <v/>
      </c>
      <c r="Q85" s="391" t="str">
        <f>TRIM(MID(SUBSTITUTE($I85," ",REPT(" ",LEN($I85))),((COLUMNS($I85:K85)-1)*LEN($I85))+1,LEN($I85)))</f>
        <v/>
      </c>
      <c r="AH85" t="s">
        <v>2067</v>
      </c>
      <c r="AK85" s="35">
        <v>1204</v>
      </c>
      <c r="AL85" s="49" t="s">
        <v>529</v>
      </c>
      <c r="AM85" s="53" t="s">
        <v>530</v>
      </c>
      <c r="AN85" s="37" t="s">
        <v>1654</v>
      </c>
    </row>
    <row r="86" spans="1:40" ht="36">
      <c r="A86" s="253"/>
      <c r="B86" s="35"/>
      <c r="C86" s="36"/>
      <c r="D86" s="37"/>
      <c r="O86" s="391" t="str">
        <f>TRIM(MID(SUBSTITUTE($I86," ",REPT(" ",LEN($I86))),((COLUMNS($I86:I86)-1)*LEN($I86))+1,LEN($I86)))</f>
        <v/>
      </c>
      <c r="P86" s="391" t="str">
        <f>TRIM(MID(SUBSTITUTE($I86," ",REPT(" ",LEN($I86))),((COLUMNS($I86:J86)-1)*LEN($I86))+1,LEN($I86)))</f>
        <v/>
      </c>
      <c r="Q86" s="391" t="str">
        <f>TRIM(MID(SUBSTITUTE($I86," ",REPT(" ",LEN($I86))),((COLUMNS($I86:K86)-1)*LEN($I86))+1,LEN($I86)))</f>
        <v/>
      </c>
      <c r="AH86" t="s">
        <v>2068</v>
      </c>
      <c r="AK86" s="35" t="s">
        <v>1655</v>
      </c>
      <c r="AL86" s="35" t="s">
        <v>532</v>
      </c>
      <c r="AM86" s="36" t="s">
        <v>1656</v>
      </c>
      <c r="AN86" s="37" t="s">
        <v>1520</v>
      </c>
    </row>
    <row r="87" spans="1:40" ht="48">
      <c r="A87" s="261"/>
      <c r="B87" s="59"/>
      <c r="C87" s="59"/>
      <c r="D87" s="37"/>
      <c r="O87" s="391" t="str">
        <f>TRIM(MID(SUBSTITUTE($I87," ",REPT(" ",LEN($I87))),((COLUMNS($I87:I87)-1)*LEN($I87))+1,LEN($I87)))</f>
        <v/>
      </c>
      <c r="P87" s="391" t="str">
        <f>TRIM(MID(SUBSTITUTE($I87," ",REPT(" ",LEN($I87))),((COLUMNS($I87:J87)-1)*LEN($I87))+1,LEN($I87)))</f>
        <v/>
      </c>
      <c r="Q87" s="391" t="str">
        <f>TRIM(MID(SUBSTITUTE($I87," ",REPT(" ",LEN($I87))),((COLUMNS($I87:K87)-1)*LEN($I87))+1,LEN($I87)))</f>
        <v/>
      </c>
      <c r="AH87" t="s">
        <v>2069</v>
      </c>
      <c r="AK87" s="59" t="s">
        <v>536</v>
      </c>
      <c r="AL87" s="59" t="s">
        <v>537</v>
      </c>
      <c r="AM87" s="59" t="s">
        <v>538</v>
      </c>
      <c r="AN87" s="37" t="s">
        <v>1546</v>
      </c>
    </row>
    <row r="88" spans="1:40" ht="48">
      <c r="A88" s="261"/>
      <c r="B88" s="59"/>
      <c r="C88" s="59"/>
      <c r="D88" s="37"/>
      <c r="O88" s="391" t="str">
        <f>TRIM(MID(SUBSTITUTE($I88," ",REPT(" ",LEN($I88))),((COLUMNS($I88:I88)-1)*LEN($I88))+1,LEN($I88)))</f>
        <v/>
      </c>
      <c r="P88" s="391" t="str">
        <f>TRIM(MID(SUBSTITUTE($I88," ",REPT(" ",LEN($I88))),((COLUMNS($I88:J88)-1)*LEN($I88))+1,LEN($I88)))</f>
        <v/>
      </c>
      <c r="Q88" s="391" t="str">
        <f>TRIM(MID(SUBSTITUTE($I88," ",REPT(" ",LEN($I88))),((COLUMNS($I88:K88)-1)*LEN($I88))+1,LEN($I88)))</f>
        <v/>
      </c>
      <c r="AH88" t="s">
        <v>2070</v>
      </c>
      <c r="AK88" s="59" t="s">
        <v>539</v>
      </c>
      <c r="AL88" s="59" t="s">
        <v>540</v>
      </c>
      <c r="AM88" s="59" t="s">
        <v>541</v>
      </c>
      <c r="AN88" s="37" t="s">
        <v>1546</v>
      </c>
    </row>
    <row r="89" spans="1:40" ht="36">
      <c r="A89" s="253"/>
      <c r="B89" s="35"/>
      <c r="C89" s="36"/>
      <c r="D89" s="37"/>
      <c r="O89" s="391" t="str">
        <f>TRIM(MID(SUBSTITUTE($I89," ",REPT(" ",LEN($I89))),((COLUMNS($I89:I89)-1)*LEN($I89))+1,LEN($I89)))</f>
        <v/>
      </c>
      <c r="P89" s="391" t="str">
        <f>TRIM(MID(SUBSTITUTE($I89," ",REPT(" ",LEN($I89))),((COLUMNS($I89:J89)-1)*LEN($I89))+1,LEN($I89)))</f>
        <v/>
      </c>
      <c r="Q89" s="391" t="str">
        <f>TRIM(MID(SUBSTITUTE($I89," ",REPT(" ",LEN($I89))),((COLUMNS($I89:K89)-1)*LEN($I89))+1,LEN($I89)))</f>
        <v/>
      </c>
      <c r="AH89" t="s">
        <v>2071</v>
      </c>
      <c r="AK89" s="35" t="s">
        <v>542</v>
      </c>
      <c r="AL89" s="35" t="s">
        <v>543</v>
      </c>
      <c r="AM89" s="36" t="s">
        <v>1657</v>
      </c>
      <c r="AN89" s="37" t="s">
        <v>1520</v>
      </c>
    </row>
    <row r="90" spans="1:40" ht="48">
      <c r="A90" s="253"/>
      <c r="B90" s="75"/>
      <c r="C90" s="36"/>
      <c r="D90" s="76"/>
      <c r="O90" s="391" t="str">
        <f>TRIM(MID(SUBSTITUTE($I90," ",REPT(" ",LEN($I90))),((COLUMNS($I90:I90)-1)*LEN($I90))+1,LEN($I90)))</f>
        <v/>
      </c>
      <c r="P90" s="391" t="str">
        <f>TRIM(MID(SUBSTITUTE($I90," ",REPT(" ",LEN($I90))),((COLUMNS($I90:J90)-1)*LEN($I90))+1,LEN($I90)))</f>
        <v/>
      </c>
      <c r="Q90" s="391" t="str">
        <f>TRIM(MID(SUBSTITUTE($I90," ",REPT(" ",LEN($I90))),((COLUMNS($I90:K90)-1)*LEN($I90))+1,LEN($I90)))</f>
        <v/>
      </c>
      <c r="AH90" t="s">
        <v>2072</v>
      </c>
      <c r="AK90" s="35">
        <v>1205</v>
      </c>
      <c r="AL90" s="75" t="s">
        <v>546</v>
      </c>
      <c r="AM90" s="36" t="s">
        <v>1658</v>
      </c>
      <c r="AN90" s="76" t="s">
        <v>1520</v>
      </c>
    </row>
    <row r="91" spans="1:40" ht="24">
      <c r="A91" s="253"/>
      <c r="B91" s="35"/>
      <c r="C91" s="36"/>
      <c r="D91" s="37"/>
      <c r="O91" s="391" t="str">
        <f>TRIM(MID(SUBSTITUTE($I91," ",REPT(" ",LEN($I91))),((COLUMNS($I91:I91)-1)*LEN($I91))+1,LEN($I91)))</f>
        <v/>
      </c>
      <c r="P91" s="391" t="str">
        <f>TRIM(MID(SUBSTITUTE($I91," ",REPT(" ",LEN($I91))),((COLUMNS($I91:J91)-1)*LEN($I91))+1,LEN($I91)))</f>
        <v/>
      </c>
      <c r="Q91" s="391" t="str">
        <f>TRIM(MID(SUBSTITUTE($I91," ",REPT(" ",LEN($I91))),((COLUMNS($I91:K91)-1)*LEN($I91))+1,LEN($I91)))</f>
        <v/>
      </c>
      <c r="AH91" t="s">
        <v>2073</v>
      </c>
      <c r="AK91" s="35" t="s">
        <v>548</v>
      </c>
      <c r="AL91" s="35" t="s">
        <v>549</v>
      </c>
      <c r="AM91" s="36" t="s">
        <v>550</v>
      </c>
      <c r="AN91" s="37" t="s">
        <v>1546</v>
      </c>
    </row>
    <row r="92" spans="1:40" ht="48">
      <c r="A92" s="253"/>
      <c r="B92" s="49"/>
      <c r="C92" s="53"/>
      <c r="D92" s="37"/>
      <c r="O92" s="391" t="str">
        <f>TRIM(MID(SUBSTITUTE($I92," ",REPT(" ",LEN($I92))),((COLUMNS($I92:I92)-1)*LEN($I92))+1,LEN($I92)))</f>
        <v/>
      </c>
      <c r="P92" s="391" t="str">
        <f>TRIM(MID(SUBSTITUTE($I92," ",REPT(" ",LEN($I92))),((COLUMNS($I92:J92)-1)*LEN($I92))+1,LEN($I92)))</f>
        <v/>
      </c>
      <c r="Q92" s="391" t="str">
        <f>TRIM(MID(SUBSTITUTE($I92," ",REPT(" ",LEN($I92))),((COLUMNS($I92:K92)-1)*LEN($I92))+1,LEN($I92)))</f>
        <v/>
      </c>
      <c r="AH92" t="s">
        <v>2074</v>
      </c>
      <c r="AK92" s="35" t="s">
        <v>551</v>
      </c>
      <c r="AL92" s="49" t="s">
        <v>552</v>
      </c>
      <c r="AM92" s="53" t="s">
        <v>553</v>
      </c>
      <c r="AN92" s="37" t="s">
        <v>1570</v>
      </c>
    </row>
    <row r="93" spans="1:40" ht="36">
      <c r="A93" s="253"/>
      <c r="B93" s="35"/>
      <c r="C93" s="36"/>
      <c r="D93" s="37"/>
      <c r="O93" s="391" t="str">
        <f>TRIM(MID(SUBSTITUTE($I93," ",REPT(" ",LEN($I93))),((COLUMNS($I93:I93)-1)*LEN($I93))+1,LEN($I93)))</f>
        <v/>
      </c>
      <c r="P93" s="391" t="str">
        <f>TRIM(MID(SUBSTITUTE($I93," ",REPT(" ",LEN($I93))),((COLUMNS($I93:J93)-1)*LEN($I93))+1,LEN($I93)))</f>
        <v/>
      </c>
      <c r="Q93" s="391" t="str">
        <f>TRIM(MID(SUBSTITUTE($I93," ",REPT(" ",LEN($I93))),((COLUMNS($I93:K93)-1)*LEN($I93))+1,LEN($I93)))</f>
        <v/>
      </c>
      <c r="AH93" t="s">
        <v>2075</v>
      </c>
      <c r="AK93" s="35" t="s">
        <v>554</v>
      </c>
      <c r="AL93" s="35" t="s">
        <v>555</v>
      </c>
      <c r="AM93" s="36" t="s">
        <v>556</v>
      </c>
      <c r="AN93" s="37" t="s">
        <v>1659</v>
      </c>
    </row>
    <row r="94" spans="1:40" ht="36">
      <c r="A94" s="253"/>
      <c r="B94" s="75"/>
      <c r="C94" s="36"/>
      <c r="D94" s="76"/>
      <c r="O94" s="391" t="str">
        <f>TRIM(MID(SUBSTITUTE($I94," ",REPT(" ",LEN($I94))),((COLUMNS($I94:I94)-1)*LEN($I94))+1,LEN($I94)))</f>
        <v/>
      </c>
      <c r="P94" s="391" t="str">
        <f>TRIM(MID(SUBSTITUTE($I94," ",REPT(" ",LEN($I94))),((COLUMNS($I94:J94)-1)*LEN($I94))+1,LEN($I94)))</f>
        <v/>
      </c>
      <c r="Q94" s="391" t="str">
        <f>TRIM(MID(SUBSTITUTE($I94," ",REPT(" ",LEN($I94))),((COLUMNS($I94:K94)-1)*LEN($I94))+1,LEN($I94)))</f>
        <v/>
      </c>
      <c r="AH94" t="s">
        <v>2076</v>
      </c>
      <c r="AK94" s="35">
        <v>2080</v>
      </c>
      <c r="AL94" s="75" t="s">
        <v>558</v>
      </c>
      <c r="AM94" s="36" t="s">
        <v>1660</v>
      </c>
      <c r="AN94" s="76" t="s">
        <v>1661</v>
      </c>
    </row>
    <row r="95" spans="1:40" ht="48">
      <c r="A95" s="253"/>
      <c r="B95" s="35"/>
      <c r="C95" s="36"/>
      <c r="D95" s="37"/>
      <c r="O95" s="391" t="str">
        <f>TRIM(MID(SUBSTITUTE($I95," ",REPT(" ",LEN($I95))),((COLUMNS($I95:I95)-1)*LEN($I95))+1,LEN($I95)))</f>
        <v/>
      </c>
      <c r="P95" s="391" t="str">
        <f>TRIM(MID(SUBSTITUTE($I95," ",REPT(" ",LEN($I95))),((COLUMNS($I95:J95)-1)*LEN($I95))+1,LEN($I95)))</f>
        <v/>
      </c>
      <c r="Q95" s="391" t="str">
        <f>TRIM(MID(SUBSTITUTE($I95," ",REPT(" ",LEN($I95))),((COLUMNS($I95:K95)-1)*LEN($I95))+1,LEN($I95)))</f>
        <v/>
      </c>
      <c r="AH95" t="s">
        <v>2077</v>
      </c>
      <c r="AK95" s="35" t="s">
        <v>560</v>
      </c>
      <c r="AL95" s="35" t="s">
        <v>561</v>
      </c>
      <c r="AM95" s="36" t="s">
        <v>1662</v>
      </c>
      <c r="AN95" s="37" t="s">
        <v>1574</v>
      </c>
    </row>
    <row r="96" spans="1:40">
      <c r="A96" s="255"/>
      <c r="B96" s="67"/>
      <c r="C96" s="67"/>
      <c r="D96" s="63"/>
      <c r="O96" s="391" t="str">
        <f>TRIM(MID(SUBSTITUTE($I96," ",REPT(" ",LEN($I96))),((COLUMNS($I96:I96)-1)*LEN($I96))+1,LEN($I96)))</f>
        <v/>
      </c>
      <c r="P96" s="391" t="str">
        <f>TRIM(MID(SUBSTITUTE($I96," ",REPT(" ",LEN($I96))),((COLUMNS($I96:J96)-1)*LEN($I96))+1,LEN($I96)))</f>
        <v/>
      </c>
      <c r="Q96" s="391" t="str">
        <f>TRIM(MID(SUBSTITUTE($I96," ",REPT(" ",LEN($I96))),((COLUMNS($I96:K96)-1)*LEN($I96))+1,LEN($I96)))</f>
        <v/>
      </c>
      <c r="AH96" t="s">
        <v>2078</v>
      </c>
      <c r="AK96" s="66">
        <v>2152</v>
      </c>
      <c r="AL96" s="67" t="s">
        <v>564</v>
      </c>
      <c r="AM96" s="67" t="s">
        <v>565</v>
      </c>
      <c r="AN96" s="63">
        <v>4</v>
      </c>
    </row>
    <row r="97" spans="1:40" ht="36">
      <c r="A97" s="253"/>
      <c r="B97" s="35"/>
      <c r="C97" s="36"/>
      <c r="D97" s="37"/>
      <c r="O97" s="391" t="str">
        <f>TRIM(MID(SUBSTITUTE($I97," ",REPT(" ",LEN($I97))),((COLUMNS($I97:I97)-1)*LEN($I97))+1,LEN($I97)))</f>
        <v/>
      </c>
      <c r="P97" s="391" t="str">
        <f>TRIM(MID(SUBSTITUTE($I97," ",REPT(" ",LEN($I97))),((COLUMNS($I97:J97)-1)*LEN($I97))+1,LEN($I97)))</f>
        <v/>
      </c>
      <c r="Q97" s="391" t="str">
        <f>TRIM(MID(SUBSTITUTE($I97," ",REPT(" ",LEN($I97))),((COLUMNS($I97:K97)-1)*LEN($I97))+1,LEN($I97)))</f>
        <v/>
      </c>
      <c r="AH97" t="s">
        <v>2079</v>
      </c>
      <c r="AK97" s="35" t="s">
        <v>566</v>
      </c>
      <c r="AL97" s="35" t="s">
        <v>567</v>
      </c>
      <c r="AM97" s="36" t="s">
        <v>568</v>
      </c>
      <c r="AN97" s="37" t="s">
        <v>1581</v>
      </c>
    </row>
    <row r="98" spans="1:40" ht="36">
      <c r="A98" s="253"/>
      <c r="B98" s="35"/>
      <c r="C98" s="36"/>
      <c r="D98" s="37"/>
      <c r="O98" s="391" t="str">
        <f>TRIM(MID(SUBSTITUTE($I98," ",REPT(" ",LEN($I98))),((COLUMNS($I98:I98)-1)*LEN($I98))+1,LEN($I98)))</f>
        <v/>
      </c>
      <c r="P98" s="391" t="str">
        <f>TRIM(MID(SUBSTITUTE($I98," ",REPT(" ",LEN($I98))),((COLUMNS($I98:J98)-1)*LEN($I98))+1,LEN($I98)))</f>
        <v/>
      </c>
      <c r="Q98" s="391" t="str">
        <f>TRIM(MID(SUBSTITUTE($I98," ",REPT(" ",LEN($I98))),((COLUMNS($I98:K98)-1)*LEN($I98))+1,LEN($I98)))</f>
        <v/>
      </c>
      <c r="AH98" t="s">
        <v>2080</v>
      </c>
      <c r="AK98" s="35" t="s">
        <v>569</v>
      </c>
      <c r="AL98" s="35" t="s">
        <v>570</v>
      </c>
      <c r="AM98" s="36" t="s">
        <v>571</v>
      </c>
      <c r="AN98" s="37" t="s">
        <v>1489</v>
      </c>
    </row>
    <row r="99" spans="1:40" ht="36">
      <c r="A99" s="253"/>
      <c r="B99" s="35"/>
      <c r="C99" s="36"/>
      <c r="D99" s="37"/>
      <c r="O99" s="391" t="str">
        <f>TRIM(MID(SUBSTITUTE($I99," ",REPT(" ",LEN($I99))),((COLUMNS($I99:I99)-1)*LEN($I99))+1,LEN($I99)))</f>
        <v/>
      </c>
      <c r="P99" s="391" t="str">
        <f>TRIM(MID(SUBSTITUTE($I99," ",REPT(" ",LEN($I99))),((COLUMNS($I99:J99)-1)*LEN($I99))+1,LEN($I99)))</f>
        <v/>
      </c>
      <c r="Q99" s="391" t="str">
        <f>TRIM(MID(SUBSTITUTE($I99," ",REPT(" ",LEN($I99))),((COLUMNS($I99:K99)-1)*LEN($I99))+1,LEN($I99)))</f>
        <v/>
      </c>
      <c r="AH99" t="s">
        <v>2081</v>
      </c>
      <c r="AK99" s="35" t="s">
        <v>611</v>
      </c>
      <c r="AL99" s="35" t="s">
        <v>612</v>
      </c>
      <c r="AM99" s="36" t="s">
        <v>613</v>
      </c>
      <c r="AN99" s="37" t="s">
        <v>1520</v>
      </c>
    </row>
    <row r="100" spans="1:40" ht="36">
      <c r="A100" s="253"/>
      <c r="B100" s="35"/>
      <c r="C100" s="36"/>
      <c r="D100" s="37"/>
      <c r="O100" s="391" t="str">
        <f>TRIM(MID(SUBSTITUTE($I100," ",REPT(" ",LEN($I100))),((COLUMNS($I100:I100)-1)*LEN($I100))+1,LEN($I100)))</f>
        <v/>
      </c>
      <c r="P100" s="391" t="str">
        <f>TRIM(MID(SUBSTITUTE($I100," ",REPT(" ",LEN($I100))),((COLUMNS($I100:J100)-1)*LEN($I100))+1,LEN($I100)))</f>
        <v/>
      </c>
      <c r="Q100" s="391" t="str">
        <f>TRIM(MID(SUBSTITUTE($I100," ",REPT(" ",LEN($I100))),((COLUMNS($I100:K100)-1)*LEN($I100))+1,LEN($I100)))</f>
        <v/>
      </c>
      <c r="AH100" t="s">
        <v>2082</v>
      </c>
      <c r="AK100" s="35" t="s">
        <v>616</v>
      </c>
      <c r="AL100" s="35" t="s">
        <v>617</v>
      </c>
      <c r="AM100" s="36" t="s">
        <v>1675</v>
      </c>
      <c r="AN100" s="37" t="s">
        <v>1641</v>
      </c>
    </row>
    <row r="101" spans="1:40" ht="36">
      <c r="A101" s="253"/>
      <c r="B101" s="35"/>
      <c r="C101" s="36"/>
      <c r="D101" s="37"/>
      <c r="O101" s="391" t="str">
        <f>TRIM(MID(SUBSTITUTE($I101," ",REPT(" ",LEN($I101))),((COLUMNS($I101:I101)-1)*LEN($I101))+1,LEN($I101)))</f>
        <v/>
      </c>
      <c r="P101" s="391" t="str">
        <f>TRIM(MID(SUBSTITUTE($I101," ",REPT(" ",LEN($I101))),((COLUMNS($I101:J101)-1)*LEN($I101))+1,LEN($I101)))</f>
        <v/>
      </c>
      <c r="Q101" s="391" t="str">
        <f>TRIM(MID(SUBSTITUTE($I101," ",REPT(" ",LEN($I101))),((COLUMNS($I101:K101)-1)*LEN($I101))+1,LEN($I101)))</f>
        <v/>
      </c>
      <c r="AH101" t="s">
        <v>2083</v>
      </c>
      <c r="AK101" s="35" t="s">
        <v>636</v>
      </c>
      <c r="AL101" s="35" t="s">
        <v>637</v>
      </c>
      <c r="AM101" s="36" t="s">
        <v>638</v>
      </c>
      <c r="AN101" s="37" t="s">
        <v>1520</v>
      </c>
    </row>
    <row r="102" spans="1:40" ht="36">
      <c r="A102" s="253"/>
      <c r="B102" s="35"/>
      <c r="C102" s="36"/>
      <c r="D102" s="37"/>
      <c r="O102" s="391" t="str">
        <f>TRIM(MID(SUBSTITUTE($I102," ",REPT(" ",LEN($I102))),((COLUMNS($I102:I102)-1)*LEN($I102))+1,LEN($I102)))</f>
        <v/>
      </c>
      <c r="P102" s="391" t="str">
        <f>TRIM(MID(SUBSTITUTE($I102," ",REPT(" ",LEN($I102))),((COLUMNS($I102:J102)-1)*LEN($I102))+1,LEN($I102)))</f>
        <v/>
      </c>
      <c r="Q102" s="391" t="str">
        <f>TRIM(MID(SUBSTITUTE($I102," ",REPT(" ",LEN($I102))),((COLUMNS($I102:K102)-1)*LEN($I102))+1,LEN($I102)))</f>
        <v/>
      </c>
      <c r="AH102" t="s">
        <v>2084</v>
      </c>
      <c r="AK102" s="35" t="s">
        <v>639</v>
      </c>
      <c r="AL102" s="35" t="s">
        <v>640</v>
      </c>
      <c r="AM102" s="36" t="s">
        <v>641</v>
      </c>
      <c r="AN102" s="37" t="s">
        <v>1520</v>
      </c>
    </row>
    <row r="103" spans="1:40" ht="24">
      <c r="A103" s="253"/>
      <c r="B103" s="35"/>
      <c r="C103" s="36"/>
      <c r="D103" s="37"/>
      <c r="O103" s="391" t="str">
        <f>TRIM(MID(SUBSTITUTE($I103," ",REPT(" ",LEN($I103))),((COLUMNS($I103:I103)-1)*LEN($I103))+1,LEN($I103)))</f>
        <v/>
      </c>
      <c r="P103" s="391" t="str">
        <f>TRIM(MID(SUBSTITUTE($I103," ",REPT(" ",LEN($I103))),((COLUMNS($I103:J103)-1)*LEN($I103))+1,LEN($I103)))</f>
        <v/>
      </c>
      <c r="Q103" s="391" t="str">
        <f>TRIM(MID(SUBSTITUTE($I103," ",REPT(" ",LEN($I103))),((COLUMNS($I103:K103)-1)*LEN($I103))+1,LEN($I103)))</f>
        <v/>
      </c>
      <c r="AH103" t="s">
        <v>2085</v>
      </c>
      <c r="AK103" s="35" t="s">
        <v>642</v>
      </c>
      <c r="AL103" s="35" t="s">
        <v>643</v>
      </c>
      <c r="AM103" s="36" t="s">
        <v>184</v>
      </c>
      <c r="AN103" s="37" t="s">
        <v>1683</v>
      </c>
    </row>
    <row r="104" spans="1:40" ht="24">
      <c r="A104" s="253"/>
      <c r="B104" s="35"/>
      <c r="C104" s="36"/>
      <c r="D104" s="37"/>
      <c r="O104" s="391" t="str">
        <f>TRIM(MID(SUBSTITUTE($I104," ",REPT(" ",LEN($I104))),((COLUMNS($I104:I104)-1)*LEN($I104))+1,LEN($I104)))</f>
        <v/>
      </c>
      <c r="P104" s="391" t="str">
        <f>TRIM(MID(SUBSTITUTE($I104," ",REPT(" ",LEN($I104))),((COLUMNS($I104:J104)-1)*LEN($I104))+1,LEN($I104)))</f>
        <v/>
      </c>
      <c r="Q104" s="391" t="str">
        <f>TRIM(MID(SUBSTITUTE($I104," ",REPT(" ",LEN($I104))),((COLUMNS($I104:K104)-1)*LEN($I104))+1,LEN($I104)))</f>
        <v/>
      </c>
      <c r="AH104" t="s">
        <v>2086</v>
      </c>
      <c r="AK104" s="35" t="s">
        <v>644</v>
      </c>
      <c r="AL104" s="35" t="s">
        <v>645</v>
      </c>
      <c r="AM104" s="36" t="s">
        <v>1684</v>
      </c>
      <c r="AN104" s="37" t="s">
        <v>1520</v>
      </c>
    </row>
    <row r="105" spans="1:40" ht="36">
      <c r="A105" s="253"/>
      <c r="B105" s="35"/>
      <c r="C105" s="36"/>
      <c r="D105" s="37"/>
      <c r="O105" s="391" t="str">
        <f>TRIM(MID(SUBSTITUTE($I105," ",REPT(" ",LEN($I105))),((COLUMNS($I105:I105)-1)*LEN($I105))+1,LEN($I105)))</f>
        <v/>
      </c>
      <c r="P105" s="391" t="str">
        <f>TRIM(MID(SUBSTITUTE($I105," ",REPT(" ",LEN($I105))),((COLUMNS($I105:J105)-1)*LEN($I105))+1,LEN($I105)))</f>
        <v/>
      </c>
      <c r="Q105" s="391" t="str">
        <f>TRIM(MID(SUBSTITUTE($I105," ",REPT(" ",LEN($I105))),((COLUMNS($I105:K105)-1)*LEN($I105))+1,LEN($I105)))</f>
        <v/>
      </c>
      <c r="AH105" t="s">
        <v>2087</v>
      </c>
      <c r="AK105" s="35" t="s">
        <v>649</v>
      </c>
      <c r="AL105" s="35" t="s">
        <v>650</v>
      </c>
      <c r="AM105" s="36" t="s">
        <v>651</v>
      </c>
      <c r="AN105" s="37" t="s">
        <v>1520</v>
      </c>
    </row>
    <row r="106" spans="1:40">
      <c r="A106" s="255"/>
      <c r="B106" s="67"/>
      <c r="C106" s="67"/>
      <c r="D106" s="63"/>
      <c r="O106" s="391" t="str">
        <f>TRIM(MID(SUBSTITUTE($I106," ",REPT(" ",LEN($I106))),((COLUMNS($I106:I106)-1)*LEN($I106))+1,LEN($I106)))</f>
        <v/>
      </c>
      <c r="P106" s="391" t="str">
        <f>TRIM(MID(SUBSTITUTE($I106," ",REPT(" ",LEN($I106))),((COLUMNS($I106:J106)-1)*LEN($I106))+1,LEN($I106)))</f>
        <v/>
      </c>
      <c r="Q106" s="391" t="str">
        <f>TRIM(MID(SUBSTITUTE($I106," ",REPT(" ",LEN($I106))),((COLUMNS($I106:K106)-1)*LEN($I106))+1,LEN($I106)))</f>
        <v/>
      </c>
      <c r="AH106" t="s">
        <v>2088</v>
      </c>
      <c r="AK106" s="66" t="s">
        <v>652</v>
      </c>
      <c r="AL106" s="67" t="s">
        <v>653</v>
      </c>
      <c r="AM106" s="67" t="s">
        <v>1687</v>
      </c>
      <c r="AN106" s="63" t="s">
        <v>1520</v>
      </c>
    </row>
    <row r="107" spans="1:40" ht="36">
      <c r="A107" s="253"/>
      <c r="B107" s="35"/>
      <c r="C107" s="36"/>
      <c r="D107" s="37"/>
      <c r="O107" s="391" t="str">
        <f>TRIM(MID(SUBSTITUTE($I107," ",REPT(" ",LEN($I107))),((COLUMNS($I107:I107)-1)*LEN($I107))+1,LEN($I107)))</f>
        <v/>
      </c>
      <c r="P107" s="391" t="str">
        <f>TRIM(MID(SUBSTITUTE($I107," ",REPT(" ",LEN($I107))),((COLUMNS($I107:J107)-1)*LEN($I107))+1,LEN($I107)))</f>
        <v/>
      </c>
      <c r="Q107" s="391" t="str">
        <f>TRIM(MID(SUBSTITUTE($I107," ",REPT(" ",LEN($I107))),((COLUMNS($I107:K107)-1)*LEN($I107))+1,LEN($I107)))</f>
        <v/>
      </c>
      <c r="AH107" t="s">
        <v>2089</v>
      </c>
      <c r="AK107" s="35" t="s">
        <v>655</v>
      </c>
      <c r="AL107" s="35" t="s">
        <v>656</v>
      </c>
      <c r="AM107" s="36" t="s">
        <v>657</v>
      </c>
      <c r="AN107" s="37" t="s">
        <v>1688</v>
      </c>
    </row>
    <row r="108" spans="1:40" ht="36">
      <c r="A108" s="253"/>
      <c r="B108" s="35"/>
      <c r="C108" s="36"/>
      <c r="D108" s="37"/>
      <c r="O108" s="391" t="str">
        <f>TRIM(MID(SUBSTITUTE($I108," ",REPT(" ",LEN($I108))),((COLUMNS($I108:I108)-1)*LEN($I108))+1,LEN($I108)))</f>
        <v/>
      </c>
      <c r="P108" s="391" t="str">
        <f>TRIM(MID(SUBSTITUTE($I108," ",REPT(" ",LEN($I108))),((COLUMNS($I108:J108)-1)*LEN($I108))+1,LEN($I108)))</f>
        <v/>
      </c>
      <c r="Q108" s="391" t="str">
        <f>TRIM(MID(SUBSTITUTE($I108," ",REPT(" ",LEN($I108))),((COLUMNS($I108:K108)-1)*LEN($I108))+1,LEN($I108)))</f>
        <v/>
      </c>
      <c r="AH108" t="s">
        <v>2090</v>
      </c>
      <c r="AK108" s="35" t="s">
        <v>675</v>
      </c>
      <c r="AL108" s="35" t="s">
        <v>676</v>
      </c>
      <c r="AM108" s="36" t="s">
        <v>677</v>
      </c>
      <c r="AN108" s="37" t="s">
        <v>1520</v>
      </c>
    </row>
    <row r="109" spans="1:40" ht="36">
      <c r="A109" s="253"/>
      <c r="B109" s="35"/>
      <c r="C109" s="36"/>
      <c r="D109" s="37"/>
      <c r="O109" s="391" t="str">
        <f>TRIM(MID(SUBSTITUTE($I109," ",REPT(" ",LEN($I109))),((COLUMNS($I109:I109)-1)*LEN($I109))+1,LEN($I109)))</f>
        <v/>
      </c>
      <c r="P109" s="391" t="str">
        <f>TRIM(MID(SUBSTITUTE($I109," ",REPT(" ",LEN($I109))),((COLUMNS($I109:J109)-1)*LEN($I109))+1,LEN($I109)))</f>
        <v/>
      </c>
      <c r="Q109" s="391" t="str">
        <f>TRIM(MID(SUBSTITUTE($I109," ",REPT(" ",LEN($I109))),((COLUMNS($I109:K109)-1)*LEN($I109))+1,LEN($I109)))</f>
        <v/>
      </c>
      <c r="AH109" t="s">
        <v>2091</v>
      </c>
      <c r="AK109" s="35" t="s">
        <v>678</v>
      </c>
      <c r="AL109" s="35" t="s">
        <v>679</v>
      </c>
      <c r="AM109" s="36" t="s">
        <v>680</v>
      </c>
      <c r="AN109" s="37" t="s">
        <v>1520</v>
      </c>
    </row>
    <row r="110" spans="1:40" ht="24">
      <c r="A110" s="253"/>
      <c r="B110" s="35"/>
      <c r="C110" s="36"/>
      <c r="D110" s="37"/>
      <c r="O110" s="391" t="str">
        <f>TRIM(MID(SUBSTITUTE($I110," ",REPT(" ",LEN($I110))),((COLUMNS($I110:I110)-1)*LEN($I110))+1,LEN($I110)))</f>
        <v/>
      </c>
      <c r="P110" s="391" t="str">
        <f>TRIM(MID(SUBSTITUTE($I110," ",REPT(" ",LEN($I110))),((COLUMNS($I110:J110)-1)*LEN($I110))+1,LEN($I110)))</f>
        <v/>
      </c>
      <c r="Q110" s="391" t="str">
        <f>TRIM(MID(SUBSTITUTE($I110," ",REPT(" ",LEN($I110))),((COLUMNS($I110:K110)-1)*LEN($I110))+1,LEN($I110)))</f>
        <v/>
      </c>
      <c r="AH110" t="s">
        <v>2092</v>
      </c>
      <c r="AK110" s="35" t="s">
        <v>1696</v>
      </c>
      <c r="AL110" s="35" t="s">
        <v>1697</v>
      </c>
      <c r="AM110" s="36" t="s">
        <v>197</v>
      </c>
      <c r="AN110" s="37" t="s">
        <v>1683</v>
      </c>
    </row>
    <row r="111" spans="1:40" ht="24">
      <c r="A111" s="253"/>
      <c r="B111" s="75"/>
      <c r="C111" s="36"/>
      <c r="D111" s="76"/>
      <c r="O111" s="391" t="str">
        <f>TRIM(MID(SUBSTITUTE($I111," ",REPT(" ",LEN($I111))),((COLUMNS($I111:I111)-1)*LEN($I111))+1,LEN($I111)))</f>
        <v/>
      </c>
      <c r="P111" s="391" t="str">
        <f>TRIM(MID(SUBSTITUTE($I111," ",REPT(" ",LEN($I111))),((COLUMNS($I111:J111)-1)*LEN($I111))+1,LEN($I111)))</f>
        <v/>
      </c>
      <c r="Q111" s="391" t="str">
        <f>TRIM(MID(SUBSTITUTE($I111," ",REPT(" ",LEN($I111))),((COLUMNS($I111:K111)-1)*LEN($I111))+1,LEN($I111)))</f>
        <v/>
      </c>
      <c r="AH111" t="s">
        <v>2093</v>
      </c>
      <c r="AK111" s="35">
        <v>1739</v>
      </c>
      <c r="AL111" s="75" t="s">
        <v>1698</v>
      </c>
      <c r="AM111" s="36" t="s">
        <v>197</v>
      </c>
      <c r="AN111" s="76">
        <v>3</v>
      </c>
    </row>
    <row r="112" spans="1:40" ht="24">
      <c r="A112" s="253"/>
      <c r="B112" s="35"/>
      <c r="C112" s="36"/>
      <c r="D112" s="37"/>
      <c r="O112" s="391" t="str">
        <f>TRIM(MID(SUBSTITUTE($I112," ",REPT(" ",LEN($I112))),((COLUMNS($I112:I112)-1)*LEN($I112))+1,LEN($I112)))</f>
        <v/>
      </c>
      <c r="P112" s="391" t="str">
        <f>TRIM(MID(SUBSTITUTE($I112," ",REPT(" ",LEN($I112))),((COLUMNS($I112:J112)-1)*LEN($I112))+1,LEN($I112)))</f>
        <v/>
      </c>
      <c r="Q112" s="391" t="str">
        <f>TRIM(MID(SUBSTITUTE($I112," ",REPT(" ",LEN($I112))),((COLUMNS($I112:K112)-1)*LEN($I112))+1,LEN($I112)))</f>
        <v/>
      </c>
      <c r="AH112" t="s">
        <v>2094</v>
      </c>
      <c r="AK112" s="35" t="s">
        <v>1699</v>
      </c>
      <c r="AL112" s="35" t="s">
        <v>1700</v>
      </c>
      <c r="AM112" s="36" t="s">
        <v>200</v>
      </c>
      <c r="AN112" s="37" t="s">
        <v>1546</v>
      </c>
    </row>
    <row r="113" spans="1:40" ht="24">
      <c r="A113" s="253"/>
      <c r="B113" s="35"/>
      <c r="C113" s="36"/>
      <c r="D113" s="37"/>
      <c r="O113" s="391" t="str">
        <f>TRIM(MID(SUBSTITUTE($I113," ",REPT(" ",LEN($I113))),((COLUMNS($I113:I113)-1)*LEN($I113))+1,LEN($I113)))</f>
        <v/>
      </c>
      <c r="P113" s="391" t="str">
        <f>TRIM(MID(SUBSTITUTE($I113," ",REPT(" ",LEN($I113))),((COLUMNS($I113:J113)-1)*LEN($I113))+1,LEN($I113)))</f>
        <v/>
      </c>
      <c r="Q113" s="391" t="str">
        <f>TRIM(MID(SUBSTITUTE($I113," ",REPT(" ",LEN($I113))),((COLUMNS($I113:K113)-1)*LEN($I113))+1,LEN($I113)))</f>
        <v/>
      </c>
      <c r="AH113" t="s">
        <v>2095</v>
      </c>
      <c r="AK113" s="35" t="s">
        <v>1701</v>
      </c>
      <c r="AL113" s="35" t="s">
        <v>1702</v>
      </c>
      <c r="AM113" s="36" t="s">
        <v>200</v>
      </c>
      <c r="AN113" s="37" t="s">
        <v>1546</v>
      </c>
    </row>
    <row r="114" spans="1:40" ht="24">
      <c r="A114" s="253"/>
      <c r="B114" s="35"/>
      <c r="C114" s="36"/>
      <c r="D114" s="37"/>
      <c r="O114" s="391" t="str">
        <f>TRIM(MID(SUBSTITUTE($I114," ",REPT(" ",LEN($I114))),((COLUMNS($I114:I114)-1)*LEN($I114))+1,LEN($I114)))</f>
        <v/>
      </c>
      <c r="P114" s="391" t="str">
        <f>TRIM(MID(SUBSTITUTE($I114," ",REPT(" ",LEN($I114))),((COLUMNS($I114:J114)-1)*LEN($I114))+1,LEN($I114)))</f>
        <v/>
      </c>
      <c r="Q114" s="391" t="str">
        <f>TRIM(MID(SUBSTITUTE($I114," ",REPT(" ",LEN($I114))),((COLUMNS($I114:K114)-1)*LEN($I114))+1,LEN($I114)))</f>
        <v/>
      </c>
      <c r="AH114" t="s">
        <v>2096</v>
      </c>
      <c r="AK114" s="35" t="s">
        <v>685</v>
      </c>
      <c r="AL114" s="35" t="s">
        <v>686</v>
      </c>
      <c r="AM114" s="36" t="s">
        <v>212</v>
      </c>
      <c r="AN114" s="37" t="s">
        <v>1546</v>
      </c>
    </row>
    <row r="115" spans="1:40" ht="36">
      <c r="A115" s="253"/>
      <c r="B115" s="35"/>
      <c r="C115" s="36"/>
      <c r="D115" s="37"/>
      <c r="O115" s="391" t="str">
        <f>TRIM(MID(SUBSTITUTE($I115," ",REPT(" ",LEN($I115))),((COLUMNS($I115:I115)-1)*LEN($I115))+1,LEN($I115)))</f>
        <v/>
      </c>
      <c r="P115" s="391" t="str">
        <f>TRIM(MID(SUBSTITUTE($I115," ",REPT(" ",LEN($I115))),((COLUMNS($I115:J115)-1)*LEN($I115))+1,LEN($I115)))</f>
        <v/>
      </c>
      <c r="Q115" s="391" t="str">
        <f>TRIM(MID(SUBSTITUTE($I115," ",REPT(" ",LEN($I115))),((COLUMNS($I115:K115)-1)*LEN($I115))+1,LEN($I115)))</f>
        <v/>
      </c>
      <c r="AH115" t="s">
        <v>2097</v>
      </c>
      <c r="AK115" s="35" t="s">
        <v>687</v>
      </c>
      <c r="AL115" s="35" t="s">
        <v>688</v>
      </c>
      <c r="AM115" s="36" t="s">
        <v>689</v>
      </c>
      <c r="AN115" s="37" t="s">
        <v>1572</v>
      </c>
    </row>
    <row r="116" spans="1:40" ht="36">
      <c r="A116" s="253"/>
      <c r="B116" s="35"/>
      <c r="C116" s="36"/>
      <c r="D116" s="37"/>
      <c r="O116" s="391" t="str">
        <f>TRIM(MID(SUBSTITUTE($I116," ",REPT(" ",LEN($I116))),((COLUMNS($I116:I116)-1)*LEN($I116))+1,LEN($I116)))</f>
        <v/>
      </c>
      <c r="P116" s="391" t="str">
        <f>TRIM(MID(SUBSTITUTE($I116," ",REPT(" ",LEN($I116))),((COLUMNS($I116:J116)-1)*LEN($I116))+1,LEN($I116)))</f>
        <v/>
      </c>
      <c r="Q116" s="391" t="str">
        <f>TRIM(MID(SUBSTITUTE($I116," ",REPT(" ",LEN($I116))),((COLUMNS($I116:K116)-1)*LEN($I116))+1,LEN($I116)))</f>
        <v/>
      </c>
      <c r="AH116" t="s">
        <v>2098</v>
      </c>
      <c r="AK116" s="35" t="s">
        <v>704</v>
      </c>
      <c r="AL116" s="35" t="s">
        <v>705</v>
      </c>
      <c r="AM116" s="36" t="s">
        <v>1707</v>
      </c>
      <c r="AN116" s="37" t="s">
        <v>1572</v>
      </c>
    </row>
    <row r="117" spans="1:40" ht="24">
      <c r="A117" s="253"/>
      <c r="B117" s="35"/>
      <c r="C117" s="36"/>
      <c r="D117" s="37"/>
      <c r="O117" s="391" t="str">
        <f>TRIM(MID(SUBSTITUTE($I117," ",REPT(" ",LEN($I117))),((COLUMNS($I117:I117)-1)*LEN($I117))+1,LEN($I117)))</f>
        <v/>
      </c>
      <c r="P117" s="391" t="str">
        <f>TRIM(MID(SUBSTITUTE($I117," ",REPT(" ",LEN($I117))),((COLUMNS($I117:J117)-1)*LEN($I117))+1,LEN($I117)))</f>
        <v/>
      </c>
      <c r="Q117" s="391" t="str">
        <f>TRIM(MID(SUBSTITUTE($I117," ",REPT(" ",LEN($I117))),((COLUMNS($I117:K117)-1)*LEN($I117))+1,LEN($I117)))</f>
        <v/>
      </c>
      <c r="AH117" t="s">
        <v>2099</v>
      </c>
      <c r="AK117" s="35" t="s">
        <v>711</v>
      </c>
      <c r="AL117" s="35" t="s">
        <v>712</v>
      </c>
      <c r="AM117" s="36" t="s">
        <v>713</v>
      </c>
      <c r="AN117" s="37" t="s">
        <v>1572</v>
      </c>
    </row>
    <row r="118" spans="1:40">
      <c r="A118" s="255"/>
      <c r="B118" s="67"/>
      <c r="C118" s="67"/>
      <c r="D118" s="63"/>
      <c r="O118" s="391" t="str">
        <f>TRIM(MID(SUBSTITUTE($I118," ",REPT(" ",LEN($I118))),((COLUMNS($I118:I118)-1)*LEN($I118))+1,LEN($I118)))</f>
        <v/>
      </c>
      <c r="P118" s="391" t="str">
        <f>TRIM(MID(SUBSTITUTE($I118," ",REPT(" ",LEN($I118))),((COLUMNS($I118:J118)-1)*LEN($I118))+1,LEN($I118)))</f>
        <v/>
      </c>
      <c r="Q118" s="391" t="str">
        <f>TRIM(MID(SUBSTITUTE($I118," ",REPT(" ",LEN($I118))),((COLUMNS($I118:K118)-1)*LEN($I118))+1,LEN($I118)))</f>
        <v/>
      </c>
      <c r="AH118" t="s">
        <v>2100</v>
      </c>
      <c r="AK118" s="66" t="s">
        <v>714</v>
      </c>
      <c r="AL118" s="67" t="s">
        <v>715</v>
      </c>
      <c r="AM118" s="67" t="s">
        <v>1708</v>
      </c>
      <c r="AN118" s="63" t="s">
        <v>1572</v>
      </c>
    </row>
    <row r="119" spans="1:40" ht="48">
      <c r="A119" s="253"/>
      <c r="B119" s="35"/>
      <c r="C119" s="36"/>
      <c r="D119" s="37"/>
      <c r="O119" s="391" t="str">
        <f>TRIM(MID(SUBSTITUTE($I119," ",REPT(" ",LEN($I119))),((COLUMNS($I119:I119)-1)*LEN($I119))+1,LEN($I119)))</f>
        <v/>
      </c>
      <c r="P119" s="391" t="str">
        <f>TRIM(MID(SUBSTITUTE($I119," ",REPT(" ",LEN($I119))),((COLUMNS($I119:J119)-1)*LEN($I119))+1,LEN($I119)))</f>
        <v/>
      </c>
      <c r="Q119" s="391" t="str">
        <f>TRIM(MID(SUBSTITUTE($I119," ",REPT(" ",LEN($I119))),((COLUMNS($I119:K119)-1)*LEN($I119))+1,LEN($I119)))</f>
        <v/>
      </c>
      <c r="AH119" t="s">
        <v>2101</v>
      </c>
      <c r="AK119" s="35" t="s">
        <v>1709</v>
      </c>
      <c r="AL119" s="35" t="s">
        <v>1710</v>
      </c>
      <c r="AM119" s="36" t="s">
        <v>1711</v>
      </c>
      <c r="AN119" s="37" t="s">
        <v>1572</v>
      </c>
    </row>
    <row r="120" spans="1:40" ht="24">
      <c r="A120" s="253"/>
      <c r="B120" s="35"/>
      <c r="C120" s="36"/>
      <c r="D120" s="37"/>
      <c r="O120" s="391" t="str">
        <f>TRIM(MID(SUBSTITUTE($I120," ",REPT(" ",LEN($I120))),((COLUMNS($I120:I120)-1)*LEN($I120))+1,LEN($I120)))</f>
        <v/>
      </c>
      <c r="P120" s="391" t="str">
        <f>TRIM(MID(SUBSTITUTE($I120," ",REPT(" ",LEN($I120))),((COLUMNS($I120:J120)-1)*LEN($I120))+1,LEN($I120)))</f>
        <v/>
      </c>
      <c r="Q120" s="391" t="str">
        <f>TRIM(MID(SUBSTITUTE($I120," ",REPT(" ",LEN($I120))),((COLUMNS($I120:K120)-1)*LEN($I120))+1,LEN($I120)))</f>
        <v/>
      </c>
      <c r="AH120" t="s">
        <v>2102</v>
      </c>
      <c r="AK120" s="35" t="s">
        <v>736</v>
      </c>
      <c r="AL120" s="35" t="s">
        <v>737</v>
      </c>
      <c r="AM120" s="36" t="s">
        <v>184</v>
      </c>
      <c r="AN120" s="37" t="s">
        <v>1546</v>
      </c>
    </row>
    <row r="121" spans="1:40" ht="24">
      <c r="A121" s="253"/>
      <c r="B121" s="35"/>
      <c r="C121" s="36"/>
      <c r="D121" s="37"/>
      <c r="O121" s="391" t="str">
        <f>TRIM(MID(SUBSTITUTE($I121," ",REPT(" ",LEN($I121))),((COLUMNS($I121:I121)-1)*LEN($I121))+1,LEN($I121)))</f>
        <v/>
      </c>
      <c r="P121" s="391" t="str">
        <f>TRIM(MID(SUBSTITUTE($I121," ",REPT(" ",LEN($I121))),((COLUMNS($I121:J121)-1)*LEN($I121))+1,LEN($I121)))</f>
        <v/>
      </c>
      <c r="Q121" s="391" t="str">
        <f>TRIM(MID(SUBSTITUTE($I121," ",REPT(" ",LEN($I121))),((COLUMNS($I121:K121)-1)*LEN($I121))+1,LEN($I121)))</f>
        <v/>
      </c>
      <c r="AH121" t="s">
        <v>2103</v>
      </c>
      <c r="AK121" s="35" t="s">
        <v>738</v>
      </c>
      <c r="AL121" s="35" t="s">
        <v>739</v>
      </c>
      <c r="AM121" s="36" t="s">
        <v>740</v>
      </c>
      <c r="AN121" s="37" t="s">
        <v>1572</v>
      </c>
    </row>
    <row r="122" spans="1:40" ht="60">
      <c r="A122" s="253"/>
      <c r="B122" s="35"/>
      <c r="C122" s="36"/>
      <c r="D122" s="37"/>
      <c r="O122" s="391" t="str">
        <f>TRIM(MID(SUBSTITUTE($I122," ",REPT(" ",LEN($I122))),((COLUMNS($I122:I122)-1)*LEN($I122))+1,LEN($I122)))</f>
        <v/>
      </c>
      <c r="P122" s="391" t="str">
        <f>TRIM(MID(SUBSTITUTE($I122," ",REPT(" ",LEN($I122))),((COLUMNS($I122:J122)-1)*LEN($I122))+1,LEN($I122)))</f>
        <v/>
      </c>
      <c r="Q122" s="391" t="str">
        <f>TRIM(MID(SUBSTITUTE($I122," ",REPT(" ",LEN($I122))),((COLUMNS($I122:K122)-1)*LEN($I122))+1,LEN($I122)))</f>
        <v/>
      </c>
      <c r="AH122" t="s">
        <v>2104</v>
      </c>
      <c r="AK122" s="35">
        <v>1321</v>
      </c>
      <c r="AL122" s="35" t="s">
        <v>744</v>
      </c>
      <c r="AM122" s="36" t="s">
        <v>745</v>
      </c>
      <c r="AN122" s="37" t="s">
        <v>1714</v>
      </c>
    </row>
    <row r="123" spans="1:40">
      <c r="A123" s="255"/>
      <c r="B123" s="67"/>
      <c r="C123" s="67"/>
      <c r="D123" s="63"/>
      <c r="O123" s="391" t="str">
        <f>TRIM(MID(SUBSTITUTE($I123," ",REPT(" ",LEN($I123))),((COLUMNS($I123:I123)-1)*LEN($I123))+1,LEN($I123)))</f>
        <v/>
      </c>
      <c r="P123" s="391" t="str">
        <f>TRIM(MID(SUBSTITUTE($I123," ",REPT(" ",LEN($I123))),((COLUMNS($I123:J123)-1)*LEN($I123))+1,LEN($I123)))</f>
        <v/>
      </c>
      <c r="Q123" s="391" t="str">
        <f>TRIM(MID(SUBSTITUTE($I123," ",REPT(" ",LEN($I123))),((COLUMNS($I123:K123)-1)*LEN($I123))+1,LEN($I123)))</f>
        <v/>
      </c>
      <c r="AH123" t="s">
        <v>2105</v>
      </c>
      <c r="AK123" s="106"/>
      <c r="AL123" s="67" t="s">
        <v>748</v>
      </c>
      <c r="AM123" s="67" t="s">
        <v>749</v>
      </c>
      <c r="AN123" s="63" t="s">
        <v>1520</v>
      </c>
    </row>
    <row r="124" spans="1:40" ht="36">
      <c r="A124" s="253"/>
      <c r="B124" s="75"/>
      <c r="C124" s="36"/>
      <c r="D124" s="76"/>
      <c r="O124" s="391" t="str">
        <f>TRIM(MID(SUBSTITUTE($I124," ",REPT(" ",LEN($I124))),((COLUMNS($I124:I124)-1)*LEN($I124))+1,LEN($I124)))</f>
        <v/>
      </c>
      <c r="P124" s="391" t="str">
        <f>TRIM(MID(SUBSTITUTE($I124," ",REPT(" ",LEN($I124))),((COLUMNS($I124:J124)-1)*LEN($I124))+1,LEN($I124)))</f>
        <v/>
      </c>
      <c r="Q124" s="391" t="str">
        <f>TRIM(MID(SUBSTITUTE($I124," ",REPT(" ",LEN($I124))),((COLUMNS($I124:K124)-1)*LEN($I124))+1,LEN($I124)))</f>
        <v/>
      </c>
      <c r="AH124" t="s">
        <v>2106</v>
      </c>
      <c r="AK124" s="35">
        <v>1317</v>
      </c>
      <c r="AL124" s="75" t="s">
        <v>755</v>
      </c>
      <c r="AM124" s="36" t="s">
        <v>1717</v>
      </c>
      <c r="AN124" s="76" t="s">
        <v>1572</v>
      </c>
    </row>
    <row r="125" spans="1:40" ht="36">
      <c r="A125" s="253"/>
      <c r="B125" s="35"/>
      <c r="C125" s="36"/>
      <c r="D125" s="37"/>
      <c r="O125" s="391" t="str">
        <f>TRIM(MID(SUBSTITUTE($I125," ",REPT(" ",LEN($I125))),((COLUMNS($I125:I125)-1)*LEN($I125))+1,LEN($I125)))</f>
        <v/>
      </c>
      <c r="P125" s="391" t="str">
        <f>TRIM(MID(SUBSTITUTE($I125," ",REPT(" ",LEN($I125))),((COLUMNS($I125:J125)-1)*LEN($I125))+1,LEN($I125)))</f>
        <v/>
      </c>
      <c r="Q125" s="391" t="str">
        <f>TRIM(MID(SUBSTITUTE($I125," ",REPT(" ",LEN($I125))),((COLUMNS($I125:K125)-1)*LEN($I125))+1,LEN($I125)))</f>
        <v/>
      </c>
      <c r="AH125" t="s">
        <v>2107</v>
      </c>
      <c r="AK125" s="35" t="s">
        <v>760</v>
      </c>
      <c r="AL125" s="35" t="s">
        <v>761</v>
      </c>
      <c r="AM125" s="36" t="s">
        <v>762</v>
      </c>
      <c r="AN125" s="37" t="s">
        <v>1714</v>
      </c>
    </row>
    <row r="126" spans="1:40" ht="36">
      <c r="A126" s="253"/>
      <c r="B126" s="35"/>
      <c r="C126" s="36"/>
      <c r="D126" s="37"/>
      <c r="O126" s="391" t="str">
        <f>TRIM(MID(SUBSTITUTE($I126," ",REPT(" ",LEN($I126))),((COLUMNS($I126:I126)-1)*LEN($I126))+1,LEN($I126)))</f>
        <v/>
      </c>
      <c r="P126" s="391" t="str">
        <f>TRIM(MID(SUBSTITUTE($I126," ",REPT(" ",LEN($I126))),((COLUMNS($I126:J126)-1)*LEN($I126))+1,LEN($I126)))</f>
        <v/>
      </c>
      <c r="Q126" s="391" t="str">
        <f>TRIM(MID(SUBSTITUTE($I126," ",REPT(" ",LEN($I126))),((COLUMNS($I126:K126)-1)*LEN($I126))+1,LEN($I126)))</f>
        <v/>
      </c>
      <c r="AH126" t="s">
        <v>2108</v>
      </c>
      <c r="AK126" s="35" t="s">
        <v>765</v>
      </c>
      <c r="AL126" s="35" t="s">
        <v>766</v>
      </c>
      <c r="AM126" s="36" t="s">
        <v>1719</v>
      </c>
      <c r="AN126" s="37" t="s">
        <v>1520</v>
      </c>
    </row>
    <row r="127" spans="1:40" ht="24">
      <c r="A127" s="253"/>
      <c r="B127" s="35"/>
      <c r="C127" s="36"/>
      <c r="D127" s="37"/>
      <c r="O127" s="391" t="str">
        <f>TRIM(MID(SUBSTITUTE($I127," ",REPT(" ",LEN($I127))),((COLUMNS($I127:I127)-1)*LEN($I127))+1,LEN($I127)))</f>
        <v/>
      </c>
      <c r="P127" s="391" t="str">
        <f>TRIM(MID(SUBSTITUTE($I127," ",REPT(" ",LEN($I127))),((COLUMNS($I127:J127)-1)*LEN($I127))+1,LEN($I127)))</f>
        <v/>
      </c>
      <c r="Q127" s="391" t="str">
        <f>TRIM(MID(SUBSTITUTE($I127," ",REPT(" ",LEN($I127))),((COLUMNS($I127:K127)-1)*LEN($I127))+1,LEN($I127)))</f>
        <v/>
      </c>
      <c r="AH127" t="s">
        <v>2109</v>
      </c>
      <c r="AK127" s="35" t="s">
        <v>1720</v>
      </c>
      <c r="AL127" s="35" t="s">
        <v>1721</v>
      </c>
      <c r="AM127" s="36" t="s">
        <v>197</v>
      </c>
      <c r="AN127" s="37" t="s">
        <v>1546</v>
      </c>
    </row>
    <row r="128" spans="1:40" ht="24">
      <c r="A128" s="253"/>
      <c r="B128" s="35"/>
      <c r="C128" s="36"/>
      <c r="D128" s="37"/>
      <c r="O128" s="391" t="str">
        <f>TRIM(MID(SUBSTITUTE($I128," ",REPT(" ",LEN($I128))),((COLUMNS($I128:I128)-1)*LEN($I128))+1,LEN($I128)))</f>
        <v/>
      </c>
      <c r="P128" s="391" t="str">
        <f>TRIM(MID(SUBSTITUTE($I128," ",REPT(" ",LEN($I128))),((COLUMNS($I128:J128)-1)*LEN($I128))+1,LEN($I128)))</f>
        <v/>
      </c>
      <c r="Q128" s="391" t="str">
        <f>TRIM(MID(SUBSTITUTE($I128," ",REPT(" ",LEN($I128))),((COLUMNS($I128:K128)-1)*LEN($I128))+1,LEN($I128)))</f>
        <v/>
      </c>
      <c r="AH128" t="s">
        <v>2110</v>
      </c>
      <c r="AK128" s="35" t="s">
        <v>1722</v>
      </c>
      <c r="AL128" s="35" t="s">
        <v>1723</v>
      </c>
      <c r="AM128" s="36" t="s">
        <v>197</v>
      </c>
      <c r="AN128" s="37" t="s">
        <v>1546</v>
      </c>
    </row>
    <row r="129" spans="1:40" ht="24">
      <c r="A129" s="253"/>
      <c r="B129" s="35"/>
      <c r="C129" s="36"/>
      <c r="D129" s="37"/>
      <c r="O129" s="391" t="str">
        <f>TRIM(MID(SUBSTITUTE($I129," ",REPT(" ",LEN($I129))),((COLUMNS($I129:I129)-1)*LEN($I129))+1,LEN($I129)))</f>
        <v/>
      </c>
      <c r="P129" s="391" t="str">
        <f>TRIM(MID(SUBSTITUTE($I129," ",REPT(" ",LEN($I129))),((COLUMNS($I129:J129)-1)*LEN($I129))+1,LEN($I129)))</f>
        <v/>
      </c>
      <c r="Q129" s="391" t="str">
        <f>TRIM(MID(SUBSTITUTE($I129," ",REPT(" ",LEN($I129))),((COLUMNS($I129:K129)-1)*LEN($I129))+1,LEN($I129)))</f>
        <v/>
      </c>
      <c r="AH129" t="s">
        <v>2111</v>
      </c>
      <c r="AK129" s="35" t="s">
        <v>1724</v>
      </c>
      <c r="AL129" s="35" t="s">
        <v>1725</v>
      </c>
      <c r="AM129" s="36" t="s">
        <v>200</v>
      </c>
      <c r="AN129" s="37" t="s">
        <v>1546</v>
      </c>
    </row>
    <row r="130" spans="1:40" ht="24">
      <c r="A130" s="253"/>
      <c r="B130" s="35"/>
      <c r="C130" s="36"/>
      <c r="D130" s="37"/>
      <c r="O130" s="391" t="str">
        <f>TRIM(MID(SUBSTITUTE($I130," ",REPT(" ",LEN($I130))),((COLUMNS($I130:I130)-1)*LEN($I130))+1,LEN($I130)))</f>
        <v/>
      </c>
      <c r="P130" s="391" t="str">
        <f>TRIM(MID(SUBSTITUTE($I130," ",REPT(" ",LEN($I130))),((COLUMNS($I130:J130)-1)*LEN($I130))+1,LEN($I130)))</f>
        <v/>
      </c>
      <c r="Q130" s="391" t="str">
        <f>TRIM(MID(SUBSTITUTE($I130," ",REPT(" ",LEN($I130))),((COLUMNS($I130:K130)-1)*LEN($I130))+1,LEN($I130)))</f>
        <v/>
      </c>
      <c r="AH130" t="s">
        <v>2112</v>
      </c>
      <c r="AK130" s="35" t="s">
        <v>1726</v>
      </c>
      <c r="AL130" s="35" t="s">
        <v>1727</v>
      </c>
      <c r="AM130" s="36" t="s">
        <v>200</v>
      </c>
      <c r="AN130" s="37" t="s">
        <v>1546</v>
      </c>
    </row>
    <row r="131" spans="1:40" ht="36">
      <c r="A131" s="253"/>
      <c r="B131" s="35"/>
      <c r="C131" s="36"/>
      <c r="D131" s="37"/>
      <c r="O131" s="391" t="str">
        <f>TRIM(MID(SUBSTITUTE($I131," ",REPT(" ",LEN($I131))),((COLUMNS($I131:I131)-1)*LEN($I131))+1,LEN($I131)))</f>
        <v/>
      </c>
      <c r="P131" s="391" t="str">
        <f>TRIM(MID(SUBSTITUTE($I131," ",REPT(" ",LEN($I131))),((COLUMNS($I131:J131)-1)*LEN($I131))+1,LEN($I131)))</f>
        <v/>
      </c>
      <c r="Q131" s="391" t="str">
        <f>TRIM(MID(SUBSTITUTE($I131," ",REPT(" ",LEN($I131))),((COLUMNS($I131:K131)-1)*LEN($I131))+1,LEN($I131)))</f>
        <v/>
      </c>
      <c r="AH131" t="s">
        <v>2113</v>
      </c>
      <c r="AK131" s="35" t="s">
        <v>772</v>
      </c>
      <c r="AL131" s="35" t="s">
        <v>773</v>
      </c>
      <c r="AM131" s="36" t="s">
        <v>1130</v>
      </c>
      <c r="AN131" s="37" t="s">
        <v>1520</v>
      </c>
    </row>
    <row r="132" spans="1:40" ht="24">
      <c r="A132" s="253"/>
      <c r="B132" s="75"/>
      <c r="C132" s="36"/>
      <c r="D132" s="76"/>
      <c r="O132" s="391" t="str">
        <f>TRIM(MID(SUBSTITUTE($I132," ",REPT(" ",LEN($I132))),((COLUMNS($I132:I132)-1)*LEN($I132))+1,LEN($I132)))</f>
        <v/>
      </c>
      <c r="P132" s="391" t="str">
        <f>TRIM(MID(SUBSTITUTE($I132," ",REPT(" ",LEN($I132))),((COLUMNS($I132:J132)-1)*LEN($I132))+1,LEN($I132)))</f>
        <v/>
      </c>
      <c r="Q132" s="391" t="str">
        <f>TRIM(MID(SUBSTITUTE($I132," ",REPT(" ",LEN($I132))),((COLUMNS($I132:K132)-1)*LEN($I132))+1,LEN($I132)))</f>
        <v/>
      </c>
      <c r="AH132" t="s">
        <v>2114</v>
      </c>
      <c r="AK132" s="35">
        <v>1322</v>
      </c>
      <c r="AL132" s="75" t="s">
        <v>778</v>
      </c>
      <c r="AM132" s="36" t="s">
        <v>779</v>
      </c>
      <c r="AN132" s="76" t="s">
        <v>1520</v>
      </c>
    </row>
    <row r="133" spans="1:40" ht="48">
      <c r="A133" s="253"/>
      <c r="B133" s="35"/>
      <c r="C133" s="36"/>
      <c r="D133" s="37"/>
      <c r="O133" s="391" t="str">
        <f>TRIM(MID(SUBSTITUTE($I133," ",REPT(" ",LEN($I133))),((COLUMNS($I133:I133)-1)*LEN($I133))+1,LEN($I133)))</f>
        <v/>
      </c>
      <c r="P133" s="391" t="str">
        <f>TRIM(MID(SUBSTITUTE($I133," ",REPT(" ",LEN($I133))),((COLUMNS($I133:J133)-1)*LEN($I133))+1,LEN($I133)))</f>
        <v/>
      </c>
      <c r="Q133" s="391" t="str">
        <f>TRIM(MID(SUBSTITUTE($I133," ",REPT(" ",LEN($I133))),((COLUMNS($I133:K133)-1)*LEN($I133))+1,LEN($I133)))</f>
        <v/>
      </c>
      <c r="AH133" t="s">
        <v>2115</v>
      </c>
      <c r="AK133" s="35">
        <v>1324</v>
      </c>
      <c r="AL133" s="35" t="s">
        <v>783</v>
      </c>
      <c r="AM133" s="36" t="s">
        <v>1729</v>
      </c>
      <c r="AN133" s="37" t="s">
        <v>1572</v>
      </c>
    </row>
    <row r="134" spans="1:40">
      <c r="A134" s="255"/>
      <c r="B134" s="67"/>
      <c r="C134" s="67"/>
      <c r="D134" s="63"/>
      <c r="O134" s="391" t="str">
        <f>TRIM(MID(SUBSTITUTE($I134," ",REPT(" ",LEN($I134))),((COLUMNS($I134:I134)-1)*LEN($I134))+1,LEN($I134)))</f>
        <v/>
      </c>
      <c r="P134" s="391" t="str">
        <f>TRIM(MID(SUBSTITUTE($I134," ",REPT(" ",LEN($I134))),((COLUMNS($I134:J134)-1)*LEN($I134))+1,LEN($I134)))</f>
        <v/>
      </c>
      <c r="Q134" s="391" t="str">
        <f>TRIM(MID(SUBSTITUTE($I134," ",REPT(" ",LEN($I134))),((COLUMNS($I134:K134)-1)*LEN($I134))+1,LEN($I134)))</f>
        <v/>
      </c>
      <c r="AH134" t="s">
        <v>2116</v>
      </c>
      <c r="AK134" s="66" t="s">
        <v>785</v>
      </c>
      <c r="AL134" s="67" t="s">
        <v>786</v>
      </c>
      <c r="AM134" s="67" t="s">
        <v>787</v>
      </c>
      <c r="AN134" s="63"/>
    </row>
    <row r="135" spans="1:40">
      <c r="A135" s="255"/>
      <c r="B135" s="67"/>
      <c r="C135" s="67"/>
      <c r="D135" s="63"/>
      <c r="O135" s="391" t="str">
        <f>TRIM(MID(SUBSTITUTE($I135," ",REPT(" ",LEN($I135))),((COLUMNS($I135:I135)-1)*LEN($I135))+1,LEN($I135)))</f>
        <v/>
      </c>
      <c r="P135" s="391" t="str">
        <f>TRIM(MID(SUBSTITUTE($I135," ",REPT(" ",LEN($I135))),((COLUMNS($I135:J135)-1)*LEN($I135))+1,LEN($I135)))</f>
        <v/>
      </c>
      <c r="Q135" s="391" t="str">
        <f>TRIM(MID(SUBSTITUTE($I135," ",REPT(" ",LEN($I135))),((COLUMNS($I135:K135)-1)*LEN($I135))+1,LEN($I135)))</f>
        <v/>
      </c>
      <c r="AH135" t="s">
        <v>2117</v>
      </c>
      <c r="AK135" s="66" t="s">
        <v>788</v>
      </c>
      <c r="AL135" s="67" t="s">
        <v>789</v>
      </c>
      <c r="AM135" s="67" t="s">
        <v>1732</v>
      </c>
      <c r="AN135" s="63" t="s">
        <v>1654</v>
      </c>
    </row>
    <row r="136" spans="1:40" ht="24">
      <c r="A136" s="253"/>
      <c r="B136" s="35"/>
      <c r="C136" s="36"/>
      <c r="D136" s="37"/>
      <c r="O136" s="391" t="str">
        <f>TRIM(MID(SUBSTITUTE($I136," ",REPT(" ",LEN($I136))),((COLUMNS($I136:I136)-1)*LEN($I136))+1,LEN($I136)))</f>
        <v/>
      </c>
      <c r="P136" s="391" t="str">
        <f>TRIM(MID(SUBSTITUTE($I136," ",REPT(" ",LEN($I136))),((COLUMNS($I136:J136)-1)*LEN($I136))+1,LEN($I136)))</f>
        <v/>
      </c>
      <c r="Q136" s="391" t="str">
        <f>TRIM(MID(SUBSTITUTE($I136," ",REPT(" ",LEN($I136))),((COLUMNS($I136:K136)-1)*LEN($I136))+1,LEN($I136)))</f>
        <v/>
      </c>
      <c r="AH136" t="s">
        <v>2118</v>
      </c>
      <c r="AK136" s="35" t="s">
        <v>791</v>
      </c>
      <c r="AL136" s="35" t="s">
        <v>792</v>
      </c>
      <c r="AM136" s="36" t="s">
        <v>212</v>
      </c>
      <c r="AN136" s="37" t="s">
        <v>1546</v>
      </c>
    </row>
    <row r="137" spans="1:40" ht="24">
      <c r="A137" s="253"/>
      <c r="B137" s="35"/>
      <c r="C137" s="36"/>
      <c r="D137" s="37"/>
      <c r="O137" s="391" t="str">
        <f>TRIM(MID(SUBSTITUTE($I137," ",REPT(" ",LEN($I137))),((COLUMNS($I137:I137)-1)*LEN($I137))+1,LEN($I137)))</f>
        <v/>
      </c>
      <c r="P137" s="391" t="str">
        <f>TRIM(MID(SUBSTITUTE($I137," ",REPT(" ",LEN($I137))),((COLUMNS($I137:J137)-1)*LEN($I137))+1,LEN($I137)))</f>
        <v/>
      </c>
      <c r="Q137" s="391" t="str">
        <f>TRIM(MID(SUBSTITUTE($I137," ",REPT(" ",LEN($I137))),((COLUMNS($I137:K137)-1)*LEN($I137))+1,LEN($I137)))</f>
        <v/>
      </c>
      <c r="AH137" t="s">
        <v>2119</v>
      </c>
      <c r="AK137" s="35">
        <v>507</v>
      </c>
      <c r="AL137" s="35" t="s">
        <v>794</v>
      </c>
      <c r="AM137" s="36" t="s">
        <v>795</v>
      </c>
      <c r="AN137" s="37">
        <v>4</v>
      </c>
    </row>
    <row r="138" spans="1:40">
      <c r="A138" s="255"/>
      <c r="B138" s="111"/>
      <c r="C138" s="111"/>
      <c r="D138" s="112"/>
      <c r="O138" s="391" t="str">
        <f>TRIM(MID(SUBSTITUTE($I138," ",REPT(" ",LEN($I138))),((COLUMNS($I138:I138)-1)*LEN($I138))+1,LEN($I138)))</f>
        <v/>
      </c>
      <c r="P138" s="391" t="str">
        <f>TRIM(MID(SUBSTITUTE($I138," ",REPT(" ",LEN($I138))),((COLUMNS($I138:J138)-1)*LEN($I138))+1,LEN($I138)))</f>
        <v/>
      </c>
      <c r="Q138" s="391" t="str">
        <f>TRIM(MID(SUBSTITUTE($I138," ",REPT(" ",LEN($I138))),((COLUMNS($I138:K138)-1)*LEN($I138))+1,LEN($I138)))</f>
        <v/>
      </c>
      <c r="AH138" t="s">
        <v>2120</v>
      </c>
      <c r="AK138" s="106" t="s">
        <v>1733</v>
      </c>
      <c r="AL138" s="111" t="s">
        <v>1734</v>
      </c>
      <c r="AM138" s="111" t="s">
        <v>1735</v>
      </c>
      <c r="AN138" s="112" t="s">
        <v>1572</v>
      </c>
    </row>
    <row r="139" spans="1:40" ht="48">
      <c r="A139" s="253"/>
      <c r="B139" s="35"/>
      <c r="C139" s="36"/>
      <c r="D139" s="37"/>
      <c r="O139" s="391" t="str">
        <f>TRIM(MID(SUBSTITUTE($I139," ",REPT(" ",LEN($I139))),((COLUMNS($I139:I139)-1)*LEN($I139))+1,LEN($I139)))</f>
        <v/>
      </c>
      <c r="P139" s="391" t="str">
        <f>TRIM(MID(SUBSTITUTE($I139," ",REPT(" ",LEN($I139))),((COLUMNS($I139:J139)-1)*LEN($I139))+1,LEN($I139)))</f>
        <v/>
      </c>
      <c r="Q139" s="391" t="str">
        <f>TRIM(MID(SUBSTITUTE($I139," ",REPT(" ",LEN($I139))),((COLUMNS($I139:K139)-1)*LEN($I139))+1,LEN($I139)))</f>
        <v/>
      </c>
      <c r="AH139" t="s">
        <v>2121</v>
      </c>
      <c r="AK139" s="35" t="s">
        <v>798</v>
      </c>
      <c r="AL139" s="35" t="s">
        <v>799</v>
      </c>
      <c r="AM139" s="36" t="s">
        <v>1729</v>
      </c>
      <c r="AN139" s="37" t="s">
        <v>1581</v>
      </c>
    </row>
    <row r="140" spans="1:40" ht="48">
      <c r="A140" s="253"/>
      <c r="B140" s="35"/>
      <c r="C140" s="36"/>
      <c r="D140" s="37"/>
      <c r="O140" s="391" t="str">
        <f>TRIM(MID(SUBSTITUTE($I140," ",REPT(" ",LEN($I140))),((COLUMNS($I140:I140)-1)*LEN($I140))+1,LEN($I140)))</f>
        <v/>
      </c>
      <c r="P140" s="391" t="str">
        <f>TRIM(MID(SUBSTITUTE($I140," ",REPT(" ",LEN($I140))),((COLUMNS($I140:J140)-1)*LEN($I140))+1,LEN($I140)))</f>
        <v/>
      </c>
      <c r="Q140" s="391" t="str">
        <f>TRIM(MID(SUBSTITUTE($I140," ",REPT(" ",LEN($I140))),((COLUMNS($I140:K140)-1)*LEN($I140))+1,LEN($I140)))</f>
        <v/>
      </c>
      <c r="AH140" t="s">
        <v>2122</v>
      </c>
      <c r="AK140" s="35" t="s">
        <v>800</v>
      </c>
      <c r="AL140" s="35" t="s">
        <v>801</v>
      </c>
      <c r="AM140" s="36" t="s">
        <v>1736</v>
      </c>
      <c r="AN140" s="37" t="s">
        <v>1581</v>
      </c>
    </row>
    <row r="141" spans="1:40">
      <c r="A141" s="255"/>
      <c r="B141" s="67"/>
      <c r="C141" s="67"/>
      <c r="D141" s="63"/>
      <c r="O141" s="391" t="str">
        <f>TRIM(MID(SUBSTITUTE($I141," ",REPT(" ",LEN($I141))),((COLUMNS($I141:I141)-1)*LEN($I141))+1,LEN($I141)))</f>
        <v/>
      </c>
      <c r="P141" s="391" t="str">
        <f>TRIM(MID(SUBSTITUTE($I141," ",REPT(" ",LEN($I141))),((COLUMNS($I141:J141)-1)*LEN($I141))+1,LEN($I141)))</f>
        <v/>
      </c>
      <c r="Q141" s="391" t="str">
        <f>TRIM(MID(SUBSTITUTE($I141," ",REPT(" ",LEN($I141))),((COLUMNS($I141:K141)-1)*LEN($I141))+1,LEN($I141)))</f>
        <v/>
      </c>
      <c r="AH141" t="s">
        <v>2123</v>
      </c>
      <c r="AK141" s="66" t="s">
        <v>803</v>
      </c>
      <c r="AL141" s="67" t="s">
        <v>804</v>
      </c>
      <c r="AM141" s="67" t="s">
        <v>1737</v>
      </c>
      <c r="AN141" s="63">
        <v>5</v>
      </c>
    </row>
    <row r="142" spans="1:40">
      <c r="A142" s="255"/>
      <c r="B142" s="67"/>
      <c r="C142" s="67"/>
      <c r="D142" s="63"/>
      <c r="O142" s="391" t="str">
        <f>TRIM(MID(SUBSTITUTE($I142," ",REPT(" ",LEN($I142))),((COLUMNS($I142:I142)-1)*LEN($I142))+1,LEN($I142)))</f>
        <v/>
      </c>
      <c r="P142" s="391" t="str">
        <f>TRIM(MID(SUBSTITUTE($I142," ",REPT(" ",LEN($I142))),((COLUMNS($I142:J142)-1)*LEN($I142))+1,LEN($I142)))</f>
        <v/>
      </c>
      <c r="Q142" s="391" t="str">
        <f>TRIM(MID(SUBSTITUTE($I142," ",REPT(" ",LEN($I142))),((COLUMNS($I142:K142)-1)*LEN($I142))+1,LEN($I142)))</f>
        <v/>
      </c>
      <c r="AH142" t="s">
        <v>2124</v>
      </c>
      <c r="AK142" s="66" t="s">
        <v>806</v>
      </c>
      <c r="AL142" s="67" t="s">
        <v>807</v>
      </c>
      <c r="AM142" s="67" t="s">
        <v>1738</v>
      </c>
      <c r="AN142" s="63">
        <v>4</v>
      </c>
    </row>
    <row r="143" spans="1:40" ht="24">
      <c r="A143" s="253"/>
      <c r="B143" s="49"/>
      <c r="C143" s="53"/>
      <c r="D143" s="37"/>
      <c r="O143" s="391" t="str">
        <f>TRIM(MID(SUBSTITUTE($I143," ",REPT(" ",LEN($I143))),((COLUMNS($I143:I143)-1)*LEN($I143))+1,LEN($I143)))</f>
        <v/>
      </c>
      <c r="P143" s="391" t="str">
        <f>TRIM(MID(SUBSTITUTE($I143," ",REPT(" ",LEN($I143))),((COLUMNS($I143:J143)-1)*LEN($I143))+1,LEN($I143)))</f>
        <v/>
      </c>
      <c r="Q143" s="391" t="str">
        <f>TRIM(MID(SUBSTITUTE($I143," ",REPT(" ",LEN($I143))),((COLUMNS($I143:K143)-1)*LEN($I143))+1,LEN($I143)))</f>
        <v/>
      </c>
      <c r="AH143" t="s">
        <v>2125</v>
      </c>
      <c r="AK143" s="35" t="s">
        <v>809</v>
      </c>
      <c r="AL143" s="49" t="s">
        <v>810</v>
      </c>
      <c r="AM143" s="53" t="s">
        <v>811</v>
      </c>
      <c r="AN143" s="37" t="s">
        <v>1570</v>
      </c>
    </row>
    <row r="144" spans="1:40" ht="36">
      <c r="A144" s="261"/>
      <c r="B144" s="59"/>
      <c r="C144" s="59"/>
      <c r="D144" s="37"/>
      <c r="O144" s="391" t="str">
        <f>TRIM(MID(SUBSTITUTE($I144," ",REPT(" ",LEN($I144))),((COLUMNS($I144:I144)-1)*LEN($I144))+1,LEN($I144)))</f>
        <v/>
      </c>
      <c r="P144" s="391" t="str">
        <f>TRIM(MID(SUBSTITUTE($I144," ",REPT(" ",LEN($I144))),((COLUMNS($I144:J144)-1)*LEN($I144))+1,LEN($I144)))</f>
        <v/>
      </c>
      <c r="Q144" s="391" t="str">
        <f>TRIM(MID(SUBSTITUTE($I144," ",REPT(" ",LEN($I144))),((COLUMNS($I144:K144)-1)*LEN($I144))+1,LEN($I144)))</f>
        <v/>
      </c>
      <c r="AH144" t="s">
        <v>2126</v>
      </c>
      <c r="AK144" s="59" t="s">
        <v>814</v>
      </c>
      <c r="AL144" s="59" t="s">
        <v>815</v>
      </c>
      <c r="AM144" s="59" t="s">
        <v>816</v>
      </c>
      <c r="AN144" s="37" t="s">
        <v>1520</v>
      </c>
    </row>
    <row r="145" spans="1:40" ht="36">
      <c r="A145" s="253"/>
      <c r="B145" s="35"/>
      <c r="C145" s="36"/>
      <c r="D145" s="37"/>
      <c r="O145" s="391" t="str">
        <f>TRIM(MID(SUBSTITUTE($I145," ",REPT(" ",LEN($I145))),((COLUMNS($I145:I145)-1)*LEN($I145))+1,LEN($I145)))</f>
        <v/>
      </c>
      <c r="P145" s="391" t="str">
        <f>TRIM(MID(SUBSTITUTE($I145," ",REPT(" ",LEN($I145))),((COLUMNS($I145:J145)-1)*LEN($I145))+1,LEN($I145)))</f>
        <v/>
      </c>
      <c r="Q145" s="391" t="str">
        <f>TRIM(MID(SUBSTITUTE($I145," ",REPT(" ",LEN($I145))),((COLUMNS($I145:K145)-1)*LEN($I145))+1,LEN($I145)))</f>
        <v/>
      </c>
      <c r="AH145" t="s">
        <v>2127</v>
      </c>
      <c r="AK145" s="35" t="s">
        <v>819</v>
      </c>
      <c r="AL145" s="35" t="s">
        <v>820</v>
      </c>
      <c r="AM145" s="36" t="s">
        <v>821</v>
      </c>
      <c r="AN145" s="37" t="s">
        <v>1520</v>
      </c>
    </row>
    <row r="146" spans="1:40" ht="36">
      <c r="A146" s="253"/>
      <c r="B146" s="35"/>
      <c r="C146" s="36"/>
      <c r="D146" s="37"/>
      <c r="O146" s="391" t="str">
        <f>TRIM(MID(SUBSTITUTE($I146," ",REPT(" ",LEN($I146))),((COLUMNS($I146:I146)-1)*LEN($I146))+1,LEN($I146)))</f>
        <v/>
      </c>
      <c r="P146" s="391" t="str">
        <f>TRIM(MID(SUBSTITUTE($I146," ",REPT(" ",LEN($I146))),((COLUMNS($I146:J146)-1)*LEN($I146))+1,LEN($I146)))</f>
        <v/>
      </c>
      <c r="Q146" s="391" t="str">
        <f>TRIM(MID(SUBSTITUTE($I146," ",REPT(" ",LEN($I146))),((COLUMNS($I146:K146)-1)*LEN($I146))+1,LEN($I146)))</f>
        <v/>
      </c>
      <c r="AH146" t="s">
        <v>2128</v>
      </c>
      <c r="AK146" s="35">
        <v>1120</v>
      </c>
      <c r="AL146" s="35" t="s">
        <v>830</v>
      </c>
      <c r="AM146" s="36" t="s">
        <v>831</v>
      </c>
      <c r="AN146" s="37" t="s">
        <v>1520</v>
      </c>
    </row>
    <row r="147" spans="1:40" ht="24">
      <c r="A147" s="253"/>
      <c r="B147" s="35"/>
      <c r="C147" s="36"/>
      <c r="D147" s="37"/>
      <c r="O147" s="391" t="str">
        <f>TRIM(MID(SUBSTITUTE($I147," ",REPT(" ",LEN($I147))),((COLUMNS($I147:I147)-1)*LEN($I147))+1,LEN($I147)))</f>
        <v/>
      </c>
      <c r="P147" s="391" t="str">
        <f>TRIM(MID(SUBSTITUTE($I147," ",REPT(" ",LEN($I147))),((COLUMNS($I147:J147)-1)*LEN($I147))+1,LEN($I147)))</f>
        <v/>
      </c>
      <c r="Q147" s="391" t="str">
        <f>TRIM(MID(SUBSTITUTE($I147," ",REPT(" ",LEN($I147))),((COLUMNS($I147:K147)-1)*LEN($I147))+1,LEN($I147)))</f>
        <v/>
      </c>
      <c r="AH147" t="s">
        <v>2129</v>
      </c>
      <c r="AK147" s="35" t="s">
        <v>836</v>
      </c>
      <c r="AL147" s="35" t="s">
        <v>837</v>
      </c>
      <c r="AM147" s="36" t="s">
        <v>838</v>
      </c>
      <c r="AN147" s="37" t="s">
        <v>1520</v>
      </c>
    </row>
    <row r="148" spans="1:40" ht="24">
      <c r="A148" s="253"/>
      <c r="B148" s="35"/>
      <c r="C148" s="36"/>
      <c r="D148" s="37"/>
      <c r="O148" s="391" t="str">
        <f>TRIM(MID(SUBSTITUTE($I148," ",REPT(" ",LEN($I148))),((COLUMNS($I148:I148)-1)*LEN($I148))+1,LEN($I148)))</f>
        <v/>
      </c>
      <c r="P148" s="391" t="str">
        <f>TRIM(MID(SUBSTITUTE($I148," ",REPT(" ",LEN($I148))),((COLUMNS($I148:J148)-1)*LEN($I148))+1,LEN($I148)))</f>
        <v/>
      </c>
      <c r="Q148" s="391" t="str">
        <f>TRIM(MID(SUBSTITUTE($I148," ",REPT(" ",LEN($I148))),((COLUMNS($I148:K148)-1)*LEN($I148))+1,LEN($I148)))</f>
        <v/>
      </c>
      <c r="AH148" t="s">
        <v>2130</v>
      </c>
      <c r="AK148" s="35" t="s">
        <v>841</v>
      </c>
      <c r="AL148" s="35" t="s">
        <v>842</v>
      </c>
      <c r="AM148" s="36" t="s">
        <v>843</v>
      </c>
      <c r="AN148" s="37" t="s">
        <v>1520</v>
      </c>
    </row>
    <row r="149" spans="1:40" ht="24">
      <c r="A149" s="253"/>
      <c r="B149" s="35"/>
      <c r="C149" s="36"/>
      <c r="D149" s="37"/>
      <c r="O149" s="391" t="str">
        <f>TRIM(MID(SUBSTITUTE($I149," ",REPT(" ",LEN($I149))),((COLUMNS($I149:I149)-1)*LEN($I149))+1,LEN($I149)))</f>
        <v/>
      </c>
      <c r="P149" s="391" t="str">
        <f>TRIM(MID(SUBSTITUTE($I149," ",REPT(" ",LEN($I149))),((COLUMNS($I149:J149)-1)*LEN($I149))+1,LEN($I149)))</f>
        <v/>
      </c>
      <c r="Q149" s="391" t="str">
        <f>TRIM(MID(SUBSTITUTE($I149," ",REPT(" ",LEN($I149))),((COLUMNS($I149:K149)-1)*LEN($I149))+1,LEN($I149)))</f>
        <v/>
      </c>
      <c r="AH149" t="s">
        <v>2131</v>
      </c>
      <c r="AK149" s="35" t="s">
        <v>844</v>
      </c>
      <c r="AL149" s="35" t="s">
        <v>845</v>
      </c>
      <c r="AM149" s="36" t="s">
        <v>846</v>
      </c>
      <c r="AN149" s="37" t="s">
        <v>1520</v>
      </c>
    </row>
    <row r="150" spans="1:40" ht="36">
      <c r="A150" s="253"/>
      <c r="B150" s="35"/>
      <c r="C150" s="36"/>
      <c r="D150" s="37"/>
      <c r="O150" s="391" t="str">
        <f>TRIM(MID(SUBSTITUTE($I150," ",REPT(" ",LEN($I150))),((COLUMNS($I150:I150)-1)*LEN($I150))+1,LEN($I150)))</f>
        <v/>
      </c>
      <c r="P150" s="391" t="str">
        <f>TRIM(MID(SUBSTITUTE($I150," ",REPT(" ",LEN($I150))),((COLUMNS($I150:J150)-1)*LEN($I150))+1,LEN($I150)))</f>
        <v/>
      </c>
      <c r="Q150" s="391" t="str">
        <f>TRIM(MID(SUBSTITUTE($I150," ",REPT(" ",LEN($I150))),((COLUMNS($I150:K150)-1)*LEN($I150))+1,LEN($I150)))</f>
        <v/>
      </c>
      <c r="AH150" t="s">
        <v>2132</v>
      </c>
      <c r="AK150" s="35" t="s">
        <v>847</v>
      </c>
      <c r="AL150" s="35" t="s">
        <v>848</v>
      </c>
      <c r="AM150" s="36" t="s">
        <v>849</v>
      </c>
      <c r="AN150" s="37" t="s">
        <v>1520</v>
      </c>
    </row>
    <row r="151" spans="1:40" ht="24">
      <c r="A151" s="253"/>
      <c r="B151" s="35"/>
      <c r="C151" s="36"/>
      <c r="D151" s="37"/>
      <c r="O151" s="391" t="str">
        <f>TRIM(MID(SUBSTITUTE($I151," ",REPT(" ",LEN($I151))),((COLUMNS($I151:I151)-1)*LEN($I151))+1,LEN($I151)))</f>
        <v/>
      </c>
      <c r="P151" s="391" t="str">
        <f>TRIM(MID(SUBSTITUTE($I151," ",REPT(" ",LEN($I151))),((COLUMNS($I151:J151)-1)*LEN($I151))+1,LEN($I151)))</f>
        <v/>
      </c>
      <c r="Q151" s="391" t="str">
        <f>TRIM(MID(SUBSTITUTE($I151," ",REPT(" ",LEN($I151))),((COLUMNS($I151:K151)-1)*LEN($I151))+1,LEN($I151)))</f>
        <v/>
      </c>
      <c r="AH151" t="s">
        <v>2133</v>
      </c>
      <c r="AK151" s="35" t="s">
        <v>852</v>
      </c>
      <c r="AL151" s="35" t="s">
        <v>853</v>
      </c>
      <c r="AM151" s="36" t="s">
        <v>184</v>
      </c>
      <c r="AN151" s="37" t="s">
        <v>1546</v>
      </c>
    </row>
    <row r="152" spans="1:40" ht="36">
      <c r="A152" s="253"/>
      <c r="B152" s="60"/>
      <c r="C152" s="61"/>
      <c r="D152" s="37"/>
      <c r="O152" s="391" t="str">
        <f>TRIM(MID(SUBSTITUTE($I152," ",REPT(" ",LEN($I152))),((COLUMNS($I152:I152)-1)*LEN($I152))+1,LEN($I152)))</f>
        <v/>
      </c>
      <c r="P152" s="391" t="str">
        <f>TRIM(MID(SUBSTITUTE($I152," ",REPT(" ",LEN($I152))),((COLUMNS($I152:J152)-1)*LEN($I152))+1,LEN($I152)))</f>
        <v/>
      </c>
      <c r="Q152" s="391" t="str">
        <f>TRIM(MID(SUBSTITUTE($I152," ",REPT(" ",LEN($I152))),((COLUMNS($I152:K152)-1)*LEN($I152))+1,LEN($I152)))</f>
        <v/>
      </c>
      <c r="AH152" t="s">
        <v>2134</v>
      </c>
      <c r="AK152" s="35">
        <v>1542</v>
      </c>
      <c r="AL152" s="60" t="s">
        <v>1753</v>
      </c>
      <c r="AM152" s="61" t="s">
        <v>858</v>
      </c>
      <c r="AN152" s="37" t="s">
        <v>1520</v>
      </c>
    </row>
    <row r="153" spans="1:40" ht="48">
      <c r="A153" s="253"/>
      <c r="B153" s="35"/>
      <c r="C153" s="36"/>
      <c r="D153" s="37"/>
      <c r="O153" s="391" t="str">
        <f>TRIM(MID(SUBSTITUTE($I153," ",REPT(" ",LEN($I153))),((COLUMNS($I153:I153)-1)*LEN($I153))+1,LEN($I153)))</f>
        <v/>
      </c>
      <c r="P153" s="391" t="str">
        <f>TRIM(MID(SUBSTITUTE($I153," ",REPT(" ",LEN($I153))),((COLUMNS($I153:J153)-1)*LEN($I153))+1,LEN($I153)))</f>
        <v/>
      </c>
      <c r="Q153" s="391" t="str">
        <f>TRIM(MID(SUBSTITUTE($I153," ",REPT(" ",LEN($I153))),((COLUMNS($I153:K153)-1)*LEN($I153))+1,LEN($I153)))</f>
        <v/>
      </c>
      <c r="AH153" t="s">
        <v>2135</v>
      </c>
      <c r="AK153" s="35" t="s">
        <v>861</v>
      </c>
      <c r="AL153" s="35" t="s">
        <v>862</v>
      </c>
      <c r="AM153" s="36" t="s">
        <v>863</v>
      </c>
      <c r="AN153" s="37" t="s">
        <v>1520</v>
      </c>
    </row>
    <row r="154" spans="1:40" ht="36">
      <c r="A154" s="253"/>
      <c r="B154" s="35"/>
      <c r="C154" s="36"/>
      <c r="D154" s="37"/>
      <c r="O154" s="391" t="str">
        <f>TRIM(MID(SUBSTITUTE($I154," ",REPT(" ",LEN($I154))),((COLUMNS($I154:I154)-1)*LEN($I154))+1,LEN($I154)))</f>
        <v/>
      </c>
      <c r="P154" s="391" t="str">
        <f>TRIM(MID(SUBSTITUTE($I154," ",REPT(" ",LEN($I154))),((COLUMNS($I154:J154)-1)*LEN($I154))+1,LEN($I154)))</f>
        <v/>
      </c>
      <c r="Q154" s="391" t="str">
        <f>TRIM(MID(SUBSTITUTE($I154," ",REPT(" ",LEN($I154))),((COLUMNS($I154:K154)-1)*LEN($I154))+1,LEN($I154)))</f>
        <v/>
      </c>
      <c r="AH154" t="s">
        <v>2136</v>
      </c>
      <c r="AK154" s="35" t="s">
        <v>864</v>
      </c>
      <c r="AL154" s="35" t="s">
        <v>865</v>
      </c>
      <c r="AM154" s="36" t="s">
        <v>866</v>
      </c>
      <c r="AN154" s="37" t="s">
        <v>1520</v>
      </c>
    </row>
    <row r="155" spans="1:40" ht="36">
      <c r="A155" s="253"/>
      <c r="B155" s="35"/>
      <c r="C155" s="36"/>
      <c r="D155" s="37"/>
      <c r="O155" s="391" t="str">
        <f>TRIM(MID(SUBSTITUTE($I155," ",REPT(" ",LEN($I155))),((COLUMNS($I155:I155)-1)*LEN($I155))+1,LEN($I155)))</f>
        <v/>
      </c>
      <c r="P155" s="391" t="str">
        <f>TRIM(MID(SUBSTITUTE($I155," ",REPT(" ",LEN($I155))),((COLUMNS($I155:J155)-1)*LEN($I155))+1,LEN($I155)))</f>
        <v/>
      </c>
      <c r="Q155" s="391" t="str">
        <f>TRIM(MID(SUBSTITUTE($I155," ",REPT(" ",LEN($I155))),((COLUMNS($I155:K155)-1)*LEN($I155))+1,LEN($I155)))</f>
        <v/>
      </c>
      <c r="AH155" t="s">
        <v>2137</v>
      </c>
      <c r="AK155" s="35" t="s">
        <v>867</v>
      </c>
      <c r="AL155" s="35" t="s">
        <v>868</v>
      </c>
      <c r="AM155" s="36" t="s">
        <v>869</v>
      </c>
      <c r="AN155" s="37" t="s">
        <v>1520</v>
      </c>
    </row>
    <row r="156" spans="1:40" ht="48">
      <c r="A156" s="253"/>
      <c r="B156" s="49"/>
      <c r="C156" s="53"/>
      <c r="D156" s="37"/>
      <c r="O156" s="391" t="str">
        <f>TRIM(MID(SUBSTITUTE($I156," ",REPT(" ",LEN($I156))),((COLUMNS($I156:I156)-1)*LEN($I156))+1,LEN($I156)))</f>
        <v/>
      </c>
      <c r="P156" s="391" t="str">
        <f>TRIM(MID(SUBSTITUTE($I156," ",REPT(" ",LEN($I156))),((COLUMNS($I156:J156)-1)*LEN($I156))+1,LEN($I156)))</f>
        <v/>
      </c>
      <c r="Q156" s="391" t="str">
        <f>TRIM(MID(SUBSTITUTE($I156," ",REPT(" ",LEN($I156))),((COLUMNS($I156:K156)-1)*LEN($I156))+1,LEN($I156)))</f>
        <v/>
      </c>
      <c r="AH156" t="s">
        <v>2138</v>
      </c>
      <c r="AK156" s="35" t="s">
        <v>1755</v>
      </c>
      <c r="AL156" s="49" t="s">
        <v>1756</v>
      </c>
      <c r="AM156" s="53" t="s">
        <v>874</v>
      </c>
      <c r="AN156" s="37" t="s">
        <v>1520</v>
      </c>
    </row>
    <row r="157" spans="1:40">
      <c r="A157" s="255"/>
      <c r="B157" s="67"/>
      <c r="C157" s="67"/>
      <c r="D157" s="63"/>
      <c r="O157" s="391" t="str">
        <f>TRIM(MID(SUBSTITUTE($I157," ",REPT(" ",LEN($I157))),((COLUMNS($I157:I157)-1)*LEN($I157))+1,LEN($I157)))</f>
        <v/>
      </c>
      <c r="P157" s="391" t="str">
        <f>TRIM(MID(SUBSTITUTE($I157," ",REPT(" ",LEN($I157))),((COLUMNS($I157:J157)-1)*LEN($I157))+1,LEN($I157)))</f>
        <v/>
      </c>
      <c r="Q157" s="391" t="str">
        <f>TRIM(MID(SUBSTITUTE($I157," ",REPT(" ",LEN($I157))),((COLUMNS($I157:K157)-1)*LEN($I157))+1,LEN($I157)))</f>
        <v/>
      </c>
      <c r="AH157" t="s">
        <v>2139</v>
      </c>
      <c r="AK157" s="66" t="s">
        <v>875</v>
      </c>
      <c r="AL157" s="67" t="s">
        <v>876</v>
      </c>
      <c r="AM157" s="67" t="s">
        <v>1758</v>
      </c>
      <c r="AN157" s="63" t="s">
        <v>1520</v>
      </c>
    </row>
    <row r="158" spans="1:40" ht="24">
      <c r="A158" s="253"/>
      <c r="B158" s="35"/>
      <c r="C158" s="36"/>
      <c r="D158" s="37"/>
      <c r="O158" s="391" t="str">
        <f>TRIM(MID(SUBSTITUTE($I158," ",REPT(" ",LEN($I158))),((COLUMNS($I158:I158)-1)*LEN($I158))+1,LEN($I158)))</f>
        <v/>
      </c>
      <c r="P158" s="391" t="str">
        <f>TRIM(MID(SUBSTITUTE($I158," ",REPT(" ",LEN($I158))),((COLUMNS($I158:J158)-1)*LEN($I158))+1,LEN($I158)))</f>
        <v/>
      </c>
      <c r="Q158" s="391" t="str">
        <f>TRIM(MID(SUBSTITUTE($I158," ",REPT(" ",LEN($I158))),((COLUMNS($I158:K158)-1)*LEN($I158))+1,LEN($I158)))</f>
        <v/>
      </c>
      <c r="AH158" t="s">
        <v>2140</v>
      </c>
      <c r="AK158" s="35" t="s">
        <v>1759</v>
      </c>
      <c r="AL158" s="35" t="s">
        <v>1760</v>
      </c>
      <c r="AM158" s="36" t="s">
        <v>197</v>
      </c>
      <c r="AN158" s="37" t="s">
        <v>1546</v>
      </c>
    </row>
    <row r="159" spans="1:40" ht="24">
      <c r="A159" s="253"/>
      <c r="B159" s="75"/>
      <c r="C159" s="36"/>
      <c r="D159" s="76"/>
      <c r="O159" s="391" t="str">
        <f>TRIM(MID(SUBSTITUTE($I159," ",REPT(" ",LEN($I159))),((COLUMNS($I159:I159)-1)*LEN($I159))+1,LEN($I159)))</f>
        <v/>
      </c>
      <c r="P159" s="391" t="str">
        <f>TRIM(MID(SUBSTITUTE($I159," ",REPT(" ",LEN($I159))),((COLUMNS($I159:J159)-1)*LEN($I159))+1,LEN($I159)))</f>
        <v/>
      </c>
      <c r="Q159" s="391" t="str">
        <f>TRIM(MID(SUBSTITUTE($I159," ",REPT(" ",LEN($I159))),((COLUMNS($I159:K159)-1)*LEN($I159))+1,LEN($I159)))</f>
        <v/>
      </c>
      <c r="AH159" t="s">
        <v>2141</v>
      </c>
      <c r="AK159" s="35">
        <v>1741</v>
      </c>
      <c r="AL159" s="75" t="s">
        <v>1761</v>
      </c>
      <c r="AM159" s="36" t="s">
        <v>197</v>
      </c>
      <c r="AN159" s="76">
        <v>3</v>
      </c>
    </row>
    <row r="160" spans="1:40" ht="24">
      <c r="A160" s="253"/>
      <c r="B160" s="35"/>
      <c r="C160" s="36"/>
      <c r="D160" s="37"/>
      <c r="O160" s="391" t="str">
        <f>TRIM(MID(SUBSTITUTE($I160," ",REPT(" ",LEN($I160))),((COLUMNS($I160:I160)-1)*LEN($I160))+1,LEN($I160)))</f>
        <v/>
      </c>
      <c r="P160" s="391" t="str">
        <f>TRIM(MID(SUBSTITUTE($I160," ",REPT(" ",LEN($I160))),((COLUMNS($I160:J160)-1)*LEN($I160))+1,LEN($I160)))</f>
        <v/>
      </c>
      <c r="Q160" s="391" t="str">
        <f>TRIM(MID(SUBSTITUTE($I160," ",REPT(" ",LEN($I160))),((COLUMNS($I160:K160)-1)*LEN($I160))+1,LEN($I160)))</f>
        <v/>
      </c>
      <c r="AH160" t="s">
        <v>2142</v>
      </c>
      <c r="AK160" s="35" t="s">
        <v>1762</v>
      </c>
      <c r="AL160" s="35" t="s">
        <v>1763</v>
      </c>
      <c r="AM160" s="36" t="s">
        <v>200</v>
      </c>
      <c r="AN160" s="37" t="s">
        <v>1546</v>
      </c>
    </row>
    <row r="161" spans="1:40" ht="24">
      <c r="A161" s="253"/>
      <c r="B161" s="35"/>
      <c r="C161" s="36"/>
      <c r="D161" s="37"/>
      <c r="O161" s="391" t="str">
        <f>TRIM(MID(SUBSTITUTE($I161," ",REPT(" ",LEN($I161))),((COLUMNS($I161:I161)-1)*LEN($I161))+1,LEN($I161)))</f>
        <v/>
      </c>
      <c r="P161" s="391" t="str">
        <f>TRIM(MID(SUBSTITUTE($I161," ",REPT(" ",LEN($I161))),((COLUMNS($I161:J161)-1)*LEN($I161))+1,LEN($I161)))</f>
        <v/>
      </c>
      <c r="Q161" s="391" t="str">
        <f>TRIM(MID(SUBSTITUTE($I161," ",REPT(" ",LEN($I161))),((COLUMNS($I161:K161)-1)*LEN($I161))+1,LEN($I161)))</f>
        <v/>
      </c>
      <c r="AH161" t="s">
        <v>2143</v>
      </c>
      <c r="AK161" s="35" t="s">
        <v>1764</v>
      </c>
      <c r="AL161" s="35" t="s">
        <v>1765</v>
      </c>
      <c r="AM161" s="36" t="s">
        <v>200</v>
      </c>
      <c r="AN161" s="37" t="s">
        <v>1546</v>
      </c>
    </row>
    <row r="162" spans="1:40">
      <c r="A162" s="255"/>
      <c r="B162" s="67"/>
      <c r="C162" s="67"/>
      <c r="D162" s="63"/>
      <c r="O162" s="391" t="str">
        <f>TRIM(MID(SUBSTITUTE($I162," ",REPT(" ",LEN($I162))),((COLUMNS($I162:I162)-1)*LEN($I162))+1,LEN($I162)))</f>
        <v/>
      </c>
      <c r="P162" s="391" t="str">
        <f>TRIM(MID(SUBSTITUTE($I162," ",REPT(" ",LEN($I162))),((COLUMNS($I162:J162)-1)*LEN($I162))+1,LEN($I162)))</f>
        <v/>
      </c>
      <c r="Q162" s="391" t="str">
        <f>TRIM(MID(SUBSTITUTE($I162," ",REPT(" ",LEN($I162))),((COLUMNS($I162:K162)-1)*LEN($I162))+1,LEN($I162)))</f>
        <v/>
      </c>
      <c r="AH162" t="s">
        <v>2144</v>
      </c>
      <c r="AK162" s="66" t="s">
        <v>1766</v>
      </c>
      <c r="AL162" s="67" t="s">
        <v>1767</v>
      </c>
      <c r="AM162" s="67" t="s">
        <v>1768</v>
      </c>
      <c r="AN162" s="63" t="s">
        <v>1654</v>
      </c>
    </row>
    <row r="163" spans="1:40">
      <c r="A163" s="255"/>
      <c r="B163" s="67"/>
      <c r="C163" s="67"/>
      <c r="D163" s="63"/>
      <c r="O163" s="391" t="str">
        <f>TRIM(MID(SUBSTITUTE($I163," ",REPT(" ",LEN($I163))),((COLUMNS($I163:I163)-1)*LEN($I163))+1,LEN($I163)))</f>
        <v/>
      </c>
      <c r="P163" s="391" t="str">
        <f>TRIM(MID(SUBSTITUTE($I163," ",REPT(" ",LEN($I163))),((COLUMNS($I163:J163)-1)*LEN($I163))+1,LEN($I163)))</f>
        <v/>
      </c>
      <c r="Q163" s="391" t="str">
        <f>TRIM(MID(SUBSTITUTE($I163," ",REPT(" ",LEN($I163))),((COLUMNS($I163:K163)-1)*LEN($I163))+1,LEN($I163)))</f>
        <v/>
      </c>
      <c r="AH163" t="s">
        <v>2145</v>
      </c>
      <c r="AK163" s="66">
        <v>1590</v>
      </c>
      <c r="AL163" s="67" t="s">
        <v>886</v>
      </c>
      <c r="AM163" s="67" t="s">
        <v>887</v>
      </c>
      <c r="AN163" s="63" t="s">
        <v>1654</v>
      </c>
    </row>
    <row r="164" spans="1:40">
      <c r="A164" s="255"/>
      <c r="B164" s="67"/>
      <c r="C164" s="67"/>
      <c r="D164" s="63"/>
      <c r="O164" s="391" t="str">
        <f>TRIM(MID(SUBSTITUTE($I164," ",REPT(" ",LEN($I164))),((COLUMNS($I164:I164)-1)*LEN($I164))+1,LEN($I164)))</f>
        <v/>
      </c>
      <c r="P164" s="391" t="str">
        <f>TRIM(MID(SUBSTITUTE($I164," ",REPT(" ",LEN($I164))),((COLUMNS($I164:J164)-1)*LEN($I164))+1,LEN($I164)))</f>
        <v/>
      </c>
      <c r="Q164" s="391" t="str">
        <f>TRIM(MID(SUBSTITUTE($I164," ",REPT(" ",LEN($I164))),((COLUMNS($I164:K164)-1)*LEN($I164))+1,LEN($I164)))</f>
        <v/>
      </c>
      <c r="AH164" t="s">
        <v>2146</v>
      </c>
      <c r="AK164" s="66">
        <v>1874</v>
      </c>
      <c r="AL164" s="67" t="s">
        <v>889</v>
      </c>
      <c r="AM164" s="67" t="s">
        <v>890</v>
      </c>
      <c r="AN164" s="63" t="s">
        <v>1654</v>
      </c>
    </row>
    <row r="165" spans="1:40" ht="24">
      <c r="A165" s="253"/>
      <c r="B165" s="49"/>
      <c r="C165" s="53"/>
      <c r="D165" s="37"/>
      <c r="O165" s="391" t="str">
        <f>TRIM(MID(SUBSTITUTE($I165," ",REPT(" ",LEN($I165))),((COLUMNS($I165:I165)-1)*LEN($I165))+1,LEN($I165)))</f>
        <v/>
      </c>
      <c r="P165" s="391" t="str">
        <f>TRIM(MID(SUBSTITUTE($I165," ",REPT(" ",LEN($I165))),((COLUMNS($I165:J165)-1)*LEN($I165))+1,LEN($I165)))</f>
        <v/>
      </c>
      <c r="Q165" s="391" t="str">
        <f>TRIM(MID(SUBSTITUTE($I165," ",REPT(" ",LEN($I165))),((COLUMNS($I165:K165)-1)*LEN($I165))+1,LEN($I165)))</f>
        <v/>
      </c>
      <c r="AH165" t="s">
        <v>2147</v>
      </c>
      <c r="AK165" s="35">
        <v>1875</v>
      </c>
      <c r="AL165" s="49" t="s">
        <v>892</v>
      </c>
      <c r="AM165" s="53" t="s">
        <v>893</v>
      </c>
      <c r="AN165" s="37" t="s">
        <v>1520</v>
      </c>
    </row>
    <row r="166" spans="1:40">
      <c r="A166" s="255"/>
      <c r="B166" s="67"/>
      <c r="C166" s="67"/>
      <c r="D166" s="63"/>
      <c r="O166" s="391" t="str">
        <f>TRIM(MID(SUBSTITUTE($I166," ",REPT(" ",LEN($I166))),((COLUMNS($I166:I166)-1)*LEN($I166))+1,LEN($I166)))</f>
        <v/>
      </c>
      <c r="P166" s="391" t="str">
        <f>TRIM(MID(SUBSTITUTE($I166," ",REPT(" ",LEN($I166))),((COLUMNS($I166:J166)-1)*LEN($I166))+1,LEN($I166)))</f>
        <v/>
      </c>
      <c r="Q166" s="391" t="str">
        <f>TRIM(MID(SUBSTITUTE($I166," ",REPT(" ",LEN($I166))),((COLUMNS($I166:K166)-1)*LEN($I166))+1,LEN($I166)))</f>
        <v/>
      </c>
      <c r="AH166" t="s">
        <v>2148</v>
      </c>
      <c r="AK166" s="66" t="s">
        <v>896</v>
      </c>
      <c r="AL166" s="67" t="s">
        <v>897</v>
      </c>
      <c r="AM166" s="67" t="s">
        <v>212</v>
      </c>
      <c r="AN166" s="63">
        <v>3</v>
      </c>
    </row>
    <row r="167" spans="1:40" ht="48">
      <c r="A167" s="255"/>
      <c r="B167" s="67"/>
      <c r="C167" s="36"/>
      <c r="D167" s="37"/>
      <c r="O167" s="391" t="str">
        <f>TRIM(MID(SUBSTITUTE($I167," ",REPT(" ",LEN($I167))),((COLUMNS($I167:I167)-1)*LEN($I167))+1,LEN($I167)))</f>
        <v/>
      </c>
      <c r="P167" s="391" t="str">
        <f>TRIM(MID(SUBSTITUTE($I167," ",REPT(" ",LEN($I167))),((COLUMNS($I167:J167)-1)*LEN($I167))+1,LEN($I167)))</f>
        <v/>
      </c>
      <c r="Q167" s="391" t="str">
        <f>TRIM(MID(SUBSTITUTE($I167," ",REPT(" ",LEN($I167))),((COLUMNS($I167:K167)-1)*LEN($I167))+1,LEN($I167)))</f>
        <v/>
      </c>
      <c r="AH167" t="s">
        <v>2149</v>
      </c>
      <c r="AK167" s="66" t="s">
        <v>1769</v>
      </c>
      <c r="AL167" s="67" t="s">
        <v>1770</v>
      </c>
      <c r="AM167" s="36" t="s">
        <v>1711</v>
      </c>
      <c r="AN167" s="37" t="s">
        <v>1572</v>
      </c>
    </row>
    <row r="168" spans="1:40" ht="24">
      <c r="A168" s="255"/>
      <c r="B168" s="67"/>
      <c r="C168" s="36"/>
      <c r="D168" s="37"/>
      <c r="O168" s="391" t="str">
        <f>TRIM(MID(SUBSTITUTE($I168," ",REPT(" ",LEN($I168))),((COLUMNS($I168:I168)-1)*LEN($I168))+1,LEN($I168)))</f>
        <v/>
      </c>
      <c r="P168" s="391" t="str">
        <f>TRIM(MID(SUBSTITUTE($I168," ",REPT(" ",LEN($I168))),((COLUMNS($I168:J168)-1)*LEN($I168))+1,LEN($I168)))</f>
        <v/>
      </c>
      <c r="Q168" s="391" t="str">
        <f>TRIM(MID(SUBSTITUTE($I168," ",REPT(" ",LEN($I168))),((COLUMNS($I168:K168)-1)*LEN($I168))+1,LEN($I168)))</f>
        <v/>
      </c>
      <c r="AH168" t="s">
        <v>2150</v>
      </c>
      <c r="AK168" s="66" t="s">
        <v>1771</v>
      </c>
      <c r="AL168" s="67" t="s">
        <v>1772</v>
      </c>
      <c r="AM168" s="36" t="s">
        <v>915</v>
      </c>
      <c r="AN168" s="37" t="s">
        <v>1520</v>
      </c>
    </row>
    <row r="169" spans="1:40" ht="24">
      <c r="A169" s="255"/>
      <c r="B169" s="67"/>
      <c r="C169" s="36"/>
      <c r="D169" s="37"/>
      <c r="O169" s="391" t="str">
        <f>TRIM(MID(SUBSTITUTE($I169," ",REPT(" ",LEN($I169))),((COLUMNS($I169:I169)-1)*LEN($I169))+1,LEN($I169)))</f>
        <v/>
      </c>
      <c r="P169" s="391" t="str">
        <f>TRIM(MID(SUBSTITUTE($I169," ",REPT(" ",LEN($I169))),((COLUMNS($I169:J169)-1)*LEN($I169))+1,LEN($I169)))</f>
        <v/>
      </c>
      <c r="Q169" s="391" t="str">
        <f>TRIM(MID(SUBSTITUTE($I169," ",REPT(" ",LEN($I169))),((COLUMNS($I169:K169)-1)*LEN($I169))+1,LEN($I169)))</f>
        <v/>
      </c>
      <c r="AH169" t="s">
        <v>2151</v>
      </c>
      <c r="AK169" s="66" t="s">
        <v>1773</v>
      </c>
      <c r="AL169" s="67" t="s">
        <v>1774</v>
      </c>
      <c r="AM169" s="36" t="s">
        <v>922</v>
      </c>
      <c r="AN169" s="37" t="s">
        <v>1520</v>
      </c>
    </row>
    <row r="170" spans="1:40" ht="36">
      <c r="A170" s="255"/>
      <c r="B170" s="67"/>
      <c r="C170" s="36"/>
      <c r="D170" s="37"/>
      <c r="O170" s="391" t="str">
        <f>TRIM(MID(SUBSTITUTE($I170," ",REPT(" ",LEN($I170))),((COLUMNS($I170:I170)-1)*LEN($I170))+1,LEN($I170)))</f>
        <v/>
      </c>
      <c r="P170" s="391" t="str">
        <f>TRIM(MID(SUBSTITUTE($I170," ",REPT(" ",LEN($I170))),((COLUMNS($I170:J170)-1)*LEN($I170))+1,LEN($I170)))</f>
        <v/>
      </c>
      <c r="Q170" s="391" t="str">
        <f>TRIM(MID(SUBSTITUTE($I170," ",REPT(" ",LEN($I170))),((COLUMNS($I170:K170)-1)*LEN($I170))+1,LEN($I170)))</f>
        <v/>
      </c>
      <c r="AH170" t="s">
        <v>2152</v>
      </c>
      <c r="AK170" s="66" t="s">
        <v>1776</v>
      </c>
      <c r="AL170" s="67" t="s">
        <v>1777</v>
      </c>
      <c r="AM170" s="36" t="s">
        <v>927</v>
      </c>
      <c r="AN170" s="37" t="s">
        <v>1520</v>
      </c>
    </row>
    <row r="171" spans="1:40" ht="24">
      <c r="A171" s="253"/>
      <c r="B171" s="35"/>
      <c r="C171" s="36"/>
      <c r="D171" s="37"/>
      <c r="O171" s="391" t="str">
        <f>TRIM(MID(SUBSTITUTE($I171," ",REPT(" ",LEN($I171))),((COLUMNS($I171:I171)-1)*LEN($I171))+1,LEN($I171)))</f>
        <v/>
      </c>
      <c r="P171" s="391" t="str">
        <f>TRIM(MID(SUBSTITUTE($I171," ",REPT(" ",LEN($I171))),((COLUMNS($I171:J171)-1)*LEN($I171))+1,LEN($I171)))</f>
        <v/>
      </c>
      <c r="Q171" s="391" t="str">
        <f>TRIM(MID(SUBSTITUTE($I171," ",REPT(" ",LEN($I171))),((COLUMNS($I171:K171)-1)*LEN($I171))+1,LEN($I171)))</f>
        <v/>
      </c>
      <c r="AH171" t="s">
        <v>2153</v>
      </c>
      <c r="AK171" s="35" t="s">
        <v>898</v>
      </c>
      <c r="AL171" s="35" t="s">
        <v>899</v>
      </c>
      <c r="AM171" s="36" t="s">
        <v>900</v>
      </c>
      <c r="AN171" s="37" t="s">
        <v>1520</v>
      </c>
    </row>
    <row r="172" spans="1:40" ht="48">
      <c r="A172" s="253"/>
      <c r="B172" s="35"/>
      <c r="C172" s="36"/>
      <c r="D172" s="37"/>
      <c r="O172" s="391" t="str">
        <f>TRIM(MID(SUBSTITUTE($I172," ",REPT(" ",LEN($I172))),((COLUMNS($I172:I172)-1)*LEN($I172))+1,LEN($I172)))</f>
        <v/>
      </c>
      <c r="P172" s="391" t="str">
        <f>TRIM(MID(SUBSTITUTE($I172," ",REPT(" ",LEN($I172))),((COLUMNS($I172:J172)-1)*LEN($I172))+1,LEN($I172)))</f>
        <v/>
      </c>
      <c r="Q172" s="391" t="str">
        <f>TRIM(MID(SUBSTITUTE($I172," ",REPT(" ",LEN($I172))),((COLUMNS($I172:K172)-1)*LEN($I172))+1,LEN($I172)))</f>
        <v/>
      </c>
      <c r="AH172" t="s">
        <v>2154</v>
      </c>
      <c r="AK172" s="35" t="s">
        <v>1783</v>
      </c>
      <c r="AL172" s="35" t="s">
        <v>1784</v>
      </c>
      <c r="AM172" s="36" t="s">
        <v>1711</v>
      </c>
      <c r="AN172" s="37" t="s">
        <v>1572</v>
      </c>
    </row>
    <row r="173" spans="1:40" ht="25.5">
      <c r="A173" s="253"/>
      <c r="B173" s="35"/>
      <c r="C173" s="36"/>
      <c r="D173" s="37"/>
      <c r="O173" s="391" t="str">
        <f>TRIM(MID(SUBSTITUTE($I173," ",REPT(" ",LEN($I173))),((COLUMNS($I173:I173)-1)*LEN($I173))+1,LEN($I173)))</f>
        <v/>
      </c>
      <c r="P173" s="391" t="str">
        <f>TRIM(MID(SUBSTITUTE($I173," ",REPT(" ",LEN($I173))),((COLUMNS($I173:J173)-1)*LEN($I173))+1,LEN($I173)))</f>
        <v/>
      </c>
      <c r="Q173" s="391" t="str">
        <f>TRIM(MID(SUBSTITUTE($I173," ",REPT(" ",LEN($I173))),((COLUMNS($I173:K173)-1)*LEN($I173))+1,LEN($I173)))</f>
        <v/>
      </c>
      <c r="AE173" s="3" t="s">
        <v>13</v>
      </c>
      <c r="AF173" s="3"/>
      <c r="AG173" s="3" t="s">
        <v>31</v>
      </c>
      <c r="AH173" t="s">
        <v>2155</v>
      </c>
      <c r="AK173" s="35" t="s">
        <v>1785</v>
      </c>
      <c r="AL173" s="35" t="s">
        <v>1786</v>
      </c>
      <c r="AM173" s="36" t="s">
        <v>915</v>
      </c>
      <c r="AN173" s="37" t="s">
        <v>1520</v>
      </c>
    </row>
    <row r="174" spans="1:40" ht="25.5">
      <c r="A174" s="253"/>
      <c r="B174" s="35"/>
      <c r="C174" s="36"/>
      <c r="D174" s="37"/>
      <c r="O174" s="391" t="str">
        <f>TRIM(MID(SUBSTITUTE($I174," ",REPT(" ",LEN($I174))),((COLUMNS($I174:I174)-1)*LEN($I174))+1,LEN($I174)))</f>
        <v/>
      </c>
      <c r="P174" s="391" t="str">
        <f>TRIM(MID(SUBSTITUTE($I174," ",REPT(" ",LEN($I174))),((COLUMNS($I174:J174)-1)*LEN($I174))+1,LEN($I174)))</f>
        <v/>
      </c>
      <c r="Q174" s="391" t="str">
        <f>TRIM(MID(SUBSTITUTE($I174," ",REPT(" ",LEN($I174))),((COLUMNS($I174:K174)-1)*LEN($I174))+1,LEN($I174)))</f>
        <v/>
      </c>
      <c r="AE174" s="3" t="s">
        <v>13</v>
      </c>
      <c r="AF174" s="3"/>
      <c r="AG174" s="3" t="s">
        <v>34</v>
      </c>
      <c r="AH174" t="s">
        <v>2156</v>
      </c>
      <c r="AK174" s="35" t="s">
        <v>1787</v>
      </c>
      <c r="AL174" s="35" t="s">
        <v>1788</v>
      </c>
      <c r="AM174" s="36" t="s">
        <v>922</v>
      </c>
      <c r="AN174" s="37" t="s">
        <v>1520</v>
      </c>
    </row>
    <row r="175" spans="1:40" ht="36">
      <c r="A175" s="253"/>
      <c r="B175" s="35"/>
      <c r="C175" s="36"/>
      <c r="D175" s="37"/>
      <c r="O175" s="391" t="str">
        <f>TRIM(MID(SUBSTITUTE($I175," ",REPT(" ",LEN($I175))),((COLUMNS($I175:I175)-1)*LEN($I175))+1,LEN($I175)))</f>
        <v/>
      </c>
      <c r="P175" s="391" t="str">
        <f>TRIM(MID(SUBSTITUTE($I175," ",REPT(" ",LEN($I175))),((COLUMNS($I175:J175)-1)*LEN($I175))+1,LEN($I175)))</f>
        <v/>
      </c>
      <c r="Q175" s="391" t="str">
        <f>TRIM(MID(SUBSTITUTE($I175," ",REPT(" ",LEN($I175))),((COLUMNS($I175:K175)-1)*LEN($I175))+1,LEN($I175)))</f>
        <v/>
      </c>
      <c r="AE175" s="3" t="s">
        <v>13</v>
      </c>
      <c r="AF175" s="3"/>
      <c r="AG175" s="3" t="s">
        <v>37</v>
      </c>
      <c r="AH175" t="s">
        <v>2157</v>
      </c>
      <c r="AK175" s="35" t="s">
        <v>1789</v>
      </c>
      <c r="AL175" s="35" t="s">
        <v>1790</v>
      </c>
      <c r="AM175" s="36" t="s">
        <v>927</v>
      </c>
      <c r="AN175" s="37" t="s">
        <v>1520</v>
      </c>
    </row>
    <row r="176" spans="1:40" ht="38.25">
      <c r="A176" s="253"/>
      <c r="B176" s="35"/>
      <c r="C176" s="36"/>
      <c r="D176" s="37"/>
      <c r="O176" s="391" t="str">
        <f>TRIM(MID(SUBSTITUTE($I176," ",REPT(" ",LEN($I176))),((COLUMNS($I176:I176)-1)*LEN($I176))+1,LEN($I176)))</f>
        <v/>
      </c>
      <c r="P176" s="391" t="str">
        <f>TRIM(MID(SUBSTITUTE($I176," ",REPT(" ",LEN($I176))),((COLUMNS($I176:J176)-1)*LEN($I176))+1,LEN($I176)))</f>
        <v/>
      </c>
      <c r="Q176" s="391" t="str">
        <f>TRIM(MID(SUBSTITUTE($I176," ",REPT(" ",LEN($I176))),((COLUMNS($I176:K176)-1)*LEN($I176))+1,LEN($I176)))</f>
        <v/>
      </c>
      <c r="AE176" s="3" t="s">
        <v>13</v>
      </c>
      <c r="AF176" s="3"/>
      <c r="AG176" s="3" t="s">
        <v>40</v>
      </c>
      <c r="AH176" t="s">
        <v>2158</v>
      </c>
      <c r="AK176" s="35" t="s">
        <v>1791</v>
      </c>
      <c r="AL176" s="35" t="s">
        <v>1792</v>
      </c>
      <c r="AM176" s="36" t="s">
        <v>184</v>
      </c>
      <c r="AN176" s="37" t="s">
        <v>1546</v>
      </c>
    </row>
    <row r="177" spans="1:40" ht="25.5">
      <c r="A177" s="253"/>
      <c r="B177" s="35"/>
      <c r="C177" s="36"/>
      <c r="D177" s="37"/>
      <c r="O177" s="391" t="str">
        <f>TRIM(MID(SUBSTITUTE($I177," ",REPT(" ",LEN($I177))),((COLUMNS($I177:I177)-1)*LEN($I177))+1,LEN($I177)))</f>
        <v/>
      </c>
      <c r="P177" s="391" t="str">
        <f>TRIM(MID(SUBSTITUTE($I177," ",REPT(" ",LEN($I177))),((COLUMNS($I177:J177)-1)*LEN($I177))+1,LEN($I177)))</f>
        <v/>
      </c>
      <c r="Q177" s="391" t="str">
        <f>TRIM(MID(SUBSTITUTE($I177," ",REPT(" ",LEN($I177))),((COLUMNS($I177:K177)-1)*LEN($I177))+1,LEN($I177)))</f>
        <v/>
      </c>
      <c r="AE177" s="3" t="s">
        <v>13</v>
      </c>
      <c r="AF177" s="3"/>
      <c r="AG177" s="3" t="s">
        <v>43</v>
      </c>
      <c r="AH177" t="s">
        <v>2159</v>
      </c>
      <c r="AK177" s="35" t="s">
        <v>938</v>
      </c>
      <c r="AL177" s="35" t="s">
        <v>939</v>
      </c>
      <c r="AM177" s="36" t="s">
        <v>940</v>
      </c>
      <c r="AN177" s="37" t="s">
        <v>1520</v>
      </c>
    </row>
    <row r="178" spans="1:40" ht="38.25">
      <c r="A178" s="253"/>
      <c r="B178" s="35"/>
      <c r="C178" s="36"/>
      <c r="D178" s="37"/>
      <c r="O178" s="391" t="str">
        <f>TRIM(MID(SUBSTITUTE($I178," ",REPT(" ",LEN($I178))),((COLUMNS($I178:I178)-1)*LEN($I178))+1,LEN($I178)))</f>
        <v/>
      </c>
      <c r="P178" s="391" t="str">
        <f>TRIM(MID(SUBSTITUTE($I178," ",REPT(" ",LEN($I178))),((COLUMNS($I178:J178)-1)*LEN($I178))+1,LEN($I178)))</f>
        <v/>
      </c>
      <c r="Q178" s="391" t="str">
        <f>TRIM(MID(SUBSTITUTE($I178," ",REPT(" ",LEN($I178))),((COLUMNS($I178:K178)-1)*LEN($I178))+1,LEN($I178)))</f>
        <v/>
      </c>
      <c r="AE178" s="3" t="s">
        <v>13</v>
      </c>
      <c r="AF178" s="3"/>
      <c r="AG178" s="3" t="s">
        <v>46</v>
      </c>
      <c r="AH178" t="s">
        <v>2160</v>
      </c>
      <c r="AK178" s="35" t="s">
        <v>1793</v>
      </c>
      <c r="AL178" s="35" t="s">
        <v>1794</v>
      </c>
      <c r="AM178" s="36" t="s">
        <v>945</v>
      </c>
      <c r="AN178" s="37" t="s">
        <v>1572</v>
      </c>
    </row>
    <row r="179" spans="1:40" ht="36">
      <c r="A179" s="253"/>
      <c r="B179" s="35"/>
      <c r="C179" s="36"/>
      <c r="D179" s="37"/>
      <c r="O179" s="391" t="str">
        <f>TRIM(MID(SUBSTITUTE($I179," ",REPT(" ",LEN($I179))),((COLUMNS($I179:I179)-1)*LEN($I179))+1,LEN($I179)))</f>
        <v/>
      </c>
      <c r="P179" s="391" t="str">
        <f>TRIM(MID(SUBSTITUTE($I179," ",REPT(" ",LEN($I179))),((COLUMNS($I179:J179)-1)*LEN($I179))+1,LEN($I179)))</f>
        <v/>
      </c>
      <c r="Q179" s="391" t="str">
        <f>TRIM(MID(SUBSTITUTE($I179," ",REPT(" ",LEN($I179))),((COLUMNS($I179:K179)-1)*LEN($I179))+1,LEN($I179)))</f>
        <v/>
      </c>
      <c r="AE179" s="3" t="s">
        <v>13</v>
      </c>
      <c r="AF179" s="3"/>
      <c r="AG179" s="3" t="s">
        <v>49</v>
      </c>
      <c r="AH179" t="s">
        <v>2161</v>
      </c>
      <c r="AK179" s="35" t="s">
        <v>1795</v>
      </c>
      <c r="AL179" s="35" t="s">
        <v>1796</v>
      </c>
      <c r="AM179" s="36" t="s">
        <v>959</v>
      </c>
      <c r="AN179" s="37" t="s">
        <v>1572</v>
      </c>
    </row>
    <row r="180" spans="1:40" ht="48">
      <c r="A180" s="253"/>
      <c r="B180" s="35"/>
      <c r="C180" s="36"/>
      <c r="D180" s="37"/>
      <c r="O180" s="391" t="str">
        <f>TRIM(MID(SUBSTITUTE($I180," ",REPT(" ",LEN($I180))),((COLUMNS($I180:I180)-1)*LEN($I180))+1,LEN($I180)))</f>
        <v/>
      </c>
      <c r="P180" s="391" t="str">
        <f>TRIM(MID(SUBSTITUTE($I180," ",REPT(" ",LEN($I180))),((COLUMNS($I180:J180)-1)*LEN($I180))+1,LEN($I180)))</f>
        <v/>
      </c>
      <c r="Q180" s="391" t="str">
        <f>TRIM(MID(SUBSTITUTE($I180," ",REPT(" ",LEN($I180))),((COLUMNS($I180:K180)-1)*LEN($I180))+1,LEN($I180)))</f>
        <v/>
      </c>
      <c r="AE180" s="3" t="s">
        <v>13</v>
      </c>
      <c r="AF180" s="3"/>
      <c r="AG180" s="3" t="s">
        <v>52</v>
      </c>
      <c r="AH180" t="s">
        <v>2162</v>
      </c>
      <c r="AK180" s="35" t="s">
        <v>1798</v>
      </c>
      <c r="AL180" s="35" t="s">
        <v>1799</v>
      </c>
      <c r="AM180" s="36" t="s">
        <v>1800</v>
      </c>
      <c r="AN180" s="37" t="s">
        <v>1616</v>
      </c>
    </row>
    <row r="181" spans="1:40" ht="25.5">
      <c r="A181" s="253"/>
      <c r="B181" s="35"/>
      <c r="C181" s="36"/>
      <c r="D181" s="37"/>
      <c r="O181" s="391" t="str">
        <f>TRIM(MID(SUBSTITUTE($I181," ",REPT(" ",LEN($I181))),((COLUMNS($I181:I181)-1)*LEN($I181))+1,LEN($I181)))</f>
        <v/>
      </c>
      <c r="P181" s="391" t="str">
        <f>TRIM(MID(SUBSTITUTE($I181," ",REPT(" ",LEN($I181))),((COLUMNS($I181:J181)-1)*LEN($I181))+1,LEN($I181)))</f>
        <v/>
      </c>
      <c r="Q181" s="391" t="str">
        <f>TRIM(MID(SUBSTITUTE($I181," ",REPT(" ",LEN($I181))),((COLUMNS($I181:K181)-1)*LEN($I181))+1,LEN($I181)))</f>
        <v/>
      </c>
      <c r="AE181" s="3" t="s">
        <v>13</v>
      </c>
      <c r="AF181" s="3"/>
      <c r="AG181" s="3" t="s">
        <v>55</v>
      </c>
      <c r="AH181" t="s">
        <v>2163</v>
      </c>
      <c r="AK181" s="35" t="s">
        <v>1801</v>
      </c>
      <c r="AL181" s="35" t="s">
        <v>1802</v>
      </c>
      <c r="AM181" s="36" t="s">
        <v>197</v>
      </c>
      <c r="AN181" s="37" t="s">
        <v>1546</v>
      </c>
    </row>
    <row r="182" spans="1:40" ht="51">
      <c r="A182" s="253"/>
      <c r="B182" s="35"/>
      <c r="C182" s="36"/>
      <c r="D182" s="37"/>
      <c r="O182" s="391" t="str">
        <f>TRIM(MID(SUBSTITUTE($I182," ",REPT(" ",LEN($I182))),((COLUMNS($I182:I182)-1)*LEN($I182))+1,LEN($I182)))</f>
        <v/>
      </c>
      <c r="P182" s="391" t="str">
        <f>TRIM(MID(SUBSTITUTE($I182," ",REPT(" ",LEN($I182))),((COLUMNS($I182:J182)-1)*LEN($I182))+1,LEN($I182)))</f>
        <v/>
      </c>
      <c r="Q182" s="391" t="str">
        <f>TRIM(MID(SUBSTITUTE($I182," ",REPT(" ",LEN($I182))),((COLUMNS($I182:K182)-1)*LEN($I182))+1,LEN($I182)))</f>
        <v/>
      </c>
      <c r="AE182" s="3" t="s">
        <v>13</v>
      </c>
      <c r="AF182" s="3"/>
      <c r="AG182" s="3" t="s">
        <v>58</v>
      </c>
      <c r="AH182" t="s">
        <v>2164</v>
      </c>
      <c r="AK182" s="35" t="s">
        <v>1803</v>
      </c>
      <c r="AL182" s="35" t="s">
        <v>1804</v>
      </c>
      <c r="AM182" s="36" t="s">
        <v>197</v>
      </c>
      <c r="AN182" s="37" t="s">
        <v>1546</v>
      </c>
    </row>
    <row r="183" spans="1:40" ht="25.5">
      <c r="A183" s="253"/>
      <c r="B183" s="35"/>
      <c r="C183" s="36"/>
      <c r="D183" s="37"/>
      <c r="O183" s="391" t="str">
        <f>TRIM(MID(SUBSTITUTE($I183," ",REPT(" ",LEN($I183))),((COLUMNS($I183:I183)-1)*LEN($I183))+1,LEN($I183)))</f>
        <v/>
      </c>
      <c r="P183" s="391" t="str">
        <f>TRIM(MID(SUBSTITUTE($I183," ",REPT(" ",LEN($I183))),((COLUMNS($I183:J183)-1)*LEN($I183))+1,LEN($I183)))</f>
        <v/>
      </c>
      <c r="Q183" s="391" t="str">
        <f>TRIM(MID(SUBSTITUTE($I183," ",REPT(" ",LEN($I183))),((COLUMNS($I183:K183)-1)*LEN($I183))+1,LEN($I183)))</f>
        <v/>
      </c>
      <c r="AE183" s="3" t="s">
        <v>13</v>
      </c>
      <c r="AF183" s="3"/>
      <c r="AG183" s="3" t="s">
        <v>61</v>
      </c>
      <c r="AH183" t="s">
        <v>2165</v>
      </c>
      <c r="AK183" s="35" t="s">
        <v>1805</v>
      </c>
      <c r="AL183" s="35" t="s">
        <v>1806</v>
      </c>
      <c r="AM183" s="36" t="s">
        <v>200</v>
      </c>
      <c r="AN183" s="37" t="s">
        <v>1546</v>
      </c>
    </row>
    <row r="184" spans="1:40" ht="25.5">
      <c r="A184" s="253"/>
      <c r="B184" s="35"/>
      <c r="C184" s="36"/>
      <c r="D184" s="37"/>
      <c r="O184" s="391" t="str">
        <f>TRIM(MID(SUBSTITUTE($I184," ",REPT(" ",LEN($I184))),((COLUMNS($I184:I184)-1)*LEN($I184))+1,LEN($I184)))</f>
        <v/>
      </c>
      <c r="P184" s="391" t="str">
        <f>TRIM(MID(SUBSTITUTE($I184," ",REPT(" ",LEN($I184))),((COLUMNS($I184:J184)-1)*LEN($I184))+1,LEN($I184)))</f>
        <v/>
      </c>
      <c r="Q184" s="391" t="str">
        <f>TRIM(MID(SUBSTITUTE($I184," ",REPT(" ",LEN($I184))),((COLUMNS($I184:K184)-1)*LEN($I184))+1,LEN($I184)))</f>
        <v/>
      </c>
      <c r="AE184" s="3" t="s">
        <v>13</v>
      </c>
      <c r="AF184" s="3"/>
      <c r="AG184" s="3" t="s">
        <v>64</v>
      </c>
      <c r="AH184" t="s">
        <v>2166</v>
      </c>
      <c r="AK184" s="35" t="s">
        <v>1807</v>
      </c>
      <c r="AL184" s="35" t="s">
        <v>1808</v>
      </c>
      <c r="AM184" s="36" t="s">
        <v>200</v>
      </c>
      <c r="AN184" s="37" t="s">
        <v>1546</v>
      </c>
    </row>
    <row r="185" spans="1:40" ht="51">
      <c r="A185" s="253"/>
      <c r="B185" s="35"/>
      <c r="C185" s="36"/>
      <c r="D185" s="37"/>
      <c r="O185" s="391" t="str">
        <f>TRIM(MID(SUBSTITUTE($I185," ",REPT(" ",LEN($I185))),((COLUMNS($I185:I185)-1)*LEN($I185))+1,LEN($I185)))</f>
        <v/>
      </c>
      <c r="P185" s="391" t="str">
        <f>TRIM(MID(SUBSTITUTE($I185," ",REPT(" ",LEN($I185))),((COLUMNS($I185:J185)-1)*LEN($I185))+1,LEN($I185)))</f>
        <v/>
      </c>
      <c r="Q185" s="391" t="str">
        <f>TRIM(MID(SUBSTITUTE($I185," ",REPT(" ",LEN($I185))),((COLUMNS($I185:K185)-1)*LEN($I185))+1,LEN($I185)))</f>
        <v/>
      </c>
      <c r="AE185" s="3" t="s">
        <v>13</v>
      </c>
      <c r="AF185" s="3"/>
      <c r="AG185" s="3" t="s">
        <v>67</v>
      </c>
      <c r="AH185" t="s">
        <v>2167</v>
      </c>
      <c r="AK185" s="35" t="s">
        <v>980</v>
      </c>
      <c r="AL185" s="35" t="s">
        <v>981</v>
      </c>
      <c r="AM185" s="36" t="s">
        <v>1809</v>
      </c>
      <c r="AN185" s="37" t="s">
        <v>1520</v>
      </c>
    </row>
    <row r="186" spans="1:40" ht="48">
      <c r="A186" s="253"/>
      <c r="B186" s="49"/>
      <c r="C186" s="53"/>
      <c r="D186" s="37"/>
      <c r="O186" s="391" t="str">
        <f>TRIM(MID(SUBSTITUTE($I186," ",REPT(" ",LEN($I186))),((COLUMNS($I186:I186)-1)*LEN($I186))+1,LEN($I186)))</f>
        <v/>
      </c>
      <c r="P186" s="391" t="str">
        <f>TRIM(MID(SUBSTITUTE($I186," ",REPT(" ",LEN($I186))),((COLUMNS($I186:J186)-1)*LEN($I186))+1,LEN($I186)))</f>
        <v/>
      </c>
      <c r="Q186" s="391" t="str">
        <f>TRIM(MID(SUBSTITUTE($I186," ",REPT(" ",LEN($I186))),((COLUMNS($I186:K186)-1)*LEN($I186))+1,LEN($I186)))</f>
        <v/>
      </c>
      <c r="AE186" s="3" t="s">
        <v>13</v>
      </c>
      <c r="AF186" s="3"/>
      <c r="AG186" s="3" t="s">
        <v>70</v>
      </c>
      <c r="AH186" t="s">
        <v>2168</v>
      </c>
      <c r="AK186" s="35" t="s">
        <v>983</v>
      </c>
      <c r="AL186" s="49" t="s">
        <v>984</v>
      </c>
      <c r="AM186" s="53" t="s">
        <v>985</v>
      </c>
      <c r="AN186" s="37" t="s">
        <v>1654</v>
      </c>
    </row>
    <row r="187" spans="1:40" ht="36">
      <c r="A187" s="253"/>
      <c r="B187" s="35"/>
      <c r="C187" s="36"/>
      <c r="D187" s="37"/>
      <c r="O187" s="391" t="str">
        <f>TRIM(MID(SUBSTITUTE($I187," ",REPT(" ",LEN($I187))),((COLUMNS($I187:I187)-1)*LEN($I187))+1,LEN($I187)))</f>
        <v/>
      </c>
      <c r="P187" s="391" t="str">
        <f>TRIM(MID(SUBSTITUTE($I187," ",REPT(" ",LEN($I187))),((COLUMNS($I187:J187)-1)*LEN($I187))+1,LEN($I187)))</f>
        <v/>
      </c>
      <c r="Q187" s="391" t="str">
        <f>TRIM(MID(SUBSTITUTE($I187," ",REPT(" ",LEN($I187))),((COLUMNS($I187:K187)-1)*LEN($I187))+1,LEN($I187)))</f>
        <v/>
      </c>
      <c r="AE187" s="3" t="s">
        <v>13</v>
      </c>
      <c r="AF187" s="3"/>
      <c r="AG187" s="3" t="s">
        <v>73</v>
      </c>
      <c r="AH187" t="s">
        <v>2169</v>
      </c>
      <c r="AK187" s="35" t="s">
        <v>986</v>
      </c>
      <c r="AL187" s="35" t="s">
        <v>987</v>
      </c>
      <c r="AM187" s="36" t="s">
        <v>1810</v>
      </c>
      <c r="AN187" s="37" t="s">
        <v>1572</v>
      </c>
    </row>
    <row r="188" spans="1:40" ht="38.25">
      <c r="A188" s="253"/>
      <c r="B188" s="35"/>
      <c r="C188" s="36"/>
      <c r="D188" s="37"/>
      <c r="O188" s="391" t="str">
        <f>TRIM(MID(SUBSTITUTE($I188," ",REPT(" ",LEN($I188))),((COLUMNS($I188:I188)-1)*LEN($I188))+1,LEN($I188)))</f>
        <v/>
      </c>
      <c r="P188" s="391" t="str">
        <f>TRIM(MID(SUBSTITUTE($I188," ",REPT(" ",LEN($I188))),((COLUMNS($I188:J188)-1)*LEN($I188))+1,LEN($I188)))</f>
        <v/>
      </c>
      <c r="Q188" s="391" t="str">
        <f>TRIM(MID(SUBSTITUTE($I188," ",REPT(" ",LEN($I188))),((COLUMNS($I188:K188)-1)*LEN($I188))+1,LEN($I188)))</f>
        <v/>
      </c>
      <c r="AE188" s="3" t="s">
        <v>13</v>
      </c>
      <c r="AF188" s="3"/>
      <c r="AG188" s="3" t="s">
        <v>76</v>
      </c>
      <c r="AH188" t="s">
        <v>2170</v>
      </c>
      <c r="AK188" s="35" t="s">
        <v>986</v>
      </c>
      <c r="AL188" s="35" t="s">
        <v>987</v>
      </c>
      <c r="AM188" s="36" t="s">
        <v>1810</v>
      </c>
      <c r="AN188" s="37" t="s">
        <v>1520</v>
      </c>
    </row>
    <row r="189" spans="1:40" ht="38.25">
      <c r="A189" s="255"/>
      <c r="B189" s="67"/>
      <c r="C189" s="67"/>
      <c r="D189" s="63"/>
      <c r="O189" s="391" t="str">
        <f>TRIM(MID(SUBSTITUTE($I189," ",REPT(" ",LEN($I189))),((COLUMNS($I189:I189)-1)*LEN($I189))+1,LEN($I189)))</f>
        <v/>
      </c>
      <c r="P189" s="391" t="str">
        <f>TRIM(MID(SUBSTITUTE($I189," ",REPT(" ",LEN($I189))),((COLUMNS($I189:J189)-1)*LEN($I189))+1,LEN($I189)))</f>
        <v/>
      </c>
      <c r="Q189" s="391" t="str">
        <f>TRIM(MID(SUBSTITUTE($I189," ",REPT(" ",LEN($I189))),((COLUMNS($I189:K189)-1)*LEN($I189))+1,LEN($I189)))</f>
        <v/>
      </c>
      <c r="AE189" s="3" t="s">
        <v>13</v>
      </c>
      <c r="AF189" s="3"/>
      <c r="AG189" s="3" t="s">
        <v>79</v>
      </c>
      <c r="AH189" t="s">
        <v>2171</v>
      </c>
      <c r="AK189" s="66" t="s">
        <v>989</v>
      </c>
      <c r="AL189" s="67" t="s">
        <v>990</v>
      </c>
      <c r="AM189" s="67" t="s">
        <v>991</v>
      </c>
      <c r="AN189" s="63" t="s">
        <v>1654</v>
      </c>
    </row>
    <row r="190" spans="1:40" ht="38.25">
      <c r="A190" s="253"/>
      <c r="B190" s="35"/>
      <c r="C190" s="36"/>
      <c r="D190" s="37"/>
      <c r="O190" s="391" t="str">
        <f>TRIM(MID(SUBSTITUTE($I190," ",REPT(" ",LEN($I190))),((COLUMNS($I190:I190)-1)*LEN($I190))+1,LEN($I190)))</f>
        <v/>
      </c>
      <c r="P190" s="391" t="str">
        <f>TRIM(MID(SUBSTITUTE($I190," ",REPT(" ",LEN($I190))),((COLUMNS($I190:J190)-1)*LEN($I190))+1,LEN($I190)))</f>
        <v/>
      </c>
      <c r="Q190" s="391" t="str">
        <f>TRIM(MID(SUBSTITUTE($I190," ",REPT(" ",LEN($I190))),((COLUMNS($I190:K190)-1)*LEN($I190))+1,LEN($I190)))</f>
        <v/>
      </c>
      <c r="AE190" s="3" t="s">
        <v>13</v>
      </c>
      <c r="AF190" s="3"/>
      <c r="AG190" s="3" t="s">
        <v>82</v>
      </c>
      <c r="AH190" t="s">
        <v>2172</v>
      </c>
      <c r="AK190" s="35">
        <v>1854</v>
      </c>
      <c r="AL190" s="35" t="s">
        <v>1811</v>
      </c>
      <c r="AM190" s="36" t="s">
        <v>994</v>
      </c>
      <c r="AN190" s="37" t="s">
        <v>1520</v>
      </c>
    </row>
    <row r="191" spans="1:40" ht="38.25">
      <c r="A191" s="253"/>
      <c r="B191" s="35"/>
      <c r="C191" s="36"/>
      <c r="D191" s="37"/>
      <c r="O191" s="391" t="str">
        <f>TRIM(MID(SUBSTITUTE($I191," ",REPT(" ",LEN($I191))),((COLUMNS($I191:I191)-1)*LEN($I191))+1,LEN($I191)))</f>
        <v/>
      </c>
      <c r="P191" s="391" t="str">
        <f>TRIM(MID(SUBSTITUTE($I191," ",REPT(" ",LEN($I191))),((COLUMNS($I191:J191)-1)*LEN($I191))+1,LEN($I191)))</f>
        <v/>
      </c>
      <c r="Q191" s="391" t="str">
        <f>TRIM(MID(SUBSTITUTE($I191," ",REPT(" ",LEN($I191))),((COLUMNS($I191:K191)-1)*LEN($I191))+1,LEN($I191)))</f>
        <v/>
      </c>
      <c r="AE191" s="3" t="s">
        <v>13</v>
      </c>
      <c r="AF191" s="3"/>
      <c r="AG191" s="3" t="s">
        <v>85</v>
      </c>
      <c r="AH191" t="s">
        <v>2173</v>
      </c>
      <c r="AK191" s="35" t="s">
        <v>1812</v>
      </c>
      <c r="AL191" s="35" t="s">
        <v>1813</v>
      </c>
      <c r="AM191" s="36" t="s">
        <v>212</v>
      </c>
      <c r="AN191" s="37" t="s">
        <v>1546</v>
      </c>
    </row>
    <row r="192" spans="1:40">
      <c r="A192" s="255"/>
      <c r="B192" s="67"/>
      <c r="C192" s="67"/>
      <c r="D192" s="63"/>
      <c r="O192" s="391" t="str">
        <f>TRIM(MID(SUBSTITUTE($I192," ",REPT(" ",LEN($I192))),((COLUMNS($I192:I192)-1)*LEN($I192))+1,LEN($I192)))</f>
        <v/>
      </c>
      <c r="P192" s="391" t="str">
        <f>TRIM(MID(SUBSTITUTE($I192," ",REPT(" ",LEN($I192))),((COLUMNS($I192:J192)-1)*LEN($I192))+1,LEN($I192)))</f>
        <v/>
      </c>
      <c r="Q192" s="391" t="str">
        <f>TRIM(MID(SUBSTITUTE($I192," ",REPT(" ",LEN($I192))),((COLUMNS($I192:K192)-1)*LEN($I192))+1,LEN($I192)))</f>
        <v/>
      </c>
      <c r="AE192" s="3" t="s">
        <v>13</v>
      </c>
      <c r="AF192" s="3"/>
      <c r="AG192" s="3" t="s">
        <v>88</v>
      </c>
      <c r="AH192" t="s">
        <v>2174</v>
      </c>
      <c r="AK192" s="106"/>
      <c r="AL192" s="67" t="s">
        <v>997</v>
      </c>
      <c r="AM192" s="67" t="s">
        <v>998</v>
      </c>
      <c r="AN192" s="63" t="s">
        <v>1581</v>
      </c>
    </row>
    <row r="193" spans="1:40" ht="36">
      <c r="A193" s="253"/>
      <c r="B193" s="35"/>
      <c r="C193" s="36"/>
      <c r="D193" s="37"/>
      <c r="O193" s="391" t="str">
        <f>TRIM(MID(SUBSTITUTE($I193," ",REPT(" ",LEN($I193))),((COLUMNS($I193:I193)-1)*LEN($I193))+1,LEN($I193)))</f>
        <v/>
      </c>
      <c r="P193" s="391" t="str">
        <f>TRIM(MID(SUBSTITUTE($I193," ",REPT(" ",LEN($I193))),((COLUMNS($I193:J193)-1)*LEN($I193))+1,LEN($I193)))</f>
        <v/>
      </c>
      <c r="Q193" s="391" t="str">
        <f>TRIM(MID(SUBSTITUTE($I193," ",REPT(" ",LEN($I193))),((COLUMNS($I193:K193)-1)*LEN($I193))+1,LEN($I193)))</f>
        <v/>
      </c>
      <c r="AE193" s="3" t="s">
        <v>13</v>
      </c>
      <c r="AF193" s="3"/>
      <c r="AG193" s="3" t="s">
        <v>91</v>
      </c>
      <c r="AH193" t="s">
        <v>2175</v>
      </c>
      <c r="AK193" s="35" t="s">
        <v>999</v>
      </c>
      <c r="AL193" s="35" t="s">
        <v>1000</v>
      </c>
      <c r="AM193" s="36" t="s">
        <v>1814</v>
      </c>
      <c r="AN193" s="37" t="s">
        <v>1633</v>
      </c>
    </row>
    <row r="194" spans="1:40" ht="48">
      <c r="A194" s="253"/>
      <c r="B194" s="49"/>
      <c r="C194" s="53"/>
      <c r="D194" s="37"/>
      <c r="O194" s="391" t="str">
        <f>TRIM(MID(SUBSTITUTE($I194," ",REPT(" ",LEN($I194))),((COLUMNS($I194:I194)-1)*LEN($I194))+1,LEN($I194)))</f>
        <v/>
      </c>
      <c r="P194" s="391" t="str">
        <f>TRIM(MID(SUBSTITUTE($I194," ",REPT(" ",LEN($I194))),((COLUMNS($I194:J194)-1)*LEN($I194))+1,LEN($I194)))</f>
        <v/>
      </c>
      <c r="Q194" s="391" t="str">
        <f>TRIM(MID(SUBSTITUTE($I194," ",REPT(" ",LEN($I194))),((COLUMNS($I194:K194)-1)*LEN($I194))+1,LEN($I194)))</f>
        <v/>
      </c>
      <c r="AE194" s="3" t="s">
        <v>13</v>
      </c>
      <c r="AF194" s="3"/>
      <c r="AG194" s="3" t="s">
        <v>94</v>
      </c>
      <c r="AH194" t="s">
        <v>2176</v>
      </c>
      <c r="AK194" s="35">
        <v>1539</v>
      </c>
      <c r="AL194" s="49" t="s">
        <v>1815</v>
      </c>
      <c r="AM194" s="53" t="s">
        <v>874</v>
      </c>
      <c r="AN194" s="37" t="s">
        <v>1520</v>
      </c>
    </row>
    <row r="195" spans="1:40" ht="25.5">
      <c r="A195" s="255"/>
      <c r="B195" s="67"/>
      <c r="C195" s="67"/>
      <c r="D195" s="63"/>
      <c r="O195" s="391" t="str">
        <f>TRIM(MID(SUBSTITUTE($I195," ",REPT(" ",LEN($I195))),((COLUMNS($I195:I195)-1)*LEN($I195))+1,LEN($I195)))</f>
        <v/>
      </c>
      <c r="P195" s="391" t="str">
        <f>TRIM(MID(SUBSTITUTE($I195," ",REPT(" ",LEN($I195))),((COLUMNS($I195:J195)-1)*LEN($I195))+1,LEN($I195)))</f>
        <v/>
      </c>
      <c r="Q195" s="391" t="str">
        <f>TRIM(MID(SUBSTITUTE($I195," ",REPT(" ",LEN($I195))),((COLUMNS($I195:K195)-1)*LEN($I195))+1,LEN($I195)))</f>
        <v/>
      </c>
      <c r="AE195" s="3" t="s">
        <v>13</v>
      </c>
      <c r="AF195" s="3"/>
      <c r="AG195" s="3" t="s">
        <v>97</v>
      </c>
      <c r="AH195" t="s">
        <v>2177</v>
      </c>
      <c r="AK195" s="66" t="s">
        <v>1816</v>
      </c>
      <c r="AL195" s="67" t="s">
        <v>1817</v>
      </c>
      <c r="AM195" s="67" t="s">
        <v>1768</v>
      </c>
      <c r="AN195" s="63" t="s">
        <v>1654</v>
      </c>
    </row>
    <row r="196" spans="1:40" ht="38.25">
      <c r="A196" s="253"/>
      <c r="B196" s="60"/>
      <c r="C196" s="61"/>
      <c r="D196" s="37"/>
      <c r="O196" s="391" t="str">
        <f>TRIM(MID(SUBSTITUTE($I196," ",REPT(" ",LEN($I196))),((COLUMNS($I196:I196)-1)*LEN($I196))+1,LEN($I196)))</f>
        <v/>
      </c>
      <c r="P196" s="391" t="str">
        <f>TRIM(MID(SUBSTITUTE($I196," ",REPT(" ",LEN($I196))),((COLUMNS($I196:J196)-1)*LEN($I196))+1,LEN($I196)))</f>
        <v/>
      </c>
      <c r="Q196" s="391" t="str">
        <f>TRIM(MID(SUBSTITUTE($I196," ",REPT(" ",LEN($I196))),((COLUMNS($I196:K196)-1)*LEN($I196))+1,LEN($I196)))</f>
        <v/>
      </c>
      <c r="AE196" s="3" t="s">
        <v>13</v>
      </c>
      <c r="AF196" s="3"/>
      <c r="AG196" s="3" t="s">
        <v>100</v>
      </c>
      <c r="AH196" t="s">
        <v>2178</v>
      </c>
      <c r="AK196" s="35">
        <v>1542</v>
      </c>
      <c r="AL196" s="60" t="s">
        <v>1818</v>
      </c>
      <c r="AM196" s="61" t="s">
        <v>858</v>
      </c>
      <c r="AN196" s="37" t="s">
        <v>1520</v>
      </c>
    </row>
    <row r="197" spans="1:40" ht="38.25">
      <c r="A197" s="253"/>
      <c r="B197" s="35"/>
      <c r="C197" s="36"/>
      <c r="D197" s="37"/>
      <c r="O197" s="391" t="str">
        <f>TRIM(MID(SUBSTITUTE($I197," ",REPT(" ",LEN($I197))),((COLUMNS($I197:I197)-1)*LEN($I197))+1,LEN($I197)))</f>
        <v/>
      </c>
      <c r="P197" s="391" t="str">
        <f>TRIM(MID(SUBSTITUTE($I197," ",REPT(" ",LEN($I197))),((COLUMNS($I197:J197)-1)*LEN($I197))+1,LEN($I197)))</f>
        <v/>
      </c>
      <c r="Q197" s="391" t="str">
        <f>TRIM(MID(SUBSTITUTE($I197," ",REPT(" ",LEN($I197))),((COLUMNS($I197:K197)-1)*LEN($I197))+1,LEN($I197)))</f>
        <v/>
      </c>
      <c r="AE197" s="3" t="s">
        <v>13</v>
      </c>
      <c r="AF197" s="3"/>
      <c r="AG197" s="3" t="s">
        <v>103</v>
      </c>
      <c r="AH197" t="s">
        <v>2179</v>
      </c>
      <c r="AK197" s="35" t="s">
        <v>1006</v>
      </c>
      <c r="AL197" s="35" t="s">
        <v>1007</v>
      </c>
      <c r="AM197" s="36" t="s">
        <v>1819</v>
      </c>
      <c r="AN197" s="37" t="s">
        <v>1520</v>
      </c>
    </row>
    <row r="198" spans="1:40" ht="25.5">
      <c r="A198" s="255"/>
      <c r="B198" s="67"/>
      <c r="C198" s="67"/>
      <c r="D198" s="63"/>
      <c r="O198" s="391" t="str">
        <f>TRIM(MID(SUBSTITUTE($I198," ",REPT(" ",LEN($I198))),((COLUMNS($I198:I198)-1)*LEN($I198))+1,LEN($I198)))</f>
        <v/>
      </c>
      <c r="P198" s="391" t="str">
        <f>TRIM(MID(SUBSTITUTE($I198," ",REPT(" ",LEN($I198))),((COLUMNS($I198:J198)-1)*LEN($I198))+1,LEN($I198)))</f>
        <v/>
      </c>
      <c r="Q198" s="391" t="str">
        <f>TRIM(MID(SUBSTITUTE($I198," ",REPT(" ",LEN($I198))),((COLUMNS($I198:K198)-1)*LEN($I198))+1,LEN($I198)))</f>
        <v/>
      </c>
      <c r="AE198" s="3" t="s">
        <v>13</v>
      </c>
      <c r="AF198" s="3"/>
      <c r="AG198" s="3" t="s">
        <v>106</v>
      </c>
      <c r="AH198" t="s">
        <v>2180</v>
      </c>
      <c r="AK198" s="66" t="s">
        <v>1011</v>
      </c>
      <c r="AL198" s="67" t="s">
        <v>1012</v>
      </c>
      <c r="AM198" s="67" t="s">
        <v>1013</v>
      </c>
      <c r="AN198" s="63" t="s">
        <v>1654</v>
      </c>
    </row>
    <row r="199" spans="1:40" ht="36">
      <c r="A199" s="258"/>
      <c r="B199" s="195"/>
      <c r="C199" s="195"/>
      <c r="D199" s="210"/>
      <c r="O199" s="391" t="str">
        <f>TRIM(MID(SUBSTITUTE($I199," ",REPT(" ",LEN($I199))),((COLUMNS($I199:I199)-1)*LEN($I199))+1,LEN($I199)))</f>
        <v/>
      </c>
      <c r="P199" s="391" t="str">
        <f>TRIM(MID(SUBSTITUTE($I199," ",REPT(" ",LEN($I199))),((COLUMNS($I199:J199)-1)*LEN($I199))+1,LEN($I199)))</f>
        <v/>
      </c>
      <c r="Q199" s="391" t="str">
        <f>TRIM(MID(SUBSTITUTE($I199," ",REPT(" ",LEN($I199))),((COLUMNS($I199:K199)-1)*LEN($I199))+1,LEN($I199)))</f>
        <v/>
      </c>
      <c r="AE199" s="3" t="s">
        <v>13</v>
      </c>
      <c r="AF199" s="3"/>
      <c r="AG199" s="3" t="s">
        <v>109</v>
      </c>
      <c r="AH199" t="s">
        <v>2181</v>
      </c>
      <c r="AK199" s="195" t="s">
        <v>1016</v>
      </c>
      <c r="AL199" s="195" t="s">
        <v>1017</v>
      </c>
      <c r="AM199" s="195" t="s">
        <v>1018</v>
      </c>
      <c r="AN199" s="210" t="s">
        <v>1520</v>
      </c>
    </row>
    <row r="200" spans="1:40" ht="51">
      <c r="A200" s="255"/>
      <c r="B200" s="67"/>
      <c r="C200" s="67"/>
      <c r="D200" s="63"/>
      <c r="O200" s="391" t="str">
        <f>TRIM(MID(SUBSTITUTE($I200," ",REPT(" ",LEN($I200))),((COLUMNS($I200:I200)-1)*LEN($I200))+1,LEN($I200)))</f>
        <v/>
      </c>
      <c r="P200" s="391" t="str">
        <f>TRIM(MID(SUBSTITUTE($I200," ",REPT(" ",LEN($I200))),((COLUMNS($I200:J200)-1)*LEN($I200))+1,LEN($I200)))</f>
        <v/>
      </c>
      <c r="Q200" s="391" t="str">
        <f>TRIM(MID(SUBSTITUTE($I200," ",REPT(" ",LEN($I200))),((COLUMNS($I200:K200)-1)*LEN($I200))+1,LEN($I200)))</f>
        <v/>
      </c>
      <c r="AE200" s="3" t="s">
        <v>13</v>
      </c>
      <c r="AF200" s="3"/>
      <c r="AG200" s="3" t="s">
        <v>112</v>
      </c>
      <c r="AH200" t="s">
        <v>2182</v>
      </c>
      <c r="AK200" s="66" t="s">
        <v>1021</v>
      </c>
      <c r="AL200" s="67" t="s">
        <v>1022</v>
      </c>
      <c r="AM200" s="67" t="s">
        <v>1023</v>
      </c>
      <c r="AN200" s="63" t="s">
        <v>1520</v>
      </c>
    </row>
    <row r="201" spans="1:40" ht="38.25">
      <c r="A201" s="255"/>
      <c r="B201" s="67"/>
      <c r="C201" s="67"/>
      <c r="D201" s="63"/>
      <c r="O201" s="391" t="str">
        <f>TRIM(MID(SUBSTITUTE($I201," ",REPT(" ",LEN($I201))),((COLUMNS($I201:I201)-1)*LEN($I201))+1,LEN($I201)))</f>
        <v/>
      </c>
      <c r="P201" s="391" t="str">
        <f>TRIM(MID(SUBSTITUTE($I201," ",REPT(" ",LEN($I201))),((COLUMNS($I201:J201)-1)*LEN($I201))+1,LEN($I201)))</f>
        <v/>
      </c>
      <c r="Q201" s="391" t="str">
        <f>TRIM(MID(SUBSTITUTE($I201," ",REPT(" ",LEN($I201))),((COLUMNS($I201:K201)-1)*LEN($I201))+1,LEN($I201)))</f>
        <v/>
      </c>
      <c r="AE201" s="3" t="s">
        <v>13</v>
      </c>
      <c r="AF201" s="3"/>
      <c r="AG201" s="3" t="s">
        <v>115</v>
      </c>
      <c r="AH201" t="s">
        <v>2183</v>
      </c>
      <c r="AK201" s="66" t="s">
        <v>1026</v>
      </c>
      <c r="AL201" s="67" t="s">
        <v>1027</v>
      </c>
      <c r="AM201" s="67" t="s">
        <v>1028</v>
      </c>
      <c r="AN201" s="63" t="s">
        <v>1520</v>
      </c>
    </row>
    <row r="202" spans="1:40" ht="36">
      <c r="A202" s="253"/>
      <c r="B202" s="35"/>
      <c r="C202" s="36"/>
      <c r="D202" s="37"/>
      <c r="O202" s="391" t="str">
        <f>TRIM(MID(SUBSTITUTE($I202," ",REPT(" ",LEN($I202))),((COLUMNS($I202:I202)-1)*LEN($I202))+1,LEN($I202)))</f>
        <v/>
      </c>
      <c r="P202" s="391" t="str">
        <f>TRIM(MID(SUBSTITUTE($I202," ",REPT(" ",LEN($I202))),((COLUMNS($I202:J202)-1)*LEN($I202))+1,LEN($I202)))</f>
        <v/>
      </c>
      <c r="Q202" s="391" t="str">
        <f>TRIM(MID(SUBSTITUTE($I202," ",REPT(" ",LEN($I202))),((COLUMNS($I202:K202)-1)*LEN($I202))+1,LEN($I202)))</f>
        <v/>
      </c>
      <c r="AE202" s="3" t="s">
        <v>13</v>
      </c>
      <c r="AF202" s="3"/>
      <c r="AG202" s="3" t="s">
        <v>118</v>
      </c>
      <c r="AH202" t="s">
        <v>2184</v>
      </c>
      <c r="AK202" s="35" t="s">
        <v>1029</v>
      </c>
      <c r="AL202" s="35" t="s">
        <v>1030</v>
      </c>
      <c r="AM202" s="36" t="s">
        <v>1031</v>
      </c>
      <c r="AN202" s="37" t="s">
        <v>1520</v>
      </c>
    </row>
    <row r="203" spans="1:40">
      <c r="A203" s="255"/>
      <c r="B203" s="67"/>
      <c r="C203" s="67"/>
      <c r="D203" s="63"/>
      <c r="O203" s="391" t="str">
        <f>TRIM(MID(SUBSTITUTE($I203," ",REPT(" ",LEN($I203))),((COLUMNS($I203:I203)-1)*LEN($I203))+1,LEN($I203)))</f>
        <v/>
      </c>
      <c r="P203" s="391" t="str">
        <f>TRIM(MID(SUBSTITUTE($I203," ",REPT(" ",LEN($I203))),((COLUMNS($I203:J203)-1)*LEN($I203))+1,LEN($I203)))</f>
        <v/>
      </c>
      <c r="Q203" s="391" t="str">
        <f>TRIM(MID(SUBSTITUTE($I203," ",REPT(" ",LEN($I203))),((COLUMNS($I203:K203)-1)*LEN($I203))+1,LEN($I203)))</f>
        <v/>
      </c>
      <c r="AE203" s="3" t="s">
        <v>13</v>
      </c>
      <c r="AF203" s="3"/>
      <c r="AG203" s="3" t="s">
        <v>121</v>
      </c>
      <c r="AH203" t="s">
        <v>2185</v>
      </c>
      <c r="AK203" s="66" t="s">
        <v>1034</v>
      </c>
      <c r="AL203" s="67" t="s">
        <v>1035</v>
      </c>
      <c r="AM203" s="67" t="s">
        <v>1820</v>
      </c>
      <c r="AN203" s="63" t="s">
        <v>1714</v>
      </c>
    </row>
    <row r="204" spans="1:40" ht="38.25">
      <c r="A204" s="255"/>
      <c r="B204" s="67"/>
      <c r="C204" s="67"/>
      <c r="D204" s="63"/>
      <c r="O204" s="391" t="str">
        <f>TRIM(MID(SUBSTITUTE($I204," ",REPT(" ",LEN($I204))),((COLUMNS($I204:I204)-1)*LEN($I204))+1,LEN($I204)))</f>
        <v/>
      </c>
      <c r="P204" s="391" t="str">
        <f>TRIM(MID(SUBSTITUTE($I204," ",REPT(" ",LEN($I204))),((COLUMNS($I204:J204)-1)*LEN($I204))+1,LEN($I204)))</f>
        <v/>
      </c>
      <c r="Q204" s="391" t="str">
        <f>TRIM(MID(SUBSTITUTE($I204," ",REPT(" ",LEN($I204))),((COLUMNS($I204:K204)-1)*LEN($I204))+1,LEN($I204)))</f>
        <v/>
      </c>
      <c r="AE204" s="3" t="s">
        <v>13</v>
      </c>
      <c r="AF204" s="3"/>
      <c r="AG204" s="3" t="s">
        <v>124</v>
      </c>
      <c r="AH204" t="s">
        <v>2186</v>
      </c>
      <c r="AK204" s="66" t="s">
        <v>1039</v>
      </c>
      <c r="AL204" s="67" t="s">
        <v>1040</v>
      </c>
      <c r="AM204" s="67" t="s">
        <v>1821</v>
      </c>
      <c r="AN204" s="63" t="s">
        <v>1520</v>
      </c>
    </row>
    <row r="205" spans="1:40" ht="38.25">
      <c r="A205" s="253"/>
      <c r="B205" s="60"/>
      <c r="C205" s="61"/>
      <c r="D205" s="37"/>
      <c r="O205" s="391" t="str">
        <f>TRIM(MID(SUBSTITUTE($I205," ",REPT(" ",LEN($I205))),((COLUMNS($I205:I205)-1)*LEN($I205))+1,LEN($I205)))</f>
        <v/>
      </c>
      <c r="P205" s="391" t="str">
        <f>TRIM(MID(SUBSTITUTE($I205," ",REPT(" ",LEN($I205))),((COLUMNS($I205:J205)-1)*LEN($I205))+1,LEN($I205)))</f>
        <v/>
      </c>
      <c r="Q205" s="391" t="str">
        <f>TRIM(MID(SUBSTITUTE($I205," ",REPT(" ",LEN($I205))),((COLUMNS($I205:K205)-1)*LEN($I205))+1,LEN($I205)))</f>
        <v/>
      </c>
      <c r="AE205" s="3" t="s">
        <v>13</v>
      </c>
      <c r="AF205" s="3"/>
      <c r="AG205" s="3" t="s">
        <v>127</v>
      </c>
      <c r="AH205" t="s">
        <v>2187</v>
      </c>
      <c r="AK205" s="35" t="s">
        <v>1042</v>
      </c>
      <c r="AL205" s="60" t="s">
        <v>1043</v>
      </c>
      <c r="AM205" s="61" t="s">
        <v>1044</v>
      </c>
      <c r="AN205" s="37" t="s">
        <v>1520</v>
      </c>
    </row>
    <row r="206" spans="1:40" ht="38.25">
      <c r="A206" s="253"/>
      <c r="B206" s="75"/>
      <c r="C206" s="36"/>
      <c r="D206" s="76"/>
      <c r="O206" s="391" t="str">
        <f>TRIM(MID(SUBSTITUTE($I206," ",REPT(" ",LEN($I206))),((COLUMNS($I206:I206)-1)*LEN($I206))+1,LEN($I206)))</f>
        <v/>
      </c>
      <c r="P206" s="391" t="str">
        <f>TRIM(MID(SUBSTITUTE($I206," ",REPT(" ",LEN($I206))),((COLUMNS($I206:J206)-1)*LEN($I206))+1,LEN($I206)))</f>
        <v/>
      </c>
      <c r="Q206" s="391" t="str">
        <f>TRIM(MID(SUBSTITUTE($I206," ",REPT(" ",LEN($I206))),((COLUMNS($I206:K206)-1)*LEN($I206))+1,LEN($I206)))</f>
        <v/>
      </c>
      <c r="AE206" s="3" t="s">
        <v>13</v>
      </c>
      <c r="AF206" s="3"/>
      <c r="AG206" s="3" t="s">
        <v>130</v>
      </c>
      <c r="AH206" t="s">
        <v>2188</v>
      </c>
      <c r="AK206" s="35">
        <v>1137</v>
      </c>
      <c r="AL206" s="75" t="s">
        <v>1048</v>
      </c>
      <c r="AM206" s="36" t="s">
        <v>1822</v>
      </c>
      <c r="AN206" s="76" t="s">
        <v>1654</v>
      </c>
    </row>
    <row r="207" spans="1:40" ht="25.5">
      <c r="A207" s="255"/>
      <c r="B207" s="67"/>
      <c r="C207" s="67"/>
      <c r="D207" s="63"/>
      <c r="O207" s="391" t="str">
        <f>TRIM(MID(SUBSTITUTE($I207," ",REPT(" ",LEN($I207))),((COLUMNS($I207:I207)-1)*LEN($I207))+1,LEN($I207)))</f>
        <v/>
      </c>
      <c r="P207" s="391" t="str">
        <f>TRIM(MID(SUBSTITUTE($I207," ",REPT(" ",LEN($I207))),((COLUMNS($I207:J207)-1)*LEN($I207))+1,LEN($I207)))</f>
        <v/>
      </c>
      <c r="Q207" s="391" t="str">
        <f>TRIM(MID(SUBSTITUTE($I207," ",REPT(" ",LEN($I207))),((COLUMNS($I207:K207)-1)*LEN($I207))+1,LEN($I207)))</f>
        <v/>
      </c>
      <c r="AE207" s="3" t="s">
        <v>13</v>
      </c>
      <c r="AF207" s="3"/>
      <c r="AG207" s="3" t="s">
        <v>31</v>
      </c>
      <c r="AH207" t="s">
        <v>2189</v>
      </c>
      <c r="AK207" s="66" t="s">
        <v>1052</v>
      </c>
      <c r="AL207" s="67" t="s">
        <v>1053</v>
      </c>
      <c r="AM207" s="67" t="s">
        <v>1823</v>
      </c>
      <c r="AN207" s="63" t="s">
        <v>1714</v>
      </c>
    </row>
    <row r="208" spans="1:40" ht="25.5">
      <c r="A208" s="258"/>
      <c r="B208" s="195"/>
      <c r="C208" s="195"/>
      <c r="D208" s="210"/>
      <c r="O208" s="391" t="str">
        <f>TRIM(MID(SUBSTITUTE($I208," ",REPT(" ",LEN($I208))),((COLUMNS($I208:I208)-1)*LEN($I208))+1,LEN($I208)))</f>
        <v/>
      </c>
      <c r="P208" s="391" t="str">
        <f>TRIM(MID(SUBSTITUTE($I208," ",REPT(" ",LEN($I208))),((COLUMNS($I208:J208)-1)*LEN($I208))+1,LEN($I208)))</f>
        <v/>
      </c>
      <c r="Q208" s="391" t="str">
        <f>TRIM(MID(SUBSTITUTE($I208," ",REPT(" ",LEN($I208))),((COLUMNS($I208:K208)-1)*LEN($I208))+1,LEN($I208)))</f>
        <v/>
      </c>
      <c r="AE208" s="3" t="s">
        <v>13</v>
      </c>
      <c r="AF208" s="3"/>
      <c r="AG208" s="3" t="s">
        <v>148</v>
      </c>
      <c r="AH208" t="s">
        <v>2190</v>
      </c>
      <c r="AK208" s="195" t="s">
        <v>1055</v>
      </c>
      <c r="AL208" s="195" t="s">
        <v>1056</v>
      </c>
      <c r="AM208" s="195" t="s">
        <v>1057</v>
      </c>
      <c r="AN208" s="210" t="s">
        <v>1520</v>
      </c>
    </row>
    <row r="209" spans="1:40" ht="48">
      <c r="A209" s="253"/>
      <c r="B209" s="49"/>
      <c r="C209" s="53"/>
      <c r="D209" s="37"/>
      <c r="O209" s="391" t="str">
        <f>TRIM(MID(SUBSTITUTE($I209," ",REPT(" ",LEN($I209))),((COLUMNS($I209:I209)-1)*LEN($I209))+1,LEN($I209)))</f>
        <v/>
      </c>
      <c r="P209" s="391" t="str">
        <f>TRIM(MID(SUBSTITUTE($I209," ",REPT(" ",LEN($I209))),((COLUMNS($I209:J209)-1)*LEN($I209))+1,LEN($I209)))</f>
        <v/>
      </c>
      <c r="Q209" s="391" t="str">
        <f>TRIM(MID(SUBSTITUTE($I209," ",REPT(" ",LEN($I209))),((COLUMNS($I209:K209)-1)*LEN($I209))+1,LEN($I209)))</f>
        <v/>
      </c>
      <c r="AE209" s="3" t="s">
        <v>13</v>
      </c>
      <c r="AF209" s="3"/>
      <c r="AG209" s="3" t="s">
        <v>151</v>
      </c>
      <c r="AH209" t="s">
        <v>2191</v>
      </c>
      <c r="AK209" s="35" t="s">
        <v>1060</v>
      </c>
      <c r="AL209" s="49" t="s">
        <v>1061</v>
      </c>
      <c r="AM209" s="53" t="s">
        <v>1062</v>
      </c>
      <c r="AN209" s="37" t="s">
        <v>1714</v>
      </c>
    </row>
    <row r="210" spans="1:40" ht="36">
      <c r="A210" s="253"/>
      <c r="B210" s="75"/>
      <c r="C210" s="36"/>
      <c r="D210" s="76"/>
      <c r="O210" s="391" t="str">
        <f>TRIM(MID(SUBSTITUTE($I210," ",REPT(" ",LEN($I210))),((COLUMNS($I210:I210)-1)*LEN($I210))+1,LEN($I210)))</f>
        <v/>
      </c>
      <c r="P210" s="391" t="str">
        <f>TRIM(MID(SUBSTITUTE($I210," ",REPT(" ",LEN($I210))),((COLUMNS($I210:J210)-1)*LEN($I210))+1,LEN($I210)))</f>
        <v/>
      </c>
      <c r="Q210" s="391" t="str">
        <f>TRIM(MID(SUBSTITUTE($I210," ",REPT(" ",LEN($I210))),((COLUMNS($I210:K210)-1)*LEN($I210))+1,LEN($I210)))</f>
        <v/>
      </c>
      <c r="AE210" s="3" t="s">
        <v>13</v>
      </c>
      <c r="AF210" s="3"/>
      <c r="AG210" s="3" t="s">
        <v>154</v>
      </c>
      <c r="AH210" t="s">
        <v>2192</v>
      </c>
      <c r="AK210" s="35">
        <v>1152</v>
      </c>
      <c r="AL210" s="75" t="s">
        <v>1066</v>
      </c>
      <c r="AM210" s="36" t="s">
        <v>1825</v>
      </c>
      <c r="AN210" s="76" t="s">
        <v>1520</v>
      </c>
    </row>
    <row r="211" spans="1:40" ht="25.5">
      <c r="A211" s="255"/>
      <c r="B211" s="67"/>
      <c r="C211" s="67"/>
      <c r="D211" s="63"/>
      <c r="O211" s="391" t="str">
        <f>TRIM(MID(SUBSTITUTE($I211," ",REPT(" ",LEN($I211))),((COLUMNS($I211:I211)-1)*LEN($I211))+1,LEN($I211)))</f>
        <v/>
      </c>
      <c r="P211" s="391" t="str">
        <f>TRIM(MID(SUBSTITUTE($I211," ",REPT(" ",LEN($I211))),((COLUMNS($I211:J211)-1)*LEN($I211))+1,LEN($I211)))</f>
        <v/>
      </c>
      <c r="Q211" s="391" t="str">
        <f>TRIM(MID(SUBSTITUTE($I211," ",REPT(" ",LEN($I211))),((COLUMNS($I211:K211)-1)*LEN($I211))+1,LEN($I211)))</f>
        <v/>
      </c>
      <c r="AE211" s="3" t="s">
        <v>13</v>
      </c>
      <c r="AF211" s="3"/>
      <c r="AG211" s="3" t="s">
        <v>157</v>
      </c>
      <c r="AH211" t="s">
        <v>2193</v>
      </c>
      <c r="AK211" s="66" t="s">
        <v>1068</v>
      </c>
      <c r="AL211" s="67" t="s">
        <v>1069</v>
      </c>
      <c r="AM211" s="67" t="s">
        <v>1826</v>
      </c>
      <c r="AN211" s="63" t="s">
        <v>1520</v>
      </c>
    </row>
    <row r="212" spans="1:40" ht="36">
      <c r="A212" s="253"/>
      <c r="B212" s="35"/>
      <c r="C212" s="36"/>
      <c r="D212" s="37"/>
      <c r="O212" s="391" t="str">
        <f>TRIM(MID(SUBSTITUTE($I212," ",REPT(" ",LEN($I212))),((COLUMNS($I212:I212)-1)*LEN($I212))+1,LEN($I212)))</f>
        <v/>
      </c>
      <c r="P212" s="391" t="str">
        <f>TRIM(MID(SUBSTITUTE($I212," ",REPT(" ",LEN($I212))),((COLUMNS($I212:J212)-1)*LEN($I212))+1,LEN($I212)))</f>
        <v/>
      </c>
      <c r="Q212" s="391" t="str">
        <f>TRIM(MID(SUBSTITUTE($I212," ",REPT(" ",LEN($I212))),((COLUMNS($I212:K212)-1)*LEN($I212))+1,LEN($I212)))</f>
        <v/>
      </c>
      <c r="AE212" s="3" t="s">
        <v>13</v>
      </c>
      <c r="AF212" s="3"/>
      <c r="AG212" s="3" t="s">
        <v>148</v>
      </c>
      <c r="AH212" t="s">
        <v>2194</v>
      </c>
      <c r="AK212" s="35" t="s">
        <v>1071</v>
      </c>
      <c r="AL212" s="35" t="s">
        <v>1072</v>
      </c>
      <c r="AM212" s="36" t="s">
        <v>1827</v>
      </c>
      <c r="AN212" s="37" t="s">
        <v>1520</v>
      </c>
    </row>
    <row r="213" spans="1:40" ht="25.5">
      <c r="A213" s="253"/>
      <c r="B213" s="35"/>
      <c r="C213" s="36"/>
      <c r="D213" s="37"/>
      <c r="O213" s="391" t="str">
        <f>TRIM(MID(SUBSTITUTE($I213," ",REPT(" ",LEN($I213))),((COLUMNS($I213:I213)-1)*LEN($I213))+1,LEN($I213)))</f>
        <v/>
      </c>
      <c r="P213" s="391" t="str">
        <f>TRIM(MID(SUBSTITUTE($I213," ",REPT(" ",LEN($I213))),((COLUMNS($I213:J213)-1)*LEN($I213))+1,LEN($I213)))</f>
        <v/>
      </c>
      <c r="Q213" s="391" t="str">
        <f>TRIM(MID(SUBSTITUTE($I213," ",REPT(" ",LEN($I213))),((COLUMNS($I213:K213)-1)*LEN($I213))+1,LEN($I213)))</f>
        <v/>
      </c>
      <c r="AE213" s="3" t="s">
        <v>13</v>
      </c>
      <c r="AF213" s="3"/>
      <c r="AG213" s="3" t="s">
        <v>43</v>
      </c>
      <c r="AH213" t="s">
        <v>2195</v>
      </c>
      <c r="AK213" s="35" t="s">
        <v>1074</v>
      </c>
      <c r="AL213" s="35" t="s">
        <v>1075</v>
      </c>
      <c r="AM213" s="36" t="s">
        <v>1828</v>
      </c>
      <c r="AN213" s="37" t="s">
        <v>1520</v>
      </c>
    </row>
    <row r="214" spans="1:40" ht="38.25">
      <c r="A214" s="253"/>
      <c r="B214" s="35"/>
      <c r="C214" s="36"/>
      <c r="D214" s="37"/>
      <c r="O214" s="391" t="str">
        <f>TRIM(MID(SUBSTITUTE($I214," ",REPT(" ",LEN($I214))),((COLUMNS($I214:I214)-1)*LEN($I214))+1,LEN($I214)))</f>
        <v/>
      </c>
      <c r="P214" s="391" t="str">
        <f>TRIM(MID(SUBSTITUTE($I214," ",REPT(" ",LEN($I214))),((COLUMNS($I214:J214)-1)*LEN($I214))+1,LEN($I214)))</f>
        <v/>
      </c>
      <c r="Q214" s="391" t="str">
        <f>TRIM(MID(SUBSTITUTE($I214," ",REPT(" ",LEN($I214))),((COLUMNS($I214:K214)-1)*LEN($I214))+1,LEN($I214)))</f>
        <v/>
      </c>
      <c r="AE214" s="3" t="s">
        <v>13</v>
      </c>
      <c r="AF214" s="3"/>
      <c r="AG214" s="3" t="s">
        <v>151</v>
      </c>
      <c r="AH214" t="s">
        <v>2196</v>
      </c>
      <c r="AK214" s="35" t="s">
        <v>1079</v>
      </c>
      <c r="AL214" s="35" t="s">
        <v>1080</v>
      </c>
      <c r="AM214" s="36" t="s">
        <v>184</v>
      </c>
      <c r="AN214" s="37" t="s">
        <v>1546</v>
      </c>
    </row>
    <row r="215" spans="1:40" ht="51">
      <c r="A215" s="253"/>
      <c r="B215" s="35"/>
      <c r="C215" s="36"/>
      <c r="D215" s="63"/>
      <c r="O215" s="391" t="str">
        <f>TRIM(MID(SUBSTITUTE($I215," ",REPT(" ",LEN($I215))),((COLUMNS($I215:I215)-1)*LEN($I215))+1,LEN($I215)))</f>
        <v/>
      </c>
      <c r="P215" s="391" t="str">
        <f>TRIM(MID(SUBSTITUTE($I215," ",REPT(" ",LEN($I215))),((COLUMNS($I215:J215)-1)*LEN($I215))+1,LEN($I215)))</f>
        <v/>
      </c>
      <c r="Q215" s="391" t="str">
        <f>TRIM(MID(SUBSTITUTE($I215," ",REPT(" ",LEN($I215))),((COLUMNS($I215:K215)-1)*LEN($I215))+1,LEN($I215)))</f>
        <v/>
      </c>
      <c r="AE215" s="3" t="s">
        <v>13</v>
      </c>
      <c r="AF215" s="3"/>
      <c r="AG215" s="3" t="s">
        <v>58</v>
      </c>
      <c r="AH215" t="s">
        <v>2197</v>
      </c>
      <c r="AK215" s="35">
        <v>1588</v>
      </c>
      <c r="AL215" s="35" t="s">
        <v>1082</v>
      </c>
      <c r="AM215" s="36" t="s">
        <v>1083</v>
      </c>
      <c r="AN215" s="63" t="s">
        <v>1520</v>
      </c>
    </row>
    <row r="216" spans="1:40" ht="25.5">
      <c r="A216" s="255"/>
      <c r="B216" s="67"/>
      <c r="C216" s="67"/>
      <c r="D216" s="63"/>
      <c r="O216" s="391" t="str">
        <f>TRIM(MID(SUBSTITUTE($I216," ",REPT(" ",LEN($I216))),((COLUMNS($I216:I216)-1)*LEN($I216))+1,LEN($I216)))</f>
        <v/>
      </c>
      <c r="P216" s="391" t="str">
        <f>TRIM(MID(SUBSTITUTE($I216," ",REPT(" ",LEN($I216))),((COLUMNS($I216:J216)-1)*LEN($I216))+1,LEN($I216)))</f>
        <v/>
      </c>
      <c r="Q216" s="391" t="str">
        <f>TRIM(MID(SUBSTITUTE($I216," ",REPT(" ",LEN($I216))),((COLUMNS($I216:K216)-1)*LEN($I216))+1,LEN($I216)))</f>
        <v/>
      </c>
      <c r="AE216" s="3" t="s">
        <v>13</v>
      </c>
      <c r="AF216" s="3"/>
      <c r="AG216" s="3" t="s">
        <v>154</v>
      </c>
      <c r="AH216" t="s">
        <v>2198</v>
      </c>
      <c r="AK216" s="66" t="s">
        <v>1084</v>
      </c>
      <c r="AL216" s="67" t="s">
        <v>1085</v>
      </c>
      <c r="AM216" s="67" t="s">
        <v>1829</v>
      </c>
      <c r="AN216" s="63" t="s">
        <v>1520</v>
      </c>
    </row>
    <row r="217" spans="1:40" ht="48">
      <c r="A217" s="258"/>
      <c r="B217" s="195"/>
      <c r="C217" s="195"/>
      <c r="D217" s="210"/>
      <c r="O217" s="391" t="str">
        <f>TRIM(MID(SUBSTITUTE($I217," ",REPT(" ",LEN($I217))),((COLUMNS($I217:I217)-1)*LEN($I217))+1,LEN($I217)))</f>
        <v/>
      </c>
      <c r="P217" s="391" t="str">
        <f>TRIM(MID(SUBSTITUTE($I217," ",REPT(" ",LEN($I217))),((COLUMNS($I217:J217)-1)*LEN($I217))+1,LEN($I217)))</f>
        <v/>
      </c>
      <c r="Q217" s="391" t="str">
        <f>TRIM(MID(SUBSTITUTE($I217," ",REPT(" ",LEN($I217))),((COLUMNS($I217:K217)-1)*LEN($I217))+1,LEN($I217)))</f>
        <v/>
      </c>
      <c r="AE217" s="3" t="s">
        <v>13</v>
      </c>
      <c r="AF217" s="3"/>
      <c r="AG217" s="3" t="s">
        <v>157</v>
      </c>
      <c r="AH217" t="s">
        <v>2199</v>
      </c>
      <c r="AK217" s="217"/>
      <c r="AL217" s="195" t="s">
        <v>1087</v>
      </c>
      <c r="AM217" s="195" t="s">
        <v>1088</v>
      </c>
      <c r="AN217" s="210" t="s">
        <v>1520</v>
      </c>
    </row>
    <row r="218" spans="1:40" ht="51">
      <c r="A218" s="255"/>
      <c r="B218" s="67"/>
      <c r="C218" s="67"/>
      <c r="D218" s="63"/>
      <c r="O218" s="391" t="str">
        <f>TRIM(MID(SUBSTITUTE($I218," ",REPT(" ",LEN($I218))),((COLUMNS($I218:I218)-1)*LEN($I218))+1,LEN($I218)))</f>
        <v/>
      </c>
      <c r="P218" s="391" t="str">
        <f>TRIM(MID(SUBSTITUTE($I218," ",REPT(" ",LEN($I218))),((COLUMNS($I218:J218)-1)*LEN($I218))+1,LEN($I218)))</f>
        <v/>
      </c>
      <c r="Q218" s="391" t="str">
        <f>TRIM(MID(SUBSTITUTE($I218," ",REPT(" ",LEN($I218))),((COLUMNS($I218:K218)-1)*LEN($I218))+1,LEN($I218)))</f>
        <v/>
      </c>
      <c r="AE218" s="3" t="s">
        <v>13</v>
      </c>
      <c r="AF218" s="3"/>
      <c r="AG218" s="3" t="s">
        <v>112</v>
      </c>
      <c r="AH218" t="s">
        <v>2200</v>
      </c>
      <c r="AK218" s="66">
        <v>1605</v>
      </c>
      <c r="AL218" s="67" t="s">
        <v>1090</v>
      </c>
      <c r="AM218" s="67" t="s">
        <v>1830</v>
      </c>
      <c r="AN218" s="63" t="s">
        <v>1520</v>
      </c>
    </row>
    <row r="219" spans="1:40" ht="38.25">
      <c r="A219" s="253"/>
      <c r="B219" s="35"/>
      <c r="C219" s="36"/>
      <c r="D219" s="37"/>
      <c r="O219" s="391" t="str">
        <f>TRIM(MID(SUBSTITUTE($I219," ",REPT(" ",LEN($I219))),((COLUMNS($I219:I219)-1)*LEN($I219))+1,LEN($I219)))</f>
        <v/>
      </c>
      <c r="P219" s="391" t="str">
        <f>TRIM(MID(SUBSTITUTE($I219," ",REPT(" ",LEN($I219))),((COLUMNS($I219:J219)-1)*LEN($I219))+1,LEN($I219)))</f>
        <v/>
      </c>
      <c r="Q219" s="391" t="str">
        <f>TRIM(MID(SUBSTITUTE($I219," ",REPT(" ",LEN($I219))),((COLUMNS($I219:K219)-1)*LEN($I219))+1,LEN($I219)))</f>
        <v/>
      </c>
      <c r="AE219" s="3" t="s">
        <v>13</v>
      </c>
      <c r="AF219" s="3"/>
      <c r="AG219" s="3" t="s">
        <v>130</v>
      </c>
      <c r="AH219" t="s">
        <v>2201</v>
      </c>
      <c r="AK219" s="35" t="s">
        <v>1092</v>
      </c>
      <c r="AL219" s="35" t="s">
        <v>1093</v>
      </c>
      <c r="AM219" s="36" t="s">
        <v>1831</v>
      </c>
      <c r="AN219" s="37" t="s">
        <v>1520</v>
      </c>
    </row>
    <row r="220" spans="1:40" ht="48">
      <c r="A220" s="253"/>
      <c r="B220" s="35"/>
      <c r="C220" s="36"/>
      <c r="D220" s="63"/>
      <c r="O220" s="391" t="str">
        <f>TRIM(MID(SUBSTITUTE($I220," ",REPT(" ",LEN($I220))),((COLUMNS($I220:I220)-1)*LEN($I220))+1,LEN($I220)))</f>
        <v/>
      </c>
      <c r="P220" s="391" t="str">
        <f>TRIM(MID(SUBSTITUTE($I220," ",REPT(" ",LEN($I220))),((COLUMNS($I220:J220)-1)*LEN($I220))+1,LEN($I220)))</f>
        <v/>
      </c>
      <c r="Q220" s="391" t="str">
        <f>TRIM(MID(SUBSTITUTE($I220," ",REPT(" ",LEN($I220))),((COLUMNS($I220:K220)-1)*LEN($I220))+1,LEN($I220)))</f>
        <v/>
      </c>
      <c r="AE220" s="3" t="s">
        <v>13</v>
      </c>
      <c r="AF220" s="3"/>
      <c r="AG220" s="3" t="s">
        <v>34</v>
      </c>
      <c r="AH220" t="s">
        <v>2202</v>
      </c>
      <c r="AK220" s="35">
        <v>1832</v>
      </c>
      <c r="AL220" s="35" t="s">
        <v>1096</v>
      </c>
      <c r="AM220" s="36" t="s">
        <v>1097</v>
      </c>
      <c r="AN220" s="63" t="s">
        <v>1520</v>
      </c>
    </row>
    <row r="221" spans="1:40" ht="48">
      <c r="A221" s="253"/>
      <c r="B221" s="35"/>
      <c r="C221" s="36"/>
      <c r="D221" s="76"/>
      <c r="O221" s="391" t="str">
        <f>TRIM(MID(SUBSTITUTE($I221," ",REPT(" ",LEN($I221))),((COLUMNS($I221:I221)-1)*LEN($I221))+1,LEN($I221)))</f>
        <v/>
      </c>
      <c r="P221" s="391" t="str">
        <f>TRIM(MID(SUBSTITUTE($I221," ",REPT(" ",LEN($I221))),((COLUMNS($I221:J221)-1)*LEN($I221))+1,LEN($I221)))</f>
        <v/>
      </c>
      <c r="Q221" s="391" t="str">
        <f>TRIM(MID(SUBSTITUTE($I221," ",REPT(" ",LEN($I221))),((COLUMNS($I221:K221)-1)*LEN($I221))+1,LEN($I221)))</f>
        <v/>
      </c>
      <c r="AE221" s="3" t="s">
        <v>13</v>
      </c>
      <c r="AF221" s="3"/>
      <c r="AG221" s="3" t="s">
        <v>46</v>
      </c>
      <c r="AH221" t="s">
        <v>2203</v>
      </c>
      <c r="AK221" s="35">
        <v>1834</v>
      </c>
      <c r="AL221" s="35" t="s">
        <v>1101</v>
      </c>
      <c r="AM221" s="36" t="s">
        <v>1102</v>
      </c>
      <c r="AN221" s="76" t="s">
        <v>1520</v>
      </c>
    </row>
    <row r="222" spans="1:40" ht="25.5">
      <c r="A222" s="253"/>
      <c r="B222" s="35"/>
      <c r="C222" s="36"/>
      <c r="D222" s="37"/>
      <c r="O222" s="391" t="str">
        <f>TRIM(MID(SUBSTITUTE($I222," ",REPT(" ",LEN($I222))),((COLUMNS($I222:I222)-1)*LEN($I222))+1,LEN($I222)))</f>
        <v/>
      </c>
      <c r="P222" s="391" t="str">
        <f>TRIM(MID(SUBSTITUTE($I222," ",REPT(" ",LEN($I222))),((COLUMNS($I222:J222)-1)*LEN($I222))+1,LEN($I222)))</f>
        <v/>
      </c>
      <c r="Q222" s="391" t="str">
        <f>TRIM(MID(SUBSTITUTE($I222," ",REPT(" ",LEN($I222))),((COLUMNS($I222:K222)-1)*LEN($I222))+1,LEN($I222)))</f>
        <v/>
      </c>
      <c r="AE222" s="3" t="s">
        <v>13</v>
      </c>
      <c r="AF222" s="3"/>
      <c r="AG222" s="3" t="s">
        <v>64</v>
      </c>
      <c r="AH222" t="s">
        <v>2204</v>
      </c>
      <c r="AK222" s="35" t="s">
        <v>1103</v>
      </c>
      <c r="AL222" s="35" t="s">
        <v>1104</v>
      </c>
      <c r="AM222" s="36" t="s">
        <v>1833</v>
      </c>
      <c r="AN222" s="37" t="s">
        <v>1520</v>
      </c>
    </row>
    <row r="223" spans="1:40" ht="48">
      <c r="A223" s="253"/>
      <c r="B223" s="35"/>
      <c r="C223" s="36"/>
      <c r="D223" s="37"/>
      <c r="O223" s="391" t="str">
        <f>TRIM(MID(SUBSTITUTE($I223," ",REPT(" ",LEN($I223))),((COLUMNS($I223:I223)-1)*LEN($I223))+1,LEN($I223)))</f>
        <v/>
      </c>
      <c r="P223" s="391" t="str">
        <f>TRIM(MID(SUBSTITUTE($I223," ",REPT(" ",LEN($I223))),((COLUMNS($I223:J223)-1)*LEN($I223))+1,LEN($I223)))</f>
        <v/>
      </c>
      <c r="Q223" s="391" t="str">
        <f>TRIM(MID(SUBSTITUTE($I223," ",REPT(" ",LEN($I223))),((COLUMNS($I223:K223)-1)*LEN($I223))+1,LEN($I223)))</f>
        <v/>
      </c>
      <c r="AE223" s="3" t="s">
        <v>13</v>
      </c>
      <c r="AF223" s="3"/>
      <c r="AG223" s="3" t="s">
        <v>118</v>
      </c>
      <c r="AH223" t="s">
        <v>2205</v>
      </c>
      <c r="AK223" s="35">
        <v>1830</v>
      </c>
      <c r="AL223" s="35" t="s">
        <v>1107</v>
      </c>
      <c r="AM223" s="36" t="s">
        <v>1108</v>
      </c>
      <c r="AN223" s="37" t="s">
        <v>1520</v>
      </c>
    </row>
    <row r="224" spans="1:40" ht="38.25">
      <c r="A224" s="253"/>
      <c r="B224" s="35"/>
      <c r="C224" s="36"/>
      <c r="D224" s="37"/>
      <c r="O224" s="391" t="str">
        <f>TRIM(MID(SUBSTITUTE($I224," ",REPT(" ",LEN($I224))),((COLUMNS($I224:I224)-1)*LEN($I224))+1,LEN($I224)))</f>
        <v/>
      </c>
      <c r="P224" s="391" t="str">
        <f>TRIM(MID(SUBSTITUTE($I224," ",REPT(" ",LEN($I224))),((COLUMNS($I224:J224)-1)*LEN($I224))+1,LEN($I224)))</f>
        <v/>
      </c>
      <c r="Q224" s="391" t="str">
        <f>TRIM(MID(SUBSTITUTE($I224," ",REPT(" ",LEN($I224))),((COLUMNS($I224:K224)-1)*LEN($I224))+1,LEN($I224)))</f>
        <v/>
      </c>
      <c r="AE224" s="3" t="s">
        <v>272</v>
      </c>
      <c r="AF224" s="3"/>
      <c r="AG224" s="3" t="s">
        <v>289</v>
      </c>
      <c r="AH224" t="s">
        <v>2206</v>
      </c>
      <c r="AK224" s="35">
        <v>1828</v>
      </c>
      <c r="AL224" s="35" t="s">
        <v>1110</v>
      </c>
      <c r="AM224" s="36" t="s">
        <v>1834</v>
      </c>
      <c r="AN224" s="37" t="s">
        <v>1520</v>
      </c>
    </row>
    <row r="225" spans="1:40" ht="48">
      <c r="A225" s="258"/>
      <c r="B225" s="195"/>
      <c r="C225" s="195"/>
      <c r="D225" s="210"/>
      <c r="AE225" s="3" t="s">
        <v>272</v>
      </c>
      <c r="AF225" s="3"/>
      <c r="AG225" s="3" t="s">
        <v>292</v>
      </c>
      <c r="AH225" t="s">
        <v>2207</v>
      </c>
      <c r="AK225" s="217"/>
      <c r="AL225" s="195" t="s">
        <v>1112</v>
      </c>
      <c r="AM225" s="195" t="s">
        <v>1113</v>
      </c>
      <c r="AN225" s="210" t="s">
        <v>1520</v>
      </c>
    </row>
    <row r="226" spans="1:40">
      <c r="A226" s="255"/>
      <c r="B226" s="67"/>
      <c r="C226" s="67"/>
      <c r="D226" s="63"/>
      <c r="AE226" s="3" t="s">
        <v>272</v>
      </c>
      <c r="AF226" s="3"/>
      <c r="AG226" s="3" t="s">
        <v>295</v>
      </c>
      <c r="AH226" t="s">
        <v>2208</v>
      </c>
      <c r="AK226" s="66">
        <v>21929</v>
      </c>
      <c r="AL226" s="67" t="s">
        <v>1115</v>
      </c>
      <c r="AM226" s="67" t="s">
        <v>1835</v>
      </c>
      <c r="AN226" s="63" t="s">
        <v>1520</v>
      </c>
    </row>
    <row r="227" spans="1:40" ht="48">
      <c r="A227" s="253"/>
      <c r="B227" s="35"/>
      <c r="C227" s="36"/>
      <c r="D227" s="37"/>
      <c r="AE227" s="3" t="s">
        <v>272</v>
      </c>
      <c r="AF227" s="3"/>
      <c r="AG227" s="3" t="s">
        <v>298</v>
      </c>
      <c r="AH227" t="s">
        <v>2209</v>
      </c>
      <c r="AK227" s="35" t="s">
        <v>1836</v>
      </c>
      <c r="AL227" s="35" t="s">
        <v>1837</v>
      </c>
      <c r="AM227" s="36" t="s">
        <v>1711</v>
      </c>
      <c r="AN227" s="37" t="s">
        <v>1572</v>
      </c>
    </row>
    <row r="228" spans="1:40" ht="24">
      <c r="A228" s="253"/>
      <c r="B228" s="35"/>
      <c r="C228" s="36"/>
      <c r="D228" s="37"/>
      <c r="AE228" s="3" t="s">
        <v>13</v>
      </c>
      <c r="AF228" s="3"/>
      <c r="AG228" s="3" t="s">
        <v>447</v>
      </c>
      <c r="AH228" t="s">
        <v>2210</v>
      </c>
      <c r="AK228" s="35" t="s">
        <v>1838</v>
      </c>
      <c r="AL228" s="35" t="s">
        <v>1839</v>
      </c>
      <c r="AM228" s="36" t="s">
        <v>915</v>
      </c>
      <c r="AN228" s="37" t="s">
        <v>1520</v>
      </c>
    </row>
    <row r="229" spans="1:40" ht="25.5">
      <c r="A229" s="253"/>
      <c r="B229" s="35"/>
      <c r="C229" s="36"/>
      <c r="D229" s="37"/>
      <c r="AE229" s="3" t="s">
        <v>304</v>
      </c>
      <c r="AF229" s="3"/>
      <c r="AG229" s="3" t="s">
        <v>458</v>
      </c>
      <c r="AH229" t="s">
        <v>2211</v>
      </c>
      <c r="AK229" s="35" t="s">
        <v>1840</v>
      </c>
      <c r="AL229" s="35" t="s">
        <v>1841</v>
      </c>
      <c r="AM229" s="36" t="s">
        <v>922</v>
      </c>
      <c r="AN229" s="37" t="s">
        <v>1520</v>
      </c>
    </row>
    <row r="230" spans="1:40" ht="38.25">
      <c r="A230" s="253"/>
      <c r="B230" s="35"/>
      <c r="C230" s="36"/>
      <c r="D230" s="37"/>
      <c r="AE230" s="3" t="s">
        <v>304</v>
      </c>
      <c r="AF230" s="3"/>
      <c r="AG230" s="3" t="s">
        <v>461</v>
      </c>
      <c r="AH230" t="s">
        <v>2212</v>
      </c>
      <c r="AK230" s="35" t="s">
        <v>1842</v>
      </c>
      <c r="AL230" s="35" t="s">
        <v>1843</v>
      </c>
      <c r="AM230" s="36" t="s">
        <v>927</v>
      </c>
      <c r="AN230" s="37" t="s">
        <v>1520</v>
      </c>
    </row>
    <row r="231" spans="1:40" ht="25.5">
      <c r="A231" s="253"/>
      <c r="B231" s="35"/>
      <c r="C231" s="36"/>
      <c r="D231" s="37"/>
      <c r="AE231" s="3" t="s">
        <v>304</v>
      </c>
      <c r="AF231" s="3"/>
      <c r="AG231" s="3" t="s">
        <v>464</v>
      </c>
      <c r="AH231" t="s">
        <v>2213</v>
      </c>
      <c r="AK231" s="35" t="s">
        <v>1844</v>
      </c>
      <c r="AL231" s="35" t="s">
        <v>1845</v>
      </c>
      <c r="AM231" s="36" t="s">
        <v>184</v>
      </c>
      <c r="AN231" s="37" t="s">
        <v>1546</v>
      </c>
    </row>
    <row r="232" spans="1:40" ht="36">
      <c r="A232" s="253"/>
      <c r="B232" s="35"/>
      <c r="C232" s="36"/>
      <c r="D232" s="37"/>
      <c r="AE232" s="3" t="s">
        <v>304</v>
      </c>
      <c r="AF232" s="3"/>
      <c r="AG232" s="3" t="s">
        <v>467</v>
      </c>
      <c r="AH232" t="s">
        <v>2214</v>
      </c>
      <c r="AK232" s="35" t="s">
        <v>1846</v>
      </c>
      <c r="AL232" s="35" t="s">
        <v>1847</v>
      </c>
      <c r="AM232" s="36" t="s">
        <v>945</v>
      </c>
      <c r="AN232" s="37" t="s">
        <v>1572</v>
      </c>
    </row>
    <row r="233" spans="1:40" ht="38.25">
      <c r="A233" s="253"/>
      <c r="B233" s="35"/>
      <c r="C233" s="36"/>
      <c r="D233" s="37"/>
      <c r="AE233" s="3" t="s">
        <v>304</v>
      </c>
      <c r="AF233" s="3"/>
      <c r="AG233" s="3" t="s">
        <v>470</v>
      </c>
      <c r="AH233" t="s">
        <v>2215</v>
      </c>
      <c r="AK233" s="35" t="s">
        <v>1848</v>
      </c>
      <c r="AL233" s="35" t="s">
        <v>1849</v>
      </c>
      <c r="AM233" s="36" t="s">
        <v>959</v>
      </c>
      <c r="AN233" s="37" t="s">
        <v>1572</v>
      </c>
    </row>
    <row r="234" spans="1:40" ht="36">
      <c r="A234" s="253"/>
      <c r="B234" s="35"/>
      <c r="C234" s="36"/>
      <c r="D234" s="37"/>
      <c r="AE234" s="3" t="s">
        <v>304</v>
      </c>
      <c r="AF234" s="3"/>
      <c r="AG234" s="3" t="s">
        <v>473</v>
      </c>
      <c r="AH234" t="s">
        <v>2216</v>
      </c>
      <c r="AK234" s="35" t="s">
        <v>1117</v>
      </c>
      <c r="AL234" s="35" t="s">
        <v>1118</v>
      </c>
      <c r="AM234" s="36" t="s">
        <v>1119</v>
      </c>
      <c r="AN234" s="37" t="s">
        <v>1520</v>
      </c>
    </row>
    <row r="235" spans="1:40" ht="38.25">
      <c r="A235" s="253"/>
      <c r="B235" s="35"/>
      <c r="C235" s="36"/>
      <c r="D235" s="37"/>
      <c r="AE235" s="3" t="s">
        <v>304</v>
      </c>
      <c r="AF235" s="3"/>
      <c r="AG235" s="3" t="s">
        <v>476</v>
      </c>
      <c r="AH235" t="s">
        <v>2217</v>
      </c>
      <c r="AK235" s="35" t="s">
        <v>1850</v>
      </c>
      <c r="AL235" s="35" t="s">
        <v>1851</v>
      </c>
      <c r="AM235" s="36" t="s">
        <v>197</v>
      </c>
      <c r="AN235" s="37" t="s">
        <v>1546</v>
      </c>
    </row>
    <row r="236" spans="1:40" ht="38.25">
      <c r="A236" s="253"/>
      <c r="B236" s="35"/>
      <c r="C236" s="36"/>
      <c r="D236" s="37"/>
      <c r="AE236" s="3" t="s">
        <v>304</v>
      </c>
      <c r="AF236" s="3"/>
      <c r="AG236" s="3" t="s">
        <v>479</v>
      </c>
      <c r="AH236" t="s">
        <v>2218</v>
      </c>
      <c r="AK236" s="35">
        <v>1745</v>
      </c>
      <c r="AL236" s="35" t="s">
        <v>1852</v>
      </c>
      <c r="AM236" s="36" t="s">
        <v>197</v>
      </c>
      <c r="AN236" s="37" t="s">
        <v>1546</v>
      </c>
    </row>
    <row r="237" spans="1:40" ht="24">
      <c r="A237" s="253"/>
      <c r="B237" s="35"/>
      <c r="C237" s="36"/>
      <c r="D237" s="37"/>
      <c r="AE237" s="3" t="s">
        <v>304</v>
      </c>
      <c r="AF237" s="3"/>
      <c r="AG237" s="3" t="s">
        <v>482</v>
      </c>
      <c r="AH237" t="s">
        <v>2219</v>
      </c>
      <c r="AK237" s="35" t="s">
        <v>1853</v>
      </c>
      <c r="AL237" s="35" t="s">
        <v>1854</v>
      </c>
      <c r="AM237" s="36" t="s">
        <v>200</v>
      </c>
      <c r="AN237" s="37" t="s">
        <v>1546</v>
      </c>
    </row>
    <row r="238" spans="1:40" ht="38.25">
      <c r="A238" s="253"/>
      <c r="B238" s="35"/>
      <c r="C238" s="36"/>
      <c r="D238" s="37"/>
      <c r="AE238" s="3" t="s">
        <v>304</v>
      </c>
      <c r="AF238" s="3"/>
      <c r="AG238" s="3" t="s">
        <v>485</v>
      </c>
      <c r="AH238" t="s">
        <v>2220</v>
      </c>
      <c r="AK238" s="35">
        <v>1761</v>
      </c>
      <c r="AL238" s="35" t="s">
        <v>1855</v>
      </c>
      <c r="AM238" s="36" t="s">
        <v>200</v>
      </c>
      <c r="AN238" s="37" t="s">
        <v>1546</v>
      </c>
    </row>
    <row r="239" spans="1:40" ht="36">
      <c r="A239" s="253"/>
      <c r="B239" s="75"/>
      <c r="C239" s="36"/>
      <c r="D239" s="76"/>
      <c r="AE239" s="3" t="s">
        <v>304</v>
      </c>
      <c r="AF239" s="3"/>
      <c r="AG239" s="3" t="s">
        <v>488</v>
      </c>
      <c r="AH239" t="s">
        <v>2221</v>
      </c>
      <c r="AK239" s="35">
        <v>1856</v>
      </c>
      <c r="AL239" s="75" t="s">
        <v>1856</v>
      </c>
      <c r="AM239" s="36" t="s">
        <v>994</v>
      </c>
      <c r="AN239" s="76" t="s">
        <v>1520</v>
      </c>
    </row>
    <row r="240" spans="1:40" ht="25.5">
      <c r="A240" s="253"/>
      <c r="B240" s="75"/>
      <c r="C240" s="36"/>
      <c r="D240" s="76"/>
      <c r="AE240" s="3" t="s">
        <v>304</v>
      </c>
      <c r="AF240" s="3"/>
      <c r="AG240" s="3" t="s">
        <v>491</v>
      </c>
      <c r="AH240" t="s">
        <v>2222</v>
      </c>
      <c r="AK240" s="35">
        <v>1719</v>
      </c>
      <c r="AL240" s="75" t="s">
        <v>1857</v>
      </c>
      <c r="AM240" s="36" t="s">
        <v>212</v>
      </c>
      <c r="AN240" s="76">
        <v>3</v>
      </c>
    </row>
    <row r="241" spans="1:40" ht="38.25">
      <c r="A241" s="255"/>
      <c r="B241" s="67"/>
      <c r="C241" s="67"/>
      <c r="D241" s="63"/>
      <c r="AE241" s="3" t="s">
        <v>304</v>
      </c>
      <c r="AF241" s="3"/>
      <c r="AG241" s="3" t="s">
        <v>494</v>
      </c>
      <c r="AH241" t="s">
        <v>2223</v>
      </c>
      <c r="AK241" s="66" t="s">
        <v>1120</v>
      </c>
      <c r="AL241" s="67" t="s">
        <v>1121</v>
      </c>
      <c r="AM241" s="67" t="s">
        <v>1122</v>
      </c>
      <c r="AN241" s="63" t="s">
        <v>1572</v>
      </c>
    </row>
    <row r="242" spans="1:40" ht="36">
      <c r="A242" s="253"/>
      <c r="B242" s="125"/>
      <c r="C242" s="126"/>
      <c r="D242" s="127"/>
      <c r="AE242" s="3" t="s">
        <v>304</v>
      </c>
      <c r="AF242" s="3"/>
      <c r="AG242" s="3" t="s">
        <v>497</v>
      </c>
      <c r="AH242" t="s">
        <v>2224</v>
      </c>
      <c r="AK242" s="124">
        <v>1331</v>
      </c>
      <c r="AL242" s="125" t="s">
        <v>1858</v>
      </c>
      <c r="AM242" s="126" t="s">
        <v>1859</v>
      </c>
      <c r="AN242" s="127" t="s">
        <v>1520</v>
      </c>
    </row>
    <row r="243" spans="1:40" ht="25.5">
      <c r="A243" s="253"/>
      <c r="B243" s="35"/>
      <c r="C243" s="36"/>
      <c r="D243" s="37"/>
      <c r="AE243" s="3" t="s">
        <v>304</v>
      </c>
      <c r="AF243" s="3"/>
      <c r="AG243" s="3" t="s">
        <v>500</v>
      </c>
      <c r="AH243" t="s">
        <v>2225</v>
      </c>
      <c r="AK243" s="35" t="s">
        <v>1131</v>
      </c>
      <c r="AL243" s="35" t="s">
        <v>1132</v>
      </c>
      <c r="AM243" s="36" t="s">
        <v>1133</v>
      </c>
      <c r="AN243" s="37" t="s">
        <v>1520</v>
      </c>
    </row>
    <row r="244" spans="1:40" ht="38.25">
      <c r="A244" s="253"/>
      <c r="B244" s="35"/>
      <c r="C244" s="36"/>
      <c r="D244" s="37"/>
      <c r="AE244" s="3" t="s">
        <v>304</v>
      </c>
      <c r="AF244" s="3"/>
      <c r="AG244" s="3" t="s">
        <v>503</v>
      </c>
      <c r="AH244" t="s">
        <v>2226</v>
      </c>
      <c r="AK244" s="35" t="s">
        <v>1180</v>
      </c>
      <c r="AL244" s="35" t="s">
        <v>1181</v>
      </c>
      <c r="AM244" s="36" t="s">
        <v>1182</v>
      </c>
      <c r="AN244" s="37" t="s">
        <v>1520</v>
      </c>
    </row>
    <row r="245" spans="1:40" ht="38.25">
      <c r="A245" s="255"/>
      <c r="B245" s="67"/>
      <c r="C245" s="67"/>
      <c r="D245" s="63"/>
      <c r="AE245" s="3" t="s">
        <v>309</v>
      </c>
      <c r="AF245" s="3"/>
      <c r="AG245" s="3" t="s">
        <v>590</v>
      </c>
      <c r="AH245" t="s">
        <v>2227</v>
      </c>
      <c r="AK245" s="66" t="s">
        <v>1208</v>
      </c>
      <c r="AL245" s="67" t="s">
        <v>1209</v>
      </c>
      <c r="AM245" s="67" t="s">
        <v>1210</v>
      </c>
      <c r="AN245" s="63" t="s">
        <v>1520</v>
      </c>
    </row>
    <row r="246" spans="1:40" ht="38.25">
      <c r="A246" s="255"/>
      <c r="B246" s="67"/>
      <c r="C246" s="67"/>
      <c r="D246" s="63"/>
      <c r="AE246" s="3" t="s">
        <v>309</v>
      </c>
      <c r="AF246" s="3"/>
      <c r="AG246" s="3" t="s">
        <v>593</v>
      </c>
      <c r="AH246" t="s">
        <v>2228</v>
      </c>
      <c r="AK246" s="66" t="s">
        <v>1211</v>
      </c>
      <c r="AL246" s="67" t="s">
        <v>1212</v>
      </c>
      <c r="AM246" s="67" t="s">
        <v>1213</v>
      </c>
      <c r="AN246" s="63" t="s">
        <v>1520</v>
      </c>
    </row>
    <row r="247" spans="1:40" ht="36">
      <c r="A247" s="253"/>
      <c r="B247" s="35"/>
      <c r="C247" s="36"/>
      <c r="D247" s="37"/>
      <c r="AE247" s="3" t="s">
        <v>309</v>
      </c>
      <c r="AF247" s="3"/>
      <c r="AG247" s="3" t="s">
        <v>596</v>
      </c>
      <c r="AH247" t="s">
        <v>2229</v>
      </c>
      <c r="AK247" s="35" t="s">
        <v>1214</v>
      </c>
      <c r="AL247" s="35" t="s">
        <v>1215</v>
      </c>
      <c r="AM247" s="36" t="s">
        <v>1216</v>
      </c>
      <c r="AN247" s="37" t="s">
        <v>1520</v>
      </c>
    </row>
    <row r="248" spans="1:40" ht="38.25">
      <c r="A248" s="253"/>
      <c r="B248" s="35"/>
      <c r="C248" s="36"/>
      <c r="D248" s="37"/>
      <c r="AE248" s="3" t="s">
        <v>309</v>
      </c>
      <c r="AF248" s="3"/>
      <c r="AG248" s="3" t="s">
        <v>599</v>
      </c>
      <c r="AH248" t="s">
        <v>2230</v>
      </c>
      <c r="AK248" s="35" t="s">
        <v>1217</v>
      </c>
      <c r="AL248" s="35" t="s">
        <v>1218</v>
      </c>
      <c r="AM248" s="36" t="s">
        <v>1219</v>
      </c>
      <c r="AN248" s="37" t="s">
        <v>1520</v>
      </c>
    </row>
    <row r="249" spans="1:40" ht="36">
      <c r="A249" s="253"/>
      <c r="B249" s="35"/>
      <c r="C249" s="36"/>
      <c r="D249" s="37"/>
      <c r="AE249" s="3" t="s">
        <v>309</v>
      </c>
      <c r="AF249" s="3"/>
      <c r="AG249" s="3" t="s">
        <v>602</v>
      </c>
      <c r="AH249" t="s">
        <v>2231</v>
      </c>
      <c r="AK249" s="35" t="s">
        <v>1220</v>
      </c>
      <c r="AL249" s="35" t="s">
        <v>1221</v>
      </c>
      <c r="AM249" s="36" t="s">
        <v>1222</v>
      </c>
      <c r="AN249" s="37" t="s">
        <v>1520</v>
      </c>
    </row>
    <row r="250" spans="1:40" ht="36">
      <c r="A250" s="253"/>
      <c r="B250" s="35"/>
      <c r="C250" s="36"/>
      <c r="D250" s="37"/>
      <c r="AE250" s="3" t="s">
        <v>309</v>
      </c>
      <c r="AF250" s="3"/>
      <c r="AG250" s="3" t="s">
        <v>605</v>
      </c>
      <c r="AH250" t="s">
        <v>2232</v>
      </c>
      <c r="AK250" s="35" t="s">
        <v>1223</v>
      </c>
      <c r="AL250" s="35" t="s">
        <v>1224</v>
      </c>
      <c r="AM250" s="36" t="s">
        <v>1225</v>
      </c>
      <c r="AN250" s="37" t="s">
        <v>1520</v>
      </c>
    </row>
    <row r="251" spans="1:40" ht="25.5">
      <c r="A251" s="253"/>
      <c r="B251" s="35"/>
      <c r="C251" s="36"/>
      <c r="D251" s="37"/>
      <c r="AE251" s="3" t="s">
        <v>309</v>
      </c>
      <c r="AF251" s="3"/>
      <c r="AG251" s="3" t="s">
        <v>608</v>
      </c>
      <c r="AH251" t="s">
        <v>2233</v>
      </c>
      <c r="AK251" s="35" t="s">
        <v>1226</v>
      </c>
      <c r="AL251" s="35" t="s">
        <v>1227</v>
      </c>
      <c r="AM251" s="36" t="s">
        <v>184</v>
      </c>
      <c r="AN251" s="37" t="s">
        <v>1546</v>
      </c>
    </row>
    <row r="252" spans="1:40" ht="25.5">
      <c r="A252" s="253"/>
      <c r="B252" s="49"/>
      <c r="C252" s="53"/>
      <c r="D252" s="37"/>
      <c r="AE252" s="3" t="s">
        <v>309</v>
      </c>
      <c r="AF252" s="3"/>
      <c r="AG252" s="3" t="s">
        <v>621</v>
      </c>
      <c r="AH252" t="s">
        <v>2234</v>
      </c>
      <c r="AK252" s="35">
        <v>1471</v>
      </c>
      <c r="AL252" s="49" t="s">
        <v>1231</v>
      </c>
      <c r="AM252" s="53" t="s">
        <v>1232</v>
      </c>
      <c r="AN252" s="37" t="s">
        <v>1546</v>
      </c>
    </row>
    <row r="253" spans="1:40" ht="38.25">
      <c r="A253" s="253"/>
      <c r="B253" s="60"/>
      <c r="C253" s="61"/>
      <c r="D253" s="37"/>
      <c r="AE253" s="3" t="s">
        <v>309</v>
      </c>
      <c r="AF253" s="3"/>
      <c r="AG253" s="3" t="s">
        <v>624</v>
      </c>
      <c r="AH253" t="s">
        <v>2235</v>
      </c>
      <c r="AK253" s="35" t="s">
        <v>1233</v>
      </c>
      <c r="AL253" s="60" t="s">
        <v>1234</v>
      </c>
      <c r="AM253" s="61" t="s">
        <v>1235</v>
      </c>
      <c r="AN253" s="37" t="s">
        <v>1520</v>
      </c>
    </row>
    <row r="254" spans="1:40" ht="36">
      <c r="A254" s="253"/>
      <c r="B254" s="35"/>
      <c r="C254" s="36"/>
      <c r="D254" s="37"/>
      <c r="AE254" s="3" t="s">
        <v>309</v>
      </c>
      <c r="AF254" s="3"/>
      <c r="AG254" s="3" t="s">
        <v>627</v>
      </c>
      <c r="AH254" t="s">
        <v>2236</v>
      </c>
      <c r="AK254" s="35" t="s">
        <v>1236</v>
      </c>
      <c r="AL254" s="35" t="s">
        <v>1237</v>
      </c>
      <c r="AM254" s="36" t="s">
        <v>1238</v>
      </c>
      <c r="AN254" s="37" t="s">
        <v>1520</v>
      </c>
    </row>
    <row r="255" spans="1:40" ht="36">
      <c r="A255" s="253"/>
      <c r="B255" s="35"/>
      <c r="C255" s="36"/>
      <c r="D255" s="37"/>
      <c r="AE255" s="3" t="s">
        <v>309</v>
      </c>
      <c r="AF255" s="3"/>
      <c r="AG255" s="3" t="s">
        <v>630</v>
      </c>
      <c r="AH255" t="s">
        <v>2237</v>
      </c>
      <c r="AK255" s="35" t="s">
        <v>1239</v>
      </c>
      <c r="AL255" s="35" t="s">
        <v>1240</v>
      </c>
      <c r="AM255" s="36" t="s">
        <v>1241</v>
      </c>
      <c r="AN255" s="37" t="s">
        <v>1520</v>
      </c>
    </row>
    <row r="256" spans="1:40" ht="38.25">
      <c r="A256" s="253"/>
      <c r="B256" s="35"/>
      <c r="C256" s="36"/>
      <c r="D256" s="37"/>
      <c r="AE256" s="3" t="s">
        <v>309</v>
      </c>
      <c r="AF256" s="3"/>
      <c r="AG256" s="3" t="s">
        <v>633</v>
      </c>
      <c r="AH256" t="s">
        <v>2238</v>
      </c>
      <c r="AK256" s="35" t="s">
        <v>1242</v>
      </c>
      <c r="AL256" s="35" t="s">
        <v>1243</v>
      </c>
      <c r="AM256" s="36" t="s">
        <v>1244</v>
      </c>
      <c r="AN256" s="37" t="s">
        <v>1520</v>
      </c>
    </row>
    <row r="257" spans="1:40" ht="38.25">
      <c r="A257" s="253"/>
      <c r="B257" s="75"/>
      <c r="C257" s="36"/>
      <c r="D257" s="76"/>
      <c r="AE257" s="3" t="s">
        <v>309</v>
      </c>
      <c r="AF257" s="3"/>
      <c r="AG257" s="3" t="s">
        <v>660</v>
      </c>
      <c r="AH257" t="s">
        <v>2239</v>
      </c>
      <c r="AK257" s="35">
        <v>1479</v>
      </c>
      <c r="AL257" s="75" t="s">
        <v>1246</v>
      </c>
      <c r="AM257" s="36" t="s">
        <v>1888</v>
      </c>
      <c r="AN257" s="76" t="s">
        <v>1520</v>
      </c>
    </row>
    <row r="258" spans="1:40" ht="38.25">
      <c r="A258" s="253"/>
      <c r="B258" s="35"/>
      <c r="C258" s="36"/>
      <c r="D258" s="37"/>
      <c r="AE258" s="3" t="s">
        <v>309</v>
      </c>
      <c r="AF258" s="3"/>
      <c r="AG258" s="3" t="s">
        <v>663</v>
      </c>
      <c r="AH258" t="s">
        <v>2240</v>
      </c>
      <c r="AK258" s="35" t="s">
        <v>1889</v>
      </c>
      <c r="AL258" s="35" t="s">
        <v>1890</v>
      </c>
      <c r="AM258" s="36" t="s">
        <v>197</v>
      </c>
      <c r="AN258" s="37" t="s">
        <v>1546</v>
      </c>
    </row>
    <row r="259" spans="1:40" ht="25.5">
      <c r="A259" s="253"/>
      <c r="B259" s="75"/>
      <c r="C259" s="36"/>
      <c r="D259" s="76"/>
      <c r="AE259" s="3" t="s">
        <v>309</v>
      </c>
      <c r="AF259" s="3"/>
      <c r="AG259" s="3" t="s">
        <v>666</v>
      </c>
      <c r="AH259" t="s">
        <v>2241</v>
      </c>
      <c r="AK259" s="35">
        <v>1747</v>
      </c>
      <c r="AL259" s="75" t="s">
        <v>1891</v>
      </c>
      <c r="AM259" s="36" t="s">
        <v>197</v>
      </c>
      <c r="AN259" s="76">
        <v>3</v>
      </c>
    </row>
    <row r="260" spans="1:40" ht="38.25">
      <c r="A260" s="253"/>
      <c r="B260" s="35"/>
      <c r="C260" s="36"/>
      <c r="D260" s="37"/>
      <c r="AE260" s="3" t="s">
        <v>309</v>
      </c>
      <c r="AF260" s="3"/>
      <c r="AG260" s="3" t="s">
        <v>669</v>
      </c>
      <c r="AH260" t="s">
        <v>2242</v>
      </c>
      <c r="AK260" s="35" t="s">
        <v>1892</v>
      </c>
      <c r="AL260" s="35" t="s">
        <v>1893</v>
      </c>
      <c r="AM260" s="36" t="s">
        <v>200</v>
      </c>
      <c r="AN260" s="37" t="s">
        <v>1546</v>
      </c>
    </row>
    <row r="261" spans="1:40" ht="25.5">
      <c r="A261" s="253"/>
      <c r="B261" s="35"/>
      <c r="C261" s="36"/>
      <c r="D261" s="37"/>
      <c r="AE261" s="3" t="s">
        <v>309</v>
      </c>
      <c r="AF261" s="3"/>
      <c r="AG261" s="3" t="s">
        <v>672</v>
      </c>
      <c r="AH261" t="s">
        <v>2243</v>
      </c>
      <c r="AK261" s="35" t="s">
        <v>1894</v>
      </c>
      <c r="AL261" s="35" t="s">
        <v>1895</v>
      </c>
      <c r="AM261" s="36" t="s">
        <v>200</v>
      </c>
      <c r="AN261" s="37" t="s">
        <v>1546</v>
      </c>
    </row>
    <row r="262" spans="1:40" ht="36">
      <c r="A262" s="254"/>
      <c r="B262" s="43"/>
      <c r="C262" s="53"/>
      <c r="D262" s="63"/>
      <c r="AE262" s="3" t="s">
        <v>376</v>
      </c>
      <c r="AF262" s="3"/>
      <c r="AG262" s="3" t="s">
        <v>730</v>
      </c>
      <c r="AH262" t="s">
        <v>2244</v>
      </c>
      <c r="AK262" s="41">
        <v>1882</v>
      </c>
      <c r="AL262" s="43" t="s">
        <v>1253</v>
      </c>
      <c r="AM262" s="53" t="s">
        <v>1896</v>
      </c>
      <c r="AN262" s="63" t="s">
        <v>1626</v>
      </c>
    </row>
    <row r="263" spans="1:40" ht="25.5">
      <c r="A263" s="253"/>
      <c r="B263" s="60"/>
      <c r="C263" s="61"/>
      <c r="D263" s="37"/>
      <c r="AE263" s="3" t="s">
        <v>376</v>
      </c>
      <c r="AF263" s="3"/>
      <c r="AG263" s="3" t="s">
        <v>733</v>
      </c>
      <c r="AH263" t="s">
        <v>2245</v>
      </c>
      <c r="AK263" s="35" t="s">
        <v>1255</v>
      </c>
      <c r="AL263" s="60" t="s">
        <v>1256</v>
      </c>
      <c r="AM263" s="61" t="s">
        <v>212</v>
      </c>
      <c r="AN263" s="37" t="s">
        <v>1546</v>
      </c>
    </row>
    <row r="264" spans="1:40" ht="38.25">
      <c r="A264" s="253"/>
      <c r="B264" s="35"/>
      <c r="C264" s="36"/>
      <c r="D264" s="37"/>
      <c r="AE264" s="3" t="s">
        <v>376</v>
      </c>
      <c r="AF264" s="3"/>
      <c r="AG264" s="3" t="s">
        <v>757</v>
      </c>
      <c r="AH264" t="s">
        <v>2246</v>
      </c>
      <c r="AK264" s="35" t="s">
        <v>1257</v>
      </c>
      <c r="AL264" s="35" t="s">
        <v>1258</v>
      </c>
      <c r="AM264" s="36" t="s">
        <v>1259</v>
      </c>
      <c r="AN264" s="37" t="s">
        <v>1897</v>
      </c>
    </row>
    <row r="265" spans="1:40" ht="24">
      <c r="A265" s="253"/>
      <c r="B265" s="35"/>
      <c r="C265" s="36"/>
      <c r="D265" s="37"/>
      <c r="AE265" s="3" t="s">
        <v>376</v>
      </c>
      <c r="AF265" s="3"/>
      <c r="AG265" s="3" t="s">
        <v>730</v>
      </c>
      <c r="AH265" t="s">
        <v>2247</v>
      </c>
      <c r="AK265" s="35" t="s">
        <v>1269</v>
      </c>
      <c r="AL265" s="35" t="s">
        <v>1270</v>
      </c>
      <c r="AM265" s="36" t="s">
        <v>1904</v>
      </c>
      <c r="AN265" s="37" t="s">
        <v>1905</v>
      </c>
    </row>
    <row r="266" spans="1:40" ht="38.25">
      <c r="A266" s="253"/>
      <c r="B266" s="35"/>
      <c r="C266" s="36"/>
      <c r="D266" s="37"/>
      <c r="AE266" s="3" t="s">
        <v>376</v>
      </c>
      <c r="AF266" s="3"/>
      <c r="AG266" s="3" t="s">
        <v>948</v>
      </c>
      <c r="AH266" t="s">
        <v>2248</v>
      </c>
      <c r="AK266" s="35" t="s">
        <v>1282</v>
      </c>
      <c r="AL266" s="35" t="s">
        <v>1283</v>
      </c>
      <c r="AM266" s="36" t="s">
        <v>1284</v>
      </c>
      <c r="AN266" s="37" t="s">
        <v>1572</v>
      </c>
    </row>
    <row r="267" spans="1:40" ht="25.5">
      <c r="A267" s="253"/>
      <c r="B267" s="35"/>
      <c r="C267" s="36"/>
      <c r="D267" s="37"/>
      <c r="AE267" s="3" t="s">
        <v>376</v>
      </c>
      <c r="AF267" s="3"/>
      <c r="AG267" s="3" t="s">
        <v>951</v>
      </c>
      <c r="AH267" t="s">
        <v>2249</v>
      </c>
      <c r="AK267" s="35">
        <v>1264</v>
      </c>
      <c r="AL267" s="35" t="s">
        <v>1288</v>
      </c>
      <c r="AM267" s="36" t="s">
        <v>1911</v>
      </c>
      <c r="AN267" s="37" t="s">
        <v>1616</v>
      </c>
    </row>
    <row r="268" spans="1:40" ht="38.25">
      <c r="A268" s="253"/>
      <c r="B268" s="35"/>
      <c r="C268" s="36"/>
      <c r="D268" s="37"/>
      <c r="AE268" s="3" t="s">
        <v>376</v>
      </c>
      <c r="AF268" s="3"/>
      <c r="AG268" s="3" t="s">
        <v>954</v>
      </c>
      <c r="AH268" t="s">
        <v>2250</v>
      </c>
      <c r="AK268" s="35" t="s">
        <v>1292</v>
      </c>
      <c r="AL268" s="35" t="s">
        <v>1293</v>
      </c>
      <c r="AM268" s="36" t="s">
        <v>1914</v>
      </c>
      <c r="AN268" s="37" t="s">
        <v>1520</v>
      </c>
    </row>
    <row r="269" spans="1:40" ht="25.5">
      <c r="A269" s="253"/>
      <c r="B269" s="35"/>
      <c r="C269" s="36"/>
      <c r="D269" s="37"/>
      <c r="AE269" s="3" t="s">
        <v>376</v>
      </c>
      <c r="AF269" s="3"/>
      <c r="AG269" s="3" t="s">
        <v>960</v>
      </c>
      <c r="AH269" t="s">
        <v>2251</v>
      </c>
      <c r="AK269" s="35" t="s">
        <v>1295</v>
      </c>
      <c r="AL269" s="35" t="s">
        <v>1296</v>
      </c>
      <c r="AM269" s="36" t="s">
        <v>184</v>
      </c>
      <c r="AN269" s="37">
        <v>3</v>
      </c>
    </row>
    <row r="270" spans="1:40" ht="48">
      <c r="A270" s="253"/>
      <c r="B270" s="35"/>
      <c r="C270" s="36"/>
      <c r="D270" s="37"/>
      <c r="AE270" s="3" t="s">
        <v>376</v>
      </c>
      <c r="AF270" s="3"/>
      <c r="AG270" s="3" t="s">
        <v>963</v>
      </c>
      <c r="AH270" t="s">
        <v>2252</v>
      </c>
      <c r="AK270" s="35" t="s">
        <v>1297</v>
      </c>
      <c r="AL270" s="35" t="s">
        <v>1298</v>
      </c>
      <c r="AM270" s="36" t="s">
        <v>1299</v>
      </c>
      <c r="AN270" s="37" t="s">
        <v>1572</v>
      </c>
    </row>
    <row r="271" spans="1:40" ht="38.25">
      <c r="A271" s="253"/>
      <c r="B271" s="35"/>
      <c r="C271" s="36"/>
      <c r="D271" s="37"/>
      <c r="AE271" s="3" t="s">
        <v>376</v>
      </c>
      <c r="AF271" s="3"/>
      <c r="AG271" s="3" t="s">
        <v>966</v>
      </c>
      <c r="AH271" t="s">
        <v>2253</v>
      </c>
      <c r="AK271" s="35" t="s">
        <v>1302</v>
      </c>
      <c r="AL271" s="35" t="s">
        <v>1303</v>
      </c>
      <c r="AM271" s="36" t="s">
        <v>1304</v>
      </c>
      <c r="AN271" s="37" t="s">
        <v>1714</v>
      </c>
    </row>
    <row r="272" spans="1:40" ht="51">
      <c r="A272" s="253"/>
      <c r="B272" s="35"/>
      <c r="C272" s="36"/>
      <c r="D272" s="37"/>
      <c r="AE272" s="3" t="s">
        <v>376</v>
      </c>
      <c r="AF272" s="3"/>
      <c r="AG272" s="3" t="s">
        <v>969</v>
      </c>
      <c r="AH272" t="s">
        <v>2254</v>
      </c>
      <c r="AK272" s="35" t="s">
        <v>1307</v>
      </c>
      <c r="AL272" s="35" t="s">
        <v>1308</v>
      </c>
      <c r="AM272" s="36" t="s">
        <v>1309</v>
      </c>
      <c r="AN272" s="37" t="s">
        <v>1520</v>
      </c>
    </row>
    <row r="273" spans="1:40" ht="48">
      <c r="A273" s="253"/>
      <c r="B273" s="35"/>
      <c r="C273" s="36"/>
      <c r="D273" s="37"/>
      <c r="AE273" s="3" t="s">
        <v>1134</v>
      </c>
      <c r="AF273" s="3"/>
      <c r="AG273" s="3" t="s">
        <v>1153</v>
      </c>
      <c r="AH273" t="s">
        <v>2255</v>
      </c>
      <c r="AK273" s="35" t="s">
        <v>1310</v>
      </c>
      <c r="AL273" s="35" t="s">
        <v>1311</v>
      </c>
      <c r="AM273" s="36" t="s">
        <v>1312</v>
      </c>
      <c r="AN273" s="37" t="s">
        <v>1616</v>
      </c>
    </row>
    <row r="274" spans="1:40" ht="38.25">
      <c r="A274" s="253"/>
      <c r="B274" s="35"/>
      <c r="C274" s="36"/>
      <c r="D274" s="37"/>
      <c r="AE274" s="3" t="s">
        <v>1134</v>
      </c>
      <c r="AF274" s="3"/>
      <c r="AG274" s="3" t="s">
        <v>1156</v>
      </c>
      <c r="AH274" t="s">
        <v>2256</v>
      </c>
      <c r="AK274" s="35" t="s">
        <v>1924</v>
      </c>
      <c r="AL274" s="35" t="s">
        <v>1925</v>
      </c>
      <c r="AM274" s="36" t="s">
        <v>197</v>
      </c>
      <c r="AN274" s="37" t="s">
        <v>1546</v>
      </c>
    </row>
    <row r="275" spans="1:40" ht="24">
      <c r="A275" s="253"/>
      <c r="B275" s="35"/>
      <c r="C275" s="36"/>
      <c r="D275" s="37"/>
      <c r="AE275" s="3" t="s">
        <v>1134</v>
      </c>
      <c r="AF275" s="3"/>
      <c r="AG275" s="3" t="s">
        <v>1159</v>
      </c>
      <c r="AH275" t="s">
        <v>2257</v>
      </c>
      <c r="AK275" s="35" t="s">
        <v>1926</v>
      </c>
      <c r="AL275" s="35" t="s">
        <v>1927</v>
      </c>
      <c r="AM275" s="36" t="s">
        <v>197</v>
      </c>
      <c r="AN275" s="37" t="s">
        <v>1546</v>
      </c>
    </row>
    <row r="276" spans="1:40" ht="38.25">
      <c r="A276" s="253"/>
      <c r="B276" s="35"/>
      <c r="C276" s="36"/>
      <c r="D276" s="37"/>
      <c r="AE276" s="3" t="s">
        <v>1134</v>
      </c>
      <c r="AF276" s="3"/>
      <c r="AG276" s="3" t="s">
        <v>1162</v>
      </c>
      <c r="AH276" t="s">
        <v>2258</v>
      </c>
      <c r="AK276" s="35" t="s">
        <v>1928</v>
      </c>
      <c r="AL276" s="35" t="s">
        <v>1929</v>
      </c>
      <c r="AM276" s="36" t="s">
        <v>200</v>
      </c>
      <c r="AN276" s="37" t="s">
        <v>1546</v>
      </c>
    </row>
    <row r="277" spans="1:40" ht="25.5">
      <c r="A277" s="253"/>
      <c r="B277" s="35"/>
      <c r="C277" s="36"/>
      <c r="D277" s="37"/>
      <c r="AE277" s="3" t="s">
        <v>1134</v>
      </c>
      <c r="AF277" s="3"/>
      <c r="AG277" s="3" t="s">
        <v>1165</v>
      </c>
      <c r="AH277" t="s">
        <v>2259</v>
      </c>
      <c r="AK277" s="35" t="s">
        <v>1930</v>
      </c>
      <c r="AL277" s="35" t="s">
        <v>1931</v>
      </c>
      <c r="AM277" s="36" t="s">
        <v>200</v>
      </c>
      <c r="AN277" s="37" t="s">
        <v>1546</v>
      </c>
    </row>
    <row r="278" spans="1:40" ht="36">
      <c r="A278" s="253"/>
      <c r="B278" s="60"/>
      <c r="C278" s="61"/>
      <c r="D278" s="37"/>
      <c r="AE278" s="3" t="s">
        <v>1134</v>
      </c>
      <c r="AF278" s="3"/>
      <c r="AG278" s="3" t="s">
        <v>1168</v>
      </c>
      <c r="AH278" t="s">
        <v>2260</v>
      </c>
      <c r="AK278" s="35">
        <v>1620</v>
      </c>
      <c r="AL278" s="60" t="s">
        <v>1318</v>
      </c>
      <c r="AM278" s="61" t="s">
        <v>1319</v>
      </c>
      <c r="AN278" s="37" t="s">
        <v>1520</v>
      </c>
    </row>
    <row r="279" spans="1:40" ht="38.25">
      <c r="A279" s="255"/>
      <c r="B279" s="67"/>
      <c r="C279" s="67"/>
      <c r="D279" s="63"/>
      <c r="AE279" s="3" t="s">
        <v>1134</v>
      </c>
      <c r="AF279" s="3"/>
      <c r="AG279" s="3" t="s">
        <v>1171</v>
      </c>
      <c r="AH279" t="s">
        <v>2261</v>
      </c>
      <c r="AK279" s="66" t="s">
        <v>1320</v>
      </c>
      <c r="AL279" s="67" t="s">
        <v>1321</v>
      </c>
      <c r="AM279" s="67" t="s">
        <v>1932</v>
      </c>
      <c r="AN279" s="63" t="s">
        <v>1520</v>
      </c>
    </row>
    <row r="280" spans="1:40" ht="72">
      <c r="A280" s="253"/>
      <c r="B280" s="117"/>
      <c r="C280" s="117"/>
      <c r="D280" s="37"/>
      <c r="AE280" s="3" t="s">
        <v>1134</v>
      </c>
      <c r="AF280" s="3"/>
      <c r="AG280" s="3" t="s">
        <v>1174</v>
      </c>
      <c r="AH280" t="s">
        <v>2262</v>
      </c>
      <c r="AK280" s="35" t="s">
        <v>1323</v>
      </c>
      <c r="AL280" s="117" t="s">
        <v>1324</v>
      </c>
      <c r="AM280" s="117" t="s">
        <v>1325</v>
      </c>
      <c r="AN280" s="37" t="s">
        <v>1520</v>
      </c>
    </row>
    <row r="281" spans="1:40" ht="25.5">
      <c r="A281" s="253"/>
      <c r="B281" s="35"/>
      <c r="C281" s="36"/>
      <c r="D281" s="37"/>
      <c r="AE281" s="3" t="s">
        <v>1134</v>
      </c>
      <c r="AF281" s="3"/>
      <c r="AG281" s="3" t="s">
        <v>1177</v>
      </c>
      <c r="AH281" t="s">
        <v>2263</v>
      </c>
      <c r="AK281" s="35" t="s">
        <v>1326</v>
      </c>
      <c r="AL281" s="35" t="s">
        <v>1327</v>
      </c>
      <c r="AM281" s="36" t="s">
        <v>550</v>
      </c>
      <c r="AN281" s="37" t="s">
        <v>1546</v>
      </c>
    </row>
    <row r="282" spans="1:40" ht="36">
      <c r="A282" s="253"/>
      <c r="B282" s="75"/>
      <c r="C282" s="36"/>
      <c r="D282" s="76"/>
      <c r="AE282" s="5" t="s">
        <v>1134</v>
      </c>
      <c r="AF282" s="5"/>
      <c r="AG282" s="5" t="s">
        <v>1193</v>
      </c>
      <c r="AH282" t="s">
        <v>2264</v>
      </c>
      <c r="AK282" s="35">
        <v>266</v>
      </c>
      <c r="AL282" s="75" t="s">
        <v>1329</v>
      </c>
      <c r="AM282" s="36" t="s">
        <v>1934</v>
      </c>
      <c r="AN282" s="76" t="s">
        <v>1935</v>
      </c>
    </row>
    <row r="283" spans="1:40" ht="51">
      <c r="A283" s="253"/>
      <c r="B283" s="75"/>
      <c r="C283" s="36"/>
      <c r="D283" s="76"/>
      <c r="AE283" s="3" t="s">
        <v>1134</v>
      </c>
      <c r="AF283" s="3"/>
      <c r="AG283" s="3" t="s">
        <v>1196</v>
      </c>
      <c r="AH283" t="s">
        <v>2265</v>
      </c>
      <c r="AK283" s="35">
        <v>740</v>
      </c>
      <c r="AL283" s="75" t="s">
        <v>1334</v>
      </c>
      <c r="AM283" s="36" t="s">
        <v>1936</v>
      </c>
      <c r="AN283" s="76" t="s">
        <v>1937</v>
      </c>
    </row>
    <row r="284" spans="1:40" ht="24">
      <c r="A284" s="253"/>
      <c r="B284" s="35"/>
      <c r="C284" s="36"/>
      <c r="D284" s="37"/>
      <c r="AE284" s="5" t="s">
        <v>1134</v>
      </c>
      <c r="AF284" s="5"/>
      <c r="AG284" s="5" t="s">
        <v>1199</v>
      </c>
      <c r="AH284" t="s">
        <v>2266</v>
      </c>
      <c r="AK284" s="35" t="s">
        <v>1336</v>
      </c>
      <c r="AL284" s="35" t="s">
        <v>1337</v>
      </c>
      <c r="AM284" s="36" t="s">
        <v>1338</v>
      </c>
      <c r="AN284" s="37" t="s">
        <v>1581</v>
      </c>
    </row>
    <row r="285" spans="1:40" ht="25.5">
      <c r="A285" s="253"/>
      <c r="B285" s="35"/>
      <c r="C285" s="36"/>
      <c r="D285" s="37"/>
      <c r="AE285" s="3" t="s">
        <v>1134</v>
      </c>
      <c r="AF285" s="3"/>
      <c r="AG285" s="3" t="s">
        <v>1202</v>
      </c>
      <c r="AH285" t="s">
        <v>2267</v>
      </c>
      <c r="AK285" s="35" t="s">
        <v>1339</v>
      </c>
      <c r="AL285" s="35" t="s">
        <v>1340</v>
      </c>
      <c r="AM285" s="36" t="s">
        <v>1341</v>
      </c>
      <c r="AN285" s="37" t="s">
        <v>1581</v>
      </c>
    </row>
    <row r="286" spans="1:40" ht="51">
      <c r="A286" s="253"/>
      <c r="B286" s="35"/>
      <c r="C286" s="36"/>
      <c r="D286" s="37"/>
      <c r="AE286" s="3" t="s">
        <v>1134</v>
      </c>
      <c r="AF286" s="3"/>
      <c r="AG286" s="3" t="s">
        <v>1205</v>
      </c>
      <c r="AH286" t="s">
        <v>2268</v>
      </c>
      <c r="AK286" s="35" t="s">
        <v>1342</v>
      </c>
      <c r="AL286" s="35" t="s">
        <v>1343</v>
      </c>
      <c r="AM286" s="36" t="s">
        <v>1939</v>
      </c>
      <c r="AN286" s="37" t="s">
        <v>1570</v>
      </c>
    </row>
    <row r="287" spans="1:40" ht="48">
      <c r="A287" s="253"/>
      <c r="B287" s="35"/>
      <c r="C287" s="36"/>
      <c r="D287" s="37"/>
      <c r="AE287" s="3" t="s">
        <v>272</v>
      </c>
      <c r="AF287" s="3"/>
      <c r="AG287" s="3" t="s">
        <v>1260</v>
      </c>
      <c r="AH287" t="s">
        <v>2269</v>
      </c>
      <c r="AK287" s="35" t="s">
        <v>1345</v>
      </c>
      <c r="AL287" s="35" t="s">
        <v>1346</v>
      </c>
      <c r="AM287" s="36" t="s">
        <v>1347</v>
      </c>
      <c r="AN287" s="37" t="s">
        <v>1520</v>
      </c>
    </row>
    <row r="288" spans="1:40" ht="38.25">
      <c r="A288" s="253"/>
      <c r="B288" s="75"/>
      <c r="C288" s="36"/>
      <c r="D288" s="76"/>
      <c r="AE288" s="3" t="s">
        <v>272</v>
      </c>
      <c r="AF288" s="3"/>
      <c r="AG288" s="3" t="s">
        <v>1263</v>
      </c>
      <c r="AH288" t="s">
        <v>2270</v>
      </c>
      <c r="AK288" s="35">
        <v>1014</v>
      </c>
      <c r="AL288" s="75" t="s">
        <v>1353</v>
      </c>
      <c r="AM288" s="36" t="s">
        <v>1354</v>
      </c>
      <c r="AN288" s="76" t="s">
        <v>1943</v>
      </c>
    </row>
    <row r="289" spans="1:40" ht="38.25">
      <c r="A289" s="253"/>
      <c r="B289" s="75"/>
      <c r="C289" s="36"/>
      <c r="D289" s="76"/>
      <c r="AE289" s="3" t="s">
        <v>272</v>
      </c>
      <c r="AF289" s="3"/>
      <c r="AG289" s="3" t="s">
        <v>1266</v>
      </c>
      <c r="AH289" t="s">
        <v>2271</v>
      </c>
      <c r="AK289" s="35">
        <v>1015</v>
      </c>
      <c r="AL289" s="75" t="s">
        <v>1388</v>
      </c>
      <c r="AM289" s="36" t="s">
        <v>1958</v>
      </c>
      <c r="AN289" s="76" t="s">
        <v>1654</v>
      </c>
    </row>
    <row r="290" spans="1:40" ht="38.25">
      <c r="A290" s="255"/>
      <c r="B290" s="67"/>
      <c r="C290" s="67"/>
      <c r="D290" s="63"/>
      <c r="AE290" s="3" t="s">
        <v>272</v>
      </c>
      <c r="AF290" s="3"/>
      <c r="AG290" s="3" t="s">
        <v>292</v>
      </c>
      <c r="AH290" t="s">
        <v>2272</v>
      </c>
      <c r="AK290" s="66" t="s">
        <v>1394</v>
      </c>
      <c r="AL290" s="67" t="s">
        <v>1395</v>
      </c>
      <c r="AM290" s="67" t="s">
        <v>1965</v>
      </c>
      <c r="AN290" s="63" t="s">
        <v>1654</v>
      </c>
    </row>
    <row r="291" spans="1:40" ht="38.25">
      <c r="A291" s="253"/>
      <c r="B291" s="35"/>
      <c r="C291" s="36"/>
      <c r="D291" s="37"/>
      <c r="AE291" s="3" t="s">
        <v>272</v>
      </c>
      <c r="AF291" s="3"/>
      <c r="AG291" s="3" t="s">
        <v>1263</v>
      </c>
      <c r="AH291" t="s">
        <v>2273</v>
      </c>
      <c r="AK291" s="35" t="s">
        <v>1399</v>
      </c>
      <c r="AL291" s="35" t="s">
        <v>1400</v>
      </c>
      <c r="AM291" s="36" t="s">
        <v>1401</v>
      </c>
      <c r="AN291" s="37" t="s">
        <v>1572</v>
      </c>
    </row>
    <row r="292" spans="1:40" ht="36">
      <c r="A292" s="253"/>
      <c r="B292" s="35"/>
      <c r="C292" s="36"/>
      <c r="D292" s="37"/>
      <c r="AE292" s="3" t="s">
        <v>272</v>
      </c>
      <c r="AF292" s="3"/>
      <c r="AG292" s="3" t="s">
        <v>1276</v>
      </c>
      <c r="AH292" t="s">
        <v>2274</v>
      </c>
      <c r="AK292" s="35" t="s">
        <v>1402</v>
      </c>
      <c r="AL292" s="35" t="s">
        <v>1403</v>
      </c>
      <c r="AM292" s="36" t="s">
        <v>1404</v>
      </c>
      <c r="AN292" s="37" t="s">
        <v>1520</v>
      </c>
    </row>
    <row r="293" spans="1:40" ht="38.25">
      <c r="A293" s="253"/>
      <c r="B293" s="35"/>
      <c r="C293" s="36"/>
      <c r="D293" s="37"/>
      <c r="AE293" s="3" t="s">
        <v>272</v>
      </c>
      <c r="AF293" s="3"/>
      <c r="AG293" s="3" t="s">
        <v>1266</v>
      </c>
      <c r="AH293" t="s">
        <v>2275</v>
      </c>
      <c r="AK293" s="35" t="s">
        <v>1407</v>
      </c>
      <c r="AL293" s="35" t="s">
        <v>1408</v>
      </c>
      <c r="AM293" s="36" t="s">
        <v>1967</v>
      </c>
      <c r="AN293" s="37" t="s">
        <v>1520</v>
      </c>
    </row>
    <row r="294" spans="1:40" ht="38.25">
      <c r="A294" s="253"/>
      <c r="B294" s="35"/>
      <c r="C294" s="36"/>
      <c r="D294" s="37"/>
      <c r="AE294" s="3" t="s">
        <v>272</v>
      </c>
      <c r="AF294" s="3"/>
      <c r="AG294" s="3" t="s">
        <v>1279</v>
      </c>
      <c r="AH294" t="s">
        <v>2276</v>
      </c>
      <c r="AK294" s="35" t="s">
        <v>1412</v>
      </c>
      <c r="AL294" s="35" t="s">
        <v>1413</v>
      </c>
      <c r="AM294" s="36" t="s">
        <v>1968</v>
      </c>
      <c r="AN294" s="37" t="s">
        <v>1905</v>
      </c>
    </row>
    <row r="295" spans="1:40" ht="38.25">
      <c r="A295" s="253"/>
      <c r="B295" s="35"/>
      <c r="C295" s="36"/>
      <c r="D295" s="37"/>
      <c r="AE295" s="3" t="s">
        <v>272</v>
      </c>
      <c r="AF295" s="3"/>
      <c r="AG295" s="3" t="s">
        <v>1260</v>
      </c>
      <c r="AK295" s="35" t="s">
        <v>1424</v>
      </c>
      <c r="AL295" s="35" t="s">
        <v>1425</v>
      </c>
      <c r="AM295" s="36" t="s">
        <v>184</v>
      </c>
      <c r="AN295" s="37" t="s">
        <v>1546</v>
      </c>
    </row>
    <row r="296" spans="1:40" ht="38.25">
      <c r="A296" s="253"/>
      <c r="B296" s="35"/>
      <c r="C296" s="36"/>
      <c r="D296" s="37"/>
      <c r="AE296" s="3" t="s">
        <v>272</v>
      </c>
      <c r="AF296" s="3"/>
      <c r="AG296" s="3" t="s">
        <v>289</v>
      </c>
      <c r="AK296" s="35" t="s">
        <v>1426</v>
      </c>
      <c r="AL296" s="35" t="s">
        <v>1427</v>
      </c>
      <c r="AM296" s="36" t="s">
        <v>1428</v>
      </c>
      <c r="AN296" s="37" t="s">
        <v>1520</v>
      </c>
    </row>
    <row r="297" spans="1:40" ht="36">
      <c r="A297" s="253"/>
      <c r="B297" s="35"/>
      <c r="C297" s="36"/>
      <c r="D297" s="37"/>
      <c r="AE297" s="3" t="s">
        <v>272</v>
      </c>
      <c r="AF297" s="3"/>
      <c r="AG297" s="3" t="s">
        <v>298</v>
      </c>
      <c r="AK297" s="35" t="s">
        <v>1431</v>
      </c>
      <c r="AL297" s="35" t="s">
        <v>1432</v>
      </c>
      <c r="AM297" s="36" t="s">
        <v>1433</v>
      </c>
      <c r="AN297" s="37" t="s">
        <v>1520</v>
      </c>
    </row>
    <row r="298" spans="1:40" ht="36">
      <c r="A298" s="253"/>
      <c r="B298" s="35"/>
      <c r="C298" s="36"/>
      <c r="D298" s="37"/>
      <c r="AE298" s="3" t="s">
        <v>272</v>
      </c>
      <c r="AF298" s="3"/>
      <c r="AG298" s="3" t="s">
        <v>295</v>
      </c>
      <c r="AK298" s="35" t="s">
        <v>1436</v>
      </c>
      <c r="AL298" s="35" t="s">
        <v>1437</v>
      </c>
      <c r="AM298" s="36" t="s">
        <v>1438</v>
      </c>
      <c r="AN298" s="37" t="s">
        <v>1520</v>
      </c>
    </row>
    <row r="299" spans="1:40" ht="38.25">
      <c r="A299" s="253"/>
      <c r="B299" s="35"/>
      <c r="C299" s="36"/>
      <c r="D299" s="37"/>
      <c r="AE299" s="3" t="s">
        <v>376</v>
      </c>
      <c r="AF299" s="3"/>
      <c r="AG299" s="3" t="s">
        <v>757</v>
      </c>
      <c r="AK299" s="35" t="s">
        <v>1439</v>
      </c>
      <c r="AL299" s="35" t="s">
        <v>1440</v>
      </c>
      <c r="AM299" s="36" t="s">
        <v>1441</v>
      </c>
      <c r="AN299" s="37" t="s">
        <v>1683</v>
      </c>
    </row>
    <row r="300" spans="1:40" ht="24">
      <c r="A300" s="253"/>
      <c r="B300" s="35"/>
      <c r="C300" s="36"/>
      <c r="D300" s="37"/>
      <c r="AE300" s="3" t="s">
        <v>316</v>
      </c>
      <c r="AF300" s="3"/>
      <c r="AG300" s="3" t="s">
        <v>1363</v>
      </c>
      <c r="AK300" s="35" t="s">
        <v>1976</v>
      </c>
      <c r="AL300" s="35" t="s">
        <v>1977</v>
      </c>
      <c r="AM300" s="36" t="s">
        <v>197</v>
      </c>
      <c r="AN300" s="37" t="s">
        <v>1546</v>
      </c>
    </row>
    <row r="301" spans="1:40" ht="25.5">
      <c r="A301" s="253"/>
      <c r="B301" s="35"/>
      <c r="C301" s="36"/>
      <c r="D301" s="37"/>
      <c r="AE301" s="3" t="s">
        <v>316</v>
      </c>
      <c r="AF301" s="3"/>
      <c r="AG301" s="3" t="s">
        <v>1366</v>
      </c>
      <c r="AK301" s="35" t="s">
        <v>1978</v>
      </c>
      <c r="AL301" s="35" t="s">
        <v>1979</v>
      </c>
      <c r="AM301" s="36" t="s">
        <v>197</v>
      </c>
      <c r="AN301" s="37" t="s">
        <v>1546</v>
      </c>
    </row>
    <row r="302" spans="1:40" ht="24">
      <c r="A302" s="253"/>
      <c r="B302" s="35"/>
      <c r="C302" s="36"/>
      <c r="D302" s="37"/>
      <c r="AE302" s="3" t="s">
        <v>316</v>
      </c>
      <c r="AF302" s="3"/>
      <c r="AG302" s="3" t="s">
        <v>1369</v>
      </c>
      <c r="AK302" s="35" t="s">
        <v>1980</v>
      </c>
      <c r="AL302" s="35" t="s">
        <v>1981</v>
      </c>
      <c r="AM302" s="36" t="s">
        <v>200</v>
      </c>
      <c r="AN302" s="37" t="s">
        <v>1546</v>
      </c>
    </row>
    <row r="303" spans="1:40" ht="24">
      <c r="A303" s="253"/>
      <c r="B303" s="75"/>
      <c r="C303" s="36"/>
      <c r="D303" s="76"/>
      <c r="AE303" s="3" t="s">
        <v>316</v>
      </c>
      <c r="AF303" s="3"/>
      <c r="AG303" s="3" t="s">
        <v>1372</v>
      </c>
      <c r="AK303" s="35">
        <v>1767</v>
      </c>
      <c r="AL303" s="75" t="s">
        <v>1982</v>
      </c>
      <c r="AM303" s="36" t="s">
        <v>200</v>
      </c>
      <c r="AN303" s="76">
        <v>3</v>
      </c>
    </row>
    <row r="304" spans="1:40" ht="25.5">
      <c r="A304" s="255"/>
      <c r="B304" s="67"/>
      <c r="C304" s="67"/>
      <c r="D304" s="63"/>
      <c r="AE304" s="3" t="s">
        <v>316</v>
      </c>
      <c r="AF304" s="3"/>
      <c r="AG304" s="3" t="s">
        <v>1375</v>
      </c>
      <c r="AK304" s="66" t="s">
        <v>1464</v>
      </c>
      <c r="AL304" s="67" t="s">
        <v>1465</v>
      </c>
      <c r="AM304" s="67" t="s">
        <v>1983</v>
      </c>
      <c r="AN304" s="63" t="s">
        <v>1572</v>
      </c>
    </row>
    <row r="305" spans="1:40" ht="25.5">
      <c r="A305" s="255"/>
      <c r="B305" s="67"/>
      <c r="C305" s="67"/>
      <c r="D305" s="63"/>
      <c r="AE305" s="3" t="s">
        <v>316</v>
      </c>
      <c r="AF305" s="3"/>
      <c r="AG305" s="3" t="s">
        <v>1378</v>
      </c>
      <c r="AK305" s="66" t="s">
        <v>1467</v>
      </c>
      <c r="AL305" s="67" t="s">
        <v>1468</v>
      </c>
      <c r="AM305" s="67" t="s">
        <v>1985</v>
      </c>
      <c r="AN305" s="63" t="s">
        <v>1661</v>
      </c>
    </row>
    <row r="306" spans="1:40" ht="38.25">
      <c r="A306" s="253"/>
      <c r="B306" s="60"/>
      <c r="C306" s="61"/>
      <c r="D306" s="37"/>
      <c r="AE306" s="3" t="s">
        <v>316</v>
      </c>
      <c r="AF306" s="3"/>
      <c r="AG306" s="3" t="s">
        <v>1381</v>
      </c>
      <c r="AK306" s="35" t="s">
        <v>1470</v>
      </c>
      <c r="AL306" s="60" t="s">
        <v>1471</v>
      </c>
      <c r="AM306" s="61" t="s">
        <v>212</v>
      </c>
      <c r="AN306" s="37" t="s">
        <v>1546</v>
      </c>
    </row>
    <row r="307" spans="1:40" ht="25.5">
      <c r="A307" s="252"/>
      <c r="AE307" s="3" t="s">
        <v>316</v>
      </c>
      <c r="AF307" s="3"/>
      <c r="AG307" s="3" t="s">
        <v>1384</v>
      </c>
    </row>
    <row r="308" spans="1:40" ht="25.5">
      <c r="A308" s="252"/>
      <c r="AE308" s="3" t="s">
        <v>316</v>
      </c>
      <c r="AF308" s="3"/>
      <c r="AG308" s="3" t="s">
        <v>1415</v>
      </c>
    </row>
    <row r="309" spans="1:40" ht="38.25">
      <c r="A309" s="252"/>
      <c r="AE309" s="3" t="s">
        <v>316</v>
      </c>
      <c r="AF309" s="3"/>
      <c r="AG309" s="3" t="s">
        <v>1418</v>
      </c>
    </row>
    <row r="310" spans="1:40" ht="25.5">
      <c r="A310" s="252"/>
      <c r="AE310" s="3" t="s">
        <v>316</v>
      </c>
      <c r="AF310" s="3"/>
      <c r="AG310" s="3" t="s">
        <v>1421</v>
      </c>
    </row>
    <row r="311" spans="1:40" ht="25.5">
      <c r="A311" s="252"/>
      <c r="AE311" s="3" t="s">
        <v>316</v>
      </c>
      <c r="AF311" s="3"/>
      <c r="AG311" s="3" t="s">
        <v>1442</v>
      </c>
    </row>
    <row r="312" spans="1:40" ht="25.5">
      <c r="A312" s="252"/>
      <c r="AE312" s="3" t="s">
        <v>316</v>
      </c>
      <c r="AF312" s="3"/>
      <c r="AG312" s="3" t="s">
        <v>1445</v>
      </c>
    </row>
    <row r="313" spans="1:40" ht="25.5">
      <c r="A313" s="252"/>
      <c r="AE313" s="3" t="s">
        <v>316</v>
      </c>
      <c r="AF313" s="3"/>
      <c r="AG313" s="3" t="s">
        <v>1448</v>
      </c>
    </row>
    <row r="314" spans="1:40" ht="25.5">
      <c r="A314" s="252"/>
      <c r="AE314" s="3" t="s">
        <v>316</v>
      </c>
      <c r="AF314" s="3"/>
      <c r="AG314" s="3" t="s">
        <v>1451</v>
      </c>
    </row>
    <row r="315" spans="1:40" ht="25.5">
      <c r="A315" s="252"/>
      <c r="AE315" s="3" t="s">
        <v>316</v>
      </c>
      <c r="AF315" s="3"/>
      <c r="AG315" s="3" t="s">
        <v>1454</v>
      </c>
    </row>
    <row r="316" spans="1:40">
      <c r="A316" s="252"/>
      <c r="AE316" s="3" t="s">
        <v>316</v>
      </c>
      <c r="AF316" s="3"/>
      <c r="AG316" s="3" t="s">
        <v>1457</v>
      </c>
    </row>
    <row r="317" spans="1:40">
      <c r="A317" s="252"/>
    </row>
    <row r="318" spans="1:40">
      <c r="A318" s="252"/>
    </row>
    <row r="319" spans="1:40">
      <c r="A319" s="252"/>
    </row>
    <row r="320" spans="1:40">
      <c r="A320" s="252"/>
    </row>
    <row r="321" spans="1:1">
      <c r="A321" s="252"/>
    </row>
    <row r="322" spans="1:1">
      <c r="A322" s="252"/>
    </row>
    <row r="323" spans="1:1">
      <c r="A323" s="252"/>
    </row>
    <row r="324" spans="1:1">
      <c r="A324" s="252"/>
    </row>
    <row r="325" spans="1:1">
      <c r="A325" s="252"/>
    </row>
    <row r="326" spans="1:1">
      <c r="A326" s="252"/>
    </row>
    <row r="327" spans="1:1">
      <c r="A327" s="252"/>
    </row>
    <row r="328" spans="1:1">
      <c r="A328" s="252"/>
    </row>
    <row r="329" spans="1:1">
      <c r="A329" s="252"/>
    </row>
    <row r="330" spans="1:1">
      <c r="A330" s="252"/>
    </row>
    <row r="331" spans="1:1">
      <c r="A331" s="252"/>
    </row>
    <row r="332" spans="1:1">
      <c r="A332" s="252"/>
    </row>
    <row r="333" spans="1:1">
      <c r="A333" s="252"/>
    </row>
    <row r="334" spans="1:1">
      <c r="A334" s="252"/>
    </row>
    <row r="335" spans="1:1">
      <c r="A335" s="252"/>
    </row>
    <row r="336" spans="1:1">
      <c r="A336" s="252"/>
    </row>
    <row r="337" spans="1:1">
      <c r="A337" s="252"/>
    </row>
    <row r="338" spans="1:1">
      <c r="A338" s="252"/>
    </row>
    <row r="339" spans="1:1">
      <c r="A339" s="252"/>
    </row>
    <row r="340" spans="1:1">
      <c r="A340" s="252"/>
    </row>
    <row r="341" spans="1:1">
      <c r="A341" s="252"/>
    </row>
    <row r="342" spans="1:1">
      <c r="A342" s="252"/>
    </row>
    <row r="343" spans="1:1">
      <c r="A343" s="252"/>
    </row>
    <row r="344" spans="1:1">
      <c r="A344" s="252"/>
    </row>
    <row r="345" spans="1:1">
      <c r="A345" s="252"/>
    </row>
    <row r="346" spans="1:1">
      <c r="A346" s="252"/>
    </row>
    <row r="347" spans="1:1">
      <c r="A347" s="252"/>
    </row>
    <row r="348" spans="1:1">
      <c r="A348" s="252"/>
    </row>
    <row r="349" spans="1:1">
      <c r="A349" s="252"/>
    </row>
    <row r="350" spans="1:1">
      <c r="A350" s="252"/>
    </row>
    <row r="351" spans="1:1">
      <c r="A351" s="252"/>
    </row>
    <row r="352" spans="1:1">
      <c r="A352" s="252"/>
    </row>
    <row r="353" spans="1:1">
      <c r="A353" s="252"/>
    </row>
    <row r="354" spans="1:1">
      <c r="A354" s="252"/>
    </row>
    <row r="355" spans="1:1">
      <c r="A355" s="252"/>
    </row>
    <row r="356" spans="1:1">
      <c r="A356" s="252"/>
    </row>
    <row r="357" spans="1:1">
      <c r="A357" s="252"/>
    </row>
    <row r="358" spans="1:1">
      <c r="A358" s="252"/>
    </row>
    <row r="359" spans="1:1">
      <c r="A359" s="252"/>
    </row>
    <row r="360" spans="1:1">
      <c r="A360" s="252"/>
    </row>
    <row r="361" spans="1:1">
      <c r="A361" s="252"/>
    </row>
    <row r="362" spans="1:1">
      <c r="A362" s="252"/>
    </row>
    <row r="363" spans="1:1">
      <c r="A363" s="252"/>
    </row>
    <row r="364" spans="1:1">
      <c r="A364" s="252"/>
    </row>
    <row r="365" spans="1:1">
      <c r="A365" s="252"/>
    </row>
    <row r="366" spans="1:1">
      <c r="A366" s="252"/>
    </row>
    <row r="367" spans="1:1">
      <c r="A367" s="252"/>
    </row>
    <row r="368" spans="1:1">
      <c r="A368" s="252"/>
    </row>
    <row r="369" spans="1:1">
      <c r="A369" s="252"/>
    </row>
    <row r="370" spans="1:1">
      <c r="A370" s="252"/>
    </row>
    <row r="371" spans="1:1">
      <c r="A371" s="252"/>
    </row>
    <row r="372" spans="1:1">
      <c r="A372" s="252"/>
    </row>
    <row r="373" spans="1:1">
      <c r="A373" s="252"/>
    </row>
    <row r="374" spans="1:1">
      <c r="A374" s="252"/>
    </row>
    <row r="375" spans="1:1">
      <c r="A375" s="252"/>
    </row>
    <row r="376" spans="1:1">
      <c r="A376" s="252"/>
    </row>
    <row r="377" spans="1:1">
      <c r="A377" s="252"/>
    </row>
    <row r="378" spans="1:1">
      <c r="A378" s="252"/>
    </row>
    <row r="379" spans="1:1">
      <c r="A379" s="252"/>
    </row>
    <row r="380" spans="1:1">
      <c r="A380" s="252"/>
    </row>
    <row r="381" spans="1:1">
      <c r="A381" s="252"/>
    </row>
    <row r="382" spans="1:1">
      <c r="A382" s="252"/>
    </row>
    <row r="383" spans="1:1">
      <c r="A383" s="252"/>
    </row>
    <row r="384" spans="1:1">
      <c r="A384" s="252"/>
    </row>
    <row r="385" spans="1:1">
      <c r="A385" s="252"/>
    </row>
    <row r="386" spans="1:1">
      <c r="A386" s="252"/>
    </row>
    <row r="387" spans="1:1">
      <c r="A387" s="252"/>
    </row>
    <row r="388" spans="1:1">
      <c r="A388" s="252"/>
    </row>
    <row r="389" spans="1:1">
      <c r="A389" s="252"/>
    </row>
    <row r="390" spans="1:1">
      <c r="A390" s="252"/>
    </row>
    <row r="391" spans="1:1">
      <c r="A391" s="252"/>
    </row>
    <row r="392" spans="1:1">
      <c r="A392" s="252"/>
    </row>
    <row r="393" spans="1:1">
      <c r="A393" s="252"/>
    </row>
    <row r="394" spans="1:1">
      <c r="A394" s="252"/>
    </row>
    <row r="395" spans="1:1">
      <c r="A395" s="252"/>
    </row>
    <row r="396" spans="1:1">
      <c r="A396" s="252"/>
    </row>
    <row r="397" spans="1:1">
      <c r="A397" s="252"/>
    </row>
    <row r="398" spans="1:1">
      <c r="A398" s="252"/>
    </row>
    <row r="399" spans="1:1">
      <c r="A399" s="252"/>
    </row>
    <row r="400" spans="1:1">
      <c r="A400" s="252"/>
    </row>
    <row r="401" spans="1:1">
      <c r="A401" s="252"/>
    </row>
    <row r="402" spans="1:1">
      <c r="A402" s="252"/>
    </row>
    <row r="403" spans="1:1">
      <c r="A403" s="252"/>
    </row>
    <row r="404" spans="1:1">
      <c r="A404" s="252"/>
    </row>
    <row r="405" spans="1:1">
      <c r="A405" s="252"/>
    </row>
    <row r="406" spans="1:1">
      <c r="A406" s="252"/>
    </row>
    <row r="407" spans="1:1">
      <c r="A407" s="252"/>
    </row>
    <row r="408" spans="1:1">
      <c r="A408" s="252"/>
    </row>
    <row r="409" spans="1:1">
      <c r="A409" s="252"/>
    </row>
    <row r="410" spans="1:1">
      <c r="A410" s="252"/>
    </row>
    <row r="411" spans="1:1">
      <c r="A411" s="252"/>
    </row>
    <row r="412" spans="1:1">
      <c r="A412" s="252"/>
    </row>
    <row r="413" spans="1:1">
      <c r="A413" s="252"/>
    </row>
    <row r="414" spans="1:1">
      <c r="A414" s="252"/>
    </row>
    <row r="415" spans="1:1">
      <c r="A415" s="252"/>
    </row>
    <row r="416" spans="1:1">
      <c r="A416" s="252"/>
    </row>
    <row r="417" spans="1:1">
      <c r="A417" s="252"/>
    </row>
    <row r="418" spans="1:1">
      <c r="A418" s="252"/>
    </row>
    <row r="419" spans="1:1">
      <c r="A419" s="252"/>
    </row>
    <row r="420" spans="1:1">
      <c r="A420" s="252"/>
    </row>
    <row r="421" spans="1:1">
      <c r="A421" s="252"/>
    </row>
    <row r="422" spans="1:1">
      <c r="A422" s="252"/>
    </row>
    <row r="423" spans="1:1">
      <c r="A423" s="252"/>
    </row>
    <row r="424" spans="1:1">
      <c r="A424" s="252"/>
    </row>
    <row r="425" spans="1:1">
      <c r="A425" s="252"/>
    </row>
    <row r="426" spans="1:1">
      <c r="A426" s="252"/>
    </row>
    <row r="427" spans="1:1">
      <c r="A427" s="252"/>
    </row>
    <row r="428" spans="1:1">
      <c r="A428" s="252"/>
    </row>
    <row r="429" spans="1:1">
      <c r="A429" s="252"/>
    </row>
    <row r="430" spans="1:1">
      <c r="A430" s="252"/>
    </row>
    <row r="431" spans="1:1">
      <c r="A431" s="252"/>
    </row>
    <row r="432" spans="1:1">
      <c r="A432" s="252"/>
    </row>
    <row r="433" spans="1:1">
      <c r="A433" s="252"/>
    </row>
    <row r="434" spans="1:1">
      <c r="A434" s="252"/>
    </row>
    <row r="435" spans="1:1">
      <c r="A435" s="252"/>
    </row>
    <row r="436" spans="1:1">
      <c r="A436" s="252"/>
    </row>
    <row r="437" spans="1:1">
      <c r="A437" s="252"/>
    </row>
    <row r="438" spans="1:1">
      <c r="A438" s="252"/>
    </row>
    <row r="439" spans="1:1">
      <c r="A439" s="252"/>
    </row>
    <row r="440" spans="1:1">
      <c r="A440" s="252"/>
    </row>
    <row r="441" spans="1:1">
      <c r="A441" s="252"/>
    </row>
    <row r="442" spans="1:1">
      <c r="A442" s="252"/>
    </row>
    <row r="443" spans="1:1">
      <c r="A443" s="252"/>
    </row>
    <row r="444" spans="1:1">
      <c r="A444" s="252"/>
    </row>
    <row r="445" spans="1:1">
      <c r="A445" s="252"/>
    </row>
    <row r="446" spans="1:1">
      <c r="A446" s="252"/>
    </row>
    <row r="447" spans="1:1">
      <c r="A447" s="252"/>
    </row>
    <row r="448" spans="1:1">
      <c r="A448" s="252"/>
    </row>
    <row r="449" spans="1:1">
      <c r="A449" s="252"/>
    </row>
    <row r="450" spans="1:1">
      <c r="A450" s="252"/>
    </row>
    <row r="451" spans="1:1">
      <c r="A451" s="252"/>
    </row>
    <row r="452" spans="1:1">
      <c r="A452" s="252"/>
    </row>
    <row r="453" spans="1:1">
      <c r="A453" s="252"/>
    </row>
    <row r="454" spans="1:1">
      <c r="A454" s="252"/>
    </row>
    <row r="455" spans="1:1">
      <c r="A455" s="252"/>
    </row>
    <row r="456" spans="1:1">
      <c r="A456" s="252"/>
    </row>
    <row r="457" spans="1:1">
      <c r="A457" s="252"/>
    </row>
    <row r="458" spans="1:1">
      <c r="A458" s="252"/>
    </row>
    <row r="459" spans="1:1">
      <c r="A459" s="252"/>
    </row>
    <row r="460" spans="1:1">
      <c r="A460" s="252"/>
    </row>
    <row r="461" spans="1:1">
      <c r="A461" s="252"/>
    </row>
    <row r="462" spans="1:1">
      <c r="A462" s="252"/>
    </row>
    <row r="463" spans="1:1">
      <c r="A463" s="252"/>
    </row>
    <row r="464" spans="1:1">
      <c r="A464" s="252"/>
    </row>
    <row r="465" spans="1:1">
      <c r="A465" s="252"/>
    </row>
    <row r="466" spans="1:1">
      <c r="A466" s="252"/>
    </row>
    <row r="467" spans="1:1">
      <c r="A467" s="252"/>
    </row>
    <row r="468" spans="1:1">
      <c r="A468" s="252"/>
    </row>
    <row r="469" spans="1:1">
      <c r="A469" s="252"/>
    </row>
    <row r="470" spans="1:1">
      <c r="A470" s="252"/>
    </row>
    <row r="471" spans="1:1">
      <c r="A471" s="252"/>
    </row>
    <row r="472" spans="1:1">
      <c r="A472" s="252"/>
    </row>
    <row r="473" spans="1:1">
      <c r="A473" s="252"/>
    </row>
    <row r="474" spans="1:1">
      <c r="A474" s="252"/>
    </row>
    <row r="475" spans="1:1">
      <c r="A475" s="252"/>
    </row>
    <row r="476" spans="1:1">
      <c r="A476" s="252"/>
    </row>
    <row r="477" spans="1:1">
      <c r="A477" s="252"/>
    </row>
    <row r="478" spans="1:1">
      <c r="A478" s="252"/>
    </row>
    <row r="479" spans="1:1">
      <c r="A479" s="252"/>
    </row>
    <row r="480" spans="1:1">
      <c r="A480" s="252"/>
    </row>
    <row r="481" spans="1:1">
      <c r="A481" s="252"/>
    </row>
    <row r="482" spans="1:1">
      <c r="A482" s="252"/>
    </row>
    <row r="483" spans="1:1">
      <c r="A483" s="252"/>
    </row>
    <row r="484" spans="1:1">
      <c r="A484" s="252"/>
    </row>
    <row r="485" spans="1:1">
      <c r="A485" s="252"/>
    </row>
    <row r="486" spans="1:1">
      <c r="A486" s="252"/>
    </row>
    <row r="487" spans="1:1">
      <c r="A487" s="252"/>
    </row>
    <row r="488" spans="1:1">
      <c r="A488" s="252"/>
    </row>
    <row r="489" spans="1:1">
      <c r="A489" s="252"/>
    </row>
    <row r="490" spans="1:1">
      <c r="A490" s="252"/>
    </row>
    <row r="491" spans="1:1">
      <c r="A491" s="252"/>
    </row>
    <row r="492" spans="1:1">
      <c r="A492" s="252"/>
    </row>
    <row r="493" spans="1:1">
      <c r="A493" s="252"/>
    </row>
    <row r="494" spans="1:1">
      <c r="A494" s="252"/>
    </row>
    <row r="495" spans="1:1">
      <c r="A495" s="252"/>
    </row>
    <row r="496" spans="1:1">
      <c r="A496" s="252"/>
    </row>
    <row r="497" spans="1:1">
      <c r="A497" s="252"/>
    </row>
    <row r="498" spans="1:1">
      <c r="A498" s="252"/>
    </row>
    <row r="499" spans="1:1">
      <c r="A499" s="252"/>
    </row>
    <row r="500" spans="1:1">
      <c r="A500" s="252"/>
    </row>
    <row r="501" spans="1:1">
      <c r="A501" s="252"/>
    </row>
    <row r="502" spans="1:1">
      <c r="A502" s="252"/>
    </row>
    <row r="503" spans="1:1">
      <c r="A503" s="252"/>
    </row>
    <row r="504" spans="1:1">
      <c r="A504" s="252"/>
    </row>
    <row r="505" spans="1:1">
      <c r="A505" s="252"/>
    </row>
    <row r="506" spans="1:1">
      <c r="A506" s="252"/>
    </row>
    <row r="507" spans="1:1">
      <c r="A507" s="252"/>
    </row>
    <row r="508" spans="1:1">
      <c r="A508" s="252"/>
    </row>
    <row r="509" spans="1:1">
      <c r="A509" s="252"/>
    </row>
    <row r="510" spans="1:1">
      <c r="A510" s="252"/>
    </row>
    <row r="511" spans="1:1">
      <c r="A511" s="252"/>
    </row>
    <row r="512" spans="1:1">
      <c r="A512" s="252"/>
    </row>
    <row r="513" spans="1:1">
      <c r="A513" s="252"/>
    </row>
    <row r="514" spans="1:1">
      <c r="A514" s="252"/>
    </row>
    <row r="515" spans="1:1">
      <c r="A515" s="252"/>
    </row>
    <row r="516" spans="1:1">
      <c r="A516" s="252"/>
    </row>
    <row r="517" spans="1:1">
      <c r="A517" s="252"/>
    </row>
    <row r="518" spans="1:1">
      <c r="A518" s="252"/>
    </row>
    <row r="519" spans="1:1">
      <c r="A519" s="252"/>
    </row>
    <row r="520" spans="1:1">
      <c r="A520" s="252"/>
    </row>
    <row r="521" spans="1:1">
      <c r="A521" s="252"/>
    </row>
    <row r="522" spans="1:1">
      <c r="A522" s="252"/>
    </row>
    <row r="523" spans="1:1">
      <c r="A523" s="252"/>
    </row>
    <row r="524" spans="1:1">
      <c r="A524" s="252"/>
    </row>
    <row r="525" spans="1:1">
      <c r="A525" s="252"/>
    </row>
    <row r="526" spans="1:1">
      <c r="A526" s="252"/>
    </row>
    <row r="527" spans="1:1">
      <c r="A527" s="252"/>
    </row>
    <row r="528" spans="1:1">
      <c r="A528" s="252"/>
    </row>
    <row r="529" spans="1:1">
      <c r="A529" s="252"/>
    </row>
    <row r="530" spans="1:1">
      <c r="A530" s="252"/>
    </row>
    <row r="531" spans="1:1">
      <c r="A531" s="252"/>
    </row>
    <row r="532" spans="1:1">
      <c r="A532" s="252"/>
    </row>
    <row r="533" spans="1:1">
      <c r="A533" s="252"/>
    </row>
    <row r="534" spans="1:1">
      <c r="A534" s="252"/>
    </row>
    <row r="535" spans="1:1">
      <c r="A535" s="252"/>
    </row>
    <row r="536" spans="1:1">
      <c r="A536" s="252"/>
    </row>
    <row r="537" spans="1:1">
      <c r="A537" s="252"/>
    </row>
    <row r="538" spans="1:1">
      <c r="A538" s="252"/>
    </row>
    <row r="539" spans="1:1">
      <c r="A539" s="252"/>
    </row>
    <row r="540" spans="1:1">
      <c r="A540" s="252"/>
    </row>
    <row r="541" spans="1:1">
      <c r="A541" s="252"/>
    </row>
    <row r="542" spans="1:1">
      <c r="A542" s="252"/>
    </row>
    <row r="543" spans="1:1">
      <c r="A543" s="252"/>
    </row>
    <row r="544" spans="1:1">
      <c r="A544" s="252"/>
    </row>
    <row r="545" spans="1:1">
      <c r="A545" s="252"/>
    </row>
    <row r="546" spans="1:1">
      <c r="A546" s="252"/>
    </row>
    <row r="547" spans="1:1">
      <c r="A547" s="252"/>
    </row>
    <row r="548" spans="1:1">
      <c r="A548" s="252"/>
    </row>
    <row r="549" spans="1:1">
      <c r="A549" s="252"/>
    </row>
    <row r="550" spans="1:1">
      <c r="A550" s="252"/>
    </row>
    <row r="551" spans="1:1">
      <c r="A551" s="252"/>
    </row>
    <row r="552" spans="1:1">
      <c r="A552" s="252"/>
    </row>
    <row r="553" spans="1:1">
      <c r="A553" s="252"/>
    </row>
    <row r="554" spans="1:1">
      <c r="A554" s="252"/>
    </row>
    <row r="555" spans="1:1">
      <c r="A555" s="252"/>
    </row>
    <row r="556" spans="1:1">
      <c r="A556" s="252"/>
    </row>
    <row r="557" spans="1:1">
      <c r="A557" s="252"/>
    </row>
    <row r="558" spans="1:1">
      <c r="A558" s="252"/>
    </row>
    <row r="559" spans="1:1">
      <c r="A559" s="252"/>
    </row>
    <row r="560" spans="1:1">
      <c r="A560" s="252"/>
    </row>
    <row r="561" spans="1:1">
      <c r="A561" s="252"/>
    </row>
    <row r="562" spans="1:1">
      <c r="A562" s="252"/>
    </row>
    <row r="563" spans="1:1">
      <c r="A563" s="252"/>
    </row>
    <row r="564" spans="1:1">
      <c r="A564" s="252"/>
    </row>
    <row r="565" spans="1:1">
      <c r="A565" s="252"/>
    </row>
    <row r="566" spans="1:1">
      <c r="A566" s="252"/>
    </row>
    <row r="567" spans="1:1">
      <c r="A567" s="252"/>
    </row>
    <row r="568" spans="1:1">
      <c r="A568" s="252"/>
    </row>
    <row r="569" spans="1:1">
      <c r="A569" s="252"/>
    </row>
    <row r="570" spans="1:1">
      <c r="A570" s="252"/>
    </row>
    <row r="571" spans="1:1">
      <c r="A571" s="252"/>
    </row>
    <row r="572" spans="1:1">
      <c r="A572" s="252"/>
    </row>
    <row r="573" spans="1:1">
      <c r="A573" s="252"/>
    </row>
    <row r="574" spans="1:1">
      <c r="A574" s="252"/>
    </row>
    <row r="575" spans="1:1">
      <c r="A575" s="252"/>
    </row>
    <row r="576" spans="1:1">
      <c r="A576" s="252"/>
    </row>
    <row r="577" spans="1:1">
      <c r="A577" s="252"/>
    </row>
    <row r="578" spans="1:1">
      <c r="A578" s="252"/>
    </row>
    <row r="579" spans="1:1">
      <c r="A579" s="252"/>
    </row>
    <row r="580" spans="1:1">
      <c r="A580" s="252"/>
    </row>
    <row r="581" spans="1:1">
      <c r="A581" s="252"/>
    </row>
    <row r="582" spans="1:1">
      <c r="A582" s="252"/>
    </row>
    <row r="583" spans="1:1">
      <c r="A583" s="252"/>
    </row>
    <row r="584" spans="1:1">
      <c r="A584" s="252"/>
    </row>
    <row r="585" spans="1:1">
      <c r="A585" s="252"/>
    </row>
    <row r="586" spans="1:1">
      <c r="A586" s="252"/>
    </row>
    <row r="587" spans="1:1">
      <c r="A587" s="252"/>
    </row>
    <row r="588" spans="1:1">
      <c r="A588" s="252"/>
    </row>
    <row r="589" spans="1:1">
      <c r="A589" s="252"/>
    </row>
    <row r="590" spans="1:1">
      <c r="A590" s="252"/>
    </row>
    <row r="591" spans="1:1">
      <c r="A591" s="252"/>
    </row>
    <row r="592" spans="1:1">
      <c r="A592" s="252"/>
    </row>
    <row r="593" spans="1:1">
      <c r="A593" s="252"/>
    </row>
    <row r="594" spans="1:1">
      <c r="A594" s="252"/>
    </row>
    <row r="595" spans="1:1">
      <c r="A595" s="252"/>
    </row>
    <row r="596" spans="1:1">
      <c r="A596" s="252"/>
    </row>
    <row r="597" spans="1:1">
      <c r="A597" s="252"/>
    </row>
    <row r="598" spans="1:1">
      <c r="A598" s="252"/>
    </row>
    <row r="599" spans="1:1">
      <c r="A599" s="252"/>
    </row>
    <row r="600" spans="1:1">
      <c r="A600" s="252"/>
    </row>
    <row r="601" spans="1:1">
      <c r="A601" s="252"/>
    </row>
    <row r="602" spans="1:1">
      <c r="A602" s="252"/>
    </row>
    <row r="603" spans="1:1">
      <c r="A603" s="252"/>
    </row>
    <row r="604" spans="1:1">
      <c r="A604" s="252"/>
    </row>
    <row r="605" spans="1:1">
      <c r="A605" s="252"/>
    </row>
    <row r="606" spans="1:1">
      <c r="A606" s="252"/>
    </row>
    <row r="607" spans="1:1">
      <c r="A607" s="252"/>
    </row>
    <row r="608" spans="1:1">
      <c r="A608" s="252"/>
    </row>
    <row r="609" spans="1:1">
      <c r="A609" s="252"/>
    </row>
    <row r="610" spans="1:1">
      <c r="A610" s="252"/>
    </row>
    <row r="611" spans="1:1">
      <c r="A611" s="252"/>
    </row>
    <row r="612" spans="1:1">
      <c r="A612" s="252"/>
    </row>
    <row r="613" spans="1:1">
      <c r="A613" s="252"/>
    </row>
    <row r="614" spans="1:1">
      <c r="A614" s="252"/>
    </row>
    <row r="615" spans="1:1">
      <c r="A615" s="252"/>
    </row>
    <row r="616" spans="1:1">
      <c r="A616" s="252"/>
    </row>
    <row r="617" spans="1:1">
      <c r="A617" s="252"/>
    </row>
    <row r="618" spans="1:1">
      <c r="A618" s="252"/>
    </row>
    <row r="619" spans="1:1">
      <c r="A619" s="252"/>
    </row>
    <row r="620" spans="1:1">
      <c r="A620" s="252"/>
    </row>
    <row r="621" spans="1:1">
      <c r="A621" s="252"/>
    </row>
    <row r="622" spans="1:1">
      <c r="A622" s="252"/>
    </row>
    <row r="623" spans="1:1">
      <c r="A623" s="252"/>
    </row>
    <row r="624" spans="1:1">
      <c r="A624" s="252"/>
    </row>
    <row r="625" spans="1:1">
      <c r="A625" s="252"/>
    </row>
    <row r="626" spans="1:1">
      <c r="A626" s="252"/>
    </row>
    <row r="627" spans="1:1">
      <c r="A627" s="252"/>
    </row>
    <row r="628" spans="1:1">
      <c r="A628" s="252"/>
    </row>
    <row r="629" spans="1:1">
      <c r="A629" s="252"/>
    </row>
    <row r="630" spans="1:1">
      <c r="A630" s="252"/>
    </row>
    <row r="631" spans="1:1">
      <c r="A631" s="252"/>
    </row>
    <row r="632" spans="1:1">
      <c r="A632" s="252"/>
    </row>
    <row r="633" spans="1:1">
      <c r="A633" s="252"/>
    </row>
    <row r="634" spans="1:1">
      <c r="A634" s="252"/>
    </row>
    <row r="635" spans="1:1">
      <c r="A635" s="252"/>
    </row>
    <row r="636" spans="1:1">
      <c r="A636" s="252"/>
    </row>
    <row r="637" spans="1:1">
      <c r="A637" s="252"/>
    </row>
    <row r="638" spans="1:1">
      <c r="A638" s="252"/>
    </row>
    <row r="639" spans="1:1">
      <c r="A639" s="252"/>
    </row>
    <row r="640" spans="1:1">
      <c r="A640" s="252"/>
    </row>
    <row r="641" spans="1:1">
      <c r="A641" s="252"/>
    </row>
    <row r="642" spans="1:1">
      <c r="A642" s="252"/>
    </row>
    <row r="643" spans="1:1">
      <c r="A643" s="252"/>
    </row>
    <row r="644" spans="1:1">
      <c r="A644" s="252"/>
    </row>
    <row r="645" spans="1:1">
      <c r="A645" s="252"/>
    </row>
    <row r="646" spans="1:1">
      <c r="A646" s="252"/>
    </row>
    <row r="647" spans="1:1">
      <c r="A647" s="252"/>
    </row>
    <row r="648" spans="1:1">
      <c r="A648" s="252"/>
    </row>
    <row r="649" spans="1:1">
      <c r="A649" s="252"/>
    </row>
    <row r="650" spans="1:1">
      <c r="A650" s="252"/>
    </row>
    <row r="651" spans="1:1">
      <c r="A651" s="252"/>
    </row>
    <row r="652" spans="1:1">
      <c r="A652" s="252"/>
    </row>
    <row r="653" spans="1:1">
      <c r="A653" s="252"/>
    </row>
    <row r="654" spans="1:1">
      <c r="A654" s="252"/>
    </row>
    <row r="655" spans="1:1">
      <c r="A655" s="252"/>
    </row>
    <row r="656" spans="1:1">
      <c r="A656" s="252"/>
    </row>
    <row r="657" spans="1:1">
      <c r="A657" s="252"/>
    </row>
    <row r="658" spans="1:1">
      <c r="A658" s="252"/>
    </row>
    <row r="659" spans="1:1">
      <c r="A659" s="252"/>
    </row>
    <row r="660" spans="1:1">
      <c r="A660" s="252"/>
    </row>
    <row r="661" spans="1:1">
      <c r="A661" s="252"/>
    </row>
    <row r="662" spans="1:1">
      <c r="A662" s="252"/>
    </row>
    <row r="663" spans="1:1">
      <c r="A663" s="252"/>
    </row>
    <row r="664" spans="1:1">
      <c r="A664" s="252"/>
    </row>
    <row r="665" spans="1:1">
      <c r="A665" s="252"/>
    </row>
    <row r="666" spans="1:1">
      <c r="A666" s="252"/>
    </row>
    <row r="667" spans="1:1">
      <c r="A667" s="252"/>
    </row>
    <row r="668" spans="1:1">
      <c r="A668" s="252"/>
    </row>
    <row r="669" spans="1:1">
      <c r="A669" s="252"/>
    </row>
    <row r="670" spans="1:1">
      <c r="A670" s="252"/>
    </row>
    <row r="671" spans="1:1">
      <c r="A671" s="252"/>
    </row>
    <row r="672" spans="1:1">
      <c r="A672" s="252"/>
    </row>
    <row r="673" spans="1:1">
      <c r="A673" s="252"/>
    </row>
    <row r="674" spans="1:1">
      <c r="A674" s="252"/>
    </row>
    <row r="675" spans="1:1">
      <c r="A675" s="252"/>
    </row>
    <row r="676" spans="1:1">
      <c r="A676" s="252"/>
    </row>
    <row r="677" spans="1:1">
      <c r="A677" s="252"/>
    </row>
    <row r="678" spans="1:1">
      <c r="A678" s="252"/>
    </row>
    <row r="679" spans="1:1">
      <c r="A679" s="252"/>
    </row>
    <row r="680" spans="1:1">
      <c r="A680" s="252"/>
    </row>
    <row r="681" spans="1:1">
      <c r="A681" s="252"/>
    </row>
    <row r="682" spans="1:1">
      <c r="A682" s="252"/>
    </row>
    <row r="683" spans="1:1">
      <c r="A683" s="252"/>
    </row>
    <row r="684" spans="1:1">
      <c r="A684" s="252"/>
    </row>
    <row r="685" spans="1:1">
      <c r="A685" s="252"/>
    </row>
    <row r="686" spans="1:1">
      <c r="A686" s="252"/>
    </row>
    <row r="687" spans="1:1">
      <c r="A687" s="252"/>
    </row>
    <row r="688" spans="1:1">
      <c r="A688" s="252"/>
    </row>
    <row r="689" spans="1:1">
      <c r="A689" s="252"/>
    </row>
    <row r="690" spans="1:1">
      <c r="A690" s="252"/>
    </row>
    <row r="691" spans="1:1">
      <c r="A691" s="252"/>
    </row>
    <row r="692" spans="1:1">
      <c r="A692" s="252"/>
    </row>
    <row r="693" spans="1:1">
      <c r="A693" s="252"/>
    </row>
    <row r="694" spans="1:1">
      <c r="A694" s="252"/>
    </row>
    <row r="695" spans="1:1">
      <c r="A695" s="252"/>
    </row>
    <row r="696" spans="1:1">
      <c r="A696" s="252"/>
    </row>
    <row r="697" spans="1:1">
      <c r="A697" s="252"/>
    </row>
    <row r="698" spans="1:1">
      <c r="A698" s="252"/>
    </row>
    <row r="699" spans="1:1">
      <c r="A699" s="252"/>
    </row>
    <row r="700" spans="1:1">
      <c r="A700" s="252"/>
    </row>
    <row r="701" spans="1:1">
      <c r="A701" s="252"/>
    </row>
    <row r="702" spans="1:1">
      <c r="A702" s="252"/>
    </row>
    <row r="703" spans="1:1">
      <c r="A703" s="252"/>
    </row>
    <row r="704" spans="1:1">
      <c r="A704" s="252"/>
    </row>
    <row r="705" spans="1:1">
      <c r="A705" s="252"/>
    </row>
    <row r="706" spans="1:1">
      <c r="A706" s="252"/>
    </row>
    <row r="707" spans="1:1">
      <c r="A707" s="252"/>
    </row>
    <row r="708" spans="1:1">
      <c r="A708" s="252"/>
    </row>
    <row r="709" spans="1:1">
      <c r="A709" s="252"/>
    </row>
    <row r="710" spans="1:1">
      <c r="A710" s="252"/>
    </row>
    <row r="711" spans="1:1">
      <c r="A711" s="252"/>
    </row>
    <row r="712" spans="1:1">
      <c r="A712" s="252"/>
    </row>
    <row r="713" spans="1:1">
      <c r="A713" s="252"/>
    </row>
    <row r="714" spans="1:1">
      <c r="A714" s="252"/>
    </row>
    <row r="715" spans="1:1">
      <c r="A715" s="252"/>
    </row>
    <row r="716" spans="1:1">
      <c r="A716" s="252"/>
    </row>
    <row r="717" spans="1:1">
      <c r="A717" s="252"/>
    </row>
    <row r="718" spans="1:1">
      <c r="A718" s="252"/>
    </row>
    <row r="719" spans="1:1">
      <c r="A719" s="252"/>
    </row>
    <row r="720" spans="1:1">
      <c r="A720" s="252"/>
    </row>
    <row r="721" spans="1:1">
      <c r="A721" s="252"/>
    </row>
    <row r="722" spans="1:1">
      <c r="A722" s="252"/>
    </row>
    <row r="723" spans="1:1">
      <c r="A723" s="252"/>
    </row>
    <row r="724" spans="1:1">
      <c r="A724" s="252"/>
    </row>
    <row r="725" spans="1:1">
      <c r="A725" s="252"/>
    </row>
    <row r="726" spans="1:1">
      <c r="A726" s="252"/>
    </row>
    <row r="727" spans="1:1">
      <c r="A727" s="252"/>
    </row>
    <row r="728" spans="1:1">
      <c r="A728" s="252"/>
    </row>
    <row r="729" spans="1:1">
      <c r="A729" s="252"/>
    </row>
    <row r="730" spans="1:1">
      <c r="A730" s="252"/>
    </row>
    <row r="731" spans="1:1">
      <c r="A731" s="252"/>
    </row>
    <row r="732" spans="1:1">
      <c r="A732" s="252"/>
    </row>
    <row r="733" spans="1:1">
      <c r="A733" s="252"/>
    </row>
    <row r="734" spans="1:1">
      <c r="A734" s="252"/>
    </row>
    <row r="735" spans="1:1">
      <c r="A735" s="252"/>
    </row>
    <row r="736" spans="1:1">
      <c r="A736" s="252"/>
    </row>
    <row r="737" spans="1:1">
      <c r="A737" s="252"/>
    </row>
    <row r="738" spans="1:1">
      <c r="A738" s="252"/>
    </row>
    <row r="739" spans="1:1">
      <c r="A739" s="252"/>
    </row>
    <row r="740" spans="1:1">
      <c r="A740" s="252"/>
    </row>
    <row r="741" spans="1:1">
      <c r="A741" s="252"/>
    </row>
    <row r="742" spans="1:1">
      <c r="A742" s="252"/>
    </row>
    <row r="743" spans="1:1">
      <c r="A743" s="252"/>
    </row>
    <row r="744" spans="1:1">
      <c r="A744" s="252"/>
    </row>
    <row r="745" spans="1:1">
      <c r="A745" s="252"/>
    </row>
    <row r="746" spans="1:1">
      <c r="A746" s="252"/>
    </row>
    <row r="747" spans="1:1">
      <c r="A747" s="252"/>
    </row>
    <row r="748" spans="1:1">
      <c r="A748" s="252"/>
    </row>
    <row r="749" spans="1:1">
      <c r="A749" s="252"/>
    </row>
    <row r="750" spans="1:1">
      <c r="A750" s="252"/>
    </row>
    <row r="751" spans="1:1">
      <c r="A751" s="252"/>
    </row>
    <row r="752" spans="1:1">
      <c r="A752" s="252"/>
    </row>
    <row r="753" spans="1:1">
      <c r="A753" s="252"/>
    </row>
    <row r="754" spans="1:1">
      <c r="A754" s="252"/>
    </row>
    <row r="755" spans="1:1">
      <c r="A755" s="252"/>
    </row>
    <row r="756" spans="1:1">
      <c r="A756" s="252"/>
    </row>
    <row r="757" spans="1:1">
      <c r="A757" s="252"/>
    </row>
    <row r="758" spans="1:1">
      <c r="A758" s="252"/>
    </row>
    <row r="759" spans="1:1">
      <c r="A759" s="252"/>
    </row>
    <row r="760" spans="1:1">
      <c r="A760" s="252"/>
    </row>
    <row r="761" spans="1:1">
      <c r="A761" s="252"/>
    </row>
    <row r="762" spans="1:1">
      <c r="A762" s="252"/>
    </row>
    <row r="763" spans="1:1">
      <c r="A763" s="252"/>
    </row>
    <row r="764" spans="1:1">
      <c r="A764" s="252"/>
    </row>
    <row r="765" spans="1:1">
      <c r="A765" s="252"/>
    </row>
    <row r="766" spans="1:1">
      <c r="A766" s="252"/>
    </row>
    <row r="767" spans="1:1">
      <c r="A767" s="252"/>
    </row>
    <row r="768" spans="1:1">
      <c r="A768" s="252"/>
    </row>
    <row r="769" spans="1:1">
      <c r="A769" s="252"/>
    </row>
    <row r="770" spans="1:1">
      <c r="A770" s="252"/>
    </row>
    <row r="771" spans="1:1">
      <c r="A771" s="252"/>
    </row>
    <row r="772" spans="1:1">
      <c r="A772" s="252"/>
    </row>
    <row r="773" spans="1:1">
      <c r="A773" s="252"/>
    </row>
    <row r="774" spans="1:1">
      <c r="A774" s="252"/>
    </row>
    <row r="775" spans="1:1">
      <c r="A775" s="252"/>
    </row>
    <row r="776" spans="1:1">
      <c r="A776" s="252"/>
    </row>
    <row r="777" spans="1:1">
      <c r="A777" s="252"/>
    </row>
    <row r="778" spans="1:1">
      <c r="A778" s="252"/>
    </row>
    <row r="779" spans="1:1">
      <c r="A779" s="252"/>
    </row>
    <row r="780" spans="1:1">
      <c r="A780" s="252"/>
    </row>
    <row r="781" spans="1:1">
      <c r="A781" s="252"/>
    </row>
    <row r="782" spans="1:1">
      <c r="A782" s="252"/>
    </row>
    <row r="783" spans="1:1">
      <c r="A783" s="252"/>
    </row>
    <row r="784" spans="1:1">
      <c r="A784" s="252"/>
    </row>
    <row r="785" spans="1:1">
      <c r="A785" s="252"/>
    </row>
    <row r="786" spans="1:1">
      <c r="A786" s="252"/>
    </row>
    <row r="787" spans="1:1">
      <c r="A787" s="252"/>
    </row>
    <row r="788" spans="1:1">
      <c r="A788" s="252"/>
    </row>
    <row r="789" spans="1:1">
      <c r="A789" s="252"/>
    </row>
    <row r="790" spans="1:1">
      <c r="A790" s="252"/>
    </row>
    <row r="791" spans="1:1">
      <c r="A791" s="252"/>
    </row>
    <row r="792" spans="1:1">
      <c r="A792" s="252"/>
    </row>
    <row r="793" spans="1:1">
      <c r="A793" s="252"/>
    </row>
    <row r="794" spans="1:1">
      <c r="A794" s="252"/>
    </row>
    <row r="795" spans="1:1">
      <c r="A795" s="252"/>
    </row>
    <row r="796" spans="1:1">
      <c r="A796" s="252"/>
    </row>
    <row r="797" spans="1:1">
      <c r="A797" s="252"/>
    </row>
    <row r="798" spans="1:1">
      <c r="A798" s="252"/>
    </row>
    <row r="799" spans="1:1">
      <c r="A799" s="252"/>
    </row>
    <row r="800" spans="1:1">
      <c r="A800" s="252"/>
    </row>
    <row r="801" spans="1:1">
      <c r="A801" s="252"/>
    </row>
    <row r="802" spans="1:1">
      <c r="A802" s="252"/>
    </row>
    <row r="803" spans="1:1">
      <c r="A803" s="252"/>
    </row>
    <row r="804" spans="1:1">
      <c r="A804" s="252"/>
    </row>
    <row r="805" spans="1:1">
      <c r="A805" s="252"/>
    </row>
    <row r="806" spans="1:1">
      <c r="A806" s="252"/>
    </row>
    <row r="807" spans="1:1">
      <c r="A807" s="252"/>
    </row>
    <row r="808" spans="1:1">
      <c r="A808" s="252"/>
    </row>
    <row r="809" spans="1:1">
      <c r="A809" s="252"/>
    </row>
    <row r="810" spans="1:1">
      <c r="A810" s="252"/>
    </row>
    <row r="811" spans="1:1">
      <c r="A811" s="252"/>
    </row>
    <row r="812" spans="1:1">
      <c r="A812" s="252"/>
    </row>
    <row r="813" spans="1:1">
      <c r="A813" s="252"/>
    </row>
    <row r="814" spans="1:1">
      <c r="A814" s="252"/>
    </row>
    <row r="815" spans="1:1">
      <c r="A815" s="252"/>
    </row>
    <row r="816" spans="1:1">
      <c r="A816" s="252"/>
    </row>
    <row r="817" spans="1:1">
      <c r="A817" s="252"/>
    </row>
    <row r="818" spans="1:1">
      <c r="A818" s="252"/>
    </row>
    <row r="819" spans="1:1">
      <c r="A819" s="252"/>
    </row>
    <row r="820" spans="1:1">
      <c r="A820" s="252"/>
    </row>
    <row r="821" spans="1:1">
      <c r="A821" s="252"/>
    </row>
    <row r="822" spans="1:1">
      <c r="A822" s="252"/>
    </row>
    <row r="823" spans="1:1">
      <c r="A823" s="252"/>
    </row>
    <row r="824" spans="1:1">
      <c r="A824" s="252"/>
    </row>
    <row r="825" spans="1:1">
      <c r="A825" s="252"/>
    </row>
    <row r="826" spans="1:1">
      <c r="A826" s="252"/>
    </row>
    <row r="827" spans="1:1">
      <c r="A827" s="252"/>
    </row>
    <row r="828" spans="1:1">
      <c r="A828" s="252"/>
    </row>
    <row r="829" spans="1:1">
      <c r="A829" s="252"/>
    </row>
    <row r="830" spans="1:1">
      <c r="A830" s="252"/>
    </row>
    <row r="831" spans="1:1">
      <c r="A831" s="252"/>
    </row>
    <row r="832" spans="1:1">
      <c r="A832" s="252"/>
    </row>
    <row r="833" spans="1:1">
      <c r="A833" s="252"/>
    </row>
    <row r="834" spans="1:1">
      <c r="A834" s="252"/>
    </row>
    <row r="835" spans="1:1">
      <c r="A835" s="252"/>
    </row>
    <row r="836" spans="1:1">
      <c r="A836" s="252"/>
    </row>
    <row r="837" spans="1:1">
      <c r="A837" s="252"/>
    </row>
    <row r="838" spans="1:1">
      <c r="A838" s="252"/>
    </row>
    <row r="839" spans="1:1">
      <c r="A839" s="252"/>
    </row>
    <row r="840" spans="1:1">
      <c r="A840" s="252"/>
    </row>
    <row r="841" spans="1:1">
      <c r="A841" s="252"/>
    </row>
    <row r="842" spans="1:1">
      <c r="A842" s="252"/>
    </row>
    <row r="843" spans="1:1">
      <c r="A843" s="252"/>
    </row>
    <row r="844" spans="1:1">
      <c r="A844" s="252"/>
    </row>
    <row r="845" spans="1:1">
      <c r="A845" s="252"/>
    </row>
    <row r="846" spans="1:1">
      <c r="A846" s="252"/>
    </row>
    <row r="847" spans="1:1">
      <c r="A847" s="252"/>
    </row>
    <row r="848" spans="1:1">
      <c r="A848" s="252"/>
    </row>
    <row r="849" spans="1:1">
      <c r="A849" s="252"/>
    </row>
    <row r="850" spans="1:1">
      <c r="A850" s="252"/>
    </row>
    <row r="851" spans="1:1">
      <c r="A851" s="252"/>
    </row>
    <row r="852" spans="1:1">
      <c r="A852" s="252"/>
    </row>
    <row r="853" spans="1:1">
      <c r="A853" s="252"/>
    </row>
    <row r="854" spans="1:1">
      <c r="A854" s="252"/>
    </row>
    <row r="855" spans="1:1">
      <c r="A855" s="252"/>
    </row>
    <row r="856" spans="1:1">
      <c r="A856" s="252"/>
    </row>
    <row r="857" spans="1:1">
      <c r="A857" s="252"/>
    </row>
    <row r="858" spans="1:1">
      <c r="A858" s="252"/>
    </row>
    <row r="859" spans="1:1">
      <c r="A859" s="252"/>
    </row>
    <row r="860" spans="1:1">
      <c r="A860" s="252"/>
    </row>
    <row r="861" spans="1:1">
      <c r="A861" s="252"/>
    </row>
    <row r="862" spans="1:1">
      <c r="A862" s="252"/>
    </row>
    <row r="863" spans="1:1">
      <c r="A863" s="252"/>
    </row>
    <row r="864" spans="1:1">
      <c r="A864" s="252"/>
    </row>
    <row r="865" spans="1:1">
      <c r="A865" s="252"/>
    </row>
    <row r="866" spans="1:1">
      <c r="A866" s="252"/>
    </row>
    <row r="867" spans="1:1">
      <c r="A867" s="252"/>
    </row>
    <row r="868" spans="1:1">
      <c r="A868" s="252"/>
    </row>
    <row r="869" spans="1:1">
      <c r="A869" s="252"/>
    </row>
    <row r="870" spans="1:1">
      <c r="A870" s="252"/>
    </row>
    <row r="871" spans="1:1">
      <c r="A871" s="252"/>
    </row>
    <row r="872" spans="1:1">
      <c r="A872" s="252"/>
    </row>
    <row r="873" spans="1:1">
      <c r="A873" s="252"/>
    </row>
    <row r="874" spans="1:1">
      <c r="A874" s="252"/>
    </row>
    <row r="875" spans="1:1">
      <c r="A875" s="252"/>
    </row>
    <row r="876" spans="1:1">
      <c r="A876" s="252"/>
    </row>
    <row r="877" spans="1:1">
      <c r="A877" s="252"/>
    </row>
    <row r="878" spans="1:1">
      <c r="A878" s="252"/>
    </row>
    <row r="879" spans="1:1">
      <c r="A879" s="252"/>
    </row>
    <row r="880" spans="1:1">
      <c r="A880" s="252"/>
    </row>
    <row r="881" spans="1:1">
      <c r="A881" s="252"/>
    </row>
    <row r="882" spans="1:1">
      <c r="A882" s="252"/>
    </row>
    <row r="883" spans="1:1">
      <c r="A883" s="252"/>
    </row>
    <row r="884" spans="1:1">
      <c r="A884" s="252"/>
    </row>
    <row r="885" spans="1:1">
      <c r="A885" s="252"/>
    </row>
    <row r="886" spans="1:1">
      <c r="A886" s="252"/>
    </row>
    <row r="887" spans="1:1">
      <c r="A887" s="252"/>
    </row>
    <row r="888" spans="1:1">
      <c r="A888" s="252"/>
    </row>
    <row r="889" spans="1:1">
      <c r="A889" s="252"/>
    </row>
    <row r="890" spans="1:1">
      <c r="A890" s="252"/>
    </row>
    <row r="891" spans="1:1">
      <c r="A891" s="252"/>
    </row>
    <row r="892" spans="1:1">
      <c r="A892" s="252"/>
    </row>
    <row r="893" spans="1:1">
      <c r="A893" s="252"/>
    </row>
    <row r="894" spans="1:1">
      <c r="A894" s="252"/>
    </row>
    <row r="895" spans="1:1">
      <c r="A895" s="252"/>
    </row>
    <row r="896" spans="1:1">
      <c r="A896" s="252"/>
    </row>
    <row r="897" spans="1:1">
      <c r="A897" s="252"/>
    </row>
    <row r="898" spans="1:1">
      <c r="A898" s="252"/>
    </row>
    <row r="899" spans="1:1">
      <c r="A899" s="252"/>
    </row>
    <row r="900" spans="1:1">
      <c r="A900" s="252"/>
    </row>
    <row r="901" spans="1:1">
      <c r="A901" s="252"/>
    </row>
    <row r="902" spans="1:1">
      <c r="A902" s="252"/>
    </row>
    <row r="903" spans="1:1">
      <c r="A903" s="252"/>
    </row>
    <row r="904" spans="1:1">
      <c r="A904" s="252"/>
    </row>
    <row r="905" spans="1:1">
      <c r="A905" s="252"/>
    </row>
    <row r="906" spans="1:1">
      <c r="A906" s="252"/>
    </row>
    <row r="907" spans="1:1">
      <c r="A907" s="252"/>
    </row>
    <row r="908" spans="1:1">
      <c r="A908" s="252"/>
    </row>
    <row r="909" spans="1:1">
      <c r="A909" s="252"/>
    </row>
    <row r="910" spans="1:1">
      <c r="A910" s="252"/>
    </row>
    <row r="911" spans="1:1">
      <c r="A911" s="252"/>
    </row>
    <row r="912" spans="1:1">
      <c r="A912" s="252"/>
    </row>
    <row r="913" spans="1:1">
      <c r="A913" s="252"/>
    </row>
    <row r="914" spans="1:1">
      <c r="A914" s="252"/>
    </row>
    <row r="915" spans="1:1">
      <c r="A915" s="252"/>
    </row>
    <row r="916" spans="1:1">
      <c r="A916" s="252"/>
    </row>
    <row r="917" spans="1:1">
      <c r="A917" s="252"/>
    </row>
    <row r="918" spans="1:1">
      <c r="A918" s="252"/>
    </row>
    <row r="919" spans="1:1">
      <c r="A919" s="252"/>
    </row>
    <row r="920" spans="1:1">
      <c r="A920" s="252"/>
    </row>
    <row r="921" spans="1:1">
      <c r="A921" s="252"/>
    </row>
    <row r="922" spans="1:1">
      <c r="A922" s="252"/>
    </row>
    <row r="923" spans="1:1">
      <c r="A923" s="252"/>
    </row>
    <row r="924" spans="1:1">
      <c r="A924" s="252"/>
    </row>
    <row r="925" spans="1:1">
      <c r="A925" s="252"/>
    </row>
    <row r="926" spans="1:1">
      <c r="A926" s="252"/>
    </row>
    <row r="927" spans="1:1">
      <c r="A927" s="252"/>
    </row>
    <row r="928" spans="1:1">
      <c r="A928" s="252"/>
    </row>
    <row r="929" spans="1:1">
      <c r="A929" s="252"/>
    </row>
    <row r="930" spans="1:1">
      <c r="A930" s="252"/>
    </row>
    <row r="931" spans="1:1">
      <c r="A931" s="252"/>
    </row>
    <row r="932" spans="1:1">
      <c r="A932" s="252"/>
    </row>
    <row r="933" spans="1:1">
      <c r="A933" s="252"/>
    </row>
    <row r="934" spans="1:1">
      <c r="A934" s="252"/>
    </row>
    <row r="935" spans="1:1">
      <c r="A935" s="252"/>
    </row>
    <row r="936" spans="1:1">
      <c r="A936" s="252"/>
    </row>
    <row r="937" spans="1:1">
      <c r="A937" s="252"/>
    </row>
    <row r="938" spans="1:1">
      <c r="A938" s="252"/>
    </row>
    <row r="939" spans="1:1">
      <c r="A939" s="252"/>
    </row>
    <row r="940" spans="1:1">
      <c r="A940" s="252"/>
    </row>
    <row r="941" spans="1:1">
      <c r="A941" s="252"/>
    </row>
    <row r="942" spans="1:1">
      <c r="A942" s="252"/>
    </row>
    <row r="943" spans="1:1">
      <c r="A943" s="252"/>
    </row>
    <row r="944" spans="1:1">
      <c r="A944" s="252"/>
    </row>
    <row r="945" spans="1:1">
      <c r="A945" s="252"/>
    </row>
    <row r="946" spans="1:1">
      <c r="A946" s="252"/>
    </row>
    <row r="947" spans="1:1">
      <c r="A947" s="252"/>
    </row>
    <row r="948" spans="1:1">
      <c r="A948" s="252"/>
    </row>
    <row r="949" spans="1:1">
      <c r="A949" s="252"/>
    </row>
    <row r="950" spans="1:1">
      <c r="A950" s="252"/>
    </row>
    <row r="951" spans="1:1">
      <c r="A951" s="252"/>
    </row>
    <row r="952" spans="1:1">
      <c r="A952" s="252"/>
    </row>
    <row r="953" spans="1:1">
      <c r="A953" s="252"/>
    </row>
    <row r="954" spans="1:1">
      <c r="A954" s="252"/>
    </row>
    <row r="955" spans="1:1">
      <c r="A955" s="252"/>
    </row>
    <row r="956" spans="1:1">
      <c r="A956" s="252"/>
    </row>
    <row r="957" spans="1:1">
      <c r="A957" s="252"/>
    </row>
    <row r="958" spans="1:1">
      <c r="A958" s="252"/>
    </row>
    <row r="959" spans="1:1">
      <c r="A959" s="252"/>
    </row>
    <row r="960" spans="1:1">
      <c r="A960" s="252"/>
    </row>
    <row r="961" spans="1:1">
      <c r="A961" s="252"/>
    </row>
    <row r="962" spans="1:1">
      <c r="A962" s="252"/>
    </row>
    <row r="963" spans="1:1">
      <c r="A963" s="252"/>
    </row>
    <row r="964" spans="1:1">
      <c r="A964" s="252"/>
    </row>
    <row r="965" spans="1:1">
      <c r="A965" s="252"/>
    </row>
    <row r="966" spans="1:1">
      <c r="A966" s="252"/>
    </row>
    <row r="967" spans="1:1">
      <c r="A967" s="252"/>
    </row>
    <row r="968" spans="1:1">
      <c r="A968" s="252"/>
    </row>
    <row r="969" spans="1:1">
      <c r="A969" s="252"/>
    </row>
    <row r="970" spans="1:1">
      <c r="A970" s="252"/>
    </row>
    <row r="971" spans="1:1">
      <c r="A971" s="252"/>
    </row>
    <row r="972" spans="1:1">
      <c r="A972" s="252"/>
    </row>
    <row r="973" spans="1:1">
      <c r="A973" s="252"/>
    </row>
    <row r="974" spans="1:1">
      <c r="A974" s="252"/>
    </row>
    <row r="975" spans="1:1">
      <c r="A975" s="252"/>
    </row>
    <row r="976" spans="1:1">
      <c r="A976" s="252"/>
    </row>
    <row r="977" spans="1:1">
      <c r="A977" s="252"/>
    </row>
    <row r="978" spans="1:1">
      <c r="A978" s="252"/>
    </row>
    <row r="979" spans="1:1">
      <c r="A979" s="252"/>
    </row>
    <row r="980" spans="1:1">
      <c r="A980" s="252"/>
    </row>
    <row r="981" spans="1:1">
      <c r="A981" s="252"/>
    </row>
    <row r="982" spans="1:1">
      <c r="A982" s="252"/>
    </row>
    <row r="983" spans="1:1">
      <c r="A983" s="252"/>
    </row>
    <row r="984" spans="1:1">
      <c r="A984" s="252"/>
    </row>
    <row r="985" spans="1:1">
      <c r="A985" s="252"/>
    </row>
    <row r="986" spans="1:1">
      <c r="A986" s="252"/>
    </row>
    <row r="987" spans="1:1">
      <c r="A987" s="252"/>
    </row>
    <row r="988" spans="1:1">
      <c r="A988" s="252"/>
    </row>
    <row r="989" spans="1:1">
      <c r="A989" s="252"/>
    </row>
    <row r="990" spans="1:1">
      <c r="A990" s="252"/>
    </row>
    <row r="991" spans="1:1">
      <c r="A991" s="252"/>
    </row>
    <row r="992" spans="1:1">
      <c r="A992" s="252"/>
    </row>
    <row r="993" spans="1:1">
      <c r="A993" s="252"/>
    </row>
    <row r="994" spans="1:1">
      <c r="A994" s="252"/>
    </row>
    <row r="995" spans="1:1">
      <c r="A995" s="252"/>
    </row>
    <row r="996" spans="1:1">
      <c r="A996" s="252"/>
    </row>
    <row r="997" spans="1:1">
      <c r="A997" s="252"/>
    </row>
    <row r="998" spans="1:1">
      <c r="A998" s="252"/>
    </row>
    <row r="999" spans="1:1">
      <c r="A999" s="252"/>
    </row>
    <row r="1000" spans="1:1">
      <c r="A1000" s="252"/>
    </row>
    <row r="1001" spans="1:1">
      <c r="A1001" s="252"/>
    </row>
    <row r="1002" spans="1:1">
      <c r="A1002" s="252"/>
    </row>
    <row r="1003" spans="1:1">
      <c r="A1003" s="252"/>
    </row>
    <row r="1004" spans="1:1">
      <c r="A1004" s="252"/>
    </row>
    <row r="1005" spans="1:1">
      <c r="A1005" s="252"/>
    </row>
    <row r="1006" spans="1:1">
      <c r="A1006" s="252"/>
    </row>
    <row r="1007" spans="1:1">
      <c r="A1007" s="252"/>
    </row>
    <row r="1008" spans="1:1">
      <c r="A1008" s="252"/>
    </row>
    <row r="1009" spans="1:1">
      <c r="A1009" s="252"/>
    </row>
    <row r="1010" spans="1:1">
      <c r="A1010" s="252"/>
    </row>
    <row r="1011" spans="1:1">
      <c r="A1011" s="252"/>
    </row>
    <row r="1012" spans="1:1">
      <c r="A1012" s="252"/>
    </row>
    <row r="1013" spans="1:1">
      <c r="A1013" s="252"/>
    </row>
    <row r="1014" spans="1:1">
      <c r="A1014" s="252"/>
    </row>
    <row r="1015" spans="1:1">
      <c r="A1015" s="252"/>
    </row>
    <row r="1016" spans="1:1">
      <c r="A1016" s="252"/>
    </row>
    <row r="1017" spans="1:1">
      <c r="A1017" s="252"/>
    </row>
    <row r="1018" spans="1:1">
      <c r="A1018" s="252"/>
    </row>
    <row r="1019" spans="1:1">
      <c r="A1019" s="252"/>
    </row>
    <row r="1020" spans="1:1">
      <c r="A1020" s="252"/>
    </row>
    <row r="1021" spans="1:1">
      <c r="A1021" s="252"/>
    </row>
    <row r="1022" spans="1:1">
      <c r="A1022" s="252"/>
    </row>
    <row r="1023" spans="1:1">
      <c r="A1023" s="252"/>
    </row>
    <row r="1024" spans="1:1">
      <c r="A1024" s="252"/>
    </row>
    <row r="1025" spans="1:1">
      <c r="A1025" s="252"/>
    </row>
    <row r="1026" spans="1:1">
      <c r="A1026" s="252"/>
    </row>
    <row r="1027" spans="1:1">
      <c r="A1027" s="252"/>
    </row>
    <row r="1028" spans="1:1">
      <c r="A1028" s="252"/>
    </row>
    <row r="1029" spans="1:1">
      <c r="A1029" s="252"/>
    </row>
    <row r="1030" spans="1:1">
      <c r="A1030" s="252"/>
    </row>
    <row r="1031" spans="1:1">
      <c r="A1031" s="252"/>
    </row>
    <row r="1032" spans="1:1">
      <c r="A1032" s="252"/>
    </row>
    <row r="1033" spans="1:1">
      <c r="A1033" s="252"/>
    </row>
    <row r="1034" spans="1:1">
      <c r="A1034" s="252"/>
    </row>
    <row r="1035" spans="1:1">
      <c r="A1035" s="252"/>
    </row>
    <row r="1036" spans="1:1">
      <c r="A1036" s="252"/>
    </row>
    <row r="1037" spans="1:1">
      <c r="A1037" s="252"/>
    </row>
    <row r="1038" spans="1:1">
      <c r="A1038" s="252"/>
    </row>
    <row r="1039" spans="1:1">
      <c r="A1039" s="252"/>
    </row>
    <row r="1040" spans="1:1">
      <c r="A1040" s="252"/>
    </row>
    <row r="1041" spans="1:1">
      <c r="A1041" s="252"/>
    </row>
    <row r="1042" spans="1:1">
      <c r="A1042" s="252"/>
    </row>
    <row r="1043" spans="1:1">
      <c r="A1043" s="252"/>
    </row>
    <row r="1044" spans="1:1">
      <c r="A1044" s="252"/>
    </row>
    <row r="1045" spans="1:1">
      <c r="A1045" s="252"/>
    </row>
    <row r="1046" spans="1:1">
      <c r="A1046" s="252"/>
    </row>
    <row r="1047" spans="1:1">
      <c r="A1047" s="252"/>
    </row>
    <row r="1048" spans="1:1">
      <c r="A1048" s="252"/>
    </row>
    <row r="1049" spans="1:1">
      <c r="A1049" s="252"/>
    </row>
    <row r="1050" spans="1:1">
      <c r="A1050" s="252"/>
    </row>
    <row r="1051" spans="1:1">
      <c r="A1051" s="252"/>
    </row>
    <row r="1052" spans="1:1">
      <c r="A1052" s="252"/>
    </row>
    <row r="1053" spans="1:1">
      <c r="A1053" s="252"/>
    </row>
    <row r="1054" spans="1:1">
      <c r="A1054" s="252"/>
    </row>
    <row r="1055" spans="1:1">
      <c r="A1055" s="252"/>
    </row>
    <row r="1056" spans="1:1">
      <c r="A1056" s="252"/>
    </row>
    <row r="1057" spans="1:1">
      <c r="A1057" s="252"/>
    </row>
    <row r="1058" spans="1:1">
      <c r="A1058" s="252"/>
    </row>
    <row r="1059" spans="1:1">
      <c r="A1059" s="252"/>
    </row>
    <row r="1060" spans="1:1">
      <c r="A1060" s="252"/>
    </row>
    <row r="1061" spans="1:1">
      <c r="A1061" s="252"/>
    </row>
    <row r="1062" spans="1:1">
      <c r="A1062" s="252"/>
    </row>
    <row r="1063" spans="1:1">
      <c r="A1063" s="252"/>
    </row>
    <row r="1064" spans="1:1">
      <c r="A1064" s="252"/>
    </row>
    <row r="1065" spans="1:1">
      <c r="A1065" s="252"/>
    </row>
    <row r="1066" spans="1:1">
      <c r="A1066" s="252"/>
    </row>
    <row r="1067" spans="1:1">
      <c r="A1067" s="252"/>
    </row>
    <row r="1068" spans="1:1">
      <c r="A1068" s="252"/>
    </row>
    <row r="1069" spans="1:1">
      <c r="A1069" s="252"/>
    </row>
    <row r="1070" spans="1:1">
      <c r="A1070" s="252"/>
    </row>
    <row r="1071" spans="1:1">
      <c r="A1071" s="252"/>
    </row>
    <row r="1072" spans="1:1">
      <c r="A1072" s="252"/>
    </row>
    <row r="1073" spans="1:1">
      <c r="A1073" s="252"/>
    </row>
    <row r="1074" spans="1:1">
      <c r="A1074" s="252"/>
    </row>
    <row r="1075" spans="1:1">
      <c r="A1075" s="252"/>
    </row>
    <row r="1076" spans="1:1">
      <c r="A1076" s="252"/>
    </row>
    <row r="1077" spans="1:1">
      <c r="A1077" s="252"/>
    </row>
    <row r="1078" spans="1:1">
      <c r="A1078" s="252"/>
    </row>
    <row r="1079" spans="1:1">
      <c r="A1079" s="252"/>
    </row>
    <row r="1080" spans="1:1">
      <c r="A1080" s="252"/>
    </row>
    <row r="1081" spans="1:1">
      <c r="A1081" s="252"/>
    </row>
    <row r="1082" spans="1:1">
      <c r="A1082" s="252"/>
    </row>
    <row r="1083" spans="1:1">
      <c r="A1083" s="252"/>
    </row>
    <row r="1084" spans="1:1">
      <c r="A1084" s="252"/>
    </row>
    <row r="1085" spans="1:1">
      <c r="A1085" s="252"/>
    </row>
    <row r="1086" spans="1:1">
      <c r="A1086" s="252"/>
    </row>
    <row r="1087" spans="1:1">
      <c r="A1087" s="252"/>
    </row>
    <row r="1088" spans="1:1">
      <c r="A1088" s="252"/>
    </row>
    <row r="1089" spans="1:1">
      <c r="A1089" s="252"/>
    </row>
    <row r="1090" spans="1:1">
      <c r="A1090" s="252"/>
    </row>
    <row r="1091" spans="1:1">
      <c r="A1091" s="252"/>
    </row>
    <row r="1092" spans="1:1">
      <c r="A1092" s="252"/>
    </row>
    <row r="1093" spans="1:1">
      <c r="A1093" s="252"/>
    </row>
    <row r="1094" spans="1:1">
      <c r="A1094" s="252"/>
    </row>
    <row r="1095" spans="1:1">
      <c r="A1095" s="252"/>
    </row>
    <row r="1096" spans="1:1">
      <c r="A1096" s="252"/>
    </row>
    <row r="1097" spans="1:1">
      <c r="A1097" s="252"/>
    </row>
    <row r="1098" spans="1:1">
      <c r="A1098" s="252"/>
    </row>
    <row r="1099" spans="1:1">
      <c r="A1099" s="252"/>
    </row>
    <row r="1100" spans="1:1">
      <c r="A1100" s="252"/>
    </row>
    <row r="1101" spans="1:1">
      <c r="A1101" s="252"/>
    </row>
    <row r="1102" spans="1:1">
      <c r="A1102" s="252"/>
    </row>
    <row r="1103" spans="1:1">
      <c r="A1103" s="252"/>
    </row>
    <row r="1104" spans="1:1">
      <c r="A1104" s="252"/>
    </row>
    <row r="1105" spans="1:1">
      <c r="A1105" s="252"/>
    </row>
    <row r="1106" spans="1:1">
      <c r="A1106" s="252"/>
    </row>
    <row r="1107" spans="1:1">
      <c r="A1107" s="252"/>
    </row>
    <row r="1108" spans="1:1">
      <c r="A1108" s="252"/>
    </row>
    <row r="1109" spans="1:1">
      <c r="A1109" s="252"/>
    </row>
    <row r="1110" spans="1:1">
      <c r="A1110" s="252"/>
    </row>
    <row r="1111" spans="1:1">
      <c r="A1111" s="252"/>
    </row>
    <row r="1112" spans="1:1">
      <c r="A1112" s="252"/>
    </row>
    <row r="1113" spans="1:1">
      <c r="A1113" s="252"/>
    </row>
    <row r="1114" spans="1:1">
      <c r="A1114" s="252"/>
    </row>
    <row r="1115" spans="1:1">
      <c r="A1115" s="252"/>
    </row>
    <row r="1116" spans="1:1">
      <c r="A1116" s="252"/>
    </row>
    <row r="1117" spans="1:1">
      <c r="A1117" s="252"/>
    </row>
    <row r="1118" spans="1:1">
      <c r="A1118" s="252"/>
    </row>
    <row r="1119" spans="1:1">
      <c r="A1119" s="252"/>
    </row>
    <row r="1120" spans="1:1">
      <c r="A1120" s="252"/>
    </row>
    <row r="1121" spans="1:1">
      <c r="A1121" s="252"/>
    </row>
    <row r="1122" spans="1:1">
      <c r="A1122" s="252"/>
    </row>
    <row r="1123" spans="1:1">
      <c r="A1123" s="252"/>
    </row>
    <row r="1124" spans="1:1">
      <c r="A1124" s="252"/>
    </row>
    <row r="1125" spans="1:1">
      <c r="A1125" s="252"/>
    </row>
    <row r="1126" spans="1:1">
      <c r="A1126" s="252"/>
    </row>
    <row r="1127" spans="1:1">
      <c r="A1127" s="252"/>
    </row>
    <row r="1128" spans="1:1">
      <c r="A1128" s="252"/>
    </row>
    <row r="1129" spans="1:1">
      <c r="A1129" s="252"/>
    </row>
    <row r="1130" spans="1:1">
      <c r="A1130" s="252"/>
    </row>
    <row r="1131" spans="1:1">
      <c r="A1131" s="252"/>
    </row>
    <row r="1132" spans="1:1">
      <c r="A1132" s="252"/>
    </row>
    <row r="1133" spans="1:1">
      <c r="A1133" s="252"/>
    </row>
    <row r="1134" spans="1:1">
      <c r="A1134" s="252"/>
    </row>
    <row r="1135" spans="1:1">
      <c r="A1135" s="252"/>
    </row>
    <row r="1136" spans="1:1">
      <c r="A1136" s="252"/>
    </row>
    <row r="1137" spans="1:1">
      <c r="A1137" s="252"/>
    </row>
    <row r="1138" spans="1:1">
      <c r="A1138" s="252"/>
    </row>
    <row r="1139" spans="1:1">
      <c r="A1139" s="252"/>
    </row>
    <row r="1140" spans="1:1">
      <c r="A1140" s="252"/>
    </row>
    <row r="1141" spans="1:1">
      <c r="A1141" s="252"/>
    </row>
    <row r="1142" spans="1:1">
      <c r="A1142" s="252"/>
    </row>
    <row r="1143" spans="1:1">
      <c r="A1143" s="252"/>
    </row>
    <row r="1144" spans="1:1">
      <c r="A1144" s="252"/>
    </row>
    <row r="1145" spans="1:1">
      <c r="A1145" s="252"/>
    </row>
    <row r="1146" spans="1:1">
      <c r="A1146" s="252"/>
    </row>
    <row r="1147" spans="1:1">
      <c r="A1147" s="252"/>
    </row>
    <row r="1148" spans="1:1">
      <c r="A1148" s="252"/>
    </row>
    <row r="1149" spans="1:1">
      <c r="A1149" s="252"/>
    </row>
    <row r="1150" spans="1:1">
      <c r="A1150" s="252"/>
    </row>
    <row r="1151" spans="1:1">
      <c r="A1151" s="252"/>
    </row>
    <row r="1152" spans="1:1">
      <c r="A1152" s="252"/>
    </row>
    <row r="1153" spans="1:1">
      <c r="A1153" s="252"/>
    </row>
    <row r="1154" spans="1:1">
      <c r="A1154" s="252"/>
    </row>
    <row r="1155" spans="1:1">
      <c r="A1155" s="252"/>
    </row>
    <row r="1156" spans="1:1">
      <c r="A1156" s="252"/>
    </row>
    <row r="1157" spans="1:1">
      <c r="A1157" s="252"/>
    </row>
    <row r="1158" spans="1:1">
      <c r="A1158" s="252"/>
    </row>
    <row r="1159" spans="1:1">
      <c r="A1159" s="252"/>
    </row>
    <row r="1160" spans="1:1">
      <c r="A1160" s="252"/>
    </row>
    <row r="1161" spans="1:1">
      <c r="A1161" s="252"/>
    </row>
    <row r="1162" spans="1:1">
      <c r="A1162" s="252"/>
    </row>
    <row r="1163" spans="1:1">
      <c r="A1163" s="252"/>
    </row>
    <row r="1164" spans="1:1">
      <c r="A1164" s="252"/>
    </row>
    <row r="1165" spans="1:1">
      <c r="A1165" s="252"/>
    </row>
    <row r="1166" spans="1:1">
      <c r="A1166" s="252"/>
    </row>
    <row r="1167" spans="1:1">
      <c r="A1167" s="252"/>
    </row>
    <row r="1168" spans="1:1">
      <c r="A1168" s="252"/>
    </row>
    <row r="1169" spans="1:1">
      <c r="A1169" s="252"/>
    </row>
    <row r="1170" spans="1:1">
      <c r="A1170" s="252"/>
    </row>
    <row r="1171" spans="1:1">
      <c r="A1171" s="252"/>
    </row>
    <row r="1172" spans="1:1">
      <c r="A1172" s="252"/>
    </row>
    <row r="1173" spans="1:1">
      <c r="A1173" s="252"/>
    </row>
    <row r="1174" spans="1:1">
      <c r="A1174" s="252"/>
    </row>
    <row r="1175" spans="1:1">
      <c r="A1175" s="252"/>
    </row>
    <row r="1176" spans="1:1">
      <c r="A1176" s="252"/>
    </row>
    <row r="1177" spans="1:1">
      <c r="A1177" s="252"/>
    </row>
    <row r="1178" spans="1:1">
      <c r="A1178" s="252"/>
    </row>
    <row r="1179" spans="1:1">
      <c r="A1179" s="252"/>
    </row>
    <row r="1180" spans="1:1">
      <c r="A1180" s="252"/>
    </row>
    <row r="1181" spans="1:1">
      <c r="A1181" s="252"/>
    </row>
    <row r="1182" spans="1:1">
      <c r="A1182" s="252"/>
    </row>
    <row r="1183" spans="1:1">
      <c r="A1183" s="252"/>
    </row>
    <row r="1184" spans="1:1">
      <c r="A1184" s="252"/>
    </row>
    <row r="1185" spans="1:1">
      <c r="A1185" s="252"/>
    </row>
    <row r="1186" spans="1:1">
      <c r="A1186" s="252"/>
    </row>
    <row r="1187" spans="1:1">
      <c r="A1187" s="252"/>
    </row>
    <row r="1188" spans="1:1">
      <c r="A1188" s="252"/>
    </row>
    <row r="1189" spans="1:1">
      <c r="A1189" s="252"/>
    </row>
    <row r="1190" spans="1:1">
      <c r="A1190" s="252"/>
    </row>
    <row r="1191" spans="1:1">
      <c r="A1191" s="252"/>
    </row>
    <row r="1192" spans="1:1">
      <c r="A1192" s="252"/>
    </row>
    <row r="1193" spans="1:1">
      <c r="A1193" s="252"/>
    </row>
    <row r="1194" spans="1:1">
      <c r="A1194" s="252"/>
    </row>
    <row r="1195" spans="1:1">
      <c r="A1195" s="252"/>
    </row>
    <row r="1196" spans="1:1">
      <c r="A1196" s="252"/>
    </row>
    <row r="1197" spans="1:1">
      <c r="A1197" s="252"/>
    </row>
    <row r="1198" spans="1:1">
      <c r="A1198" s="252"/>
    </row>
    <row r="1199" spans="1:1">
      <c r="A1199" s="252"/>
    </row>
    <row r="1200" spans="1:1">
      <c r="A1200" s="252"/>
    </row>
    <row r="1201" spans="1:1">
      <c r="A1201" s="252"/>
    </row>
    <row r="1202" spans="1:1">
      <c r="A1202" s="252"/>
    </row>
    <row r="1203" spans="1:1">
      <c r="A1203" s="252"/>
    </row>
    <row r="1204" spans="1:1">
      <c r="A1204" s="252"/>
    </row>
    <row r="1205" spans="1:1">
      <c r="A1205" s="252"/>
    </row>
    <row r="1206" spans="1:1">
      <c r="A1206" s="252"/>
    </row>
    <row r="1207" spans="1:1">
      <c r="A1207" s="252"/>
    </row>
    <row r="1208" spans="1:1">
      <c r="A1208" s="252"/>
    </row>
    <row r="1209" spans="1:1">
      <c r="A1209" s="252"/>
    </row>
    <row r="1210" spans="1:1">
      <c r="A1210" s="252"/>
    </row>
    <row r="1211" spans="1:1">
      <c r="A1211" s="252"/>
    </row>
    <row r="1212" spans="1:1">
      <c r="A1212" s="252"/>
    </row>
    <row r="1213" spans="1:1">
      <c r="A1213" s="252"/>
    </row>
    <row r="1214" spans="1:1">
      <c r="A1214" s="252"/>
    </row>
    <row r="1215" spans="1:1">
      <c r="A1215" s="252"/>
    </row>
    <row r="1216" spans="1:1">
      <c r="A1216" s="252"/>
    </row>
    <row r="1217" spans="1:1">
      <c r="A1217" s="252"/>
    </row>
    <row r="1218" spans="1:1">
      <c r="A1218" s="252"/>
    </row>
    <row r="1219" spans="1:1">
      <c r="A1219" s="252"/>
    </row>
    <row r="1220" spans="1:1">
      <c r="A1220" s="252"/>
    </row>
    <row r="1221" spans="1:1">
      <c r="A1221" s="252"/>
    </row>
    <row r="1222" spans="1:1">
      <c r="A1222" s="252"/>
    </row>
    <row r="1223" spans="1:1">
      <c r="A1223" s="252"/>
    </row>
    <row r="1224" spans="1:1">
      <c r="A1224" s="252"/>
    </row>
    <row r="1225" spans="1:1">
      <c r="A1225" s="252"/>
    </row>
    <row r="1226" spans="1:1">
      <c r="A1226" s="252"/>
    </row>
    <row r="1227" spans="1:1">
      <c r="A1227" s="252"/>
    </row>
    <row r="1228" spans="1:1">
      <c r="A1228" s="252"/>
    </row>
    <row r="1229" spans="1:1">
      <c r="A1229" s="252"/>
    </row>
    <row r="1230" spans="1:1">
      <c r="A1230" s="252"/>
    </row>
    <row r="1231" spans="1:1">
      <c r="A1231" s="252"/>
    </row>
    <row r="1232" spans="1:1">
      <c r="A1232" s="252"/>
    </row>
    <row r="1233" spans="1:1">
      <c r="A1233" s="252"/>
    </row>
    <row r="1234" spans="1:1">
      <c r="A1234" s="252"/>
    </row>
    <row r="1235" spans="1:1">
      <c r="A1235" s="252"/>
    </row>
    <row r="1236" spans="1:1">
      <c r="A1236" s="252"/>
    </row>
    <row r="1237" spans="1:1">
      <c r="A1237" s="252"/>
    </row>
    <row r="1238" spans="1:1">
      <c r="A1238" s="252"/>
    </row>
    <row r="1239" spans="1:1">
      <c r="A1239" s="252"/>
    </row>
    <row r="1240" spans="1:1">
      <c r="A1240" s="252"/>
    </row>
    <row r="1241" spans="1:1">
      <c r="A1241" s="252"/>
    </row>
    <row r="1242" spans="1:1">
      <c r="A1242" s="252"/>
    </row>
    <row r="1243" spans="1:1">
      <c r="A1243" s="252"/>
    </row>
    <row r="1244" spans="1:1">
      <c r="A1244" s="252"/>
    </row>
    <row r="1245" spans="1:1">
      <c r="A1245" s="252"/>
    </row>
    <row r="1246" spans="1:1">
      <c r="A1246" s="252"/>
    </row>
    <row r="1247" spans="1:1">
      <c r="A1247" s="252"/>
    </row>
    <row r="1248" spans="1:1">
      <c r="A1248" s="252"/>
    </row>
    <row r="1249" spans="1:1">
      <c r="A1249" s="252"/>
    </row>
    <row r="1250" spans="1:1">
      <c r="A1250" s="252"/>
    </row>
    <row r="1251" spans="1:1">
      <c r="A1251" s="252"/>
    </row>
    <row r="1252" spans="1:1">
      <c r="A1252" s="252"/>
    </row>
    <row r="1253" spans="1:1">
      <c r="A1253" s="252"/>
    </row>
    <row r="1254" spans="1:1">
      <c r="A1254" s="252"/>
    </row>
    <row r="1255" spans="1:1">
      <c r="A1255" s="252"/>
    </row>
    <row r="1256" spans="1:1">
      <c r="A1256" s="252"/>
    </row>
    <row r="1257" spans="1:1">
      <c r="A1257" s="252"/>
    </row>
    <row r="1258" spans="1:1">
      <c r="A1258" s="252"/>
    </row>
    <row r="1259" spans="1:1">
      <c r="A1259" s="252"/>
    </row>
    <row r="1260" spans="1:1">
      <c r="A1260" s="252"/>
    </row>
    <row r="1261" spans="1:1">
      <c r="A1261" s="252"/>
    </row>
    <row r="1262" spans="1:1">
      <c r="A1262" s="252"/>
    </row>
    <row r="1263" spans="1:1">
      <c r="A1263" s="252"/>
    </row>
    <row r="1264" spans="1:1">
      <c r="A1264" s="252"/>
    </row>
    <row r="1265" spans="1:1">
      <c r="A1265" s="252"/>
    </row>
    <row r="1266" spans="1:1">
      <c r="A1266" s="252"/>
    </row>
    <row r="1267" spans="1:1">
      <c r="A1267" s="252"/>
    </row>
    <row r="1268" spans="1:1">
      <c r="A1268" s="252"/>
    </row>
    <row r="1269" spans="1:1">
      <c r="A1269" s="252"/>
    </row>
    <row r="1270" spans="1:1">
      <c r="A1270" s="252"/>
    </row>
    <row r="1271" spans="1:1">
      <c r="A1271" s="252"/>
    </row>
    <row r="1272" spans="1:1">
      <c r="A1272" s="252"/>
    </row>
    <row r="1273" spans="1:1">
      <c r="A1273" s="252"/>
    </row>
    <row r="1274" spans="1:1">
      <c r="A1274" s="252"/>
    </row>
    <row r="1275" spans="1:1">
      <c r="A1275" s="252"/>
    </row>
    <row r="1276" spans="1:1">
      <c r="A1276" s="252"/>
    </row>
    <row r="1277" spans="1:1">
      <c r="A1277" s="252"/>
    </row>
    <row r="1278" spans="1:1">
      <c r="A1278" s="252"/>
    </row>
    <row r="1279" spans="1:1">
      <c r="A1279" s="252"/>
    </row>
    <row r="1280" spans="1:1">
      <c r="A1280" s="252"/>
    </row>
    <row r="1281" spans="1:1">
      <c r="A1281" s="252"/>
    </row>
    <row r="1282" spans="1:1">
      <c r="A1282" s="252"/>
    </row>
    <row r="1283" spans="1:1">
      <c r="A1283" s="252"/>
    </row>
    <row r="1284" spans="1:1">
      <c r="A1284" s="252"/>
    </row>
    <row r="1285" spans="1:1">
      <c r="A1285" s="252"/>
    </row>
    <row r="1286" spans="1:1">
      <c r="A1286" s="252"/>
    </row>
    <row r="1287" spans="1:1">
      <c r="A1287" s="252"/>
    </row>
    <row r="1288" spans="1:1">
      <c r="A1288" s="252"/>
    </row>
    <row r="1289" spans="1:1">
      <c r="A1289" s="252"/>
    </row>
    <row r="1290" spans="1:1">
      <c r="A1290" s="252"/>
    </row>
    <row r="1291" spans="1:1">
      <c r="A1291" s="252"/>
    </row>
    <row r="1292" spans="1:1">
      <c r="A1292" s="252"/>
    </row>
    <row r="1293" spans="1:1">
      <c r="A1293" s="252"/>
    </row>
    <row r="1294" spans="1:1">
      <c r="A1294" s="252"/>
    </row>
    <row r="1295" spans="1:1">
      <c r="A1295" s="252"/>
    </row>
    <row r="1296" spans="1:1">
      <c r="A1296" s="252"/>
    </row>
    <row r="1297" spans="1:1">
      <c r="A1297" s="252"/>
    </row>
    <row r="1298" spans="1:1">
      <c r="A1298" s="252"/>
    </row>
    <row r="1299" spans="1:1">
      <c r="A1299" s="252"/>
    </row>
    <row r="1300" spans="1:1">
      <c r="A1300" s="252"/>
    </row>
    <row r="1301" spans="1:1">
      <c r="A1301" s="252"/>
    </row>
    <row r="1302" spans="1:1">
      <c r="A1302" s="252"/>
    </row>
    <row r="1303" spans="1:1">
      <c r="A1303" s="252"/>
    </row>
    <row r="1304" spans="1:1">
      <c r="A1304" s="252"/>
    </row>
    <row r="1305" spans="1:1">
      <c r="A1305" s="252"/>
    </row>
    <row r="1306" spans="1:1">
      <c r="A1306" s="252"/>
    </row>
    <row r="1307" spans="1:1">
      <c r="A1307" s="252"/>
    </row>
    <row r="1308" spans="1:1">
      <c r="A1308" s="252"/>
    </row>
    <row r="1309" spans="1:1">
      <c r="A1309" s="252"/>
    </row>
    <row r="1310" spans="1:1">
      <c r="A1310" s="252"/>
    </row>
    <row r="1311" spans="1:1">
      <c r="A1311" s="252"/>
    </row>
    <row r="1312" spans="1:1">
      <c r="A1312" s="252"/>
    </row>
    <row r="1313" spans="1:1">
      <c r="A1313" s="252"/>
    </row>
    <row r="1314" spans="1:1">
      <c r="A1314" s="252"/>
    </row>
    <row r="1315" spans="1:1">
      <c r="A1315" s="252"/>
    </row>
    <row r="1316" spans="1:1">
      <c r="A1316" s="252"/>
    </row>
    <row r="1317" spans="1:1">
      <c r="A1317" s="252"/>
    </row>
    <row r="1318" spans="1:1">
      <c r="A1318" s="252"/>
    </row>
    <row r="1319" spans="1:1">
      <c r="A1319" s="252"/>
    </row>
    <row r="1320" spans="1:1">
      <c r="A1320" s="252"/>
    </row>
    <row r="1321" spans="1:1">
      <c r="A1321" s="252"/>
    </row>
    <row r="1322" spans="1:1">
      <c r="A1322" s="252"/>
    </row>
    <row r="1323" spans="1:1">
      <c r="A1323" s="252"/>
    </row>
    <row r="1324" spans="1:1">
      <c r="A1324" s="252"/>
    </row>
    <row r="1325" spans="1:1">
      <c r="A1325" s="252"/>
    </row>
    <row r="1326" spans="1:1">
      <c r="A1326" s="252"/>
    </row>
    <row r="1327" spans="1:1">
      <c r="A1327" s="252"/>
    </row>
    <row r="1328" spans="1:1">
      <c r="A1328" s="252"/>
    </row>
    <row r="1329" spans="1:1">
      <c r="A1329" s="252"/>
    </row>
    <row r="1330" spans="1:1">
      <c r="A1330" s="252"/>
    </row>
    <row r="1331" spans="1:1">
      <c r="A1331" s="252"/>
    </row>
    <row r="1332" spans="1:1">
      <c r="A1332" s="252"/>
    </row>
    <row r="1333" spans="1:1">
      <c r="A1333" s="252"/>
    </row>
    <row r="1334" spans="1:1">
      <c r="A1334" s="252"/>
    </row>
    <row r="1335" spans="1:1">
      <c r="A1335" s="252"/>
    </row>
    <row r="1336" spans="1:1">
      <c r="A1336" s="252"/>
    </row>
    <row r="1337" spans="1:1">
      <c r="A1337" s="252"/>
    </row>
    <row r="1338" spans="1:1">
      <c r="A1338" s="252"/>
    </row>
    <row r="1339" spans="1:1">
      <c r="A1339" s="252"/>
    </row>
    <row r="1340" spans="1:1">
      <c r="A1340" s="252"/>
    </row>
    <row r="1341" spans="1:1">
      <c r="A1341" s="252"/>
    </row>
    <row r="1342" spans="1:1">
      <c r="A1342" s="252"/>
    </row>
    <row r="1343" spans="1:1">
      <c r="A1343" s="252"/>
    </row>
    <row r="1344" spans="1:1">
      <c r="A1344" s="252"/>
    </row>
    <row r="1345" spans="1:1">
      <c r="A1345" s="252"/>
    </row>
    <row r="1346" spans="1:1">
      <c r="A1346" s="252"/>
    </row>
    <row r="1347" spans="1:1">
      <c r="A1347" s="252"/>
    </row>
    <row r="1348" spans="1:1">
      <c r="A1348" s="252"/>
    </row>
    <row r="1349" spans="1:1">
      <c r="A1349" s="252"/>
    </row>
    <row r="1350" spans="1:1">
      <c r="A1350" s="252"/>
    </row>
    <row r="1351" spans="1:1">
      <c r="A1351" s="252"/>
    </row>
    <row r="1352" spans="1:1">
      <c r="A1352" s="252"/>
    </row>
    <row r="1353" spans="1:1">
      <c r="A1353" s="252"/>
    </row>
    <row r="1354" spans="1:1">
      <c r="A1354" s="252"/>
    </row>
    <row r="1355" spans="1:1">
      <c r="A1355" s="252"/>
    </row>
    <row r="1356" spans="1:1">
      <c r="A1356" s="252"/>
    </row>
    <row r="1357" spans="1:1">
      <c r="A1357" s="252"/>
    </row>
    <row r="1358" spans="1:1">
      <c r="A1358" s="252"/>
    </row>
    <row r="1359" spans="1:1">
      <c r="A1359" s="252"/>
    </row>
    <row r="1360" spans="1:1">
      <c r="A1360" s="252"/>
    </row>
    <row r="1361" spans="1:1">
      <c r="A1361" s="252"/>
    </row>
    <row r="1362" spans="1:1">
      <c r="A1362" s="252"/>
    </row>
    <row r="1363" spans="1:1">
      <c r="A1363" s="252"/>
    </row>
    <row r="1364" spans="1:1">
      <c r="A1364" s="252"/>
    </row>
    <row r="1365" spans="1:1">
      <c r="A1365" s="252"/>
    </row>
    <row r="1366" spans="1:1">
      <c r="A1366" s="252"/>
    </row>
    <row r="1367" spans="1:1">
      <c r="A1367" s="252"/>
    </row>
    <row r="1368" spans="1:1">
      <c r="A1368" s="252"/>
    </row>
    <row r="1369" spans="1:1">
      <c r="A1369" s="252"/>
    </row>
    <row r="1370" spans="1:1">
      <c r="A1370" s="252"/>
    </row>
    <row r="1371" spans="1:1">
      <c r="A1371" s="252"/>
    </row>
    <row r="1372" spans="1:1">
      <c r="A1372" s="252"/>
    </row>
    <row r="1373" spans="1:1">
      <c r="A1373" s="252"/>
    </row>
    <row r="1374" spans="1:1">
      <c r="A1374" s="252"/>
    </row>
    <row r="1375" spans="1:1">
      <c r="A1375" s="252"/>
    </row>
    <row r="1376" spans="1:1">
      <c r="A1376" s="252"/>
    </row>
    <row r="1377" spans="1:1">
      <c r="A1377" s="252"/>
    </row>
    <row r="1378" spans="1:1">
      <c r="A1378" s="252"/>
    </row>
    <row r="1379" spans="1:1">
      <c r="A1379" s="252"/>
    </row>
    <row r="1380" spans="1:1">
      <c r="A1380" s="252"/>
    </row>
    <row r="1381" spans="1:1">
      <c r="A1381" s="252"/>
    </row>
    <row r="1382" spans="1:1">
      <c r="A1382" s="252"/>
    </row>
    <row r="1383" spans="1:1">
      <c r="A1383" s="252"/>
    </row>
    <row r="1384" spans="1:1">
      <c r="A1384" s="252"/>
    </row>
    <row r="1385" spans="1:1">
      <c r="A1385" s="252"/>
    </row>
    <row r="1386" spans="1:1">
      <c r="A1386" s="252"/>
    </row>
    <row r="1387" spans="1:1">
      <c r="A1387" s="252"/>
    </row>
    <row r="1388" spans="1:1">
      <c r="A1388" s="252"/>
    </row>
    <row r="1389" spans="1:1">
      <c r="A1389" s="252"/>
    </row>
    <row r="1390" spans="1:1">
      <c r="A1390" s="252"/>
    </row>
    <row r="1391" spans="1:1">
      <c r="A1391" s="252"/>
    </row>
    <row r="1392" spans="1:1">
      <c r="A1392" s="252"/>
    </row>
    <row r="1393" spans="1:1">
      <c r="A1393" s="252"/>
    </row>
    <row r="1394" spans="1:1">
      <c r="A1394" s="252"/>
    </row>
    <row r="1395" spans="1:1">
      <c r="A1395" s="252"/>
    </row>
    <row r="1396" spans="1:1">
      <c r="A1396" s="252"/>
    </row>
    <row r="1397" spans="1:1">
      <c r="A1397" s="252"/>
    </row>
    <row r="1398" spans="1:1">
      <c r="A1398" s="252"/>
    </row>
    <row r="1399" spans="1:1">
      <c r="A1399" s="252"/>
    </row>
    <row r="1400" spans="1:1">
      <c r="A1400" s="252"/>
    </row>
    <row r="1401" spans="1:1">
      <c r="A1401" s="252"/>
    </row>
    <row r="1402" spans="1:1">
      <c r="A1402" s="252"/>
    </row>
    <row r="1403" spans="1:1">
      <c r="A1403" s="252"/>
    </row>
    <row r="1404" spans="1:1">
      <c r="A1404" s="252"/>
    </row>
    <row r="1405" spans="1:1">
      <c r="A1405" s="252"/>
    </row>
    <row r="1406" spans="1:1">
      <c r="A1406" s="252"/>
    </row>
    <row r="1407" spans="1:1">
      <c r="A1407" s="252"/>
    </row>
    <row r="1408" spans="1:1">
      <c r="A1408" s="252"/>
    </row>
    <row r="1409" spans="1:1">
      <c r="A1409" s="252"/>
    </row>
    <row r="1410" spans="1:1">
      <c r="A1410" s="252"/>
    </row>
    <row r="1411" spans="1:1">
      <c r="A1411" s="252"/>
    </row>
    <row r="1412" spans="1:1">
      <c r="A1412" s="252"/>
    </row>
    <row r="1413" spans="1:1">
      <c r="A1413" s="252"/>
    </row>
    <row r="1414" spans="1:1">
      <c r="A1414" s="252"/>
    </row>
    <row r="1415" spans="1:1">
      <c r="A1415" s="252"/>
    </row>
    <row r="1416" spans="1:1">
      <c r="A1416" s="252"/>
    </row>
    <row r="1417" spans="1:1">
      <c r="A1417" s="252"/>
    </row>
    <row r="1418" spans="1:1">
      <c r="A1418" s="252"/>
    </row>
    <row r="1419" spans="1:1">
      <c r="A1419" s="252"/>
    </row>
    <row r="1420" spans="1:1">
      <c r="A1420" s="252"/>
    </row>
    <row r="1421" spans="1:1">
      <c r="A1421" s="252"/>
    </row>
    <row r="1422" spans="1:1">
      <c r="A1422" s="252"/>
    </row>
    <row r="1423" spans="1:1">
      <c r="A1423" s="252"/>
    </row>
    <row r="1424" spans="1:1">
      <c r="A1424" s="252"/>
    </row>
    <row r="1425" spans="1:1">
      <c r="A1425" s="252"/>
    </row>
    <row r="1426" spans="1:1">
      <c r="A1426" s="252"/>
    </row>
    <row r="1427" spans="1:1">
      <c r="A1427" s="252"/>
    </row>
    <row r="1428" spans="1:1">
      <c r="A1428" s="252"/>
    </row>
    <row r="1429" spans="1:1">
      <c r="A1429" s="252"/>
    </row>
    <row r="1430" spans="1:1">
      <c r="A1430" s="252"/>
    </row>
    <row r="1431" spans="1:1">
      <c r="A1431" s="252"/>
    </row>
    <row r="1432" spans="1:1">
      <c r="A1432" s="252"/>
    </row>
    <row r="1433" spans="1:1">
      <c r="A1433" s="252"/>
    </row>
    <row r="1434" spans="1:1">
      <c r="A1434" s="252"/>
    </row>
    <row r="1435" spans="1:1">
      <c r="A1435" s="252"/>
    </row>
    <row r="1436" spans="1:1">
      <c r="A1436" s="252"/>
    </row>
    <row r="1437" spans="1:1">
      <c r="A1437" s="252"/>
    </row>
    <row r="1438" spans="1:1">
      <c r="A1438" s="252"/>
    </row>
    <row r="1439" spans="1:1">
      <c r="A1439" s="252"/>
    </row>
    <row r="1440" spans="1:1">
      <c r="A1440" s="252"/>
    </row>
    <row r="1441" spans="1:1">
      <c r="A1441" s="252"/>
    </row>
    <row r="1442" spans="1:1">
      <c r="A1442" s="252"/>
    </row>
    <row r="1443" spans="1:1">
      <c r="A1443" s="252"/>
    </row>
    <row r="1444" spans="1:1">
      <c r="A1444" s="252"/>
    </row>
    <row r="1445" spans="1:1">
      <c r="A1445" s="252"/>
    </row>
    <row r="1446" spans="1:1">
      <c r="A1446" s="252"/>
    </row>
    <row r="1447" spans="1:1">
      <c r="A1447" s="252"/>
    </row>
    <row r="1448" spans="1:1">
      <c r="A1448" s="252"/>
    </row>
    <row r="1449" spans="1:1">
      <c r="A1449" s="252"/>
    </row>
    <row r="1450" spans="1:1">
      <c r="A1450" s="252"/>
    </row>
    <row r="1451" spans="1:1">
      <c r="A1451" s="252"/>
    </row>
    <row r="1452" spans="1:1">
      <c r="A1452" s="252"/>
    </row>
    <row r="1453" spans="1:1">
      <c r="A1453" s="252"/>
    </row>
    <row r="1454" spans="1:1">
      <c r="A1454" s="252"/>
    </row>
    <row r="1455" spans="1:1">
      <c r="A1455" s="252"/>
    </row>
    <row r="1456" spans="1:1">
      <c r="A1456" s="252"/>
    </row>
    <row r="1457" spans="1:1">
      <c r="A1457" s="252"/>
    </row>
    <row r="1458" spans="1:1">
      <c r="A1458" s="252"/>
    </row>
    <row r="1459" spans="1:1">
      <c r="A1459" s="252"/>
    </row>
    <row r="1460" spans="1:1">
      <c r="A1460" s="252"/>
    </row>
    <row r="1461" spans="1:1">
      <c r="A1461" s="252"/>
    </row>
    <row r="1462" spans="1:1">
      <c r="A1462" s="252"/>
    </row>
    <row r="1463" spans="1:1">
      <c r="A1463" s="252"/>
    </row>
    <row r="1464" spans="1:1">
      <c r="A1464" s="252"/>
    </row>
    <row r="1465" spans="1:1">
      <c r="A1465" s="252"/>
    </row>
    <row r="1466" spans="1:1">
      <c r="A1466" s="252"/>
    </row>
    <row r="1467" spans="1:1">
      <c r="A1467" s="252"/>
    </row>
    <row r="1468" spans="1:1">
      <c r="A1468" s="252"/>
    </row>
    <row r="1469" spans="1:1">
      <c r="A1469" s="252"/>
    </row>
    <row r="1470" spans="1:1">
      <c r="A1470" s="252"/>
    </row>
    <row r="1471" spans="1:1">
      <c r="A1471" s="252"/>
    </row>
    <row r="1472" spans="1:1">
      <c r="A1472" s="252"/>
    </row>
    <row r="1473" spans="1:1">
      <c r="A1473" s="252"/>
    </row>
    <row r="1474" spans="1:1">
      <c r="A1474" s="252"/>
    </row>
    <row r="1475" spans="1:1">
      <c r="A1475" s="252"/>
    </row>
    <row r="1476" spans="1:1">
      <c r="A1476" s="252"/>
    </row>
    <row r="1477" spans="1:1">
      <c r="A1477" s="252"/>
    </row>
    <row r="1478" spans="1:1">
      <c r="A1478" s="252"/>
    </row>
    <row r="1479" spans="1:1">
      <c r="A1479" s="252"/>
    </row>
    <row r="1480" spans="1:1">
      <c r="A1480" s="252"/>
    </row>
    <row r="1481" spans="1:1">
      <c r="A1481" s="252"/>
    </row>
    <row r="1482" spans="1:1">
      <c r="A1482" s="252"/>
    </row>
    <row r="1483" spans="1:1">
      <c r="A1483" s="252"/>
    </row>
    <row r="1484" spans="1:1">
      <c r="A1484" s="252"/>
    </row>
    <row r="1485" spans="1:1">
      <c r="A1485" s="252"/>
    </row>
    <row r="1486" spans="1:1">
      <c r="A1486" s="252"/>
    </row>
    <row r="1487" spans="1:1">
      <c r="A1487" s="252"/>
    </row>
    <row r="1488" spans="1:1">
      <c r="A1488" s="252"/>
    </row>
    <row r="1489" spans="1:1">
      <c r="A1489" s="252"/>
    </row>
    <row r="1490" spans="1:1">
      <c r="A1490" s="252"/>
    </row>
    <row r="1491" spans="1:1">
      <c r="A1491" s="252"/>
    </row>
    <row r="1492" spans="1:1">
      <c r="A1492" s="252"/>
    </row>
    <row r="1493" spans="1:1">
      <c r="A1493" s="252"/>
    </row>
    <row r="1494" spans="1:1">
      <c r="A1494" s="252"/>
    </row>
    <row r="1495" spans="1:1">
      <c r="A1495" s="252"/>
    </row>
    <row r="1496" spans="1:1">
      <c r="A1496" s="252"/>
    </row>
    <row r="1497" spans="1:1">
      <c r="A1497" s="252"/>
    </row>
    <row r="1498" spans="1:1">
      <c r="A1498" s="252"/>
    </row>
    <row r="1499" spans="1:1">
      <c r="A1499" s="252"/>
    </row>
    <row r="1500" spans="1:1">
      <c r="A1500" s="252"/>
    </row>
    <row r="1501" spans="1:1">
      <c r="A1501" s="252"/>
    </row>
    <row r="1502" spans="1:1">
      <c r="A1502" s="252"/>
    </row>
    <row r="1503" spans="1:1">
      <c r="A1503" s="252"/>
    </row>
    <row r="1504" spans="1:1">
      <c r="A1504" s="252"/>
    </row>
    <row r="1505" spans="1:1">
      <c r="A1505" s="252"/>
    </row>
    <row r="1506" spans="1:1">
      <c r="A1506" s="252"/>
    </row>
    <row r="1507" spans="1:1">
      <c r="A1507" s="252"/>
    </row>
    <row r="1508" spans="1:1">
      <c r="A1508" s="252"/>
    </row>
    <row r="1509" spans="1:1">
      <c r="A1509" s="252"/>
    </row>
    <row r="1510" spans="1:1">
      <c r="A1510" s="252"/>
    </row>
    <row r="1511" spans="1:1">
      <c r="A1511" s="252"/>
    </row>
    <row r="1512" spans="1:1">
      <c r="A1512" s="252"/>
    </row>
    <row r="1513" spans="1:1">
      <c r="A1513" s="252"/>
    </row>
    <row r="1514" spans="1:1">
      <c r="A1514" s="252"/>
    </row>
    <row r="1515" spans="1:1">
      <c r="A1515" s="252"/>
    </row>
    <row r="1516" spans="1:1">
      <c r="A1516" s="252"/>
    </row>
    <row r="1517" spans="1:1">
      <c r="A1517" s="252"/>
    </row>
    <row r="1518" spans="1:1">
      <c r="A1518" s="252"/>
    </row>
    <row r="1519" spans="1:1">
      <c r="A1519" s="252"/>
    </row>
    <row r="1520" spans="1:1">
      <c r="A1520" s="252"/>
    </row>
    <row r="1521" spans="1:1">
      <c r="A1521" s="252"/>
    </row>
    <row r="1522" spans="1:1">
      <c r="A1522" s="252"/>
    </row>
    <row r="1523" spans="1:1">
      <c r="A1523" s="252"/>
    </row>
  </sheetData>
  <autoFilter ref="A4:AP18"/>
  <sortState ref="AP4:AP32">
    <sortCondition ref="AP3"/>
  </sortState>
  <mergeCells count="2">
    <mergeCell ref="S4:U4"/>
    <mergeCell ref="W4:Y4"/>
  </mergeCells>
  <conditionalFormatting sqref="B50">
    <cfRule type="duplicateValues" dxfId="70" priority="71"/>
  </conditionalFormatting>
  <conditionalFormatting sqref="B56">
    <cfRule type="duplicateValues" dxfId="69" priority="70"/>
  </conditionalFormatting>
  <conditionalFormatting sqref="B100">
    <cfRule type="duplicateValues" dxfId="68" priority="69"/>
  </conditionalFormatting>
  <conditionalFormatting sqref="B102:B103">
    <cfRule type="duplicateValues" dxfId="67" priority="68"/>
  </conditionalFormatting>
  <conditionalFormatting sqref="B105">
    <cfRule type="duplicateValues" dxfId="66" priority="67"/>
  </conditionalFormatting>
  <conditionalFormatting sqref="B117 C118">
    <cfRule type="duplicateValues" dxfId="65" priority="66"/>
  </conditionalFormatting>
  <conditionalFormatting sqref="B143">
    <cfRule type="duplicateValues" dxfId="64" priority="65"/>
  </conditionalFormatting>
  <conditionalFormatting sqref="B156">
    <cfRule type="duplicateValues" dxfId="63" priority="64"/>
  </conditionalFormatting>
  <conditionalFormatting sqref="B180">
    <cfRule type="duplicateValues" dxfId="62" priority="63"/>
  </conditionalFormatting>
  <conditionalFormatting sqref="B212">
    <cfRule type="duplicateValues" dxfId="61" priority="62"/>
  </conditionalFormatting>
  <conditionalFormatting sqref="B229">
    <cfRule type="duplicateValues" dxfId="60" priority="61"/>
  </conditionalFormatting>
  <conditionalFormatting sqref="B246 B242:B243 B249:B250">
    <cfRule type="duplicateValues" dxfId="59" priority="60"/>
  </conditionalFormatting>
  <conditionalFormatting sqref="B280:B282 B284 B275">
    <cfRule type="duplicateValues" dxfId="58" priority="59"/>
  </conditionalFormatting>
  <conditionalFormatting sqref="B300:B303">
    <cfRule type="duplicateValues" dxfId="57" priority="57"/>
  </conditionalFormatting>
  <conditionalFormatting sqref="B284 B281:B282">
    <cfRule type="duplicateValues" dxfId="56" priority="56"/>
  </conditionalFormatting>
  <conditionalFormatting sqref="B181">
    <cfRule type="duplicateValues" dxfId="55" priority="48"/>
  </conditionalFormatting>
  <conditionalFormatting sqref="B213">
    <cfRule type="duplicateValues" dxfId="54" priority="47"/>
  </conditionalFormatting>
  <conditionalFormatting sqref="B304:B306">
    <cfRule type="duplicateValues" dxfId="53" priority="46"/>
  </conditionalFormatting>
  <conditionalFormatting sqref="B296:B299">
    <cfRule type="duplicateValues" dxfId="52" priority="45"/>
  </conditionalFormatting>
  <conditionalFormatting sqref="B285">
    <cfRule type="duplicateValues" dxfId="51" priority="44"/>
  </conditionalFormatting>
  <conditionalFormatting sqref="B286:B295">
    <cfRule type="duplicateValues" dxfId="50" priority="43"/>
  </conditionalFormatting>
  <conditionalFormatting sqref="AL50">
    <cfRule type="duplicateValues" dxfId="49" priority="42"/>
  </conditionalFormatting>
  <conditionalFormatting sqref="AL56">
    <cfRule type="duplicateValues" dxfId="48" priority="41"/>
  </conditionalFormatting>
  <conditionalFormatting sqref="AL100">
    <cfRule type="duplicateValues" dxfId="47" priority="40"/>
  </conditionalFormatting>
  <conditionalFormatting sqref="AL102:AL103">
    <cfRule type="duplicateValues" dxfId="46" priority="39"/>
  </conditionalFormatting>
  <conditionalFormatting sqref="AL105">
    <cfRule type="duplicateValues" dxfId="45" priority="38"/>
  </conditionalFormatting>
  <conditionalFormatting sqref="AL117 AM118">
    <cfRule type="duplicateValues" dxfId="44" priority="37"/>
  </conditionalFormatting>
  <conditionalFormatting sqref="AL143">
    <cfRule type="duplicateValues" dxfId="43" priority="36"/>
  </conditionalFormatting>
  <conditionalFormatting sqref="AL156">
    <cfRule type="duplicateValues" dxfId="42" priority="35"/>
  </conditionalFormatting>
  <conditionalFormatting sqref="AL180">
    <cfRule type="duplicateValues" dxfId="41" priority="34"/>
  </conditionalFormatting>
  <conditionalFormatting sqref="AL212">
    <cfRule type="duplicateValues" dxfId="40" priority="33"/>
  </conditionalFormatting>
  <conditionalFormatting sqref="AL229">
    <cfRule type="duplicateValues" dxfId="39" priority="32"/>
  </conditionalFormatting>
  <conditionalFormatting sqref="AL246 AL242:AL243 AL249:AL250">
    <cfRule type="duplicateValues" dxfId="38" priority="31"/>
  </conditionalFormatting>
  <conditionalFormatting sqref="AL280:AL282 AL284 AL275">
    <cfRule type="duplicateValues" dxfId="37" priority="30"/>
  </conditionalFormatting>
  <conditionalFormatting sqref="AL300:AL303">
    <cfRule type="duplicateValues" dxfId="36" priority="29"/>
  </conditionalFormatting>
  <conditionalFormatting sqref="AL284 AL281:AL282">
    <cfRule type="duplicateValues" dxfId="35" priority="28"/>
  </conditionalFormatting>
  <conditionalFormatting sqref="AL181">
    <cfRule type="duplicateValues" dxfId="34" priority="27"/>
  </conditionalFormatting>
  <conditionalFormatting sqref="AL213">
    <cfRule type="duplicateValues" dxfId="33" priority="26"/>
  </conditionalFormatting>
  <conditionalFormatting sqref="AL304:AL306">
    <cfRule type="duplicateValues" dxfId="32" priority="25"/>
  </conditionalFormatting>
  <conditionalFormatting sqref="AL296:AL299">
    <cfRule type="duplicateValues" dxfId="31" priority="24"/>
  </conditionalFormatting>
  <conditionalFormatting sqref="AL285">
    <cfRule type="duplicateValues" dxfId="30" priority="23"/>
  </conditionalFormatting>
  <conditionalFormatting sqref="AL286:AL295">
    <cfRule type="duplicateValues" dxfId="29" priority="22"/>
  </conditionalFormatting>
  <conditionalFormatting sqref="T5:U5">
    <cfRule type="duplicateValues" dxfId="28" priority="17"/>
    <cfRule type="duplicateValues" dxfId="27" priority="18"/>
  </conditionalFormatting>
  <conditionalFormatting sqref="T5:U5">
    <cfRule type="duplicateValues" dxfId="26" priority="16"/>
  </conditionalFormatting>
  <conditionalFormatting sqref="S5:U5 S6:S61 T6:U19">
    <cfRule type="duplicateValues" dxfId="25" priority="19"/>
    <cfRule type="duplicateValues" dxfId="24" priority="20"/>
  </conditionalFormatting>
  <conditionalFormatting sqref="S5:U5 S6:S61 T6:U19">
    <cfRule type="duplicateValues" dxfId="23" priority="21"/>
  </conditionalFormatting>
  <conditionalFormatting sqref="B9">
    <cfRule type="duplicateValues" dxfId="22" priority="15"/>
  </conditionalFormatting>
  <conditionalFormatting sqref="B10">
    <cfRule type="duplicateValues" dxfId="21" priority="14"/>
  </conditionalFormatting>
  <conditionalFormatting sqref="X5:Y5">
    <cfRule type="duplicateValues" dxfId="20" priority="2"/>
    <cfRule type="duplicateValues" dxfId="19" priority="3"/>
  </conditionalFormatting>
  <conditionalFormatting sqref="X5:Y5">
    <cfRule type="duplicateValues" dxfId="18" priority="1"/>
  </conditionalFormatting>
  <conditionalFormatting sqref="W6:W19 W5:Y5 X6:Y18">
    <cfRule type="duplicateValues" dxfId="17" priority="4"/>
    <cfRule type="duplicateValues" dxfId="16" priority="5"/>
  </conditionalFormatting>
  <conditionalFormatting sqref="W6:W19 W5:Y5 X6:Y18">
    <cfRule type="duplicateValues" dxfId="15" priority="6"/>
  </conditionalFormatting>
  <dataValidations count="11">
    <dataValidation type="list" allowBlank="1" showInputMessage="1" showErrorMessage="1" sqref="A5:A1048576">
      <formula1>$AK$5:$AK$306</formula1>
    </dataValidation>
    <dataValidation type="list" allowBlank="1" showInputMessage="1" showErrorMessage="1" sqref="B5:B1048576">
      <formula1>$AL$5:$AL$306</formula1>
    </dataValidation>
    <dataValidation type="list" allowBlank="1" showInputMessage="1" showErrorMessage="1" sqref="C5:C1048576">
      <formula1>$AM$5:$AM$306</formula1>
    </dataValidation>
    <dataValidation type="list" allowBlank="1" showInputMessage="1" showErrorMessage="1" sqref="D5:D1048576">
      <formula1>$AP$6:$AP$35</formula1>
    </dataValidation>
    <dataValidation type="list" allowBlank="1" showInputMessage="1" showErrorMessage="1" sqref="E5:E1048576">
      <formula1>$AJ$5:$AJ$29</formula1>
    </dataValidation>
    <dataValidation type="list" allowBlank="1" showInputMessage="1" showErrorMessage="1" sqref="F5:F1048576">
      <formula1>$AI$4:$AI$7</formula1>
    </dataValidation>
    <dataValidation type="list" allowBlank="1" showInputMessage="1" showErrorMessage="1" sqref="G5:G1048576">
      <formula1>$AH$4:$AH$294</formula1>
    </dataValidation>
    <dataValidation type="list" allowBlank="1" showInputMessage="1" showErrorMessage="1" sqref="H5:H1048576">
      <formula1>$AG$5:$AG$6</formula1>
    </dataValidation>
    <dataValidation type="list" allowBlank="1" showInputMessage="1" showErrorMessage="1" sqref="I5:I1048576">
      <formula1>$AF$7:$AF$39</formula1>
    </dataValidation>
    <dataValidation type="list" allowBlank="1" showInputMessage="1" showErrorMessage="1" sqref="J5:J1048576">
      <formula1>$AE$7:$AE$19</formula1>
    </dataValidation>
    <dataValidation type="list" allowBlank="1" showInputMessage="1" showErrorMessage="1" sqref="K5:K1048576">
      <formula1>$AD$7:$AD$80</formula1>
    </dataValidation>
  </dataValidations>
  <hyperlinks>
    <hyperlink ref="AF7" r:id="rId1" location="ICRow0');" display="javascript:ptCommonObj.updatePrompt(document.win0,' - ICRow0');"/>
    <hyperlink ref="AF8" r:id="rId2" location="ICRow1');" display="javascript:ptCommonObj.updatePrompt(document.win0,' - ICRow1');"/>
    <hyperlink ref="AF9" r:id="rId3" location="ICRow2');" display="javascript:ptCommonObj.updatePrompt(document.win0,' - ICRow2');"/>
    <hyperlink ref="AF10" r:id="rId4" location="ICRow3');" display="javascript:ptCommonObj.updatePrompt(document.win0,' - ICRow3');"/>
    <hyperlink ref="AF11" r:id="rId5" location="ICRow4');" display="javascript:ptCommonObj.updatePrompt(document.win0,' - ICRow4');"/>
    <hyperlink ref="AF12" r:id="rId6" location="ICRow5');" display="javascript:ptCommonObj.updatePrompt(document.win0,' - ICRow5');"/>
    <hyperlink ref="AF13" r:id="rId7" location="ICRow6');" display="javascript:ptCommonObj.updatePrompt(document.win0,' - ICRow6');"/>
    <hyperlink ref="AF14" r:id="rId8" location="ICRow7');" display="javascript:ptCommonObj.updatePrompt(document.win0,' - ICRow7');"/>
    <hyperlink ref="AF15" r:id="rId9" location="ICRow8');" display="javascript:ptCommonObj.updatePrompt(document.win0,' - ICRow8');"/>
    <hyperlink ref="AF16" r:id="rId10" location="ICRow9');" display="javascript:ptCommonObj.updatePrompt(document.win0,' - ICRow9');"/>
    <hyperlink ref="AF17" r:id="rId11" location="ICRow10');" display="javascript:ptCommonObj.updatePrompt(document.win0,' - ICRow10');"/>
    <hyperlink ref="AF18" r:id="rId12" location="ICRow11');" display="javascript:ptCommonObj.updatePrompt(document.win0,' - ICRow11');"/>
    <hyperlink ref="AF19" r:id="rId13" location="ICRow12');" display="javascript:ptCommonObj.updatePrompt(document.win0,' - ICRow12');"/>
    <hyperlink ref="AF20" r:id="rId14" location="ICRow13');" display="javascript:ptCommonObj.updatePrompt(document.win0,' - ICRow13');"/>
    <hyperlink ref="AF21" r:id="rId15" location="ICRow14');" display="javascript:ptCommonObj.updatePrompt(document.win0,' - ICRow14');"/>
    <hyperlink ref="AF22" r:id="rId16" location="ICRow15');" display="javascript:ptCommonObj.updatePrompt(document.win0,' - ICRow15');"/>
    <hyperlink ref="AF23" r:id="rId17" location="ICRow16');" display="javascript:ptCommonObj.updatePrompt(document.win0,' - ICRow16');"/>
    <hyperlink ref="AF24" r:id="rId18" location="ICRow17');" display="javascript:ptCommonObj.updatePrompt(document.win0,' - ICRow17');"/>
    <hyperlink ref="AF25" r:id="rId19" location="ICRow18');" display="javascript:ptCommonObj.updatePrompt(document.win0,' - ICRow18');"/>
    <hyperlink ref="AF26" r:id="rId20" location="ICRow19');" display="javascript:ptCommonObj.updatePrompt(document.win0,' - ICRow19');"/>
    <hyperlink ref="AF27" r:id="rId21" location="ICRow20');" display="javascript:ptCommonObj.updatePrompt(document.win0,' - ICRow20');"/>
    <hyperlink ref="AF28" r:id="rId22" location="ICRow21');" display="javascript:ptCommonObj.updatePrompt(document.win0,' - ICRow21');"/>
    <hyperlink ref="AF29" r:id="rId23" location="ICRow22');" display="javascript:ptCommonObj.updatePrompt(document.win0,' - ICRow22');"/>
    <hyperlink ref="AF30" r:id="rId24" location="ICRow23');" display="javascript:ptCommonObj.updatePrompt(document.win0,' - ICRow23');"/>
    <hyperlink ref="AF31" r:id="rId25" location="ICRow24');" display="javascript:ptCommonObj.updatePrompt(document.win0,' - ICRow24');"/>
    <hyperlink ref="AF32" r:id="rId26" location="ICRow25');" display="javascript:ptCommonObj.updatePrompt(document.win0,' - ICRow25');"/>
    <hyperlink ref="AF33" r:id="rId27" location="ICRow26');" display="javascript:ptCommonObj.updatePrompt(document.win0,' - ICRow26');"/>
    <hyperlink ref="AF34" r:id="rId28" location="ICRow27');" display="javascript:ptCommonObj.updatePrompt(document.win0,' - ICRow27');"/>
    <hyperlink ref="AF35" r:id="rId29" location="ICRow28');" display="javascript:ptCommonObj.updatePrompt(document.win0,' - ICRow28');"/>
    <hyperlink ref="AF36" r:id="rId30" location="ICRow29');" display="javascript:ptCommonObj.updatePrompt(document.win0,' - ICRow29');"/>
    <hyperlink ref="AF37" r:id="rId31" location="ICRow30');" display="javascript:ptCommonObj.updatePrompt(document.win0,' - ICRow30');"/>
    <hyperlink ref="AF38" r:id="rId32" location="ICRow31');" display="javascript:ptCommonObj.updatePrompt(document.win0,' - ICRow31');"/>
    <hyperlink ref="AF39" r:id="rId33" location="ICRow32');" display="javascript:ptCommonObj.updatePrompt(document.win0,' - ICRow32');"/>
    <hyperlink ref="AD7" r:id="rId34" location="ICRow0');" display="javascript:ptCommonObj.updatePrompt(document.win0,' - ICRow0');"/>
    <hyperlink ref="AD8" r:id="rId35" location="ICRow1');" display="javascript:ptCommonObj.updatePrompt(document.win0,' - ICRow1');"/>
    <hyperlink ref="AD9" r:id="rId36" location="ICRow2');" display="javascript:ptCommonObj.updatePrompt(document.win0,' - ICRow2');"/>
    <hyperlink ref="AD10" r:id="rId37" location="ICRow3');" display="javascript:ptCommonObj.updatePrompt(document.win0,' - ICRow3');"/>
    <hyperlink ref="AD11" r:id="rId38" location="ICRow4');" display="javascript:ptCommonObj.updatePrompt(document.win0,' - ICRow4');"/>
    <hyperlink ref="AD12" r:id="rId39" location="ICRow5');" display="javascript:ptCommonObj.updatePrompt(document.win0,' - ICRow5');"/>
    <hyperlink ref="AD13" r:id="rId40" location="ICRow6');" display="javascript:ptCommonObj.updatePrompt(document.win0,' - ICRow6');"/>
    <hyperlink ref="AD14" r:id="rId41" location="ICRow7');" display="javascript:ptCommonObj.updatePrompt(document.win0,' - ICRow7');"/>
    <hyperlink ref="AD15" r:id="rId42" location="ICRow8');" display="javascript:ptCommonObj.updatePrompt(document.win0,' - ICRow8');"/>
    <hyperlink ref="AD16" r:id="rId43" location="ICRow9');" display="javascript:ptCommonObj.updatePrompt(document.win0,' - ICRow9');"/>
    <hyperlink ref="AD17" r:id="rId44" location="ICRow10');" display="javascript:ptCommonObj.updatePrompt(document.win0,' - ICRow10');"/>
    <hyperlink ref="AD18" r:id="rId45" location="ICRow11');" display="javascript:ptCommonObj.updatePrompt(document.win0,' - ICRow11');"/>
    <hyperlink ref="AD19" r:id="rId46" location="ICRow12');" display="javascript:ptCommonObj.updatePrompt(document.win0,' - ICRow12');"/>
    <hyperlink ref="AD20" r:id="rId47" location="ICRow13');" display="javascript:ptCommonObj.updatePrompt(document.win0,' - ICRow13');"/>
    <hyperlink ref="AD21" r:id="rId48" location="ICRow14');" display="javascript:ptCommonObj.updatePrompt(document.win0,' - ICRow14');"/>
    <hyperlink ref="AD22" r:id="rId49" location="ICRow15');" display="javascript:ptCommonObj.updatePrompt(document.win0,' - ICRow15');"/>
    <hyperlink ref="AD23" r:id="rId50" location="ICRow16');" display="javascript:ptCommonObj.updatePrompt(document.win0,' - ICRow16');"/>
    <hyperlink ref="AD24" r:id="rId51" location="ICRow17');" display="javascript:ptCommonObj.updatePrompt(document.win0,' - ICRow17');"/>
    <hyperlink ref="AD25" r:id="rId52" location="ICRow18');" display="javascript:ptCommonObj.updatePrompt(document.win0,' - ICRow18');"/>
    <hyperlink ref="AD26" r:id="rId53" location="ICRow19');" display="javascript:ptCommonObj.updatePrompt(document.win0,' - ICRow19');"/>
    <hyperlink ref="AD27" r:id="rId54" location="ICRow20');" display="javascript:ptCommonObj.updatePrompt(document.win0,' - ICRow20');"/>
    <hyperlink ref="AD28" r:id="rId55" location="ICRow21');" display="javascript:ptCommonObj.updatePrompt(document.win0,' - ICRow21');"/>
    <hyperlink ref="AD29" r:id="rId56" location="ICRow22');" display="javascript:ptCommonObj.updatePrompt(document.win0,' - ICRow22');"/>
    <hyperlink ref="AD30" r:id="rId57" location="ICRow23');" display="javascript:ptCommonObj.updatePrompt(document.win0,' - ICRow23');"/>
    <hyperlink ref="AD31" r:id="rId58" location="ICRow24');" display="javascript:ptCommonObj.updatePrompt(document.win0,' - ICRow24');"/>
    <hyperlink ref="AD32" r:id="rId59" location="ICRow25');" display="javascript:ptCommonObj.updatePrompt(document.win0,' - ICRow25');"/>
    <hyperlink ref="AD33" r:id="rId60" location="ICRow26');" display="javascript:ptCommonObj.updatePrompt(document.win0,' - ICRow26');"/>
    <hyperlink ref="AD34" r:id="rId61" location="ICRow27');" display="javascript:ptCommonObj.updatePrompt(document.win0,' - ICRow27');"/>
    <hyperlink ref="AD35" r:id="rId62" location="ICRow28');" display="javascript:ptCommonObj.updatePrompt(document.win0,' - ICRow28');"/>
    <hyperlink ref="AD36" r:id="rId63" location="ICRow29');" display="javascript:ptCommonObj.updatePrompt(document.win0,' - ICRow29');"/>
    <hyperlink ref="AD37" r:id="rId64" location="ICRow30');" display="javascript:ptCommonObj.updatePrompt(document.win0,' - ICRow30');"/>
    <hyperlink ref="AD38" r:id="rId65" location="ICRow31');" display="javascript:ptCommonObj.updatePrompt(document.win0,' - ICRow31');"/>
    <hyperlink ref="AD39" r:id="rId66" location="ICRow32');" display="javascript:ptCommonObj.updatePrompt(document.win0,' - ICRow32');"/>
    <hyperlink ref="AD40" r:id="rId67" location="ICRow33');" display="javascript:ptCommonObj.updatePrompt(document.win0,' - ICRow33');"/>
    <hyperlink ref="AD41" r:id="rId68" location="ICRow34');" display="javascript:ptCommonObj.updatePrompt(document.win0,' - ICRow34');"/>
    <hyperlink ref="AD42" r:id="rId69" location="ICRow35');" display="javascript:ptCommonObj.updatePrompt(document.win0,' - ICRow35');"/>
    <hyperlink ref="AD43" r:id="rId70" location="ICRow36');" display="javascript:ptCommonObj.updatePrompt(document.win0,' - ICRow36');"/>
    <hyperlink ref="AD44" r:id="rId71" location="ICRow37');" display="javascript:ptCommonObj.updatePrompt(document.win0,' - ICRow37');"/>
    <hyperlink ref="AD45" r:id="rId72" location="ICRow0');" display="javascript:ptCommonObj.updatePrompt(document.win0,' - ICRow0');"/>
    <hyperlink ref="AD46" r:id="rId73" location="ICRow1');" display="javascript:ptCommonObj.updatePrompt(document.win0,' - ICRow1');"/>
    <hyperlink ref="AD47" r:id="rId74" location="ICRow2');" display="javascript:ptCommonObj.updatePrompt(document.win0,' - ICRow2');"/>
    <hyperlink ref="AD48" r:id="rId75" location="ICRow3');" display="javascript:ptCommonObj.updatePrompt(document.win0,' - ICRow3');"/>
    <hyperlink ref="AD49" r:id="rId76" location="ICRow4');" display="javascript:ptCommonObj.updatePrompt(document.win0,' - ICRow4');"/>
    <hyperlink ref="AD50" r:id="rId77" location="ICRow5');" display="javascript:ptCommonObj.updatePrompt(document.win0,' - ICRow5');"/>
    <hyperlink ref="AD51" r:id="rId78" location="ICRow6');" display="javascript:ptCommonObj.updatePrompt(document.win0,' - ICRow6');"/>
    <hyperlink ref="AD52" r:id="rId79" location="ICRow7');" display="javascript:ptCommonObj.updatePrompt(document.win0,' - ICRow7');"/>
    <hyperlink ref="AD53" r:id="rId80" location="ICRow8');" display="javascript:ptCommonObj.updatePrompt(document.win0,' - ICRow8');"/>
    <hyperlink ref="AD54" r:id="rId81" location="ICRow9');" display="javascript:ptCommonObj.updatePrompt(document.win0,' - ICRow9');"/>
    <hyperlink ref="AD55" r:id="rId82" location="ICRow10');" display="javascript:ptCommonObj.updatePrompt(document.win0,' - ICRow10');"/>
    <hyperlink ref="AD56" r:id="rId83" location="ICRow11');" display="javascript:ptCommonObj.updatePrompt(document.win0,' - ICRow11');"/>
    <hyperlink ref="AD57" r:id="rId84" location="ICRow12');" display="javascript:ptCommonObj.updatePrompt(document.win0,' - ICRow12');"/>
    <hyperlink ref="AD58" r:id="rId85" location="ICRow13');" display="javascript:ptCommonObj.updatePrompt(document.win0,' - ICRow13');"/>
    <hyperlink ref="AD59" r:id="rId86" location="ICRow14');" display="javascript:ptCommonObj.updatePrompt(document.win0,' - ICRow14');"/>
    <hyperlink ref="AD60" r:id="rId87" location="ICRow15');" display="javascript:ptCommonObj.updatePrompt(document.win0,' - ICRow15');"/>
    <hyperlink ref="AD61" r:id="rId88" location="ICRow16');" display="javascript:ptCommonObj.updatePrompt(document.win0,' - ICRow16');"/>
    <hyperlink ref="AD62" r:id="rId89" location="ICRow17');" display="javascript:ptCommonObj.updatePrompt(document.win0,' - ICRow17');"/>
    <hyperlink ref="AD63" r:id="rId90" location="ICRow18');" display="javascript:ptCommonObj.updatePrompt(document.win0,' - ICRow18');"/>
    <hyperlink ref="AD64" r:id="rId91" location="ICRow19');" display="javascript:ptCommonObj.updatePrompt(document.win0,' - ICRow19');"/>
    <hyperlink ref="AD65" r:id="rId92" location="ICRow20');" display="javascript:ptCommonObj.updatePrompt(document.win0,' - ICRow20');"/>
    <hyperlink ref="AD66" r:id="rId93" location="ICRow21');" display="javascript:ptCommonObj.updatePrompt(document.win0,' - ICRow21');"/>
    <hyperlink ref="AD67" r:id="rId94" location="ICRow22');" display="javascript:ptCommonObj.updatePrompt(document.win0,' - ICRow22');"/>
    <hyperlink ref="AD68" r:id="rId95" location="ICRow23');" display="javascript:ptCommonObj.updatePrompt(document.win0,' - ICRow23');"/>
    <hyperlink ref="AD69" r:id="rId96" location="ICRow24');" display="javascript:ptCommonObj.updatePrompt(document.win0,' - ICRow24');"/>
    <hyperlink ref="AD70" r:id="rId97" location="ICRow25');" display="javascript:ptCommonObj.updatePrompt(document.win0,' - ICRow25');"/>
    <hyperlink ref="AD71" r:id="rId98" location="ICRow26');" display="javascript:ptCommonObj.updatePrompt(document.win0,' - ICRow26');"/>
    <hyperlink ref="AD72" r:id="rId99" location="ICRow27');" display="javascript:ptCommonObj.updatePrompt(document.win0,' - ICRow27');"/>
    <hyperlink ref="AD73" r:id="rId100" location="ICRow28');" display="javascript:ptCommonObj.updatePrompt(document.win0,' - ICRow28');"/>
    <hyperlink ref="AD74" r:id="rId101" location="ICRow29');" display="javascript:ptCommonObj.updatePrompt(document.win0,' - ICRow29');"/>
    <hyperlink ref="AD75" r:id="rId102" location="ICRow30');" display="javascript:ptCommonObj.updatePrompt(document.win0,' - ICRow30');"/>
    <hyperlink ref="AD76" r:id="rId103" location="ICRow31');" display="javascript:ptCommonObj.updatePrompt(document.win0,' - ICRow31');"/>
    <hyperlink ref="AD77" r:id="rId104" location="ICRow32');" display="javascript:ptCommonObj.updatePrompt(document.win0,' - ICRow32');"/>
    <hyperlink ref="AD78" r:id="rId105" location="ICRow33');" display="javascript:ptCommonObj.updatePrompt(document.win0,' - ICRow33');"/>
    <hyperlink ref="AD79" r:id="rId106" location="ICRow34');" display="javascript:ptCommonObj.updatePrompt(document.win0,' - ICRow34');"/>
    <hyperlink ref="AD80" r:id="rId107" location="ICRow35');" display="javascript:ptCommonObj.updatePrompt(document.win0,' - ICRow35');"/>
  </hyperlinks>
  <pageMargins left="0.7" right="0.7" top="0.75" bottom="0.75" header="0.3" footer="0.3"/>
  <drawing r:id="rId10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workbookViewId="0">
      <selection activeCell="B34" sqref="B34"/>
    </sheetView>
  </sheetViews>
  <sheetFormatPr defaultRowHeight="12.75"/>
  <cols>
    <col min="2" max="2" width="43" bestFit="1" customWidth="1"/>
  </cols>
  <sheetData>
    <row r="1" spans="1:2" ht="14.25" thickTop="1" thickBot="1">
      <c r="A1" s="394" t="s">
        <v>3031</v>
      </c>
      <c r="B1" s="394" t="s">
        <v>3032</v>
      </c>
    </row>
    <row r="2" spans="1:2" ht="13.5" thickTop="1">
      <c r="A2" s="395" t="s">
        <v>3250</v>
      </c>
      <c r="B2" s="395" t="s">
        <v>1411</v>
      </c>
    </row>
    <row r="3" spans="1:2">
      <c r="A3" s="395" t="s">
        <v>3127</v>
      </c>
      <c r="B3" s="395" t="s">
        <v>615</v>
      </c>
    </row>
    <row r="4" spans="1:2">
      <c r="A4" s="395" t="s">
        <v>3097</v>
      </c>
      <c r="B4" s="395" t="s">
        <v>455</v>
      </c>
    </row>
    <row r="5" spans="1:2">
      <c r="A5" s="395" t="s">
        <v>3237</v>
      </c>
      <c r="B5" s="395" t="s">
        <v>1332</v>
      </c>
    </row>
    <row r="6" spans="1:2">
      <c r="A6" s="395" t="s">
        <v>3088</v>
      </c>
      <c r="B6" s="395" t="s">
        <v>378</v>
      </c>
    </row>
    <row r="7" spans="1:2">
      <c r="A7" s="395" t="s">
        <v>3130</v>
      </c>
      <c r="B7" s="395" t="s">
        <v>699</v>
      </c>
    </row>
    <row r="8" spans="1:2">
      <c r="A8" s="395" t="s">
        <v>3126</v>
      </c>
      <c r="B8" s="395" t="s">
        <v>583</v>
      </c>
    </row>
    <row r="9" spans="1:2">
      <c r="A9" s="395" t="s">
        <v>3120</v>
      </c>
      <c r="B9" s="395" t="s">
        <v>589</v>
      </c>
    </row>
    <row r="10" spans="1:2">
      <c r="A10" s="395" t="s">
        <v>3073</v>
      </c>
      <c r="B10" s="395" t="s">
        <v>813</v>
      </c>
    </row>
    <row r="11" spans="1:2">
      <c r="A11" s="395" t="s">
        <v>3200</v>
      </c>
      <c r="B11" s="395" t="s">
        <v>328</v>
      </c>
    </row>
    <row r="12" spans="1:2">
      <c r="A12" s="395" t="s">
        <v>3233</v>
      </c>
      <c r="B12" s="395" t="s">
        <v>1301</v>
      </c>
    </row>
    <row r="13" spans="1:2">
      <c r="A13" s="395" t="s">
        <v>3052</v>
      </c>
      <c r="B13" s="395" t="s">
        <v>30</v>
      </c>
    </row>
    <row r="14" spans="1:2">
      <c r="A14" s="395" t="s">
        <v>3047</v>
      </c>
      <c r="B14" s="395" t="s">
        <v>3048</v>
      </c>
    </row>
    <row r="15" spans="1:2">
      <c r="A15" s="395" t="s">
        <v>3197</v>
      </c>
      <c r="B15" s="395" t="s">
        <v>1033</v>
      </c>
    </row>
    <row r="16" spans="1:2">
      <c r="A16" s="395" t="s">
        <v>3037</v>
      </c>
      <c r="B16" s="395" t="s">
        <v>22</v>
      </c>
    </row>
    <row r="17" spans="1:2">
      <c r="A17" s="395" t="s">
        <v>3072</v>
      </c>
      <c r="B17" s="395" t="s">
        <v>288</v>
      </c>
    </row>
    <row r="18" spans="1:2">
      <c r="A18" s="395" t="s">
        <v>3122</v>
      </c>
      <c r="B18" s="395" t="s">
        <v>648</v>
      </c>
    </row>
    <row r="19" spans="1:2">
      <c r="A19" s="395" t="s">
        <v>3085</v>
      </c>
      <c r="B19" s="395" t="s">
        <v>357</v>
      </c>
    </row>
    <row r="20" spans="1:2">
      <c r="A20" s="395" t="s">
        <v>3205</v>
      </c>
      <c r="B20" s="395" t="s">
        <v>718</v>
      </c>
    </row>
    <row r="21" spans="1:2">
      <c r="A21" s="395" t="s">
        <v>3099</v>
      </c>
      <c r="B21" s="395" t="s">
        <v>515</v>
      </c>
    </row>
    <row r="22" spans="1:2">
      <c r="A22" s="395" t="s">
        <v>3249</v>
      </c>
      <c r="B22" s="395" t="s">
        <v>1393</v>
      </c>
    </row>
    <row r="23" spans="1:2">
      <c r="A23" s="395" t="s">
        <v>3188</v>
      </c>
      <c r="B23" s="395" t="s">
        <v>851</v>
      </c>
    </row>
    <row r="24" spans="1:2">
      <c r="A24" s="395" t="s">
        <v>3239</v>
      </c>
      <c r="B24" s="395" t="s">
        <v>2916</v>
      </c>
    </row>
    <row r="25" spans="1:2">
      <c r="A25" s="395" t="s">
        <v>3241</v>
      </c>
      <c r="B25" s="395" t="s">
        <v>3242</v>
      </c>
    </row>
    <row r="26" spans="1:2">
      <c r="A26" s="395" t="s">
        <v>3228</v>
      </c>
      <c r="B26" s="395" t="s">
        <v>3229</v>
      </c>
    </row>
    <row r="27" spans="1:2">
      <c r="A27" s="395" t="s">
        <v>3056</v>
      </c>
      <c r="B27" s="395" t="s">
        <v>250</v>
      </c>
    </row>
    <row r="28" spans="1:2">
      <c r="A28" s="395" t="s">
        <v>3051</v>
      </c>
      <c r="B28" s="395" t="s">
        <v>144</v>
      </c>
    </row>
    <row r="29" spans="1:2">
      <c r="A29" s="395" t="s">
        <v>3082</v>
      </c>
      <c r="B29" s="395" t="s">
        <v>171</v>
      </c>
    </row>
    <row r="30" spans="1:2">
      <c r="A30" s="395" t="s">
        <v>3119</v>
      </c>
      <c r="B30" s="395" t="s">
        <v>575</v>
      </c>
    </row>
    <row r="31" spans="1:2">
      <c r="A31" s="395" t="s">
        <v>3248</v>
      </c>
      <c r="B31" s="395" t="s">
        <v>347</v>
      </c>
    </row>
    <row r="32" spans="1:2">
      <c r="A32" s="395" t="s">
        <v>3216</v>
      </c>
      <c r="B32" s="395" t="s">
        <v>1152</v>
      </c>
    </row>
    <row r="33" spans="1:2">
      <c r="A33" s="395" t="s">
        <v>3111</v>
      </c>
      <c r="B33" s="395" t="s">
        <v>366</v>
      </c>
    </row>
    <row r="34" spans="1:2">
      <c r="A34" s="395" t="s">
        <v>3123</v>
      </c>
      <c r="B34" s="395" t="s">
        <v>659</v>
      </c>
    </row>
    <row r="35" spans="1:2">
      <c r="A35" s="395" t="s">
        <v>3167</v>
      </c>
      <c r="B35" s="395" t="s">
        <v>1435</v>
      </c>
    </row>
    <row r="36" spans="1:2">
      <c r="A36" s="395" t="s">
        <v>3157</v>
      </c>
      <c r="B36" s="395" t="s">
        <v>904</v>
      </c>
    </row>
    <row r="37" spans="1:2">
      <c r="A37" s="395" t="s">
        <v>3232</v>
      </c>
      <c r="B37" s="395" t="s">
        <v>1286</v>
      </c>
    </row>
    <row r="38" spans="1:2">
      <c r="A38" s="395" t="s">
        <v>3087</v>
      </c>
      <c r="B38" s="395" t="s">
        <v>334</v>
      </c>
    </row>
    <row r="39" spans="1:2">
      <c r="A39" s="395" t="s">
        <v>3089</v>
      </c>
      <c r="B39" s="395" t="s">
        <v>797</v>
      </c>
    </row>
    <row r="40" spans="1:2">
      <c r="A40" s="395" t="s">
        <v>3033</v>
      </c>
      <c r="B40" s="395" t="s">
        <v>17</v>
      </c>
    </row>
    <row r="41" spans="1:2">
      <c r="A41" s="395" t="s">
        <v>3244</v>
      </c>
      <c r="B41" s="395" t="s">
        <v>1391</v>
      </c>
    </row>
    <row r="42" spans="1:2">
      <c r="A42" s="395" t="s">
        <v>3224</v>
      </c>
      <c r="B42" s="395" t="s">
        <v>1144</v>
      </c>
    </row>
    <row r="43" spans="1:2">
      <c r="A43" s="395" t="s">
        <v>3125</v>
      </c>
      <c r="B43" s="395" t="s">
        <v>313</v>
      </c>
    </row>
    <row r="44" spans="1:2">
      <c r="A44" s="395" t="s">
        <v>3201</v>
      </c>
      <c r="B44" s="395" t="s">
        <v>1078</v>
      </c>
    </row>
    <row r="45" spans="1:2">
      <c r="A45" s="395" t="s">
        <v>3246</v>
      </c>
      <c r="B45" s="395" t="s">
        <v>3247</v>
      </c>
    </row>
    <row r="46" spans="1:2">
      <c r="A46" s="395" t="s">
        <v>3117</v>
      </c>
      <c r="B46" s="395" t="s">
        <v>581</v>
      </c>
    </row>
    <row r="47" spans="1:2">
      <c r="A47" s="395" t="s">
        <v>3231</v>
      </c>
      <c r="B47" s="395" t="s">
        <v>315</v>
      </c>
    </row>
    <row r="48" spans="1:2">
      <c r="A48" s="395" t="s">
        <v>3225</v>
      </c>
      <c r="B48" s="395" t="s">
        <v>1140</v>
      </c>
    </row>
    <row r="49" spans="1:2">
      <c r="A49" s="395" t="s">
        <v>3109</v>
      </c>
      <c r="B49" s="395" t="s">
        <v>3110</v>
      </c>
    </row>
    <row r="50" spans="1:2">
      <c r="A50" s="395" t="s">
        <v>3121</v>
      </c>
      <c r="B50" s="395" t="s">
        <v>585</v>
      </c>
    </row>
    <row r="51" spans="1:2">
      <c r="A51" s="395" t="s">
        <v>3144</v>
      </c>
      <c r="B51" s="395" t="s">
        <v>776</v>
      </c>
    </row>
    <row r="52" spans="1:2">
      <c r="A52" s="395" t="s">
        <v>3189</v>
      </c>
      <c r="B52" s="395" t="s">
        <v>924</v>
      </c>
    </row>
    <row r="53" spans="1:2">
      <c r="A53" s="395" t="s">
        <v>3083</v>
      </c>
      <c r="B53" s="395" t="s">
        <v>3084</v>
      </c>
    </row>
    <row r="54" spans="1:2">
      <c r="A54" s="395" t="s">
        <v>3166</v>
      </c>
      <c r="B54" s="395" t="s">
        <v>908</v>
      </c>
    </row>
    <row r="55" spans="1:2">
      <c r="A55" s="395" t="s">
        <v>3230</v>
      </c>
      <c r="B55" s="395" t="s">
        <v>1275</v>
      </c>
    </row>
    <row r="56" spans="1:2">
      <c r="A56" s="395" t="s">
        <v>3168</v>
      </c>
      <c r="B56" s="395" t="s">
        <v>1398</v>
      </c>
    </row>
    <row r="57" spans="1:2">
      <c r="A57" s="395" t="s">
        <v>3124</v>
      </c>
      <c r="B57" s="395" t="s">
        <v>311</v>
      </c>
    </row>
    <row r="58" spans="1:2">
      <c r="A58" s="395" t="s">
        <v>3091</v>
      </c>
      <c r="B58" s="395" t="s">
        <v>723</v>
      </c>
    </row>
    <row r="59" spans="1:2">
      <c r="A59" s="395" t="s">
        <v>3098</v>
      </c>
      <c r="B59" s="395" t="s">
        <v>441</v>
      </c>
    </row>
    <row r="60" spans="1:2">
      <c r="A60" s="395" t="s">
        <v>3116</v>
      </c>
      <c r="B60" s="395" t="s">
        <v>579</v>
      </c>
    </row>
    <row r="61" spans="1:2">
      <c r="A61" s="395" t="s">
        <v>3186</v>
      </c>
      <c r="B61" s="395" t="s">
        <v>871</v>
      </c>
    </row>
    <row r="62" spans="1:2">
      <c r="A62" s="395" t="s">
        <v>3173</v>
      </c>
      <c r="B62" s="395" t="s">
        <v>910</v>
      </c>
    </row>
    <row r="63" spans="1:2">
      <c r="A63" s="395" t="s">
        <v>3132</v>
      </c>
      <c r="B63" s="395" t="s">
        <v>935</v>
      </c>
    </row>
    <row r="64" spans="1:2">
      <c r="A64" s="395" t="s">
        <v>3187</v>
      </c>
      <c r="B64" s="395" t="s">
        <v>840</v>
      </c>
    </row>
    <row r="65" spans="1:2">
      <c r="A65" s="395" t="s">
        <v>3208</v>
      </c>
      <c r="B65" s="395" t="s">
        <v>1138</v>
      </c>
    </row>
    <row r="66" spans="1:2">
      <c r="A66" s="395" t="s">
        <v>3036</v>
      </c>
      <c r="B66" s="395" t="s">
        <v>189</v>
      </c>
    </row>
    <row r="67" spans="1:2">
      <c r="A67" s="395" t="s">
        <v>3240</v>
      </c>
      <c r="B67" s="395" t="s">
        <v>1362</v>
      </c>
    </row>
    <row r="68" spans="1:2">
      <c r="A68" s="395" t="s">
        <v>3171</v>
      </c>
      <c r="B68" s="395" t="s">
        <v>318</v>
      </c>
    </row>
    <row r="69" spans="1:2">
      <c r="A69" s="395" t="s">
        <v>3115</v>
      </c>
      <c r="B69" s="395" t="s">
        <v>577</v>
      </c>
    </row>
    <row r="70" spans="1:2">
      <c r="A70" s="395" t="s">
        <v>3118</v>
      </c>
      <c r="B70" s="395" t="s">
        <v>620</v>
      </c>
    </row>
    <row r="71" spans="1:2">
      <c r="A71" s="395" t="s">
        <v>3152</v>
      </c>
      <c r="B71" s="395" t="s">
        <v>403</v>
      </c>
    </row>
    <row r="72" spans="1:2">
      <c r="A72" s="395" t="s">
        <v>3226</v>
      </c>
      <c r="B72" s="395" t="s">
        <v>1150</v>
      </c>
    </row>
    <row r="73" spans="1:2">
      <c r="A73" s="395" t="s">
        <v>3217</v>
      </c>
      <c r="B73" s="395" t="s">
        <v>1186</v>
      </c>
    </row>
    <row r="74" spans="1:2">
      <c r="A74" s="395" t="s">
        <v>3133</v>
      </c>
      <c r="B74" s="395" t="s">
        <v>727</v>
      </c>
    </row>
    <row r="75" spans="1:2">
      <c r="A75" s="395" t="s">
        <v>3243</v>
      </c>
      <c r="B75" s="395" t="s">
        <v>320</v>
      </c>
    </row>
    <row r="76" spans="1:2">
      <c r="A76" s="395" t="s">
        <v>3042</v>
      </c>
      <c r="B76" s="395" t="s">
        <v>194</v>
      </c>
    </row>
    <row r="77" spans="1:2">
      <c r="A77" s="395" t="s">
        <v>3245</v>
      </c>
      <c r="B77" s="395" t="s">
        <v>322</v>
      </c>
    </row>
    <row r="78" spans="1:2">
      <c r="A78" s="395" t="s">
        <v>3050</v>
      </c>
      <c r="B78" s="395" t="s">
        <v>137</v>
      </c>
    </row>
    <row r="79" spans="1:2">
      <c r="A79" s="395" t="s">
        <v>3049</v>
      </c>
      <c r="B79" s="395" t="s">
        <v>223</v>
      </c>
    </row>
    <row r="80" spans="1:2">
      <c r="A80" s="395" t="s">
        <v>3223</v>
      </c>
      <c r="B80" s="395" t="s">
        <v>1148</v>
      </c>
    </row>
    <row r="81" spans="1:2">
      <c r="A81" s="395" t="s">
        <v>3074</v>
      </c>
      <c r="B81" s="395" t="s">
        <v>1099</v>
      </c>
    </row>
    <row r="82" spans="1:2">
      <c r="A82" s="395" t="s">
        <v>3160</v>
      </c>
      <c r="B82" s="395" t="s">
        <v>917</v>
      </c>
    </row>
    <row r="83" spans="1:2">
      <c r="A83" s="395" t="s">
        <v>3145</v>
      </c>
      <c r="B83" s="395" t="s">
        <v>742</v>
      </c>
    </row>
    <row r="84" spans="1:2">
      <c r="A84" s="395" t="s">
        <v>3227</v>
      </c>
      <c r="B84" s="395" t="s">
        <v>1188</v>
      </c>
    </row>
    <row r="85" spans="1:2">
      <c r="A85" s="395" t="s">
        <v>3221</v>
      </c>
      <c r="B85" s="395" t="s">
        <v>3222</v>
      </c>
    </row>
    <row r="86" spans="1:2">
      <c r="A86" s="395" t="s">
        <v>3236</v>
      </c>
      <c r="B86" s="395" t="s">
        <v>1291</v>
      </c>
    </row>
    <row r="87" spans="1:2">
      <c r="A87" s="395" t="s">
        <v>3040</v>
      </c>
      <c r="B87" s="395" t="s">
        <v>166</v>
      </c>
    </row>
    <row r="88" spans="1:2">
      <c r="A88" s="395" t="s">
        <v>3043</v>
      </c>
      <c r="B88" s="395" t="s">
        <v>173</v>
      </c>
    </row>
    <row r="89" spans="1:2">
      <c r="A89" s="395" t="s">
        <v>3053</v>
      </c>
      <c r="B89" s="395" t="s">
        <v>24</v>
      </c>
    </row>
    <row r="90" spans="1:2">
      <c r="A90" s="395" t="s">
        <v>3194</v>
      </c>
      <c r="B90" s="395" t="s">
        <v>1010</v>
      </c>
    </row>
    <row r="91" spans="1:2">
      <c r="A91" s="395" t="s">
        <v>3172</v>
      </c>
      <c r="B91" s="395" t="s">
        <v>1430</v>
      </c>
    </row>
    <row r="92" spans="1:2">
      <c r="A92" s="395" t="s">
        <v>3067</v>
      </c>
      <c r="B92" s="395" t="s">
        <v>276</v>
      </c>
    </row>
    <row r="93" spans="1:2">
      <c r="A93" s="395" t="s">
        <v>3136</v>
      </c>
      <c r="B93" s="395" t="s">
        <v>3137</v>
      </c>
    </row>
    <row r="94" spans="1:2">
      <c r="A94" s="395" t="s">
        <v>3214</v>
      </c>
      <c r="B94" s="395" t="s">
        <v>3215</v>
      </c>
    </row>
    <row r="95" spans="1:2">
      <c r="A95" s="395" t="s">
        <v>3218</v>
      </c>
      <c r="B95" s="395" t="s">
        <v>1190</v>
      </c>
    </row>
    <row r="96" spans="1:2">
      <c r="A96" s="395" t="s">
        <v>3075</v>
      </c>
      <c r="B96" s="395" t="s">
        <v>1063</v>
      </c>
    </row>
    <row r="97" spans="1:2">
      <c r="A97" s="395" t="s">
        <v>3114</v>
      </c>
      <c r="B97" s="395" t="s">
        <v>572</v>
      </c>
    </row>
    <row r="98" spans="1:2">
      <c r="A98" s="395" t="s">
        <v>3204</v>
      </c>
      <c r="B98" s="395" t="s">
        <v>329</v>
      </c>
    </row>
    <row r="99" spans="1:2">
      <c r="A99" s="395" t="s">
        <v>3044</v>
      </c>
      <c r="B99" s="395" t="s">
        <v>18</v>
      </c>
    </row>
    <row r="100" spans="1:2">
      <c r="A100" s="395" t="s">
        <v>3041</v>
      </c>
      <c r="B100" s="395" t="s">
        <v>180</v>
      </c>
    </row>
    <row r="101" spans="1:2">
      <c r="A101" s="395" t="s">
        <v>3169</v>
      </c>
      <c r="B101" s="395" t="s">
        <v>3170</v>
      </c>
    </row>
    <row r="102" spans="1:2">
      <c r="A102" s="395" t="s">
        <v>3034</v>
      </c>
      <c r="B102" s="395" t="s">
        <v>3035</v>
      </c>
    </row>
    <row r="103" spans="1:2">
      <c r="A103" s="395" t="s">
        <v>3078</v>
      </c>
      <c r="B103" s="395" t="s">
        <v>1037</v>
      </c>
    </row>
    <row r="104" spans="1:2">
      <c r="A104" s="395" t="s">
        <v>3086</v>
      </c>
      <c r="B104" s="395" t="s">
        <v>422</v>
      </c>
    </row>
    <row r="105" spans="1:2">
      <c r="A105" s="395" t="s">
        <v>3131</v>
      </c>
      <c r="B105" s="395" t="s">
        <v>709</v>
      </c>
    </row>
    <row r="106" spans="1:2">
      <c r="A106" s="395" t="s">
        <v>3185</v>
      </c>
      <c r="B106" s="395" t="s">
        <v>823</v>
      </c>
    </row>
    <row r="107" spans="1:2">
      <c r="A107" s="395" t="s">
        <v>3104</v>
      </c>
      <c r="B107" s="395" t="s">
        <v>452</v>
      </c>
    </row>
    <row r="108" spans="1:2">
      <c r="A108" s="395" t="s">
        <v>3090</v>
      </c>
      <c r="B108" s="395" t="s">
        <v>750</v>
      </c>
    </row>
    <row r="109" spans="1:2">
      <c r="A109" s="395" t="s">
        <v>3081</v>
      </c>
      <c r="B109" s="395" t="s">
        <v>1145</v>
      </c>
    </row>
    <row r="110" spans="1:2">
      <c r="A110" s="395" t="s">
        <v>3238</v>
      </c>
      <c r="B110" s="395" t="s">
        <v>928</v>
      </c>
    </row>
    <row r="111" spans="1:2">
      <c r="A111" s="395" t="s">
        <v>3192</v>
      </c>
      <c r="B111" s="395" t="s">
        <v>817</v>
      </c>
    </row>
    <row r="112" spans="1:2">
      <c r="A112" s="395" t="s">
        <v>3076</v>
      </c>
      <c r="B112" s="395" t="s">
        <v>3077</v>
      </c>
    </row>
    <row r="113" spans="1:2">
      <c r="A113" s="395" t="s">
        <v>3161</v>
      </c>
      <c r="B113" s="395" t="s">
        <v>941</v>
      </c>
    </row>
    <row r="114" spans="1:2">
      <c r="A114" s="395" t="s">
        <v>3211</v>
      </c>
      <c r="B114" s="395" t="s">
        <v>1135</v>
      </c>
    </row>
    <row r="115" spans="1:2">
      <c r="A115" s="395" t="s">
        <v>3209</v>
      </c>
      <c r="B115" s="395" t="s">
        <v>3210</v>
      </c>
    </row>
    <row r="116" spans="1:2">
      <c r="A116" s="395" t="s">
        <v>3079</v>
      </c>
      <c r="B116" s="395" t="s">
        <v>3080</v>
      </c>
    </row>
    <row r="117" spans="1:2">
      <c r="A117" s="395" t="s">
        <v>3206</v>
      </c>
      <c r="B117" s="395" t="s">
        <v>3207</v>
      </c>
    </row>
    <row r="118" spans="1:2">
      <c r="A118" s="395" t="s">
        <v>3094</v>
      </c>
      <c r="B118" s="395" t="s">
        <v>534</v>
      </c>
    </row>
    <row r="119" spans="1:2">
      <c r="A119" s="395" t="s">
        <v>3164</v>
      </c>
      <c r="B119" s="395" t="s">
        <v>3165</v>
      </c>
    </row>
    <row r="120" spans="1:2">
      <c r="A120" s="395" t="s">
        <v>3234</v>
      </c>
      <c r="B120" s="395" t="s">
        <v>3235</v>
      </c>
    </row>
    <row r="121" spans="1:2">
      <c r="A121" s="395" t="s">
        <v>3057</v>
      </c>
      <c r="B121" s="395" t="s">
        <v>3058</v>
      </c>
    </row>
    <row r="122" spans="1:2">
      <c r="A122" s="395" t="s">
        <v>3174</v>
      </c>
      <c r="B122" s="395" t="s">
        <v>3175</v>
      </c>
    </row>
    <row r="123" spans="1:2">
      <c r="A123" s="395" t="s">
        <v>3134</v>
      </c>
      <c r="B123" s="395" t="s">
        <v>3135</v>
      </c>
    </row>
    <row r="124" spans="1:2">
      <c r="A124" s="395" t="s">
        <v>3059</v>
      </c>
      <c r="B124" s="395" t="s">
        <v>3060</v>
      </c>
    </row>
    <row r="125" spans="1:2">
      <c r="A125" s="395" t="s">
        <v>3158</v>
      </c>
      <c r="B125" s="395" t="s">
        <v>3159</v>
      </c>
    </row>
    <row r="126" spans="1:2">
      <c r="A126" s="395" t="s">
        <v>3150</v>
      </c>
      <c r="B126" s="395" t="s">
        <v>3151</v>
      </c>
    </row>
    <row r="127" spans="1:2">
      <c r="A127" s="395" t="s">
        <v>3219</v>
      </c>
      <c r="B127" s="395" t="s">
        <v>3220</v>
      </c>
    </row>
    <row r="128" spans="1:2">
      <c r="A128" s="395" t="s">
        <v>3054</v>
      </c>
      <c r="B128" s="395" t="s">
        <v>3055</v>
      </c>
    </row>
    <row r="129" spans="1:2">
      <c r="A129" s="395" t="s">
        <v>3190</v>
      </c>
      <c r="B129" s="395" t="s">
        <v>3191</v>
      </c>
    </row>
    <row r="130" spans="1:2">
      <c r="A130" s="395" t="s">
        <v>3092</v>
      </c>
      <c r="B130" s="395" t="s">
        <v>3093</v>
      </c>
    </row>
    <row r="131" spans="1:2">
      <c r="A131" s="395" t="s">
        <v>3063</v>
      </c>
      <c r="B131" s="395" t="s">
        <v>3064</v>
      </c>
    </row>
    <row r="132" spans="1:2">
      <c r="A132" s="395" t="s">
        <v>3178</v>
      </c>
      <c r="B132" s="395" t="s">
        <v>3179</v>
      </c>
    </row>
    <row r="133" spans="1:2">
      <c r="A133" s="395" t="s">
        <v>3061</v>
      </c>
      <c r="B133" s="395" t="s">
        <v>3062</v>
      </c>
    </row>
    <row r="134" spans="1:2">
      <c r="A134" s="395" t="s">
        <v>3140</v>
      </c>
      <c r="B134" s="395" t="s">
        <v>3141</v>
      </c>
    </row>
    <row r="135" spans="1:2">
      <c r="A135" s="395" t="s">
        <v>3105</v>
      </c>
      <c r="B135" s="395" t="s">
        <v>3106</v>
      </c>
    </row>
    <row r="136" spans="1:2">
      <c r="A136" s="395" t="s">
        <v>3128</v>
      </c>
      <c r="B136" s="395" t="s">
        <v>3129</v>
      </c>
    </row>
    <row r="137" spans="1:2">
      <c r="A137" s="395" t="s">
        <v>3095</v>
      </c>
      <c r="B137" s="395" t="s">
        <v>3096</v>
      </c>
    </row>
    <row r="138" spans="1:2">
      <c r="A138" s="395" t="s">
        <v>3202</v>
      </c>
      <c r="B138" s="395" t="s">
        <v>3203</v>
      </c>
    </row>
    <row r="139" spans="1:2">
      <c r="A139" s="395" t="s">
        <v>3112</v>
      </c>
      <c r="B139" s="395" t="s">
        <v>3113</v>
      </c>
    </row>
    <row r="140" spans="1:2">
      <c r="A140" s="395" t="s">
        <v>3107</v>
      </c>
      <c r="B140" s="395" t="s">
        <v>3108</v>
      </c>
    </row>
    <row r="141" spans="1:2">
      <c r="A141" s="395" t="s">
        <v>3148</v>
      </c>
      <c r="B141" s="395" t="s">
        <v>3149</v>
      </c>
    </row>
    <row r="142" spans="1:2">
      <c r="A142" s="395" t="s">
        <v>3153</v>
      </c>
      <c r="B142" s="395" t="s">
        <v>3154</v>
      </c>
    </row>
    <row r="143" spans="1:2">
      <c r="A143" s="395" t="s">
        <v>3065</v>
      </c>
      <c r="B143" s="395" t="s">
        <v>3066</v>
      </c>
    </row>
    <row r="144" spans="1:2">
      <c r="A144" s="395" t="s">
        <v>3045</v>
      </c>
      <c r="B144" s="395" t="s">
        <v>3046</v>
      </c>
    </row>
    <row r="145" spans="1:2">
      <c r="A145" s="395" t="s">
        <v>3038</v>
      </c>
      <c r="B145" s="395" t="s">
        <v>3039</v>
      </c>
    </row>
    <row r="146" spans="1:2">
      <c r="A146" s="395" t="s">
        <v>3146</v>
      </c>
      <c r="B146" s="395" t="s">
        <v>3147</v>
      </c>
    </row>
    <row r="147" spans="1:2">
      <c r="A147" s="395" t="s">
        <v>3102</v>
      </c>
      <c r="B147" s="395" t="s">
        <v>3103</v>
      </c>
    </row>
    <row r="148" spans="1:2">
      <c r="A148" s="395" t="s">
        <v>3183</v>
      </c>
      <c r="B148" s="395" t="s">
        <v>3184</v>
      </c>
    </row>
    <row r="149" spans="1:2">
      <c r="A149" s="395" t="s">
        <v>3138</v>
      </c>
      <c r="B149" s="395" t="s">
        <v>3139</v>
      </c>
    </row>
    <row r="150" spans="1:2">
      <c r="A150" s="395" t="s">
        <v>3068</v>
      </c>
      <c r="B150" s="395" t="s">
        <v>3069</v>
      </c>
    </row>
    <row r="151" spans="1:2">
      <c r="A151" s="395" t="s">
        <v>3142</v>
      </c>
      <c r="B151" s="395" t="s">
        <v>3143</v>
      </c>
    </row>
    <row r="152" spans="1:2">
      <c r="A152" s="395" t="s">
        <v>3070</v>
      </c>
      <c r="B152" s="395" t="s">
        <v>3071</v>
      </c>
    </row>
    <row r="153" spans="1:2">
      <c r="A153" s="395" t="s">
        <v>3155</v>
      </c>
      <c r="B153" s="395" t="s">
        <v>3156</v>
      </c>
    </row>
    <row r="154" spans="1:2">
      <c r="A154" s="395" t="s">
        <v>3195</v>
      </c>
      <c r="B154" s="395" t="s">
        <v>3196</v>
      </c>
    </row>
    <row r="155" spans="1:2">
      <c r="A155" s="395" t="s">
        <v>3182</v>
      </c>
      <c r="B155" s="395" t="s">
        <v>832</v>
      </c>
    </row>
    <row r="156" spans="1:2">
      <c r="A156" s="395" t="s">
        <v>3176</v>
      </c>
      <c r="B156" s="395" t="s">
        <v>3177</v>
      </c>
    </row>
    <row r="157" spans="1:2">
      <c r="A157" s="395" t="s">
        <v>3193</v>
      </c>
      <c r="B157" s="395" t="s">
        <v>728</v>
      </c>
    </row>
    <row r="158" spans="1:2">
      <c r="A158" s="395" t="s">
        <v>3180</v>
      </c>
      <c r="B158" s="395" t="s">
        <v>3181</v>
      </c>
    </row>
    <row r="159" spans="1:2">
      <c r="A159" s="395" t="s">
        <v>3198</v>
      </c>
      <c r="B159" s="395" t="s">
        <v>3199</v>
      </c>
    </row>
    <row r="160" spans="1:2">
      <c r="A160" s="395" t="s">
        <v>3100</v>
      </c>
      <c r="B160" s="395" t="s">
        <v>3101</v>
      </c>
    </row>
    <row r="161" spans="1:2">
      <c r="A161" s="395" t="s">
        <v>3212</v>
      </c>
      <c r="B161" s="395" t="s">
        <v>3213</v>
      </c>
    </row>
    <row r="162" spans="1:2">
      <c r="A162" s="395" t="s">
        <v>3162</v>
      </c>
      <c r="B162" s="395" t="s">
        <v>3163</v>
      </c>
    </row>
    <row r="163" spans="1:2">
      <c r="A163" t="s">
        <v>3251</v>
      </c>
      <c r="B163" t="s">
        <v>338</v>
      </c>
    </row>
    <row r="164" spans="1:2">
      <c r="A164" t="s">
        <v>3252</v>
      </c>
      <c r="B164" t="s">
        <v>586</v>
      </c>
    </row>
    <row r="165" spans="1:2">
      <c r="A165" t="s">
        <v>3253</v>
      </c>
      <c r="B165" t="s">
        <v>1141</v>
      </c>
    </row>
    <row r="166" spans="1:2">
      <c r="A166" t="s">
        <v>3254</v>
      </c>
      <c r="B166" t="s">
        <v>1058</v>
      </c>
    </row>
    <row r="167" spans="1:2">
      <c r="A167" t="s">
        <v>3255</v>
      </c>
      <c r="B167" t="s">
        <v>1019</v>
      </c>
    </row>
    <row r="168" spans="1:2">
      <c r="A168" t="s">
        <v>3256</v>
      </c>
      <c r="B168" t="s">
        <v>3259</v>
      </c>
    </row>
    <row r="169" spans="1:2">
      <c r="A169" t="s">
        <v>3257</v>
      </c>
      <c r="B169" t="s">
        <v>3260</v>
      </c>
    </row>
    <row r="170" spans="1:2">
      <c r="A170" t="s">
        <v>3258</v>
      </c>
      <c r="B170" t="s">
        <v>911</v>
      </c>
    </row>
  </sheetData>
  <sortState ref="A2:B162">
    <sortCondition ref="A2:A16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I32" sqref="I32"/>
    </sheetView>
  </sheetViews>
  <sheetFormatPr defaultRowHeight="12.75"/>
  <sheetData>
    <row r="1" spans="1:1">
      <c r="A1" s="271" t="s">
        <v>2292</v>
      </c>
    </row>
    <row r="2" spans="1:1">
      <c r="A2" s="271" t="s">
        <v>3006</v>
      </c>
    </row>
    <row r="3" spans="1:1">
      <c r="A3" s="271" t="s">
        <v>2296</v>
      </c>
    </row>
    <row r="4" spans="1:1">
      <c r="A4" s="271" t="s">
        <v>3007</v>
      </c>
    </row>
    <row r="5" spans="1:1">
      <c r="A5" s="271" t="s">
        <v>3008</v>
      </c>
    </row>
    <row r="6" spans="1:1">
      <c r="A6" s="271" t="s">
        <v>3009</v>
      </c>
    </row>
    <row r="7" spans="1:1">
      <c r="A7" s="271" t="s">
        <v>3010</v>
      </c>
    </row>
    <row r="8" spans="1:1">
      <c r="A8" s="271" t="s">
        <v>3011</v>
      </c>
    </row>
    <row r="9" spans="1:1">
      <c r="A9" s="271" t="s">
        <v>3012</v>
      </c>
    </row>
    <row r="10" spans="1:1">
      <c r="A10" s="271" t="s">
        <v>3013</v>
      </c>
    </row>
    <row r="11" spans="1:1">
      <c r="A11" s="271" t="s">
        <v>3014</v>
      </c>
    </row>
    <row r="12" spans="1:1">
      <c r="A12" s="271" t="s">
        <v>2314</v>
      </c>
    </row>
    <row r="13" spans="1:1">
      <c r="A13" s="271" t="s">
        <v>2316</v>
      </c>
    </row>
    <row r="14" spans="1:1">
      <c r="A14" s="271" t="s">
        <v>2318</v>
      </c>
    </row>
    <row r="15" spans="1:1">
      <c r="A15" s="271" t="s">
        <v>2320</v>
      </c>
    </row>
    <row r="16" spans="1:1">
      <c r="A16" s="271" t="s">
        <v>2322</v>
      </c>
    </row>
    <row r="17" spans="1:1">
      <c r="A17" s="271" t="s">
        <v>2324</v>
      </c>
    </row>
    <row r="18" spans="1:1">
      <c r="A18" s="271" t="s">
        <v>7</v>
      </c>
    </row>
    <row r="19" spans="1:1">
      <c r="A19" s="271" t="s">
        <v>2327</v>
      </c>
    </row>
    <row r="20" spans="1:1">
      <c r="A20" s="271" t="s">
        <v>3015</v>
      </c>
    </row>
    <row r="21" spans="1:1">
      <c r="A21" s="271" t="s">
        <v>3016</v>
      </c>
    </row>
    <row r="22" spans="1:1">
      <c r="A22" s="271" t="s">
        <v>3017</v>
      </c>
    </row>
    <row r="23" spans="1:1">
      <c r="A23" s="271" t="s">
        <v>3018</v>
      </c>
    </row>
    <row r="24" spans="1:1">
      <c r="A24" s="271" t="s">
        <v>3019</v>
      </c>
    </row>
    <row r="25" spans="1:1">
      <c r="A25" s="271" t="s">
        <v>3020</v>
      </c>
    </row>
    <row r="26" spans="1:1">
      <c r="A26" s="271" t="s">
        <v>3021</v>
      </c>
    </row>
    <row r="27" spans="1:1">
      <c r="A27" s="271" t="s">
        <v>3022</v>
      </c>
    </row>
    <row r="28" spans="1:1">
      <c r="A28" s="271" t="s">
        <v>2345</v>
      </c>
    </row>
    <row r="29" spans="1:1">
      <c r="A29" s="271" t="s">
        <v>2347</v>
      </c>
    </row>
    <row r="30" spans="1:1">
      <c r="A30" s="271" t="s">
        <v>3023</v>
      </c>
    </row>
    <row r="31" spans="1:1">
      <c r="A31" s="271" t="s">
        <v>3024</v>
      </c>
    </row>
    <row r="32" spans="1:1">
      <c r="A32" s="271" t="s">
        <v>3025</v>
      </c>
    </row>
    <row r="33" spans="1:1">
      <c r="A33" s="271" t="s">
        <v>3026</v>
      </c>
    </row>
  </sheetData>
  <hyperlinks>
    <hyperlink ref="A1" r:id="rId1" location="ICRow0');" display="javascript:ptCommonObj.updatePrompt(document.win0,' - ICRow0');"/>
    <hyperlink ref="A2" r:id="rId2" location="ICRow1');" display="javascript:ptCommonObj.updatePrompt(document.win0,' - ICRow1');"/>
    <hyperlink ref="A3" r:id="rId3" location="ICRow2');" display="javascript:ptCommonObj.updatePrompt(document.win0,' - ICRow2');"/>
    <hyperlink ref="A4" r:id="rId4" location="ICRow3');" display="javascript:ptCommonObj.updatePrompt(document.win0,' - ICRow3');"/>
    <hyperlink ref="A5" r:id="rId5" location="ICRow4');" display="javascript:ptCommonObj.updatePrompt(document.win0,' - ICRow4');"/>
    <hyperlink ref="A6" r:id="rId6" location="ICRow5');" display="javascript:ptCommonObj.updatePrompt(document.win0,' - ICRow5');"/>
    <hyperlink ref="A7" r:id="rId7" location="ICRow6');" display="javascript:ptCommonObj.updatePrompt(document.win0,' - ICRow6');"/>
    <hyperlink ref="A8" r:id="rId8" location="ICRow7');" display="javascript:ptCommonObj.updatePrompt(document.win0,' - ICRow7');"/>
    <hyperlink ref="A9" r:id="rId9" location="ICRow8');" display="javascript:ptCommonObj.updatePrompt(document.win0,' - ICRow8');"/>
    <hyperlink ref="A10" r:id="rId10" location="ICRow9');" display="javascript:ptCommonObj.updatePrompt(document.win0,' - ICRow9');"/>
    <hyperlink ref="A11" r:id="rId11" location="ICRow10');" display="javascript:ptCommonObj.updatePrompt(document.win0,' - ICRow10');"/>
    <hyperlink ref="A12" r:id="rId12" location="ICRow11');" display="javascript:ptCommonObj.updatePrompt(document.win0,' - ICRow11');"/>
    <hyperlink ref="A13" r:id="rId13" location="ICRow12');" display="javascript:ptCommonObj.updatePrompt(document.win0,' - ICRow12');"/>
    <hyperlink ref="A14" r:id="rId14" location="ICRow13');" display="javascript:ptCommonObj.updatePrompt(document.win0,' - ICRow13');"/>
    <hyperlink ref="A15" r:id="rId15" location="ICRow14');" display="javascript:ptCommonObj.updatePrompt(document.win0,' - ICRow14');"/>
    <hyperlink ref="A16" r:id="rId16" location="ICRow15');" display="javascript:ptCommonObj.updatePrompt(document.win0,' - ICRow15');"/>
    <hyperlink ref="A17" r:id="rId17" location="ICRow16');" display="javascript:ptCommonObj.updatePrompt(document.win0,' - ICRow16');"/>
    <hyperlink ref="A18" r:id="rId18" location="ICRow17');" display="javascript:ptCommonObj.updatePrompt(document.win0,' - ICRow17');"/>
    <hyperlink ref="A19" r:id="rId19" location="ICRow18');" display="javascript:ptCommonObj.updatePrompt(document.win0,' - ICRow18');"/>
    <hyperlink ref="A20" r:id="rId20" location="ICRow19');" display="javascript:ptCommonObj.updatePrompt(document.win0,' - ICRow19');"/>
    <hyperlink ref="A21" r:id="rId21" location="ICRow20');" display="javascript:ptCommonObj.updatePrompt(document.win0,' - ICRow20');"/>
    <hyperlink ref="A22" r:id="rId22" location="ICRow21');" display="javascript:ptCommonObj.updatePrompt(document.win0,' - ICRow21');"/>
    <hyperlink ref="A23" r:id="rId23" location="ICRow22');" display="javascript:ptCommonObj.updatePrompt(document.win0,' - ICRow22');"/>
    <hyperlink ref="A24" r:id="rId24" location="ICRow23');" display="javascript:ptCommonObj.updatePrompt(document.win0,' - ICRow23');"/>
    <hyperlink ref="A25" r:id="rId25" location="ICRow24');" display="javascript:ptCommonObj.updatePrompt(document.win0,' - ICRow24');"/>
    <hyperlink ref="A26" r:id="rId26" location="ICRow25');" display="javascript:ptCommonObj.updatePrompt(document.win0,' - ICRow25');"/>
    <hyperlink ref="A27" r:id="rId27" location="ICRow26');" display="javascript:ptCommonObj.updatePrompt(document.win0,' - ICRow26');"/>
    <hyperlink ref="A28" r:id="rId28" location="ICRow27');" display="javascript:ptCommonObj.updatePrompt(document.win0,' - ICRow27');"/>
    <hyperlink ref="A29" r:id="rId29" location="ICRow28');" display="javascript:ptCommonObj.updatePrompt(document.win0,' - ICRow28');"/>
    <hyperlink ref="A30" r:id="rId30" location="ICRow29');" display="javascript:ptCommonObj.updatePrompt(document.win0,' - ICRow29');"/>
    <hyperlink ref="A31" r:id="rId31" location="ICRow30');" display="javascript:ptCommonObj.updatePrompt(document.win0,' - ICRow30');"/>
    <hyperlink ref="A32" r:id="rId32" location="ICRow31');" display="javascript:ptCommonObj.updatePrompt(document.win0,' - ICRow31');"/>
    <hyperlink ref="A33" r:id="rId33" location="ICRow32');" display="javascript:ptCommonObj.updatePrompt(document.win0,' - ICRow3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workbookViewId="0">
      <selection activeCell="G38" sqref="G38"/>
    </sheetView>
  </sheetViews>
  <sheetFormatPr defaultRowHeight="12.75"/>
  <sheetData>
    <row r="1" spans="1:1">
      <c r="A1" s="271" t="s">
        <v>2363</v>
      </c>
    </row>
    <row r="2" spans="1:1">
      <c r="A2" s="271" t="s">
        <v>2367</v>
      </c>
    </row>
    <row r="3" spans="1:1">
      <c r="A3" s="271" t="s">
        <v>2369</v>
      </c>
    </row>
    <row r="4" spans="1:1">
      <c r="A4" s="271" t="s">
        <v>2371</v>
      </c>
    </row>
    <row r="5" spans="1:1">
      <c r="A5" s="271" t="s">
        <v>2373</v>
      </c>
    </row>
    <row r="6" spans="1:1">
      <c r="A6" s="271" t="s">
        <v>2375</v>
      </c>
    </row>
    <row r="7" spans="1:1">
      <c r="A7" s="271" t="s">
        <v>2377</v>
      </c>
    </row>
    <row r="8" spans="1:1">
      <c r="A8" s="271" t="s">
        <v>2379</v>
      </c>
    </row>
    <row r="9" spans="1:1">
      <c r="A9" s="271" t="s">
        <v>2381</v>
      </c>
    </row>
    <row r="10" spans="1:1">
      <c r="A10" s="271" t="s">
        <v>2383</v>
      </c>
    </row>
    <row r="11" spans="1:1">
      <c r="A11" s="271" t="s">
        <v>2385</v>
      </c>
    </row>
    <row r="12" spans="1:1">
      <c r="A12" s="271" t="s">
        <v>2387</v>
      </c>
    </row>
    <row r="13" spans="1:1">
      <c r="A13" s="271" t="s">
        <v>2389</v>
      </c>
    </row>
    <row r="14" spans="1:1">
      <c r="A14" s="271" t="s">
        <v>2392</v>
      </c>
    </row>
    <row r="15" spans="1:1">
      <c r="A15" s="271" t="s">
        <v>2394</v>
      </c>
    </row>
    <row r="16" spans="1:1">
      <c r="A16" s="271" t="s">
        <v>2396</v>
      </c>
    </row>
    <row r="17" spans="1:1">
      <c r="A17" s="271" t="s">
        <v>2398</v>
      </c>
    </row>
    <row r="18" spans="1:1">
      <c r="A18" s="271" t="s">
        <v>2400</v>
      </c>
    </row>
    <row r="19" spans="1:1">
      <c r="A19" s="271" t="s">
        <v>2402</v>
      </c>
    </row>
    <row r="20" spans="1:1">
      <c r="A20" s="271" t="s">
        <v>2404</v>
      </c>
    </row>
    <row r="21" spans="1:1">
      <c r="A21" s="271" t="s">
        <v>2406</v>
      </c>
    </row>
    <row r="22" spans="1:1">
      <c r="A22" s="271" t="s">
        <v>2408</v>
      </c>
    </row>
    <row r="23" spans="1:1">
      <c r="A23" s="271" t="s">
        <v>2410</v>
      </c>
    </row>
    <row r="24" spans="1:1">
      <c r="A24" s="271" t="s">
        <v>2412</v>
      </c>
    </row>
    <row r="25" spans="1:1">
      <c r="A25" s="271" t="s">
        <v>2414</v>
      </c>
    </row>
    <row r="26" spans="1:1">
      <c r="A26" s="271" t="s">
        <v>2416</v>
      </c>
    </row>
    <row r="27" spans="1:1">
      <c r="A27" s="271" t="s">
        <v>2419</v>
      </c>
    </row>
    <row r="28" spans="1:1">
      <c r="A28" s="271" t="s">
        <v>2421</v>
      </c>
    </row>
    <row r="29" spans="1:1">
      <c r="A29" s="271" t="s">
        <v>1780</v>
      </c>
    </row>
    <row r="30" spans="1:1">
      <c r="A30" s="271" t="s">
        <v>1608</v>
      </c>
    </row>
    <row r="31" spans="1:1">
      <c r="A31" s="271" t="s">
        <v>1598</v>
      </c>
    </row>
    <row r="32" spans="1:1">
      <c r="A32" s="271" t="s">
        <v>1712</v>
      </c>
    </row>
    <row r="33" spans="1:1">
      <c r="A33" s="271" t="s">
        <v>2429</v>
      </c>
    </row>
    <row r="34" spans="1:1">
      <c r="A34" s="271" t="s">
        <v>2432</v>
      </c>
    </row>
    <row r="35" spans="1:1">
      <c r="A35" s="271" t="s">
        <v>2434</v>
      </c>
    </row>
    <row r="36" spans="1:1">
      <c r="A36" s="271" t="s">
        <v>2436</v>
      </c>
    </row>
    <row r="37" spans="1:1">
      <c r="A37" s="271" t="s">
        <v>2438</v>
      </c>
    </row>
    <row r="38" spans="1:1">
      <c r="A38" s="271" t="s">
        <v>2440</v>
      </c>
    </row>
    <row r="39" spans="1:1">
      <c r="A39" s="271" t="s">
        <v>2442</v>
      </c>
    </row>
    <row r="40" spans="1:1">
      <c r="A40" s="271" t="s">
        <v>2446</v>
      </c>
    </row>
    <row r="41" spans="1:1">
      <c r="A41" s="271" t="s">
        <v>2448</v>
      </c>
    </row>
    <row r="42" spans="1:1">
      <c r="A42" s="271" t="s">
        <v>2450</v>
      </c>
    </row>
    <row r="43" spans="1:1">
      <c r="A43" s="271" t="s">
        <v>2452</v>
      </c>
    </row>
    <row r="44" spans="1:1">
      <c r="A44" s="271" t="s">
        <v>2454</v>
      </c>
    </row>
    <row r="45" spans="1:1">
      <c r="A45" s="271" t="s">
        <v>2456</v>
      </c>
    </row>
    <row r="46" spans="1:1">
      <c r="A46" s="271" t="s">
        <v>2458</v>
      </c>
    </row>
    <row r="47" spans="1:1">
      <c r="A47" s="271" t="s">
        <v>2460</v>
      </c>
    </row>
    <row r="48" spans="1:1">
      <c r="A48" s="271" t="s">
        <v>2462</v>
      </c>
    </row>
    <row r="49" spans="1:1">
      <c r="A49" s="271" t="s">
        <v>2464</v>
      </c>
    </row>
    <row r="50" spans="1:1">
      <c r="A50" s="271" t="s">
        <v>2466</v>
      </c>
    </row>
    <row r="51" spans="1:1">
      <c r="A51" s="271" t="s">
        <v>2468</v>
      </c>
    </row>
    <row r="52" spans="1:1">
      <c r="A52" s="271" t="s">
        <v>2470</v>
      </c>
    </row>
    <row r="53" spans="1:1">
      <c r="A53" s="271" t="s">
        <v>2473</v>
      </c>
    </row>
    <row r="54" spans="1:1">
      <c r="A54" s="271" t="s">
        <v>2475</v>
      </c>
    </row>
    <row r="55" spans="1:1">
      <c r="A55" s="271" t="s">
        <v>2477</v>
      </c>
    </row>
    <row r="56" spans="1:1">
      <c r="A56" s="271" t="s">
        <v>2479</v>
      </c>
    </row>
    <row r="57" spans="1:1">
      <c r="A57" s="271" t="s">
        <v>2481</v>
      </c>
    </row>
    <row r="58" spans="1:1">
      <c r="A58" s="271" t="s">
        <v>2483</v>
      </c>
    </row>
    <row r="59" spans="1:1">
      <c r="A59" s="271" t="s">
        <v>2485</v>
      </c>
    </row>
    <row r="60" spans="1:1">
      <c r="A60" s="271" t="s">
        <v>2487</v>
      </c>
    </row>
    <row r="61" spans="1:1">
      <c r="A61" s="271" t="s">
        <v>2489</v>
      </c>
    </row>
    <row r="62" spans="1:1">
      <c r="A62" s="271" t="s">
        <v>2491</v>
      </c>
    </row>
    <row r="63" spans="1:1">
      <c r="A63" s="271" t="s">
        <v>2493</v>
      </c>
    </row>
    <row r="64" spans="1:1">
      <c r="A64" s="271" t="s">
        <v>2495</v>
      </c>
    </row>
    <row r="65" spans="1:1">
      <c r="A65" s="271" t="s">
        <v>2497</v>
      </c>
    </row>
    <row r="66" spans="1:1">
      <c r="A66" s="271" t="s">
        <v>2499</v>
      </c>
    </row>
    <row r="67" spans="1:1">
      <c r="A67" s="271" t="s">
        <v>2501</v>
      </c>
    </row>
    <row r="68" spans="1:1">
      <c r="A68" s="271" t="s">
        <v>2503</v>
      </c>
    </row>
    <row r="69" spans="1:1">
      <c r="A69" s="271" t="s">
        <v>2505</v>
      </c>
    </row>
    <row r="70" spans="1:1">
      <c r="A70" s="271" t="s">
        <v>2507</v>
      </c>
    </row>
    <row r="71" spans="1:1">
      <c r="A71" s="271" t="s">
        <v>2510</v>
      </c>
    </row>
    <row r="72" spans="1:1">
      <c r="A72" s="271" t="s">
        <v>2512</v>
      </c>
    </row>
    <row r="73" spans="1:1">
      <c r="A73" s="271" t="s">
        <v>2514</v>
      </c>
    </row>
    <row r="74" spans="1:1">
      <c r="A74" s="271" t="s">
        <v>2516</v>
      </c>
    </row>
  </sheetData>
  <hyperlinks>
    <hyperlink ref="A1" r:id="rId1" location="ICRow0');" display="javascript:ptCommonObj.updatePrompt(document.win0,' - ICRow0');"/>
    <hyperlink ref="A2" r:id="rId2" location="ICRow1');" display="javascript:ptCommonObj.updatePrompt(document.win0,' - ICRow1');"/>
    <hyperlink ref="A3" r:id="rId3" location="ICRow2');" display="javascript:ptCommonObj.updatePrompt(document.win0,' - ICRow2');"/>
    <hyperlink ref="A4" r:id="rId4" location="ICRow3');" display="javascript:ptCommonObj.updatePrompt(document.win0,' - ICRow3');"/>
    <hyperlink ref="A5" r:id="rId5" location="ICRow4');" display="javascript:ptCommonObj.updatePrompt(document.win0,' - ICRow4');"/>
    <hyperlink ref="A6" r:id="rId6" location="ICRow5');" display="javascript:ptCommonObj.updatePrompt(document.win0,' - ICRow5');"/>
    <hyperlink ref="A7" r:id="rId7" location="ICRow6');" display="javascript:ptCommonObj.updatePrompt(document.win0,' - ICRow6');"/>
    <hyperlink ref="A8" r:id="rId8" location="ICRow7');" display="javascript:ptCommonObj.updatePrompt(document.win0,' - ICRow7');"/>
    <hyperlink ref="A9" r:id="rId9" location="ICRow8');" display="javascript:ptCommonObj.updatePrompt(document.win0,' - ICRow8');"/>
    <hyperlink ref="A10" r:id="rId10" location="ICRow9');" display="javascript:ptCommonObj.updatePrompt(document.win0,' - ICRow9');"/>
    <hyperlink ref="A11" r:id="rId11" location="ICRow10');" display="javascript:ptCommonObj.updatePrompt(document.win0,' - ICRow10');"/>
    <hyperlink ref="A12" r:id="rId12" location="ICRow11');" display="javascript:ptCommonObj.updatePrompt(document.win0,' - ICRow11');"/>
    <hyperlink ref="A13" r:id="rId13" location="ICRow12');" display="javascript:ptCommonObj.updatePrompt(document.win0,' - ICRow12');"/>
    <hyperlink ref="A14" r:id="rId14" location="ICRow13');" display="javascript:ptCommonObj.updatePrompt(document.win0,' - ICRow13');"/>
    <hyperlink ref="A15" r:id="rId15" location="ICRow14');" display="javascript:ptCommonObj.updatePrompt(document.win0,' - ICRow14');"/>
    <hyperlink ref="A16" r:id="rId16" location="ICRow15');" display="javascript:ptCommonObj.updatePrompt(document.win0,' - ICRow15');"/>
    <hyperlink ref="A17" r:id="rId17" location="ICRow16');" display="javascript:ptCommonObj.updatePrompt(document.win0,' - ICRow16');"/>
    <hyperlink ref="A18" r:id="rId18" location="ICRow17');" display="javascript:ptCommonObj.updatePrompt(document.win0,' - ICRow17');"/>
    <hyperlink ref="A19" r:id="rId19" location="ICRow18');" display="javascript:ptCommonObj.updatePrompt(document.win0,' - ICRow18');"/>
    <hyperlink ref="A20" r:id="rId20" location="ICRow19');" display="javascript:ptCommonObj.updatePrompt(document.win0,' - ICRow19');"/>
    <hyperlink ref="A21" r:id="rId21" location="ICRow20');" display="javascript:ptCommonObj.updatePrompt(document.win0,' - ICRow20');"/>
    <hyperlink ref="A22" r:id="rId22" location="ICRow21');" display="javascript:ptCommonObj.updatePrompt(document.win0,' - ICRow21');"/>
    <hyperlink ref="A23" r:id="rId23" location="ICRow22');" display="javascript:ptCommonObj.updatePrompt(document.win0,' - ICRow22');"/>
    <hyperlink ref="A24" r:id="rId24" location="ICRow23');" display="javascript:ptCommonObj.updatePrompt(document.win0,' - ICRow23');"/>
    <hyperlink ref="A25" r:id="rId25" location="ICRow24');" display="javascript:ptCommonObj.updatePrompt(document.win0,' - ICRow24');"/>
    <hyperlink ref="A26" r:id="rId26" location="ICRow25');" display="javascript:ptCommonObj.updatePrompt(document.win0,' - ICRow25');"/>
    <hyperlink ref="A27" r:id="rId27" location="ICRow26');" display="javascript:ptCommonObj.updatePrompt(document.win0,' - ICRow26');"/>
    <hyperlink ref="A28" r:id="rId28" location="ICRow27');" display="javascript:ptCommonObj.updatePrompt(document.win0,' - ICRow27');"/>
    <hyperlink ref="A29" r:id="rId29" location="ICRow28');" display="javascript:ptCommonObj.updatePrompt(document.win0,' - ICRow28');"/>
    <hyperlink ref="A30" r:id="rId30" location="ICRow29');" display="javascript:ptCommonObj.updatePrompt(document.win0,' - ICRow29');"/>
    <hyperlink ref="A31" r:id="rId31" location="ICRow30');" display="javascript:ptCommonObj.updatePrompt(document.win0,' - ICRow30');"/>
    <hyperlink ref="A32" r:id="rId32" location="ICRow31');" display="javascript:ptCommonObj.updatePrompt(document.win0,' - ICRow31');"/>
    <hyperlink ref="A33" r:id="rId33" location="ICRow32');" display="javascript:ptCommonObj.updatePrompt(document.win0,' - ICRow32');"/>
    <hyperlink ref="A34" r:id="rId34" location="ICRow33');" display="javascript:ptCommonObj.updatePrompt(document.win0,' - ICRow33');"/>
    <hyperlink ref="A35" r:id="rId35" location="ICRow34');" display="javascript:ptCommonObj.updatePrompt(document.win0,' - ICRow34');"/>
    <hyperlink ref="A36" r:id="rId36" location="ICRow35');" display="javascript:ptCommonObj.updatePrompt(document.win0,' - ICRow35');"/>
    <hyperlink ref="A37" r:id="rId37" location="ICRow36');" display="javascript:ptCommonObj.updatePrompt(document.win0,' - ICRow36');"/>
    <hyperlink ref="A38" r:id="rId38" location="ICRow37');" display="javascript:ptCommonObj.updatePrompt(document.win0,' - ICRow37');"/>
    <hyperlink ref="A39" r:id="rId39" location="ICRow0');" display="javascript:ptCommonObj.updatePrompt(document.win0,' - ICRow0');"/>
    <hyperlink ref="A40" r:id="rId40" location="ICRow1');" display="javascript:ptCommonObj.updatePrompt(document.win0,' - ICRow1');"/>
    <hyperlink ref="A41" r:id="rId41" location="ICRow2');" display="javascript:ptCommonObj.updatePrompt(document.win0,' - ICRow2');"/>
    <hyperlink ref="A42" r:id="rId42" location="ICRow3');" display="javascript:ptCommonObj.updatePrompt(document.win0,' - ICRow3');"/>
    <hyperlink ref="A43" r:id="rId43" location="ICRow4');" display="javascript:ptCommonObj.updatePrompt(document.win0,' - ICRow4');"/>
    <hyperlink ref="A44" r:id="rId44" location="ICRow5');" display="javascript:ptCommonObj.updatePrompt(document.win0,' - ICRow5');"/>
    <hyperlink ref="A45" r:id="rId45" location="ICRow6');" display="javascript:ptCommonObj.updatePrompt(document.win0,' - ICRow6');"/>
    <hyperlink ref="A46" r:id="rId46" location="ICRow7');" display="javascript:ptCommonObj.updatePrompt(document.win0,' - ICRow7');"/>
    <hyperlink ref="A47" r:id="rId47" location="ICRow8');" display="javascript:ptCommonObj.updatePrompt(document.win0,' - ICRow8');"/>
    <hyperlink ref="A48" r:id="rId48" location="ICRow9');" display="javascript:ptCommonObj.updatePrompt(document.win0,' - ICRow9');"/>
    <hyperlink ref="A49" r:id="rId49" location="ICRow10');" display="javascript:ptCommonObj.updatePrompt(document.win0,' - ICRow10');"/>
    <hyperlink ref="A50" r:id="rId50" location="ICRow11');" display="javascript:ptCommonObj.updatePrompt(document.win0,' - ICRow11');"/>
    <hyperlink ref="A51" r:id="rId51" location="ICRow12');" display="javascript:ptCommonObj.updatePrompt(document.win0,' - ICRow12');"/>
    <hyperlink ref="A52" r:id="rId52" location="ICRow13');" display="javascript:ptCommonObj.updatePrompt(document.win0,' - ICRow13');"/>
    <hyperlink ref="A53" r:id="rId53" location="ICRow14');" display="javascript:ptCommonObj.updatePrompt(document.win0,' - ICRow14');"/>
    <hyperlink ref="A54" r:id="rId54" location="ICRow15');" display="javascript:ptCommonObj.updatePrompt(document.win0,' - ICRow15');"/>
    <hyperlink ref="A55" r:id="rId55" location="ICRow16');" display="javascript:ptCommonObj.updatePrompt(document.win0,' - ICRow16');"/>
    <hyperlink ref="A56" r:id="rId56" location="ICRow17');" display="javascript:ptCommonObj.updatePrompt(document.win0,' - ICRow17');"/>
    <hyperlink ref="A57" r:id="rId57" location="ICRow18');" display="javascript:ptCommonObj.updatePrompt(document.win0,' - ICRow18');"/>
    <hyperlink ref="A58" r:id="rId58" location="ICRow19');" display="javascript:ptCommonObj.updatePrompt(document.win0,' - ICRow19');"/>
    <hyperlink ref="A59" r:id="rId59" location="ICRow20');" display="javascript:ptCommonObj.updatePrompt(document.win0,' - ICRow20');"/>
    <hyperlink ref="A60" r:id="rId60" location="ICRow21');" display="javascript:ptCommonObj.updatePrompt(document.win0,' - ICRow21');"/>
    <hyperlink ref="A61" r:id="rId61" location="ICRow22');" display="javascript:ptCommonObj.updatePrompt(document.win0,' - ICRow22');"/>
    <hyperlink ref="A62" r:id="rId62" location="ICRow23');" display="javascript:ptCommonObj.updatePrompt(document.win0,' - ICRow23');"/>
    <hyperlink ref="A63" r:id="rId63" location="ICRow24');" display="javascript:ptCommonObj.updatePrompt(document.win0,' - ICRow24');"/>
    <hyperlink ref="A64" r:id="rId64" location="ICRow25');" display="javascript:ptCommonObj.updatePrompt(document.win0,' - ICRow25');"/>
    <hyperlink ref="A65" r:id="rId65" location="ICRow26');" display="javascript:ptCommonObj.updatePrompt(document.win0,' - ICRow26');"/>
    <hyperlink ref="A66" r:id="rId66" location="ICRow27');" display="javascript:ptCommonObj.updatePrompt(document.win0,' - ICRow27');"/>
    <hyperlink ref="A67" r:id="rId67" location="ICRow28');" display="javascript:ptCommonObj.updatePrompt(document.win0,' - ICRow28');"/>
    <hyperlink ref="A68" r:id="rId68" location="ICRow29');" display="javascript:ptCommonObj.updatePrompt(document.win0,' - ICRow29');"/>
    <hyperlink ref="A69" r:id="rId69" location="ICRow30');" display="javascript:ptCommonObj.updatePrompt(document.win0,' - ICRow30');"/>
    <hyperlink ref="A70" r:id="rId70" location="ICRow31');" display="javascript:ptCommonObj.updatePrompt(document.win0,' - ICRow31');"/>
    <hyperlink ref="A71" r:id="rId71" location="ICRow32');" display="javascript:ptCommonObj.updatePrompt(document.win0,' - ICRow32');"/>
    <hyperlink ref="A72" r:id="rId72" location="ICRow33');" display="javascript:ptCommonObj.updatePrompt(document.win0,' - ICRow33');"/>
    <hyperlink ref="A73" r:id="rId73" location="ICRow34');" display="javascript:ptCommonObj.updatePrompt(document.win0,' - ICRow34');"/>
    <hyperlink ref="A74" r:id="rId74" location="ICRow35');" display="javascript:ptCommonObj.updatePrompt(document.win0,' - ICRow35');"/>
  </hyperlinks>
  <pageMargins left="0.7" right="0.7" top="0.75" bottom="0.75" header="0.3" footer="0.3"/>
  <drawing r:id="rId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F16" sqref="F16"/>
    </sheetView>
  </sheetViews>
  <sheetFormatPr defaultRowHeight="12.75"/>
  <cols>
    <col min="11" max="12" width="10.5703125" bestFit="1" customWidth="1"/>
    <col min="14" max="14" width="41.5703125" bestFit="1" customWidth="1"/>
  </cols>
  <sheetData>
    <row r="1" spans="2:14" ht="24">
      <c r="B1" s="158" t="s">
        <v>1475</v>
      </c>
      <c r="C1" s="159" t="s">
        <v>1476</v>
      </c>
      <c r="D1" s="161" t="s">
        <v>1481</v>
      </c>
      <c r="E1" s="161" t="s">
        <v>2278</v>
      </c>
      <c r="F1" s="158" t="s">
        <v>1482</v>
      </c>
      <c r="H1" s="813" t="s">
        <v>3027</v>
      </c>
      <c r="I1" s="813"/>
      <c r="J1" s="813"/>
    </row>
    <row r="2" spans="2:14" s="390" customFormat="1" ht="24">
      <c r="B2" s="388" t="s">
        <v>134</v>
      </c>
      <c r="C2" s="389" t="s">
        <v>135</v>
      </c>
      <c r="D2" s="390" t="s">
        <v>3014</v>
      </c>
      <c r="E2" s="390">
        <v>2</v>
      </c>
      <c r="F2" s="390" t="s">
        <v>2394</v>
      </c>
      <c r="H2" s="391" t="str">
        <f>TRIM(MID(SUBSTITUTE($D2," ",REPT(" ",LEN($D2))),((COLUMNS(D2:$D2)-1)*LEN($D2))+1,LEN($D2)))</f>
        <v>M</v>
      </c>
      <c r="I2" s="391" t="str">
        <f>TRIM(MID(SUBSTITUTE($D2," ",REPT(" ",LEN($D2))),((COLUMNS($D2:E2)-1)*LEN($D2))+1,LEN($D2)))</f>
        <v>W</v>
      </c>
      <c r="J2" s="391" t="str">
        <f>TRIM(MID(SUBSTITUTE($D2," ",REPT(" ",LEN($D2))),((COLUMNS($D2:F2)-1)*LEN($D2))+1,LEN($D2)))</f>
        <v>F</v>
      </c>
      <c r="L2" s="390" t="str">
        <f>IF(H2="","no value ",$F$2&amp;H2&amp;$E$2)</f>
        <v>C-302M2</v>
      </c>
      <c r="M2" s="390" t="str">
        <f t="shared" ref="M2:N2" si="0">IF(I2="","no value ",$F$2&amp;I2&amp;$E$2)</f>
        <v>C-302W2</v>
      </c>
      <c r="N2" s="390" t="str">
        <f t="shared" si="0"/>
        <v>C-302F2</v>
      </c>
    </row>
    <row r="3" spans="2:14" s="390" customFormat="1" ht="24">
      <c r="B3" s="388" t="s">
        <v>134</v>
      </c>
      <c r="C3" s="389" t="s">
        <v>135</v>
      </c>
      <c r="D3" s="390" t="s">
        <v>2314</v>
      </c>
      <c r="E3" s="390">
        <v>1</v>
      </c>
      <c r="F3" s="390" t="s">
        <v>2394</v>
      </c>
      <c r="H3" s="391" t="str">
        <f>TRIM(MID(SUBSTITUTE($D3," ",REPT(" ",LEN($D3))),((COLUMNS(D3:$D3)-1)*LEN($D3))+1,LEN($D3)))</f>
        <v>S</v>
      </c>
      <c r="I3" s="391" t="str">
        <f>TRIM(MID(SUBSTITUTE($D3," ",REPT(" ",LEN($D3))),((COLUMNS($D3:E3)-1)*LEN($D3))+1,LEN($D3)))</f>
        <v/>
      </c>
      <c r="J3" s="391" t="str">
        <f>TRIM(MID(SUBSTITUTE($D3," ",REPT(" ",LEN($D3))),((COLUMNS($D3:F3)-1)*LEN($D3))+1,LEN($D3)))</f>
        <v/>
      </c>
      <c r="L3" s="390" t="str">
        <f>IF(H3="","no value ",$F$3&amp;H3&amp;$E$3)</f>
        <v>C-302S1</v>
      </c>
      <c r="M3" s="390" t="str">
        <f t="shared" ref="M3:N3" si="1">IF(I3="","no value ",$F$3&amp;I3&amp;$E$3)</f>
        <v xml:space="preserve">no value </v>
      </c>
      <c r="N3" s="390" t="str">
        <f t="shared" si="1"/>
        <v xml:space="preserve">no value </v>
      </c>
    </row>
    <row r="4" spans="2:14" s="390" customFormat="1" ht="24">
      <c r="B4" s="388" t="s">
        <v>134</v>
      </c>
      <c r="C4" s="389" t="s">
        <v>135</v>
      </c>
      <c r="D4" s="390" t="s">
        <v>2292</v>
      </c>
      <c r="E4" s="390">
        <v>2</v>
      </c>
      <c r="F4" s="390" t="s">
        <v>2394</v>
      </c>
      <c r="H4" s="391" t="str">
        <f>TRIM(MID(SUBSTITUTE($D4," ",REPT(" ",LEN($D4))),((COLUMNS(D4:$D4)-1)*LEN($D4))+1,LEN($D4)))</f>
        <v>F</v>
      </c>
      <c r="I4" s="391" t="str">
        <f>TRIM(MID(SUBSTITUTE($D4," ",REPT(" ",LEN($D4))),((COLUMNS($D4:E4)-1)*LEN($D4))+1,LEN($D4)))</f>
        <v/>
      </c>
      <c r="J4" s="391" t="str">
        <f>TRIM(MID(SUBSTITUTE($D4," ",REPT(" ",LEN($D4))),((COLUMNS($D4:F4)-1)*LEN($D4))+1,LEN($D4)))</f>
        <v/>
      </c>
      <c r="L4" s="390" t="str">
        <f>IF(H4="","no value ",$F$4&amp;H4&amp;$E$4)</f>
        <v>C-302F2</v>
      </c>
      <c r="M4" s="390" t="str">
        <f t="shared" ref="M4:N4" si="2">IF(I4="","no value ",$F$4&amp;I4&amp;$E$4)</f>
        <v xml:space="preserve">no value </v>
      </c>
      <c r="N4" s="390" t="str">
        <f t="shared" si="2"/>
        <v xml:space="preserve">no value </v>
      </c>
    </row>
    <row r="5" spans="2:14" s="390" customFormat="1" ht="36">
      <c r="B5" s="388" t="s">
        <v>186</v>
      </c>
      <c r="C5" s="389" t="s">
        <v>187</v>
      </c>
      <c r="D5" s="390" t="s">
        <v>3020</v>
      </c>
      <c r="E5" s="390">
        <v>2</v>
      </c>
      <c r="F5" s="390" t="s">
        <v>2394</v>
      </c>
      <c r="H5" s="391" t="str">
        <f>TRIM(MID(SUBSTITUTE($D5," ",REPT(" ",LEN($D5))),((COLUMNS(D5:$D5)-1)*LEN($D5))+1,LEN($D5)))</f>
        <v>T</v>
      </c>
      <c r="I5" s="391" t="str">
        <f>TRIM(MID(SUBSTITUTE($D5," ",REPT(" ",LEN($D5))),((COLUMNS($D5:E5)-1)*LEN($D5))+1,LEN($D5)))</f>
        <v>TH</v>
      </c>
      <c r="J5" s="391" t="str">
        <f>TRIM(MID(SUBSTITUTE($D5," ",REPT(" ",LEN($D5))),((COLUMNS($D5:F5)-1)*LEN($D5))+1,LEN($D5)))</f>
        <v>S</v>
      </c>
      <c r="L5" s="390" t="str">
        <f>IF(H5="","no value ",$F$5&amp;H5&amp;$E$5)</f>
        <v>C-302T2</v>
      </c>
      <c r="M5" s="390" t="str">
        <f t="shared" ref="M5:N5" si="3">IF(I5="","no value ",$F$5&amp;I5&amp;$E$5)</f>
        <v>C-302TH2</v>
      </c>
      <c r="N5" s="390" t="str">
        <f t="shared" si="3"/>
        <v>C-302S2</v>
      </c>
    </row>
    <row r="6" spans="2:14" s="390" customFormat="1" ht="36">
      <c r="B6" s="388" t="s">
        <v>186</v>
      </c>
      <c r="C6" s="389" t="s">
        <v>187</v>
      </c>
      <c r="D6" s="390" t="s">
        <v>2327</v>
      </c>
      <c r="E6" s="390">
        <v>7</v>
      </c>
      <c r="F6" s="390" t="s">
        <v>2394</v>
      </c>
      <c r="H6" s="391" t="str">
        <f>TRIM(MID(SUBSTITUTE($D6," ",REPT(" ",LEN($D6))),((COLUMNS(D6:$D6)-1)*LEN($D6))+1,LEN($D6)))</f>
        <v>TH</v>
      </c>
      <c r="I6" s="391" t="str">
        <f>TRIM(MID(SUBSTITUTE($D6," ",REPT(" ",LEN($D6))),((COLUMNS($D6:E6)-1)*LEN($D6))+1,LEN($D6)))</f>
        <v/>
      </c>
      <c r="J6" s="391" t="str">
        <f>TRIM(MID(SUBSTITUTE($D6," ",REPT(" ",LEN($D6))),((COLUMNS($D6:F6)-1)*LEN($D6))+1,LEN($D6)))</f>
        <v/>
      </c>
      <c r="L6" s="390" t="str">
        <f>IF(H6="","no value ",$F$6&amp;H6&amp;$E$6)</f>
        <v>C-302TH7</v>
      </c>
      <c r="M6" s="390" t="str">
        <f t="shared" ref="M6:N6" si="4">IF(I6="","no value ",$F$6&amp;I6&amp;$E$6)</f>
        <v xml:space="preserve">no value </v>
      </c>
      <c r="N6" s="390" t="str">
        <f t="shared" si="4"/>
        <v xml:space="preserve">no value </v>
      </c>
    </row>
    <row r="7" spans="2:14" s="390" customFormat="1" ht="24">
      <c r="B7" s="304" t="s">
        <v>191</v>
      </c>
      <c r="C7" s="314" t="s">
        <v>192</v>
      </c>
      <c r="D7" s="390" t="s">
        <v>2327</v>
      </c>
      <c r="E7" s="390">
        <v>7</v>
      </c>
      <c r="F7" s="390" t="s">
        <v>2394</v>
      </c>
      <c r="H7" s="391" t="str">
        <f>TRIM(MID(SUBSTITUTE($D7," ",REPT(" ",LEN($D7))),((COLUMNS(D7:$D7)-1)*LEN($D7))+1,LEN($D7)))</f>
        <v>TH</v>
      </c>
      <c r="I7" s="391" t="str">
        <f>TRIM(MID(SUBSTITUTE($D7," ",REPT(" ",LEN($D7))),((COLUMNS($D7:E7)-1)*LEN($D7))+1,LEN($D7)))</f>
        <v/>
      </c>
      <c r="J7" s="391" t="str">
        <f>TRIM(MID(SUBSTITUTE($D7," ",REPT(" ",LEN($D7))),((COLUMNS($D7:F7)-1)*LEN($D7))+1,LEN($D7)))</f>
        <v/>
      </c>
      <c r="L7" s="390" t="str">
        <f>IF(H7="","no value ",$F$7&amp;H7&amp;$E$7)</f>
        <v>C-302TH7</v>
      </c>
      <c r="M7" s="390" t="str">
        <f t="shared" ref="M7:N7" si="5">IF(I7="","no value ",$F$7&amp;I7&amp;$E$7)</f>
        <v xml:space="preserve">no value </v>
      </c>
      <c r="N7" s="390" t="str">
        <f t="shared" si="5"/>
        <v xml:space="preserve">no value </v>
      </c>
    </row>
    <row r="8" spans="2:14" s="390" customFormat="1" ht="24">
      <c r="B8" s="35" t="s">
        <v>134</v>
      </c>
      <c r="C8" s="36" t="s">
        <v>135</v>
      </c>
      <c r="D8" t="s">
        <v>2314</v>
      </c>
      <c r="E8">
        <v>1</v>
      </c>
      <c r="F8" t="s">
        <v>2398</v>
      </c>
      <c r="H8" s="391" t="str">
        <f>TRIM(MID(SUBSTITUTE($D8," ",REPT(" ",LEN($D8))),((COLUMNS(D8:$D8)-1)*LEN($D8))+1,LEN($D8)))</f>
        <v>S</v>
      </c>
      <c r="I8" s="391" t="str">
        <f>TRIM(MID(SUBSTITUTE($D8," ",REPT(" ",LEN($D8))),((COLUMNS($D8:E8)-1)*LEN($D8))+1,LEN($D8)))</f>
        <v/>
      </c>
      <c r="J8" s="391" t="str">
        <f>TRIM(MID(SUBSTITUTE($D8," ",REPT(" ",LEN($D8))),((COLUMNS($D8:F8)-1)*LEN($D8))+1,LEN($D8)))</f>
        <v/>
      </c>
      <c r="L8" s="390" t="str">
        <f>IF(H8="","no value ",$F$8&amp;H8&amp;$E$8)</f>
        <v>C-304S1</v>
      </c>
      <c r="M8" s="390" t="str">
        <f t="shared" ref="M8:N8" si="6">IF(I8="","no value ",$F$8&amp;I8&amp;$E$8)</f>
        <v xml:space="preserve">no value </v>
      </c>
      <c r="N8" s="390" t="str">
        <f t="shared" si="6"/>
        <v xml:space="preserve">no value </v>
      </c>
    </row>
    <row r="9" spans="2:14" ht="36">
      <c r="B9" s="35" t="s">
        <v>186</v>
      </c>
      <c r="C9" s="36" t="s">
        <v>187</v>
      </c>
      <c r="D9" t="s">
        <v>3014</v>
      </c>
      <c r="E9">
        <v>2</v>
      </c>
      <c r="F9" t="s">
        <v>2394</v>
      </c>
      <c r="H9" s="252" t="str">
        <f>TRIM(MID(SUBSTITUTE($D9," ",REPT(" ",LEN($D9))),((COLUMNS(D9:$D9)-1)*LEN($D9))+1,LEN($D9)))</f>
        <v>M</v>
      </c>
      <c r="I9" s="252" t="str">
        <f>TRIM(MID(SUBSTITUTE($D9," ",REPT(" ",LEN($D9))),((COLUMNS($D9:E9)-1)*LEN($D9))+1,LEN($D9)))</f>
        <v>W</v>
      </c>
      <c r="J9" s="252" t="str">
        <f>TRIM(MID(SUBSTITUTE($D9," ",REPT(" ",LEN($D9))),((COLUMNS($D9:F9)-1)*LEN($D9))+1,LEN($D9)))</f>
        <v>F</v>
      </c>
      <c r="L9" s="390" t="str">
        <f>IF(H9="","no value ",$F$9&amp;H9&amp;$E$9)</f>
        <v>C-302M2</v>
      </c>
      <c r="M9" s="390" t="str">
        <f t="shared" ref="M9:N9" si="7">IF(I9="","no value ",$F$9&amp;I9&amp;$E$9)</f>
        <v>C-302W2</v>
      </c>
      <c r="N9" s="390" t="str">
        <f t="shared" si="7"/>
        <v>C-302F2</v>
      </c>
    </row>
    <row r="10" spans="2:14" ht="24">
      <c r="B10" s="35" t="s">
        <v>134</v>
      </c>
      <c r="C10" s="36" t="s">
        <v>135</v>
      </c>
      <c r="D10" t="s">
        <v>3014</v>
      </c>
      <c r="E10">
        <v>2</v>
      </c>
      <c r="F10" t="s">
        <v>2394</v>
      </c>
      <c r="H10" s="252" t="str">
        <f>TRIM(MID(SUBSTITUTE($D10," ",REPT(" ",LEN($D10))),((COLUMNS(D10:$D10)-1)*LEN($D10))+1,LEN($D10)))</f>
        <v>M</v>
      </c>
      <c r="I10" s="252" t="str">
        <f>TRIM(MID(SUBSTITUTE($D10," ",REPT(" ",LEN($D10))),((COLUMNS($D10:E10)-1)*LEN($D10))+1,LEN($D10)))</f>
        <v>W</v>
      </c>
      <c r="J10" s="252" t="str">
        <f>TRIM(MID(SUBSTITUTE($D10," ",REPT(" ",LEN($D10))),((COLUMNS($D10:F10)-1)*LEN($D10))+1,LEN($D10)))</f>
        <v>F</v>
      </c>
      <c r="L10" s="390" t="str">
        <f>IF(H10="","no value ",$F$10&amp;H10&amp;$E$10)</f>
        <v>C-302M2</v>
      </c>
      <c r="M10" s="390" t="str">
        <f t="shared" ref="M10:N10" si="8">IF(I10="","no value ",$F$10&amp;I10&amp;$E$10)</f>
        <v>C-302W2</v>
      </c>
      <c r="N10" s="390" t="str">
        <f t="shared" si="8"/>
        <v>C-302F2</v>
      </c>
    </row>
    <row r="16" spans="2:14" ht="26.25" customHeight="1"/>
    <row r="20" spans="11:12">
      <c r="K20" s="393"/>
      <c r="L20" s="393"/>
    </row>
  </sheetData>
  <sortState ref="B21:N30">
    <sortCondition ref="F21:F30"/>
  </sortState>
  <mergeCells count="1">
    <mergeCell ref="H1:J1"/>
  </mergeCells>
  <conditionalFormatting sqref="M2:N2">
    <cfRule type="duplicateValues" dxfId="14" priority="9"/>
    <cfRule type="duplicateValues" dxfId="13" priority="10"/>
  </conditionalFormatting>
  <conditionalFormatting sqref="L11:N1048576 L1:N1 M2:N2">
    <cfRule type="duplicateValues" dxfId="12" priority="8"/>
  </conditionalFormatting>
  <conditionalFormatting sqref="L2:N10">
    <cfRule type="duplicateValues" dxfId="11" priority="53"/>
    <cfRule type="duplicateValues" dxfId="10" priority="54"/>
  </conditionalFormatting>
  <conditionalFormatting sqref="L2:N10">
    <cfRule type="duplicateValues" dxfId="9" priority="55"/>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opLeftCell="H1" workbookViewId="0">
      <selection activeCell="R2" sqref="R2"/>
    </sheetView>
  </sheetViews>
  <sheetFormatPr defaultRowHeight="12.75"/>
  <cols>
    <col min="6" max="6" width="19.7109375" bestFit="1" customWidth="1"/>
    <col min="18" max="18" width="22.42578125" bestFit="1" customWidth="1"/>
    <col min="19" max="19" width="22.7109375" bestFit="1" customWidth="1"/>
    <col min="20" max="20" width="22" bestFit="1" customWidth="1"/>
  </cols>
  <sheetData>
    <row r="1" spans="1:21" ht="24">
      <c r="A1" s="158" t="s">
        <v>1475</v>
      </c>
      <c r="B1" s="159" t="s">
        <v>1476</v>
      </c>
      <c r="C1" s="160" t="s">
        <v>1477</v>
      </c>
      <c r="D1" s="157" t="s">
        <v>1478</v>
      </c>
      <c r="E1" s="157" t="s">
        <v>1479</v>
      </c>
      <c r="F1" s="161" t="s">
        <v>1480</v>
      </c>
      <c r="G1" s="161" t="s">
        <v>2277</v>
      </c>
      <c r="H1" s="161" t="s">
        <v>1481</v>
      </c>
      <c r="I1" s="161" t="s">
        <v>2278</v>
      </c>
      <c r="J1" s="158" t="s">
        <v>1482</v>
      </c>
      <c r="K1" s="161" t="s">
        <v>1483</v>
      </c>
      <c r="L1" s="158" t="s">
        <v>1484</v>
      </c>
      <c r="N1" s="813" t="s">
        <v>3027</v>
      </c>
      <c r="O1" s="813"/>
      <c r="P1" s="813"/>
    </row>
    <row r="2" spans="1:21" ht="24">
      <c r="A2" s="35" t="s">
        <v>134</v>
      </c>
      <c r="B2" s="36" t="s">
        <v>135</v>
      </c>
      <c r="C2" s="37" t="s">
        <v>1654</v>
      </c>
      <c r="D2" s="392">
        <v>1</v>
      </c>
      <c r="E2" s="392" t="s">
        <v>6</v>
      </c>
      <c r="F2" s="392" t="s">
        <v>2000</v>
      </c>
      <c r="G2" s="392" t="s">
        <v>16</v>
      </c>
      <c r="H2" s="392" t="s">
        <v>3014</v>
      </c>
      <c r="I2" s="392">
        <v>2</v>
      </c>
      <c r="J2" s="392" t="s">
        <v>2394</v>
      </c>
      <c r="K2" s="392"/>
      <c r="L2" s="392"/>
      <c r="N2" s="391" t="str">
        <f>TRIM(MID(SUBSTITUTE($H2," ",REPT(" ",LEN($H2))),((COLUMNS($H2:H2)-1)*LEN($H2))+1,LEN($H2)))</f>
        <v>M</v>
      </c>
      <c r="O2" s="391" t="str">
        <f>TRIM(MID(SUBSTITUTE($H2," ",REPT(" ",LEN($H2))),((COLUMNS($H2:I2)-1)*LEN($H2))+1,LEN($H2)))</f>
        <v>W</v>
      </c>
      <c r="P2" s="391" t="str">
        <f>TRIM(MID(SUBSTITUTE($H2," ",REPT(" ",LEN($H2))),((COLUMNS($H2:J2)-1)*LEN($H2))+1,LEN($H2)))</f>
        <v>F</v>
      </c>
      <c r="R2" s="390" t="str">
        <f>IF(N2="","no value ",N2&amp;$I$2&amp;$F$2)</f>
        <v>M2BIO - SUMIT BISWAS</v>
      </c>
      <c r="S2" s="390" t="str">
        <f t="shared" ref="S2:T2" si="0">IF(O2="","no value ",O2&amp;$I$2&amp;$F$2)</f>
        <v>W2BIO - SUMIT BISWAS</v>
      </c>
      <c r="T2" s="390" t="str">
        <f t="shared" si="0"/>
        <v>F2BIO - SUMIT BISWAS</v>
      </c>
      <c r="U2" s="390"/>
    </row>
    <row r="3" spans="1:21" ht="24">
      <c r="A3" s="35" t="s">
        <v>134</v>
      </c>
      <c r="B3" s="36" t="s">
        <v>135</v>
      </c>
      <c r="C3" s="37" t="s">
        <v>1654</v>
      </c>
      <c r="D3" s="392">
        <v>1</v>
      </c>
      <c r="E3" s="392" t="s">
        <v>7</v>
      </c>
      <c r="F3" s="392" t="s">
        <v>2000</v>
      </c>
      <c r="G3" s="392" t="s">
        <v>16</v>
      </c>
      <c r="H3" s="392" t="s">
        <v>2314</v>
      </c>
      <c r="I3" s="392">
        <v>1</v>
      </c>
      <c r="J3" s="392" t="s">
        <v>2394</v>
      </c>
      <c r="K3" s="392"/>
      <c r="L3" s="392"/>
      <c r="N3" s="391" t="str">
        <f>TRIM(MID(SUBSTITUTE($H3," ",REPT(" ",LEN($H3))),((COLUMNS($H3:H3)-1)*LEN($H3))+1,LEN($H3)))</f>
        <v>S</v>
      </c>
      <c r="O3" s="391" t="str">
        <f>TRIM(MID(SUBSTITUTE($H3," ",REPT(" ",LEN($H3))),((COLUMNS($H3:I3)-1)*LEN($H3))+1,LEN($H3)))</f>
        <v/>
      </c>
      <c r="P3" s="391" t="str">
        <f>TRIM(MID(SUBSTITUTE($H3," ",REPT(" ",LEN($H3))),((COLUMNS($H3:J3)-1)*LEN($H3))+1,LEN($H3)))</f>
        <v/>
      </c>
      <c r="R3" t="str">
        <f>IF(N3="","no value ",N3&amp;$I$3&amp;$F$3)</f>
        <v>S1BIO - SUMIT BISWAS</v>
      </c>
      <c r="S3" t="str">
        <f t="shared" ref="S3:T3" si="1">IF(O3="","no value ",O3&amp;$I$3&amp;$F$3)</f>
        <v xml:space="preserve">no value </v>
      </c>
      <c r="T3" t="str">
        <f t="shared" si="1"/>
        <v xml:space="preserve">no value </v>
      </c>
    </row>
    <row r="4" spans="1:21" ht="24">
      <c r="A4" s="35" t="s">
        <v>191</v>
      </c>
      <c r="B4" s="36" t="s">
        <v>192</v>
      </c>
      <c r="C4" s="37" t="s">
        <v>1520</v>
      </c>
      <c r="D4" s="38">
        <v>1</v>
      </c>
      <c r="E4" s="38" t="s">
        <v>6</v>
      </c>
      <c r="F4" s="392" t="s">
        <v>2000</v>
      </c>
      <c r="G4" t="s">
        <v>19</v>
      </c>
      <c r="H4" t="s">
        <v>3020</v>
      </c>
      <c r="I4">
        <v>4</v>
      </c>
      <c r="J4" t="s">
        <v>2398</v>
      </c>
      <c r="N4" s="391" t="str">
        <f>TRIM(MID(SUBSTITUTE($H4," ",REPT(" ",LEN($H4))),((COLUMNS($H4:H4)-1)*LEN($H4))+1,LEN($H4)))</f>
        <v>T</v>
      </c>
      <c r="O4" s="391" t="str">
        <f>TRIM(MID(SUBSTITUTE($H4," ",REPT(" ",LEN($H4))),((COLUMNS($H4:I4)-1)*LEN($H4))+1,LEN($H4)))</f>
        <v>TH</v>
      </c>
      <c r="P4" s="391" t="str">
        <f>TRIM(MID(SUBSTITUTE($H4," ",REPT(" ",LEN($H4))),((COLUMNS($H4:J4)-1)*LEN($H4))+1,LEN($H4)))</f>
        <v>S</v>
      </c>
      <c r="R4" t="str">
        <f>IF(N4="","no value ",N4&amp;$I$4&amp;$F$4)</f>
        <v>T4BIO - SUMIT BISWAS</v>
      </c>
      <c r="S4" t="str">
        <f t="shared" ref="S4:T4" si="2">IF(O4="","no value ",O4&amp;$I$4&amp;$F$4)</f>
        <v>TH4BIO - SUMIT BISWAS</v>
      </c>
      <c r="T4" t="str">
        <f t="shared" si="2"/>
        <v>S4BIO - SUMIT BISWAS</v>
      </c>
    </row>
    <row r="5" spans="1:21" ht="48">
      <c r="A5" s="35" t="s">
        <v>220</v>
      </c>
      <c r="B5" s="36" t="s">
        <v>221</v>
      </c>
      <c r="C5" s="37" t="s">
        <v>1654</v>
      </c>
      <c r="D5" s="392">
        <v>1</v>
      </c>
      <c r="E5" s="392" t="s">
        <v>7</v>
      </c>
      <c r="F5" s="392" t="s">
        <v>1996</v>
      </c>
      <c r="G5" t="s">
        <v>19</v>
      </c>
      <c r="H5" t="s">
        <v>3024</v>
      </c>
      <c r="I5">
        <v>3</v>
      </c>
      <c r="J5" t="s">
        <v>2400</v>
      </c>
      <c r="N5" s="391" t="str">
        <f>TRIM(MID(SUBSTITUTE($H5," ",REPT(" ",LEN($H5))),((COLUMNS($H5:H5)-1)*LEN($H5))+1,LEN($H5)))</f>
        <v>W</v>
      </c>
      <c r="O5" s="391" t="str">
        <f>TRIM(MID(SUBSTITUTE($H5," ",REPT(" ",LEN($H5))),((COLUMNS($H5:I5)-1)*LEN($H5))+1,LEN($H5)))</f>
        <v>S</v>
      </c>
      <c r="P5" s="391" t="str">
        <f>TRIM(MID(SUBSTITUTE($H5," ",REPT(" ",LEN($H5))),((COLUMNS($H5:J5)-1)*LEN($H5))+1,LEN($H5)))</f>
        <v/>
      </c>
      <c r="R5" t="str">
        <f>IF(N5="","no value ",N5&amp;$I$5&amp;$F$5)</f>
        <v>W3BIO - RAVIPRASAD ADURI</v>
      </c>
      <c r="S5" t="str">
        <f t="shared" ref="S5:T5" si="3">IF(O5="","no value ",O5&amp;$I$5&amp;$F$5)</f>
        <v>S3BIO - RAVIPRASAD ADURI</v>
      </c>
      <c r="T5" t="str">
        <f t="shared" si="3"/>
        <v xml:space="preserve">no value </v>
      </c>
    </row>
    <row r="6" spans="1:21">
      <c r="A6" s="67" t="s">
        <v>225</v>
      </c>
      <c r="B6" s="67" t="s">
        <v>1575</v>
      </c>
      <c r="C6" s="37" t="s">
        <v>1520</v>
      </c>
      <c r="D6" s="38">
        <v>1</v>
      </c>
      <c r="E6" s="38" t="s">
        <v>6</v>
      </c>
      <c r="F6" s="392" t="s">
        <v>2000</v>
      </c>
      <c r="G6" t="s">
        <v>19</v>
      </c>
      <c r="H6" t="s">
        <v>3014</v>
      </c>
      <c r="I6">
        <v>5</v>
      </c>
      <c r="J6" t="s">
        <v>2402</v>
      </c>
      <c r="N6" s="391" t="str">
        <f>TRIM(MID(SUBSTITUTE($H6," ",REPT(" ",LEN($H6))),((COLUMNS($H6:H6)-1)*LEN($H6))+1,LEN($H6)))</f>
        <v>M</v>
      </c>
      <c r="O6" s="391" t="str">
        <f>TRIM(MID(SUBSTITUTE($H6," ",REPT(" ",LEN($H6))),((COLUMNS($H6:I6)-1)*LEN($H6))+1,LEN($H6)))</f>
        <v>W</v>
      </c>
      <c r="P6" s="391" t="str">
        <f>TRIM(MID(SUBSTITUTE($H6," ",REPT(" ",LEN($H6))),((COLUMNS($H6:J6)-1)*LEN($H6))+1,LEN($H6)))</f>
        <v>F</v>
      </c>
      <c r="R6" t="str">
        <f>IF(N6="","no value ",N6&amp;$I$6&amp;$F$6)</f>
        <v>M5BIO - SUMIT BISWAS</v>
      </c>
      <c r="S6" t="str">
        <f t="shared" ref="S6:T6" si="4">IF(O6="","no value ",O6&amp;$I$6&amp;$F$6)</f>
        <v>W5BIO - SUMIT BISWAS</v>
      </c>
      <c r="T6" t="str">
        <f t="shared" si="4"/>
        <v>F5BIO - SUMIT BISWAS</v>
      </c>
    </row>
    <row r="7" spans="1:21" ht="48">
      <c r="A7" s="35" t="s">
        <v>228</v>
      </c>
      <c r="B7" s="36" t="s">
        <v>229</v>
      </c>
      <c r="C7" s="37" t="s">
        <v>1654</v>
      </c>
      <c r="D7" s="392">
        <v>1</v>
      </c>
      <c r="E7" s="392" t="s">
        <v>7</v>
      </c>
      <c r="F7" s="392" t="s">
        <v>1996</v>
      </c>
      <c r="G7" t="s">
        <v>19</v>
      </c>
      <c r="H7" t="s">
        <v>3006</v>
      </c>
      <c r="I7">
        <v>3</v>
      </c>
      <c r="J7" t="s">
        <v>2404</v>
      </c>
      <c r="N7" s="391" t="str">
        <f>TRIM(MID(SUBSTITUTE($H7," ",REPT(" ",LEN($H7))),((COLUMNS($H7:H7)-1)*LEN($H7))+1,LEN($H7)))</f>
        <v>F</v>
      </c>
      <c r="O7" s="391" t="str">
        <f>TRIM(MID(SUBSTITUTE($H7," ",REPT(" ",LEN($H7))),((COLUMNS($H7:I7)-1)*LEN($H7))+1,LEN($H7)))</f>
        <v>S</v>
      </c>
      <c r="P7" s="391" t="str">
        <f>TRIM(MID(SUBSTITUTE($H7," ",REPT(" ",LEN($H7))),((COLUMNS($H7:J7)-1)*LEN($H7))+1,LEN($H7)))</f>
        <v/>
      </c>
      <c r="R7" t="str">
        <f>IF(N7="","no value ",N7&amp;$I$7&amp;$F$7)</f>
        <v>F3BIO - RAVIPRASAD ADURI</v>
      </c>
      <c r="S7" t="str">
        <f t="shared" ref="S7:T7" si="5">IF(O7="","no value ",O7&amp;$I$7&amp;$F$7)</f>
        <v>S3BIO - RAVIPRASAD ADURI</v>
      </c>
      <c r="T7" t="str">
        <f t="shared" si="5"/>
        <v xml:space="preserve">no value </v>
      </c>
    </row>
    <row r="8" spans="1:21" ht="36">
      <c r="A8" s="35" t="s">
        <v>231</v>
      </c>
      <c r="B8" s="36" t="s">
        <v>232</v>
      </c>
      <c r="C8" s="37" t="s">
        <v>1520</v>
      </c>
      <c r="D8" s="38">
        <v>1</v>
      </c>
      <c r="E8" s="38" t="s">
        <v>6</v>
      </c>
      <c r="F8" s="392" t="s">
        <v>1989</v>
      </c>
      <c r="G8" t="s">
        <v>19</v>
      </c>
      <c r="H8" t="s">
        <v>3020</v>
      </c>
      <c r="I8">
        <v>8</v>
      </c>
      <c r="J8" t="s">
        <v>2406</v>
      </c>
      <c r="N8" s="391" t="str">
        <f>TRIM(MID(SUBSTITUTE($H8," ",REPT(" ",LEN($H8))),((COLUMNS($H8:H8)-1)*LEN($H8))+1,LEN($H8)))</f>
        <v>T</v>
      </c>
      <c r="O8" s="391" t="str">
        <f>TRIM(MID(SUBSTITUTE($H8," ",REPT(" ",LEN($H8))),((COLUMNS($H8:I8)-1)*LEN($H8))+1,LEN($H8)))</f>
        <v>TH</v>
      </c>
      <c r="P8" s="391" t="str">
        <f>TRIM(MID(SUBSTITUTE($H8," ",REPT(" ",LEN($H8))),((COLUMNS($H8:J8)-1)*LEN($H8))+1,LEN($H8)))</f>
        <v>S</v>
      </c>
      <c r="R8" t="str">
        <f>IF(N8="","no value ",N8&amp;$I$8&amp;$F$8)</f>
        <v>T8BIO - DIBAKAR CHAKRABARTY</v>
      </c>
      <c r="S8" t="str">
        <f t="shared" ref="S8:T8" si="6">IF(O8="","no value ",O8&amp;$I$8&amp;$F$8)</f>
        <v>TH8BIO - DIBAKAR CHAKRABARTY</v>
      </c>
      <c r="T8" t="str">
        <f t="shared" si="6"/>
        <v>S8BIO - DIBAKAR CHAKRABARTY</v>
      </c>
    </row>
    <row r="9" spans="1:21" ht="36">
      <c r="A9" s="35" t="s">
        <v>231</v>
      </c>
      <c r="B9" s="36" t="s">
        <v>232</v>
      </c>
      <c r="C9" s="37" t="s">
        <v>1520</v>
      </c>
      <c r="D9" s="38">
        <v>1</v>
      </c>
      <c r="E9" s="38" t="s">
        <v>6</v>
      </c>
      <c r="F9" s="392" t="s">
        <v>2000</v>
      </c>
      <c r="H9" t="s">
        <v>2292</v>
      </c>
      <c r="I9">
        <v>2</v>
      </c>
      <c r="J9" t="s">
        <v>2398</v>
      </c>
      <c r="N9" s="391" t="str">
        <f>TRIM(MID(SUBSTITUTE($H9," ",REPT(" ",LEN($H9))),((COLUMNS($H9:H9)-1)*LEN($H9))+1,LEN($H9)))</f>
        <v>F</v>
      </c>
      <c r="O9" s="391" t="str">
        <f>TRIM(MID(SUBSTITUTE($H9," ",REPT(" ",LEN($H9))),((COLUMNS($H9:I9)-1)*LEN($H9))+1,LEN($H9)))</f>
        <v/>
      </c>
      <c r="P9" s="391" t="str">
        <f>TRIM(MID(SUBSTITUTE($H9," ",REPT(" ",LEN($H9))),((COLUMNS($H9:J9)-1)*LEN($H9))+1,LEN($H9)))</f>
        <v/>
      </c>
      <c r="R9" t="str">
        <f>IF(N9="","no value ",N9&amp;$I$9&amp;$F$9)</f>
        <v>F2BIO - SUMIT BISWAS</v>
      </c>
      <c r="S9" t="str">
        <f t="shared" ref="S9:T9" si="7">IF(O9="","no value ",O9&amp;$I$9&amp;$F$9)</f>
        <v xml:space="preserve">no value </v>
      </c>
      <c r="T9" t="str">
        <f t="shared" si="7"/>
        <v xml:space="preserve">no value </v>
      </c>
    </row>
  </sheetData>
  <autoFilter ref="A1:U9"/>
  <mergeCells count="1">
    <mergeCell ref="N1:P1"/>
  </mergeCells>
  <conditionalFormatting sqref="A6">
    <cfRule type="duplicateValues" dxfId="8" priority="8"/>
  </conditionalFormatting>
  <conditionalFormatting sqref="R2:U2">
    <cfRule type="duplicateValues" dxfId="7" priority="6"/>
    <cfRule type="duplicateValues" dxfId="6" priority="7"/>
  </conditionalFormatting>
  <conditionalFormatting sqref="R2:U2">
    <cfRule type="duplicateValues" dxfId="5" priority="5"/>
  </conditionalFormatting>
  <conditionalFormatting sqref="R2:U2">
    <cfRule type="duplicateValues" dxfId="4" priority="3"/>
    <cfRule type="duplicateValues" dxfId="3" priority="4"/>
  </conditionalFormatting>
  <conditionalFormatting sqref="R2:U2">
    <cfRule type="duplicateValues" dxfId="2" priority="2"/>
  </conditionalFormatting>
  <conditionalFormatting sqref="R1:T1048576">
    <cfRule type="duplicateValues" dxfId="1"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9</vt:i4>
      </vt:variant>
    </vt:vector>
  </HeadingPairs>
  <TitlesOfParts>
    <vt:vector size="29" baseType="lpstr">
      <vt:lpstr>TT SEM 2 18-19-12 dec 18</vt:lpstr>
      <vt:lpstr>TT SEM 2 18-19-12 dec 18 (2)</vt:lpstr>
      <vt:lpstr>COURSELOAD -14 DEC 18</vt:lpstr>
      <vt:lpstr>Sheet6</vt:lpstr>
      <vt:lpstr>Sheet7</vt:lpstr>
      <vt:lpstr>sem 2 17-18 TT</vt:lpstr>
      <vt:lpstr>TT</vt:lpstr>
      <vt:lpstr>Sheet4</vt:lpstr>
      <vt:lpstr>Version_beta</vt:lpstr>
      <vt:lpstr>TT2</vt:lpstr>
      <vt:lpstr>TT 4 JAN 19-changes</vt:lpstr>
      <vt:lpstr>ERP TT</vt:lpstr>
      <vt:lpstr>TT2 (2)</vt:lpstr>
      <vt:lpstr>tincy mam tIME tABLE</vt:lpstr>
      <vt:lpstr>tt entry format wth clash check</vt:lpstr>
      <vt:lpstr>erp faculty</vt:lpstr>
      <vt:lpstr>erp week days</vt:lpstr>
      <vt:lpstr>erp rooms</vt:lpstr>
      <vt:lpstr>ROOM CLASH</vt:lpstr>
      <vt:lpstr>faculty clash</vt:lpstr>
      <vt:lpstr>'sem 2 17-18 TT'!Print_Area</vt:lpstr>
      <vt:lpstr>'TT 4 JAN 19-changes'!Print_Area</vt:lpstr>
      <vt:lpstr>'TT SEM 2 18-19-12 dec 18'!Print_Area</vt:lpstr>
      <vt:lpstr>'TT SEM 2 18-19-12 dec 18 (2)'!Print_Area</vt:lpstr>
      <vt:lpstr>'sem 2 17-18 TT'!Print_Titles</vt:lpstr>
      <vt:lpstr>'TT 4 JAN 19-changes'!Print_Titles</vt:lpstr>
      <vt:lpstr>'TT SEM 2 18-19-12 dec 18'!Print_Titles</vt:lpstr>
      <vt:lpstr>'TT SEM 2 18-19-12 dec 18 (2)'!Print_Titles</vt:lpstr>
      <vt:lpstr>Sheet7!SEARCH_RESULTLAST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dc:creator>
  <cp:lastModifiedBy>ARCD</cp:lastModifiedBy>
  <dcterms:created xsi:type="dcterms:W3CDTF">2018-12-19T00:50:58Z</dcterms:created>
  <dcterms:modified xsi:type="dcterms:W3CDTF">2019-01-07T08:15:10Z</dcterms:modified>
</cp:coreProperties>
</file>