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iloo/Desktop/Lab_data/201207/"/>
    </mc:Choice>
  </mc:AlternateContent>
  <xr:revisionPtr revIDLastSave="0" documentId="13_ncr:1_{D2E6FA38-2763-BA48-9242-9910726FD1E2}" xr6:coauthVersionLast="47" xr6:coauthVersionMax="47" xr10:uidLastSave="{00000000-0000-0000-0000-000000000000}"/>
  <bookViews>
    <workbookView xWindow="1000" yWindow="460" windowWidth="28800" windowHeight="16620" xr2:uid="{00000000-000D-0000-FFFF-FFFF00000000}"/>
  </bookViews>
  <sheets>
    <sheet name="7_dec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wH038pqd4H97wGyd8VUVD6Nr3EA=="/>
    </ext>
  </extLst>
</workbook>
</file>

<file path=xl/calcChain.xml><?xml version="1.0" encoding="utf-8"?>
<calcChain xmlns="http://schemas.openxmlformats.org/spreadsheetml/2006/main">
  <c r="U8" i="1" l="1"/>
  <c r="U5" i="1"/>
  <c r="T5" i="1"/>
  <c r="O5" i="1"/>
  <c r="M5" i="1"/>
  <c r="L5" i="1"/>
  <c r="K5" i="1"/>
  <c r="J5" i="1"/>
  <c r="N5" i="1" s="1"/>
  <c r="E5" i="1"/>
  <c r="U4" i="1"/>
  <c r="T4" i="1"/>
  <c r="O4" i="1"/>
  <c r="N4" i="1"/>
  <c r="M4" i="1"/>
  <c r="L4" i="1"/>
  <c r="K4" i="1"/>
  <c r="J4" i="1"/>
  <c r="E4" i="1"/>
  <c r="U3" i="1"/>
  <c r="T3" i="1"/>
  <c r="O3" i="1"/>
  <c r="N3" i="1"/>
  <c r="M3" i="1"/>
  <c r="L3" i="1"/>
  <c r="J3" i="1"/>
  <c r="K3" i="1" s="1"/>
  <c r="E3" i="1"/>
  <c r="U2" i="1"/>
  <c r="T2" i="1"/>
  <c r="O2" i="1"/>
  <c r="N2" i="1"/>
  <c r="M2" i="1"/>
  <c r="L2" i="1"/>
  <c r="K2" i="1"/>
  <c r="J2" i="1"/>
  <c r="E2" i="1"/>
</calcChain>
</file>

<file path=xl/sharedStrings.xml><?xml version="1.0" encoding="utf-8"?>
<sst xmlns="http://schemas.openxmlformats.org/spreadsheetml/2006/main" count="22" uniqueCount="22">
  <si>
    <t>Sideblobs</t>
  </si>
  <si>
    <t>Marbles</t>
  </si>
  <si>
    <t>water</t>
  </si>
  <si>
    <t>Fractured</t>
  </si>
  <si>
    <t>ice fraction</t>
  </si>
  <si>
    <t>distance (mm)</t>
  </si>
  <si>
    <t>flowrate (ul/min)</t>
  </si>
  <si>
    <t>Freq (kHz)</t>
  </si>
  <si>
    <t>total cutouts</t>
  </si>
  <si>
    <t>useful (%)</t>
  </si>
  <si>
    <t>Sideblobs of total (%)</t>
  </si>
  <si>
    <t>Marbles of total (%)</t>
  </si>
  <si>
    <t>water fraction (%)</t>
  </si>
  <si>
    <t>Fractured of total ice (%)</t>
  </si>
  <si>
    <t>temperature (K)</t>
  </si>
  <si>
    <t>velocity (m/s)</t>
  </si>
  <si>
    <t>droplet spacing (um)</t>
  </si>
  <si>
    <t>droplet diameter (um)</t>
  </si>
  <si>
    <t>time (ms)</t>
  </si>
  <si>
    <t>total No. frozen</t>
  </si>
  <si>
    <t>Volume (m^3)</t>
  </si>
  <si>
    <t>useful cutouts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</si>
</sst>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name val="Arial"/>
    </font>
    <font>
      <sz val="10"/>
      <color theme="1"/>
      <name val="Arial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11" fontId="1" fillId="0" borderId="0" xfId="0" applyNumberFormat="1" applyFont="1"/>
    <xf numFmtId="0" fontId="2" fillId="0" borderId="1" xfId="0" applyFon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J1" sqref="J1"/>
    </sheetView>
  </sheetViews>
  <sheetFormatPr baseColWidth="10" defaultColWidth="11.28515625" defaultRowHeight="15" customHeight="1" x14ac:dyDescent="0.2"/>
  <cols>
    <col min="1" max="4" width="10.5703125" customWidth="1"/>
    <col min="5" max="5" width="12.140625" customWidth="1"/>
    <col min="6" max="6" width="12.28515625" customWidth="1"/>
    <col min="7" max="7" width="14.7109375" customWidth="1"/>
    <col min="8" max="8" width="13.140625" customWidth="1"/>
    <col min="9" max="9" width="14" customWidth="1"/>
    <col min="10" max="10" width="18.28515625" customWidth="1"/>
    <col min="11" max="11" width="14.42578125" customWidth="1"/>
    <col min="12" max="12" width="22" customWidth="1"/>
    <col min="13" max="13" width="22.7109375" customWidth="1"/>
    <col min="14" max="14" width="20.7109375" customWidth="1"/>
    <col min="15" max="15" width="27.42578125" customWidth="1"/>
    <col min="16" max="16" width="17.140625" customWidth="1"/>
    <col min="17" max="17" width="14.28515625" customWidth="1"/>
    <col min="18" max="18" width="17.28515625" customWidth="1"/>
    <col min="19" max="19" width="20.7109375" customWidth="1"/>
    <col min="20" max="20" width="10.5703125" customWidth="1"/>
    <col min="21" max="21" width="15" customWidth="1"/>
    <col min="22" max="22" width="22" customWidth="1"/>
    <col min="23" max="26" width="10.570312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21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2" ht="15.75" customHeight="1" x14ac:dyDescent="0.2">
      <c r="A2" s="1">
        <v>15</v>
      </c>
      <c r="B2" s="1">
        <v>12</v>
      </c>
      <c r="C2" s="1">
        <v>604</v>
      </c>
      <c r="D2" s="1">
        <v>2</v>
      </c>
      <c r="E2" s="1">
        <f t="shared" ref="E2:E5" si="0">(A2+B2+D2)/(A2+B2+C2+D2)</f>
        <v>4.5813586097946286E-2</v>
      </c>
      <c r="F2" s="1">
        <v>40</v>
      </c>
      <c r="G2" s="1">
        <v>57.5</v>
      </c>
      <c r="H2" s="1">
        <v>398</v>
      </c>
      <c r="I2" s="1">
        <v>7852</v>
      </c>
      <c r="J2" s="1">
        <f t="shared" ref="J2:J5" si="1">A2+B2+C2+D2</f>
        <v>633</v>
      </c>
      <c r="K2" s="1">
        <f t="shared" ref="K2:K5" si="2">(J2/I2)*100</f>
        <v>8.0616403464085575</v>
      </c>
      <c r="L2" s="1">
        <f t="shared" ref="L2:L5" si="3">A2/(A2+B2+D2+C2)*100</f>
        <v>2.3696682464454977</v>
      </c>
      <c r="M2" s="1">
        <f t="shared" ref="M2:M5" si="4">B2/(A2+B2+D2+C2)*100</f>
        <v>1.8957345971563981</v>
      </c>
      <c r="N2" s="1">
        <f>C2/(J2)*100</f>
        <v>95.418641390205366</v>
      </c>
      <c r="O2" s="1">
        <f t="shared" ref="O2:O5" si="5">D2/(A2+B2+D2+C2)*100</f>
        <v>0.31595576619273302</v>
      </c>
      <c r="P2" s="2">
        <v>231.52418858999999</v>
      </c>
      <c r="Q2" s="1">
        <v>11.858667779999999</v>
      </c>
      <c r="R2" s="1">
        <v>38.676000000000002</v>
      </c>
      <c r="S2" s="1">
        <v>18.145</v>
      </c>
      <c r="T2" s="1">
        <f t="shared" ref="T2:T5" si="6">F2/Q2</f>
        <v>3.3730601735433727</v>
      </c>
      <c r="U2" s="1">
        <f t="shared" ref="U2:U5" si="7">A2+B2+D2</f>
        <v>29</v>
      </c>
      <c r="V2" s="3"/>
    </row>
    <row r="3" spans="1:22" ht="15.75" customHeight="1" x14ac:dyDescent="0.2">
      <c r="A3" s="1">
        <v>50</v>
      </c>
      <c r="B3" s="1">
        <v>149</v>
      </c>
      <c r="C3" s="1">
        <v>361</v>
      </c>
      <c r="D3" s="1">
        <v>6</v>
      </c>
      <c r="E3" s="1">
        <f t="shared" si="0"/>
        <v>0.36219081272084808</v>
      </c>
      <c r="F3" s="1">
        <v>45</v>
      </c>
      <c r="G3" s="1">
        <v>57.5</v>
      </c>
      <c r="H3" s="1">
        <v>398</v>
      </c>
      <c r="I3" s="1">
        <v>8887</v>
      </c>
      <c r="J3" s="1">
        <f t="shared" si="1"/>
        <v>566</v>
      </c>
      <c r="K3" s="1">
        <f t="shared" si="2"/>
        <v>6.3688533813435351</v>
      </c>
      <c r="L3" s="1">
        <f t="shared" si="3"/>
        <v>8.8339222614840995</v>
      </c>
      <c r="M3" s="1">
        <f t="shared" si="4"/>
        <v>26.325088339222614</v>
      </c>
      <c r="N3" s="1">
        <f t="shared" ref="N3:N5" si="8">C3/(I3-J3)*100</f>
        <v>4.338420862877058</v>
      </c>
      <c r="O3" s="1">
        <f t="shared" si="5"/>
        <v>1.0600706713780919</v>
      </c>
      <c r="P3" s="2">
        <v>230.47492069</v>
      </c>
      <c r="Q3" s="1">
        <v>11.858667779999999</v>
      </c>
      <c r="R3" s="1">
        <v>38.676000000000002</v>
      </c>
      <c r="S3" s="1">
        <v>18.145</v>
      </c>
      <c r="T3" s="1">
        <f t="shared" si="6"/>
        <v>3.7946926952362943</v>
      </c>
      <c r="U3" s="1">
        <f t="shared" si="7"/>
        <v>205</v>
      </c>
    </row>
    <row r="4" spans="1:22" ht="15.75" customHeight="1" x14ac:dyDescent="0.2">
      <c r="A4" s="1">
        <v>192</v>
      </c>
      <c r="B4" s="1">
        <v>74</v>
      </c>
      <c r="C4" s="1">
        <v>4</v>
      </c>
      <c r="D4" s="1">
        <v>28</v>
      </c>
      <c r="E4" s="1">
        <f t="shared" si="0"/>
        <v>0.98657718120805371</v>
      </c>
      <c r="F4" s="1">
        <v>47.5</v>
      </c>
      <c r="G4" s="1">
        <v>57.5</v>
      </c>
      <c r="H4" s="1">
        <v>398</v>
      </c>
      <c r="I4" s="1">
        <v>4841</v>
      </c>
      <c r="J4" s="1">
        <f t="shared" si="1"/>
        <v>298</v>
      </c>
      <c r="K4" s="1">
        <f t="shared" si="2"/>
        <v>6.1557529436066929</v>
      </c>
      <c r="L4" s="1">
        <f t="shared" si="3"/>
        <v>64.429530201342274</v>
      </c>
      <c r="M4" s="1">
        <f t="shared" si="4"/>
        <v>24.832214765100673</v>
      </c>
      <c r="N4" s="1">
        <f t="shared" si="8"/>
        <v>8.8047545674664315E-2</v>
      </c>
      <c r="O4" s="1">
        <f t="shared" si="5"/>
        <v>9.3959731543624159</v>
      </c>
      <c r="P4" s="2">
        <v>230.00412713</v>
      </c>
      <c r="Q4" s="1">
        <v>11.858667779999999</v>
      </c>
      <c r="R4" s="1">
        <v>38.676000000000002</v>
      </c>
      <c r="S4" s="1">
        <v>18.145</v>
      </c>
      <c r="T4" s="1">
        <f t="shared" si="6"/>
        <v>4.005508956082755</v>
      </c>
      <c r="U4" s="1">
        <f t="shared" si="7"/>
        <v>294</v>
      </c>
    </row>
    <row r="5" spans="1:22" ht="15.75" customHeight="1" x14ac:dyDescent="0.2">
      <c r="A5" s="1">
        <v>176</v>
      </c>
      <c r="B5" s="1">
        <v>15</v>
      </c>
      <c r="C5" s="1">
        <v>0</v>
      </c>
      <c r="D5" s="1">
        <v>134</v>
      </c>
      <c r="E5" s="1">
        <f t="shared" si="0"/>
        <v>1</v>
      </c>
      <c r="F5" s="1">
        <v>50</v>
      </c>
      <c r="G5" s="1">
        <v>57.5</v>
      </c>
      <c r="H5" s="1">
        <v>398</v>
      </c>
      <c r="I5" s="1">
        <v>5179</v>
      </c>
      <c r="J5" s="1">
        <f t="shared" si="1"/>
        <v>325</v>
      </c>
      <c r="K5" s="1">
        <f t="shared" si="2"/>
        <v>6.2753427302568072</v>
      </c>
      <c r="L5" s="1">
        <f t="shared" si="3"/>
        <v>54.153846153846153</v>
      </c>
      <c r="M5" s="1">
        <f t="shared" si="4"/>
        <v>4.6153846153846159</v>
      </c>
      <c r="N5" s="1">
        <f t="shared" si="8"/>
        <v>0</v>
      </c>
      <c r="O5" s="1">
        <f t="shared" si="5"/>
        <v>41.230769230769234</v>
      </c>
      <c r="P5" s="2">
        <v>229.56364839</v>
      </c>
      <c r="Q5" s="1">
        <v>11.858667779999999</v>
      </c>
      <c r="R5" s="1">
        <v>38.676000000000002</v>
      </c>
      <c r="S5" s="1">
        <v>18.145</v>
      </c>
      <c r="T5" s="1">
        <f t="shared" si="6"/>
        <v>4.2163252169292162</v>
      </c>
      <c r="U5" s="1">
        <f t="shared" si="7"/>
        <v>325</v>
      </c>
    </row>
    <row r="6" spans="1:22" ht="15.75" customHeight="1" x14ac:dyDescent="0.2"/>
    <row r="7" spans="1:22" ht="15.75" customHeight="1" x14ac:dyDescent="0.2">
      <c r="U7" s="4" t="s">
        <v>20</v>
      </c>
    </row>
    <row r="8" spans="1:22" ht="15.75" customHeight="1" x14ac:dyDescent="0.2">
      <c r="U8" s="5">
        <f>4*(S3/2000000)^3*PI()/3</f>
        <v>3.128020134848296E-15</v>
      </c>
    </row>
    <row r="9" spans="1:22" ht="15.75" customHeight="1" x14ac:dyDescent="0.2"/>
    <row r="10" spans="1:22" ht="15.75" customHeight="1" x14ac:dyDescent="0.2"/>
    <row r="11" spans="1:22" ht="15.75" customHeight="1" x14ac:dyDescent="0.2"/>
    <row r="12" spans="1:22" ht="15.75" customHeight="1" x14ac:dyDescent="0.2"/>
    <row r="13" spans="1:22" ht="15.75" customHeight="1" x14ac:dyDescent="0.2"/>
    <row r="14" spans="1:22" ht="15.75" customHeight="1" x14ac:dyDescent="0.2"/>
    <row r="15" spans="1:22" ht="15.75" customHeight="1" x14ac:dyDescent="0.2"/>
    <row r="16" spans="1:22" ht="15.75" customHeight="1" x14ac:dyDescent="0.2"/>
    <row r="17" spans="1:19" ht="15.7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5.75" customHeight="1" x14ac:dyDescent="0.2"/>
    <row r="19" spans="1:19" ht="15.75" customHeight="1" x14ac:dyDescent="0.2"/>
    <row r="20" spans="1:19" ht="15.75" customHeight="1" x14ac:dyDescent="0.2">
      <c r="R20" s="7"/>
    </row>
    <row r="21" spans="1:19" ht="15.75" customHeight="1" x14ac:dyDescent="0.2">
      <c r="P21" s="8"/>
    </row>
    <row r="22" spans="1:19" ht="15.75" customHeight="1" x14ac:dyDescent="0.2"/>
    <row r="23" spans="1:19" ht="15.75" customHeight="1" x14ac:dyDescent="0.2"/>
    <row r="24" spans="1:19" ht="15.75" customHeight="1" x14ac:dyDescent="0.2"/>
    <row r="25" spans="1:19" ht="15.75" customHeight="1" x14ac:dyDescent="0.2"/>
    <row r="26" spans="1:19" ht="15.75" customHeight="1" x14ac:dyDescent="0.2"/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7_dec2020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Niloofar Esmaeeldoost</dc:creator>
  <cp:lastModifiedBy>Niloofar Esmaeeldoost</cp:lastModifiedBy>
  <dcterms:created xsi:type="dcterms:W3CDTF">2020-12-11T01:03:20Z</dcterms:created>
  <dcterms:modified xsi:type="dcterms:W3CDTF">2022-10-10T18:37:52Z</dcterms:modified>
</cp:coreProperties>
</file>