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zlo\OneDrive\GLET 1718\Labor 2\"/>
    </mc:Choice>
  </mc:AlternateContent>
  <xr:revisionPtr revIDLastSave="160" documentId="F0335D890D7C90670A59E7CD500AF7751DBEF09E" xr6:coauthVersionLast="24" xr6:coauthVersionMax="24" xr10:uidLastSave="{30041E65-AA1D-42C6-89E9-3D84CC2AEAB1}"/>
  <bookViews>
    <workbookView xWindow="0" yWindow="0" windowWidth="23040" windowHeight="9045" xr2:uid="{55080065-6CC1-4F55-ADE7-A327870DC2D3}"/>
  </bookViews>
  <sheets>
    <sheet name="Tabelle2" sheetId="2" r:id="rId1"/>
  </sheets>
  <definedNames>
    <definedName name="ExterneDaten_1" localSheetId="0" hidden="1">Tabelle2!$A$3:$C$24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2" l="1"/>
  <c r="V4" i="2"/>
  <c r="U5" i="2"/>
  <c r="U4" i="2"/>
  <c r="V11" i="2" l="1"/>
  <c r="W11" i="2"/>
  <c r="T11" i="2"/>
  <c r="V10" i="2"/>
  <c r="C32" i="2"/>
  <c r="D32" i="2"/>
  <c r="E32" i="2"/>
  <c r="F32" i="2"/>
  <c r="G32" i="2"/>
  <c r="H32" i="2"/>
  <c r="C34" i="2"/>
  <c r="D34" i="2"/>
  <c r="E34" i="2"/>
  <c r="F34" i="2"/>
  <c r="G34" i="2"/>
  <c r="H34" i="2"/>
  <c r="U11" i="2" l="1"/>
  <c r="U10" i="2"/>
  <c r="D47" i="2"/>
  <c r="E47" i="2"/>
  <c r="F47" i="2"/>
  <c r="G47" i="2"/>
  <c r="H47" i="2"/>
  <c r="D48" i="2"/>
  <c r="E48" i="2"/>
  <c r="F48" i="2"/>
  <c r="G48" i="2"/>
  <c r="H48" i="2"/>
  <c r="C48" i="2"/>
  <c r="C47" i="2"/>
  <c r="D42" i="2"/>
  <c r="E42" i="2"/>
  <c r="F42" i="2"/>
  <c r="G42" i="2"/>
  <c r="H42" i="2"/>
  <c r="C42" i="2"/>
  <c r="D39" i="2"/>
  <c r="E39" i="2"/>
  <c r="F39" i="2"/>
  <c r="G39" i="2"/>
  <c r="H39" i="2"/>
  <c r="C39" i="2"/>
  <c r="I37" i="2"/>
  <c r="I39" i="2" s="1"/>
  <c r="I4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labor2" description="Verbindung mit der Abfrage 'labor2' in der Arbeitsmappe." type="5" refreshedVersion="6" background="1" saveData="1">
    <dbPr connection="Provider=Microsoft.Mashup.OleDb.1;Data Source=$Workbook$;Location=labor2;Extended Properties=&quot;&quot;" command="SELECT * FROM [labor2]"/>
  </connection>
</connections>
</file>

<file path=xl/sharedStrings.xml><?xml version="1.0" encoding="utf-8"?>
<sst xmlns="http://schemas.openxmlformats.org/spreadsheetml/2006/main" count="44" uniqueCount="36">
  <si>
    <t>I in A</t>
  </si>
  <si>
    <t>U_bat1(i) in V</t>
  </si>
  <si>
    <t>U_bat2(i) in V</t>
  </si>
  <si>
    <t>Auswertung</t>
  </si>
  <si>
    <t>Vorbereitung</t>
  </si>
  <si>
    <t>UBat1 (V)</t>
  </si>
  <si>
    <t>IBat1 (mA)</t>
  </si>
  <si>
    <t>UBat2 (V)</t>
  </si>
  <si>
    <t>IBat2 (mA)</t>
  </si>
  <si>
    <t>R</t>
  </si>
  <si>
    <t>Rgemessen</t>
  </si>
  <si>
    <t>U0 (V)</t>
  </si>
  <si>
    <t>I0 (mA)</t>
  </si>
  <si>
    <t>a)</t>
  </si>
  <si>
    <t>b)</t>
  </si>
  <si>
    <t>UR3 (V)</t>
  </si>
  <si>
    <t>UR2 (V)</t>
  </si>
  <si>
    <t>I1 (mA)</t>
  </si>
  <si>
    <t>I2 (mA)</t>
  </si>
  <si>
    <t>R2</t>
  </si>
  <si>
    <t>R3</t>
  </si>
  <si>
    <t>Ersatzspannungsquelle A (Batterie 1)</t>
  </si>
  <si>
    <t>Ersatzspannungsquelle B (Batterie 2)</t>
  </si>
  <si>
    <t>I in mA</t>
  </si>
  <si>
    <t>U_A in V</t>
  </si>
  <si>
    <t>U_B in V</t>
  </si>
  <si>
    <t>A</t>
  </si>
  <si>
    <t>B</t>
  </si>
  <si>
    <t>Kurzschlussstrom in mA</t>
  </si>
  <si>
    <t xml:space="preserve">Leerlaufspannung U in mA </t>
  </si>
  <si>
    <t>Steigung</t>
  </si>
  <si>
    <t>Achsenabschnitt</t>
  </si>
  <si>
    <t>Hilfstabelle horizontal</t>
  </si>
  <si>
    <t>Hilfstabelle vertikal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</si>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</sst>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/>
    <xf numFmtId="0" fontId="3" fillId="0" borderId="0" xfId="0" applyFont="1" applyAlignment="1">
      <alignment horizontal="center" vertical="center" readingOrder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rd" xfId="0" builtinId="0"/>
  </cellStyles>
  <dxfs count="5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Lastkennlinien der beiden Batterien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Tabelle2!$B$3</c:f>
              <c:strCache>
                <c:ptCount val="1"/>
                <c:pt idx="0">
                  <c:v>U_bat1(i) in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.0000000000000002E-2"/>
            <c:backward val="1.0000000000000002E-2"/>
            <c:dispRSqr val="0"/>
            <c:dispEq val="1"/>
            <c:trendlineLbl>
              <c:layout>
                <c:manualLayout>
                  <c:x val="2.4055993000874892E-3"/>
                  <c:y val="-7.44145976968190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Tabelle2!$A$4:$A$24</c:f>
              <c:numCache>
                <c:formatCode>General</c:formatCode>
                <c:ptCount val="21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</c:numCache>
            </c:numRef>
          </c:xVal>
          <c:yVal>
            <c:numRef>
              <c:f>Tabelle2!$B$4:$B$24</c:f>
              <c:numCache>
                <c:formatCode>General</c:formatCode>
                <c:ptCount val="21"/>
                <c:pt idx="0">
                  <c:v>9.0748999999999995</c:v>
                </c:pt>
                <c:pt idx="1">
                  <c:v>9.0698799999999995</c:v>
                </c:pt>
                <c:pt idx="2">
                  <c:v>9.0648599999999995</c:v>
                </c:pt>
                <c:pt idx="3">
                  <c:v>9.0598399999999994</c:v>
                </c:pt>
                <c:pt idx="4">
                  <c:v>9.0548199999999994</c:v>
                </c:pt>
                <c:pt idx="5">
                  <c:v>9.0497999999999994</c:v>
                </c:pt>
                <c:pt idx="6">
                  <c:v>9.0447799999999994</c:v>
                </c:pt>
                <c:pt idx="7">
                  <c:v>9.0397599999999994</c:v>
                </c:pt>
                <c:pt idx="8">
                  <c:v>9.0347399999999993</c:v>
                </c:pt>
                <c:pt idx="9">
                  <c:v>9.0297199999999993</c:v>
                </c:pt>
                <c:pt idx="10">
                  <c:v>9.0246999999999993</c:v>
                </c:pt>
                <c:pt idx="11">
                  <c:v>9.0196799999999993</c:v>
                </c:pt>
                <c:pt idx="12">
                  <c:v>9.0146599999999992</c:v>
                </c:pt>
                <c:pt idx="13">
                  <c:v>9.0096399999999992</c:v>
                </c:pt>
                <c:pt idx="14">
                  <c:v>9.0046199999999992</c:v>
                </c:pt>
                <c:pt idx="15">
                  <c:v>8.9995999999999992</c:v>
                </c:pt>
                <c:pt idx="16">
                  <c:v>8.9945799999999991</c:v>
                </c:pt>
                <c:pt idx="17">
                  <c:v>8.9895600000000009</c:v>
                </c:pt>
                <c:pt idx="18">
                  <c:v>8.9845400000000009</c:v>
                </c:pt>
                <c:pt idx="19">
                  <c:v>8.9795200000000008</c:v>
                </c:pt>
                <c:pt idx="20">
                  <c:v>8.9745000000000008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0D-402B-915C-23B83E438328}"/>
            </c:ext>
          </c:extLst>
        </c:ser>
        <c:ser>
          <c:idx val="1"/>
          <c:order val="1"/>
          <c:tx>
            <c:strRef>
              <c:f>Tabelle2!$C$3</c:f>
              <c:strCache>
                <c:ptCount val="1"/>
                <c:pt idx="0">
                  <c:v>U_bat2(i) in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.0000000000000002E-2"/>
            <c:backward val="1.0000000000000002E-2"/>
            <c:dispRSqr val="0"/>
            <c:dispEq val="1"/>
            <c:trendlineLbl>
              <c:layout>
                <c:manualLayout>
                  <c:x val="2.4055993000874892E-3"/>
                  <c:y val="-7.5389870524557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Tabelle2!$A$4:$A$24</c:f>
              <c:numCache>
                <c:formatCode>General</c:formatCode>
                <c:ptCount val="21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</c:numCache>
            </c:numRef>
          </c:xVal>
          <c:yVal>
            <c:numRef>
              <c:f>Tabelle2!$C$4:$C$24</c:f>
              <c:numCache>
                <c:formatCode>General</c:formatCode>
                <c:ptCount val="21"/>
                <c:pt idx="0">
                  <c:v>8.4756999999999998</c:v>
                </c:pt>
                <c:pt idx="1">
                  <c:v>8.4708400000000008</c:v>
                </c:pt>
                <c:pt idx="2">
                  <c:v>8.4659800000000001</c:v>
                </c:pt>
                <c:pt idx="3">
                  <c:v>8.4611199999999993</c:v>
                </c:pt>
                <c:pt idx="4">
                  <c:v>8.4562600000000003</c:v>
                </c:pt>
                <c:pt idx="5">
                  <c:v>8.4513999999999996</c:v>
                </c:pt>
                <c:pt idx="6">
                  <c:v>8.4465400000000006</c:v>
                </c:pt>
                <c:pt idx="7">
                  <c:v>8.4416799999999999</c:v>
                </c:pt>
                <c:pt idx="8">
                  <c:v>8.4368200000000009</c:v>
                </c:pt>
                <c:pt idx="9">
                  <c:v>8.4319600000000001</c:v>
                </c:pt>
                <c:pt idx="10">
                  <c:v>8.4270999999999994</c:v>
                </c:pt>
                <c:pt idx="11">
                  <c:v>8.4222400000000004</c:v>
                </c:pt>
                <c:pt idx="12">
                  <c:v>8.4173799999999996</c:v>
                </c:pt>
                <c:pt idx="13">
                  <c:v>8.4125200000000007</c:v>
                </c:pt>
                <c:pt idx="14">
                  <c:v>8.4076599999999999</c:v>
                </c:pt>
                <c:pt idx="15">
                  <c:v>8.4027999999999992</c:v>
                </c:pt>
                <c:pt idx="16">
                  <c:v>8.3979400000000002</c:v>
                </c:pt>
                <c:pt idx="17">
                  <c:v>8.3930799999999994</c:v>
                </c:pt>
                <c:pt idx="18">
                  <c:v>8.3882200000000005</c:v>
                </c:pt>
                <c:pt idx="19">
                  <c:v>8.3833599999999997</c:v>
                </c:pt>
                <c:pt idx="20">
                  <c:v>8.3785000000000007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0D-402B-915C-23B83E438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77136"/>
        <c:axId val="420675496"/>
      </c:scatterChart>
      <c:valAx>
        <c:axId val="420677136"/>
        <c:scaling>
          <c:orientation val="minMax"/>
          <c:max val="6.0000000000000012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Strom in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675496"/>
        <c:crosses val="autoZero"/>
        <c:crossBetween val="midCat"/>
      </c:valAx>
      <c:valAx>
        <c:axId val="42067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</a:t>
                </a:r>
                <a:r>
                  <a:rPr lang="de-DE" baseline="0"/>
                  <a:t> in V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67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UI-Kennlinen der Batterien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Batterie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1111111111111104"/>
                  <c:y val="4.2460265383493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Tabelle2!$C$32:$H$32</c:f>
              <c:numCache>
                <c:formatCode>0.000</c:formatCode>
                <c:ptCount val="6"/>
                <c:pt idx="0">
                  <c:v>2.5969696969696969E-2</c:v>
                </c:pt>
                <c:pt idx="1">
                  <c:v>1.8552915766738662E-2</c:v>
                </c:pt>
                <c:pt idx="2">
                  <c:v>1.2812499999999999E-2</c:v>
                </c:pt>
                <c:pt idx="3">
                  <c:v>8.6286286286286276E-3</c:v>
                </c:pt>
                <c:pt idx="4">
                  <c:v>5.7610146862483317E-3</c:v>
                </c:pt>
                <c:pt idx="5">
                  <c:v>8.8367346938775507E-7</c:v>
                </c:pt>
              </c:numCache>
            </c:numRef>
          </c:xVal>
          <c:yVal>
            <c:numRef>
              <c:f>Tabelle2!$C$31:$H$31</c:f>
              <c:numCache>
                <c:formatCode>General</c:formatCode>
                <c:ptCount val="6"/>
                <c:pt idx="0">
                  <c:v>8.57</c:v>
                </c:pt>
                <c:pt idx="1">
                  <c:v>8.59</c:v>
                </c:pt>
                <c:pt idx="2">
                  <c:v>8.61</c:v>
                </c:pt>
                <c:pt idx="3">
                  <c:v>8.6199999999999992</c:v>
                </c:pt>
                <c:pt idx="4">
                  <c:v>8.6300000000000008</c:v>
                </c:pt>
                <c:pt idx="5">
                  <c:v>8.66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3A-4B98-98B9-048DBDF9C89F}"/>
            </c:ext>
          </c:extLst>
        </c:ser>
        <c:ser>
          <c:idx val="1"/>
          <c:order val="1"/>
          <c:tx>
            <c:v>Batterie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56104549431321"/>
                  <c:y val="-0.1013513414989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Tabelle2!$C$34:$H$34</c:f>
              <c:numCache>
                <c:formatCode>0.000</c:formatCode>
                <c:ptCount val="6"/>
                <c:pt idx="0">
                  <c:v>2.3363636363636364E-2</c:v>
                </c:pt>
                <c:pt idx="1">
                  <c:v>1.6933045356371489E-2</c:v>
                </c:pt>
                <c:pt idx="2">
                  <c:v>1.181547619047619E-2</c:v>
                </c:pt>
                <c:pt idx="3">
                  <c:v>8.0280280280280274E-3</c:v>
                </c:pt>
                <c:pt idx="4">
                  <c:v>5.3871829105473969E-3</c:v>
                </c:pt>
                <c:pt idx="5">
                  <c:v>8.3673469387755094E-7</c:v>
                </c:pt>
              </c:numCache>
            </c:numRef>
          </c:xVal>
          <c:yVal>
            <c:numRef>
              <c:f>Tabelle2!$C$33:$H$33</c:f>
              <c:numCache>
                <c:formatCode>General</c:formatCode>
                <c:ptCount val="6"/>
                <c:pt idx="0">
                  <c:v>7.71</c:v>
                </c:pt>
                <c:pt idx="1">
                  <c:v>7.84</c:v>
                </c:pt>
                <c:pt idx="2">
                  <c:v>7.94</c:v>
                </c:pt>
                <c:pt idx="3">
                  <c:v>8.02</c:v>
                </c:pt>
                <c:pt idx="4">
                  <c:v>8.07</c:v>
                </c:pt>
                <c:pt idx="5">
                  <c:v>8.1999999999999993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3A-4B98-98B9-048DBDF9C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77472"/>
        <c:axId val="872679112"/>
      </c:scatterChart>
      <c:valAx>
        <c:axId val="8726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Strom in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2679112"/>
        <c:crosses val="autoZero"/>
        <c:crossBetween val="midCat"/>
      </c:valAx>
      <c:valAx>
        <c:axId val="87267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</a:t>
                </a:r>
                <a:r>
                  <a:rPr lang="de-DE" baseline="0"/>
                  <a:t> U in V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267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Tabelle2!$C$37:$H$37</c:f>
              <c:numCache>
                <c:formatCode>General</c:formatCode>
                <c:ptCount val="6"/>
                <c:pt idx="0">
                  <c:v>99</c:v>
                </c:pt>
                <c:pt idx="1">
                  <c:v>147</c:v>
                </c:pt>
                <c:pt idx="2">
                  <c:v>217</c:v>
                </c:pt>
                <c:pt idx="3">
                  <c:v>330</c:v>
                </c:pt>
                <c:pt idx="4">
                  <c:v>463</c:v>
                </c:pt>
                <c:pt idx="5">
                  <c:v>671</c:v>
                </c:pt>
              </c:numCache>
            </c:numRef>
          </c:xVal>
          <c:yVal>
            <c:numRef>
              <c:f>Tabelle2!$C$47:$H$47</c:f>
              <c:numCache>
                <c:formatCode>0.00</c:formatCode>
                <c:ptCount val="6"/>
                <c:pt idx="0">
                  <c:v>9.4295302013422813</c:v>
                </c:pt>
                <c:pt idx="1">
                  <c:v>8.1879194630872476</c:v>
                </c:pt>
                <c:pt idx="2">
                  <c:v>6.8791946308724823</c:v>
                </c:pt>
                <c:pt idx="3">
                  <c:v>5.5</c:v>
                </c:pt>
                <c:pt idx="4">
                  <c:v>4.4161073825503356</c:v>
                </c:pt>
                <c:pt idx="5">
                  <c:v>3.3657718120805367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CE-46CA-8D45-FDC26C519F96}"/>
            </c:ext>
          </c:extLst>
        </c:ser>
        <c:ser>
          <c:idx val="1"/>
          <c:order val="1"/>
          <c:tx>
            <c:v>I2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Tabelle2!$C$37:$H$37</c:f>
              <c:numCache>
                <c:formatCode>General</c:formatCode>
                <c:ptCount val="6"/>
                <c:pt idx="0">
                  <c:v>99</c:v>
                </c:pt>
                <c:pt idx="1">
                  <c:v>147</c:v>
                </c:pt>
                <c:pt idx="2">
                  <c:v>217</c:v>
                </c:pt>
                <c:pt idx="3">
                  <c:v>330</c:v>
                </c:pt>
                <c:pt idx="4">
                  <c:v>463</c:v>
                </c:pt>
                <c:pt idx="5">
                  <c:v>671</c:v>
                </c:pt>
              </c:numCache>
            </c:numRef>
          </c:xVal>
          <c:yVal>
            <c:numRef>
              <c:f>Tabelle2!$C$48:$H$48</c:f>
              <c:numCache>
                <c:formatCode>0.00</c:formatCode>
                <c:ptCount val="6"/>
                <c:pt idx="0">
                  <c:v>9.5085470085470103</c:v>
                </c:pt>
                <c:pt idx="1">
                  <c:v>8.3119658119658109</c:v>
                </c:pt>
                <c:pt idx="2">
                  <c:v>7.0085470085470085</c:v>
                </c:pt>
                <c:pt idx="3">
                  <c:v>5.6410256410256414</c:v>
                </c:pt>
                <c:pt idx="4">
                  <c:v>4.5726495726495724</c:v>
                </c:pt>
                <c:pt idx="5">
                  <c:v>3.5427350427350426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CE-46CA-8D45-FDC26C519F96}"/>
            </c:ext>
          </c:extLst>
        </c:ser>
        <c:ser>
          <c:idx val="2"/>
          <c:order val="2"/>
          <c:tx>
            <c:v>Spannungsquelle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Tabelle2!$C$37:$H$37</c:f>
              <c:numCache>
                <c:formatCode>General</c:formatCode>
                <c:ptCount val="6"/>
                <c:pt idx="0">
                  <c:v>99</c:v>
                </c:pt>
                <c:pt idx="1">
                  <c:v>147</c:v>
                </c:pt>
                <c:pt idx="2">
                  <c:v>217</c:v>
                </c:pt>
                <c:pt idx="3">
                  <c:v>330</c:v>
                </c:pt>
                <c:pt idx="4">
                  <c:v>463</c:v>
                </c:pt>
                <c:pt idx="5">
                  <c:v>671</c:v>
                </c:pt>
              </c:numCache>
            </c:numRef>
          </c:xVal>
          <c:yVal>
            <c:numRef>
              <c:f>Tabelle2!$C$39:$H$39</c:f>
              <c:numCache>
                <c:formatCode>0.000</c:formatCode>
                <c:ptCount val="6"/>
                <c:pt idx="0">
                  <c:v>11.050505050505052</c:v>
                </c:pt>
                <c:pt idx="1">
                  <c:v>10.204081632653061</c:v>
                </c:pt>
                <c:pt idx="2">
                  <c:v>9.1705069124423968</c:v>
                </c:pt>
                <c:pt idx="3">
                  <c:v>7.8181818181818175</c:v>
                </c:pt>
                <c:pt idx="4">
                  <c:v>6.6954643628509727</c:v>
                </c:pt>
                <c:pt idx="5">
                  <c:v>5.4694485842026825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CE-46CA-8D45-FDC26C519F96}"/>
            </c:ext>
          </c:extLst>
        </c:ser>
        <c:ser>
          <c:idx val="3"/>
          <c:order val="3"/>
          <c:tx>
            <c:v>Ersatzspannungsquelle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Tabelle2!$C$37:$H$37</c:f>
              <c:numCache>
                <c:formatCode>General</c:formatCode>
                <c:ptCount val="6"/>
                <c:pt idx="0">
                  <c:v>99</c:v>
                </c:pt>
                <c:pt idx="1">
                  <c:v>147</c:v>
                </c:pt>
                <c:pt idx="2">
                  <c:v>217</c:v>
                </c:pt>
                <c:pt idx="3">
                  <c:v>330</c:v>
                </c:pt>
                <c:pt idx="4">
                  <c:v>463</c:v>
                </c:pt>
                <c:pt idx="5">
                  <c:v>671</c:v>
                </c:pt>
              </c:numCache>
            </c:numRef>
          </c:xVal>
          <c:yVal>
            <c:numRef>
              <c:f>Tabelle2!$C$42:$H$42</c:f>
              <c:numCache>
                <c:formatCode>0.000</c:formatCode>
                <c:ptCount val="6"/>
                <c:pt idx="0">
                  <c:v>11.030303030303031</c:v>
                </c:pt>
                <c:pt idx="1">
                  <c:v>10.204081632653061</c:v>
                </c:pt>
                <c:pt idx="2">
                  <c:v>9.2165898617511512</c:v>
                </c:pt>
                <c:pt idx="3">
                  <c:v>7.8484848484848477</c:v>
                </c:pt>
                <c:pt idx="4">
                  <c:v>6.7386609071274304</c:v>
                </c:pt>
                <c:pt idx="5">
                  <c:v>5.5141579731743668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CE-46CA-8D45-FDC26C519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69032"/>
        <c:axId val="431369360"/>
      </c:scatterChart>
      <c:valAx>
        <c:axId val="43136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Lastwiderstand R</a:t>
                </a:r>
                <a:r>
                  <a:rPr lang="de-DE" baseline="-25000"/>
                  <a:t>L</a:t>
                </a:r>
                <a:r>
                  <a:rPr lang="de-DE"/>
                  <a:t> in 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369360"/>
        <c:crosses val="autoZero"/>
        <c:crossBetween val="midCat"/>
      </c:valAx>
      <c:valAx>
        <c:axId val="4313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Strom I in 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36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U-I-Kennlinien</a:t>
            </a:r>
            <a:r>
              <a:rPr lang="de-DE" baseline="0"/>
              <a:t> der Ersatzspannungsquellen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Tabelle2!$N$3</c:f>
              <c:strCache>
                <c:ptCount val="1"/>
                <c:pt idx="0">
                  <c:v>U_A in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Tabelle2!$M$4:$M$6</c:f>
              <c:numCache>
                <c:formatCode>General</c:formatCode>
                <c:ptCount val="3"/>
                <c:pt idx="0">
                  <c:v>0</c:v>
                </c:pt>
                <c:pt idx="1">
                  <c:v>12.9</c:v>
                </c:pt>
                <c:pt idx="2">
                  <c:v>14.18</c:v>
                </c:pt>
              </c:numCache>
            </c:numRef>
          </c:xVal>
          <c:yVal>
            <c:numRef>
              <c:f>Tabelle2!$N$4:$N$6</c:f>
              <c:numCache>
                <c:formatCode>General</c:formatCode>
                <c:ptCount val="3"/>
                <c:pt idx="0">
                  <c:v>6.51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5-4E21-948C-E3C79902C96A}"/>
            </c:ext>
          </c:extLst>
        </c:ser>
        <c:ser>
          <c:idx val="2"/>
          <c:order val="2"/>
          <c:tx>
            <c:strRef>
              <c:f>Tabelle2!$P$3</c:f>
              <c:strCache>
                <c:ptCount val="1"/>
                <c:pt idx="0">
                  <c:v>U_B in 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Tabelle2!$M$4:$M$6</c:f>
              <c:numCache>
                <c:formatCode>General</c:formatCode>
                <c:ptCount val="3"/>
                <c:pt idx="0">
                  <c:v>0</c:v>
                </c:pt>
                <c:pt idx="1">
                  <c:v>12.9</c:v>
                </c:pt>
                <c:pt idx="2">
                  <c:v>14.18</c:v>
                </c:pt>
              </c:numCache>
            </c:numRef>
          </c:xVal>
          <c:yVal>
            <c:numRef>
              <c:f>Tabelle2!$P$4:$P$6</c:f>
              <c:numCache>
                <c:formatCode>General</c:formatCode>
                <c:ptCount val="3"/>
                <c:pt idx="0">
                  <c:v>8.5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5-4E21-948C-E3C79902C96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0555555555555544E-2"/>
                  <c:y val="-0.1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C35-4E21-948C-E3C79902C96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35-4E21-948C-E3C79902C9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Tabelle2!$T$10:$T$11</c:f>
              <c:numCache>
                <c:formatCode>General</c:formatCode>
                <c:ptCount val="2"/>
                <c:pt idx="0">
                  <c:v>0</c:v>
                </c:pt>
                <c:pt idx="1">
                  <c:v>9.9590922272988465</c:v>
                </c:pt>
              </c:numCache>
            </c:numRef>
          </c:xVal>
          <c:yVal>
            <c:numRef>
              <c:f>Tabelle2!$U$10:$U$11</c:f>
              <c:numCache>
                <c:formatCode>General</c:formatCode>
                <c:ptCount val="2"/>
                <c:pt idx="0">
                  <c:v>1.9378074471286677</c:v>
                </c:pt>
                <c:pt idx="1">
                  <c:v>1.9378074471286677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35-4E21-948C-E3C79902C96A}"/>
            </c:ext>
          </c:extLst>
        </c:ser>
        <c:ser>
          <c:idx val="4"/>
          <c:order val="4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elete val="1"/>
          </c:dLbls>
          <c:xVal>
            <c:numRef>
              <c:f>Tabelle2!$V$10:$V$11</c:f>
              <c:numCache>
                <c:formatCode>General</c:formatCode>
                <c:ptCount val="2"/>
                <c:pt idx="0">
                  <c:v>9.9590922272988465</c:v>
                </c:pt>
                <c:pt idx="1">
                  <c:v>9.9590922272988465</c:v>
                </c:pt>
              </c:numCache>
            </c:numRef>
          </c:xVal>
          <c:yVal>
            <c:numRef>
              <c:f>Tabelle2!$W$10:$W$11</c:f>
              <c:numCache>
                <c:formatCode>General</c:formatCode>
                <c:ptCount val="2"/>
                <c:pt idx="0">
                  <c:v>0</c:v>
                </c:pt>
                <c:pt idx="1">
                  <c:v>1.9378074471286677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35-4E21-948C-E3C79902C9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6025056"/>
        <c:axId val="456020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Tabelle2!$O$3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Tabelle2!$M$4:$M$6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12.9</c:v>
                      </c:pt>
                      <c:pt idx="2">
                        <c:v>14.18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Tabelle2!$O$4:$O$6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C35-4E21-948C-E3C79902C96A}"/>
                  </c:ext>
                </c:extLst>
              </c15:ser>
            </c15:filteredScatterSeries>
          </c:ext>
        </c:extLst>
      </c:scatterChart>
      <c:valAx>
        <c:axId val="45602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Strom in 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20792"/>
        <c:crosses val="autoZero"/>
        <c:crossBetween val="midCat"/>
      </c:valAx>
      <c:valAx>
        <c:axId val="45602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Spannung</a:t>
                </a:r>
                <a:r>
                  <a:rPr lang="de-DE" baseline="0"/>
                  <a:t> in V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2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1</xdr:row>
      <xdr:rowOff>171450</xdr:rowOff>
    </xdr:from>
    <xdr:to>
      <xdr:col>10</xdr:col>
      <xdr:colOff>685800</xdr:colOff>
      <xdr:row>23</xdr:row>
      <xdr:rowOff>129540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34D7DD2-FE70-42FF-8F28-FA7B07454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</xdr:col>
      <xdr:colOff>160020</xdr:colOff>
      <xdr:row>43</xdr:row>
      <xdr:rowOff>175260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3582B169-71DE-400B-91B8-3A9055BDE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8153400"/>
          <a:ext cx="1600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525780</xdr:colOff>
      <xdr:row>26</xdr:row>
      <xdr:rowOff>247650</xdr:rowOff>
    </xdr:from>
    <xdr:to>
      <xdr:col>15</xdr:col>
      <xdr:colOff>746760</xdr:colOff>
      <xdr:row>44</xdr:row>
      <xdr:rowOff>91440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EBD8CA8-6100-414C-9903-CF54C88C9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708660</xdr:colOff>
      <xdr:row>44</xdr:row>
      <xdr:rowOff>72390</xdr:rowOff>
    </xdr:from>
    <xdr:to>
      <xdr:col>16</xdr:col>
      <xdr:colOff>365760</xdr:colOff>
      <xdr:row>65</xdr:row>
      <xdr:rowOff>91440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AF97552-3F4E-4BC3-A832-302ADA7E9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583405</xdr:colOff>
      <xdr:row>7</xdr:row>
      <xdr:rowOff>21431</xdr:rowOff>
    </xdr:from>
    <xdr:to>
      <xdr:col>17</xdr:col>
      <xdr:colOff>583405</xdr:colOff>
      <xdr:row>22</xdr:row>
      <xdr:rowOff>50006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5400662-6B22-4527-BCE2-2D8BD7311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10">
    <queryTableFields count="3">
      <queryTableField id="1" name="I" tableColumnId="1"/>
      <queryTableField id="2" name="in" tableColumnId="2"/>
      <queryTableField id="3" name="A" tableColumnId="3"/>
    </queryTableFields>
    <queryTableDeletedFields count="6">
      <deletedField name="U_bat1(i)"/>
      <deletedField name="in_1"/>
      <deletedField name="V"/>
      <deletedField name="U_bat2(i)"/>
      <deletedField name="in_2"/>
      <deletedField name="V_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3FF0E-9ED2-444A-97B5-C2068038BAB0}" name="labor2" displayName="labor2" ref="A3:C24" tableType="queryTable" totalsRowShown="0" headerRowDxfId="4" dataDxfId="3">
  <autoFilter ref="A3:C24" xr:uid="{69C6B1C7-765E-4B89-826C-EC24CC4F9888}"/>
  <tableColumns count="3">
    <tableColumn id="1" xr3:uid="{2129E382-E52B-4680-9999-DB58C69E178B}" uniqueName="1" name="I in A" queryTableFieldId="1" dataDxfId="2"/>
    <tableColumn id="2" xr3:uid="{AAA9C3A7-D01A-45AE-B028-76ED50CBAE65}" uniqueName="2" name="U_bat1(i) in V" queryTableFieldId="2" dataDxfId="1"/>
    <tableColumn id="3" xr3:uid="{DA9CC142-D1F4-42DA-86C0-BBD98BE037CC}" uniqueName="3" name="U_bat2(i) in V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728E-F79D-4DF1-8FEF-C002558EF8FD}">
  <dimension ref="A1:W50"/>
  <sheetViews>
    <sheetView tabSelected="1" topLeftCell="M1" workbookViewId="0">
      <selection activeCell="S14" sqref="S14"/>
    </sheetView>
  </sheetViews>
  <sheetFormatPr baseColWidth="10" defaultRowHeight="14.25" x14ac:dyDescent="0.45"/>
  <cols>
    <col min="1" max="1" width="7.46484375" bestFit="1" customWidth="1"/>
    <col min="2" max="3" width="14.796875" bestFit="1" customWidth="1"/>
  </cols>
  <sheetData>
    <row r="1" spans="1:23" ht="25.5" x14ac:dyDescent="0.75">
      <c r="B1" s="2" t="s">
        <v>4</v>
      </c>
      <c r="M1" s="6" t="s">
        <v>21</v>
      </c>
      <c r="N1" s="6"/>
      <c r="O1" s="6"/>
      <c r="P1" s="6" t="s">
        <v>22</v>
      </c>
      <c r="Q1" s="6"/>
      <c r="R1" s="6"/>
    </row>
    <row r="3" spans="1:23" x14ac:dyDescent="0.45">
      <c r="A3" s="1" t="s">
        <v>0</v>
      </c>
      <c r="B3" s="1" t="s">
        <v>1</v>
      </c>
      <c r="C3" s="1" t="s">
        <v>2</v>
      </c>
      <c r="M3" s="8" t="s">
        <v>23</v>
      </c>
      <c r="N3" s="10" t="s">
        <v>24</v>
      </c>
      <c r="O3" s="1"/>
      <c r="P3" s="9" t="s">
        <v>25</v>
      </c>
      <c r="U3" s="12" t="s">
        <v>30</v>
      </c>
      <c r="V3" s="12" t="s">
        <v>31</v>
      </c>
    </row>
    <row r="4" spans="1:23" x14ac:dyDescent="0.45">
      <c r="A4" s="1">
        <v>0.01</v>
      </c>
      <c r="B4" s="1">
        <v>9.0748999999999995</v>
      </c>
      <c r="C4" s="1">
        <v>8.4756999999999998</v>
      </c>
      <c r="M4">
        <v>0</v>
      </c>
      <c r="N4">
        <v>6.51</v>
      </c>
      <c r="P4">
        <v>8.5</v>
      </c>
      <c r="S4" s="7"/>
      <c r="T4" t="s">
        <v>26</v>
      </c>
      <c r="U4">
        <f>N6-N4/M6-M4</f>
        <v>-0.45909732016925248</v>
      </c>
      <c r="V4">
        <f>N4</f>
        <v>6.51</v>
      </c>
    </row>
    <row r="5" spans="1:23" x14ac:dyDescent="0.45">
      <c r="A5" s="1">
        <v>1.2E-2</v>
      </c>
      <c r="B5" s="1">
        <v>9.0698799999999995</v>
      </c>
      <c r="C5" s="1">
        <v>8.4708400000000008</v>
      </c>
      <c r="M5">
        <v>12.9</v>
      </c>
      <c r="P5">
        <v>0</v>
      </c>
      <c r="S5" s="7"/>
      <c r="T5" t="s">
        <v>27</v>
      </c>
      <c r="U5">
        <f>P5-P4/M5-M4</f>
        <v>-0.65891472868217049</v>
      </c>
      <c r="V5">
        <f>P4</f>
        <v>8.5</v>
      </c>
    </row>
    <row r="6" spans="1:23" x14ac:dyDescent="0.45">
      <c r="A6" s="1">
        <v>1.4E-2</v>
      </c>
      <c r="B6" s="1">
        <v>9.0648599999999995</v>
      </c>
      <c r="C6" s="1">
        <v>8.4659800000000001</v>
      </c>
      <c r="M6">
        <v>14.18</v>
      </c>
      <c r="N6">
        <v>0</v>
      </c>
    </row>
    <row r="7" spans="1:23" x14ac:dyDescent="0.45">
      <c r="A7" s="1">
        <v>1.6E-2</v>
      </c>
      <c r="B7" s="1">
        <v>9.0598399999999994</v>
      </c>
      <c r="C7" s="1">
        <v>8.4611199999999993</v>
      </c>
    </row>
    <row r="8" spans="1:23" x14ac:dyDescent="0.45">
      <c r="A8" s="1">
        <v>1.7999999999999999E-2</v>
      </c>
      <c r="B8" s="1">
        <v>9.0548199999999994</v>
      </c>
      <c r="C8" s="1">
        <v>8.4562600000000003</v>
      </c>
      <c r="N8" t="s">
        <v>29</v>
      </c>
      <c r="O8" t="s">
        <v>28</v>
      </c>
      <c r="T8" s="11" t="s">
        <v>32</v>
      </c>
      <c r="U8" s="11"/>
      <c r="V8" s="11" t="s">
        <v>33</v>
      </c>
      <c r="W8" s="11"/>
    </row>
    <row r="9" spans="1:23" x14ac:dyDescent="0.45">
      <c r="A9" s="1">
        <v>0.02</v>
      </c>
      <c r="B9" s="1">
        <v>9.0497999999999994</v>
      </c>
      <c r="C9" s="1">
        <v>8.4513999999999996</v>
      </c>
      <c r="M9" t="s">
        <v>26</v>
      </c>
      <c r="N9">
        <v>6.51</v>
      </c>
      <c r="O9">
        <v>14.18</v>
      </c>
      <c r="T9" t="s">
        <v>34</v>
      </c>
      <c r="U9" t="s">
        <v>35</v>
      </c>
      <c r="V9" t="s">
        <v>34</v>
      </c>
      <c r="W9" t="s">
        <v>35</v>
      </c>
    </row>
    <row r="10" spans="1:23" x14ac:dyDescent="0.45">
      <c r="A10" s="1">
        <v>2.1999999999999999E-2</v>
      </c>
      <c r="B10" s="1">
        <v>9.0447799999999994</v>
      </c>
      <c r="C10" s="1">
        <v>8.4465400000000006</v>
      </c>
      <c r="M10" t="s">
        <v>27</v>
      </c>
      <c r="N10">
        <v>8.5</v>
      </c>
      <c r="O10">
        <v>12.9</v>
      </c>
      <c r="T10">
        <v>0</v>
      </c>
      <c r="U10">
        <f>W11</f>
        <v>1.9378074471286677</v>
      </c>
      <c r="V10">
        <f>V11</f>
        <v>9.9590922272988465</v>
      </c>
      <c r="W10">
        <v>0</v>
      </c>
    </row>
    <row r="11" spans="1:23" x14ac:dyDescent="0.45">
      <c r="A11" s="1">
        <v>2.4E-2</v>
      </c>
      <c r="B11" s="1">
        <v>9.0397599999999994</v>
      </c>
      <c r="C11" s="1">
        <v>8.4416799999999999</v>
      </c>
      <c r="T11">
        <f>V11</f>
        <v>9.9590922272988465</v>
      </c>
      <c r="U11">
        <f>W11</f>
        <v>1.9378074471286677</v>
      </c>
      <c r="V11">
        <f>(V5-V4)/(U4-U5)</f>
        <v>9.9590922272988465</v>
      </c>
      <c r="W11">
        <f>V11*U4+V4</f>
        <v>1.9378074471286677</v>
      </c>
    </row>
    <row r="12" spans="1:23" x14ac:dyDescent="0.45">
      <c r="A12" s="1">
        <v>2.5999999999999999E-2</v>
      </c>
      <c r="B12" s="1">
        <v>9.0347399999999993</v>
      </c>
      <c r="C12" s="1">
        <v>8.4368200000000009</v>
      </c>
    </row>
    <row r="13" spans="1:23" x14ac:dyDescent="0.45">
      <c r="A13" s="1">
        <v>2.8000000000000001E-2</v>
      </c>
      <c r="B13" s="1">
        <v>9.0297199999999993</v>
      </c>
      <c r="C13" s="1">
        <v>8.4319600000000001</v>
      </c>
    </row>
    <row r="14" spans="1:23" x14ac:dyDescent="0.45">
      <c r="A14" s="1">
        <v>0.03</v>
      </c>
      <c r="B14" s="1">
        <v>9.0246999999999993</v>
      </c>
      <c r="C14" s="1">
        <v>8.4270999999999994</v>
      </c>
    </row>
    <row r="15" spans="1:23" x14ac:dyDescent="0.45">
      <c r="A15" s="1">
        <v>3.2000000000000001E-2</v>
      </c>
      <c r="B15" s="1">
        <v>9.0196799999999993</v>
      </c>
      <c r="C15" s="1">
        <v>8.4222400000000004</v>
      </c>
    </row>
    <row r="16" spans="1:23" x14ac:dyDescent="0.45">
      <c r="A16" s="1">
        <v>3.4000000000000002E-2</v>
      </c>
      <c r="B16" s="1">
        <v>9.0146599999999992</v>
      </c>
      <c r="C16" s="1">
        <v>8.4173799999999996</v>
      </c>
    </row>
    <row r="17" spans="1:8" x14ac:dyDescent="0.45">
      <c r="A17" s="1">
        <v>3.5999999999999997E-2</v>
      </c>
      <c r="B17" s="1">
        <v>9.0096399999999992</v>
      </c>
      <c r="C17" s="1">
        <v>8.4125200000000007</v>
      </c>
    </row>
    <row r="18" spans="1:8" x14ac:dyDescent="0.45">
      <c r="A18" s="1">
        <v>3.7999999999999999E-2</v>
      </c>
      <c r="B18" s="1">
        <v>9.0046199999999992</v>
      </c>
      <c r="C18" s="1">
        <v>8.4076599999999999</v>
      </c>
    </row>
    <row r="19" spans="1:8" x14ac:dyDescent="0.45">
      <c r="A19" s="1">
        <v>0.04</v>
      </c>
      <c r="B19" s="1">
        <v>8.9995999999999992</v>
      </c>
      <c r="C19" s="1">
        <v>8.4027999999999992</v>
      </c>
    </row>
    <row r="20" spans="1:8" x14ac:dyDescent="0.45">
      <c r="A20" s="1">
        <v>4.2000000000000003E-2</v>
      </c>
      <c r="B20" s="1">
        <v>8.9945799999999991</v>
      </c>
      <c r="C20" s="1">
        <v>8.3979400000000002</v>
      </c>
    </row>
    <row r="21" spans="1:8" x14ac:dyDescent="0.45">
      <c r="A21" s="1">
        <v>4.3999999999999997E-2</v>
      </c>
      <c r="B21" s="1">
        <v>8.9895600000000009</v>
      </c>
      <c r="C21" s="1">
        <v>8.3930799999999994</v>
      </c>
    </row>
    <row r="22" spans="1:8" x14ac:dyDescent="0.45">
      <c r="A22" s="1">
        <v>4.5999999999999999E-2</v>
      </c>
      <c r="B22" s="1">
        <v>8.9845400000000009</v>
      </c>
      <c r="C22" s="1">
        <v>8.3882200000000005</v>
      </c>
    </row>
    <row r="23" spans="1:8" x14ac:dyDescent="0.45">
      <c r="A23" s="1">
        <v>4.8000000000000001E-2</v>
      </c>
      <c r="B23" s="1">
        <v>8.9795200000000008</v>
      </c>
      <c r="C23" s="1">
        <v>8.3833599999999997</v>
      </c>
    </row>
    <row r="24" spans="1:8" x14ac:dyDescent="0.45">
      <c r="A24" s="1">
        <v>0.05</v>
      </c>
      <c r="B24" s="1">
        <v>8.9745000000000008</v>
      </c>
      <c r="C24" s="1">
        <v>8.3785000000000007</v>
      </c>
    </row>
    <row r="25" spans="1:8" x14ac:dyDescent="0.45">
      <c r="A25" s="1"/>
      <c r="B25" s="1"/>
      <c r="C25" s="1"/>
    </row>
    <row r="27" spans="1:8" ht="25.5" x14ac:dyDescent="0.75">
      <c r="B27" s="2" t="s">
        <v>3</v>
      </c>
    </row>
    <row r="29" spans="1:8" x14ac:dyDescent="0.45">
      <c r="A29" t="s">
        <v>13</v>
      </c>
      <c r="B29" t="s">
        <v>9</v>
      </c>
      <c r="C29">
        <v>330</v>
      </c>
      <c r="D29">
        <v>470</v>
      </c>
      <c r="E29">
        <v>680</v>
      </c>
      <c r="F29">
        <v>1000</v>
      </c>
      <c r="G29">
        <v>1500</v>
      </c>
    </row>
    <row r="30" spans="1:8" x14ac:dyDescent="0.45">
      <c r="B30" t="s">
        <v>10</v>
      </c>
      <c r="C30">
        <v>330</v>
      </c>
      <c r="D30">
        <v>463</v>
      </c>
      <c r="E30">
        <v>672</v>
      </c>
      <c r="F30">
        <v>999</v>
      </c>
      <c r="G30">
        <v>1498</v>
      </c>
      <c r="H30" s="3">
        <v>9800000</v>
      </c>
    </row>
    <row r="31" spans="1:8" x14ac:dyDescent="0.45">
      <c r="B31" t="s">
        <v>5</v>
      </c>
      <c r="C31">
        <v>8.57</v>
      </c>
      <c r="D31">
        <v>8.59</v>
      </c>
      <c r="E31">
        <v>8.61</v>
      </c>
      <c r="F31">
        <v>8.6199999999999992</v>
      </c>
      <c r="G31">
        <v>8.6300000000000008</v>
      </c>
      <c r="H31">
        <v>8.66</v>
      </c>
    </row>
    <row r="32" spans="1:8" x14ac:dyDescent="0.45">
      <c r="B32" t="s">
        <v>6</v>
      </c>
      <c r="C32" s="4">
        <f>(C31/C30)</f>
        <v>2.5969696969696969E-2</v>
      </c>
      <c r="D32" s="4">
        <f t="shared" ref="D32:H32" si="0">(D31/D30)</f>
        <v>1.8552915766738662E-2</v>
      </c>
      <c r="E32" s="4">
        <f t="shared" si="0"/>
        <v>1.2812499999999999E-2</v>
      </c>
      <c r="F32" s="4">
        <f t="shared" si="0"/>
        <v>8.6286286286286276E-3</v>
      </c>
      <c r="G32" s="4">
        <f t="shared" si="0"/>
        <v>5.7610146862483317E-3</v>
      </c>
      <c r="H32" s="4">
        <f t="shared" si="0"/>
        <v>8.8367346938775507E-7</v>
      </c>
    </row>
    <row r="33" spans="1:9" x14ac:dyDescent="0.45">
      <c r="B33" t="s">
        <v>7</v>
      </c>
      <c r="C33">
        <v>7.71</v>
      </c>
      <c r="D33">
        <v>7.84</v>
      </c>
      <c r="E33">
        <v>7.94</v>
      </c>
      <c r="F33">
        <v>8.02</v>
      </c>
      <c r="G33">
        <v>8.07</v>
      </c>
      <c r="H33">
        <v>8.1999999999999993</v>
      </c>
    </row>
    <row r="34" spans="1:9" x14ac:dyDescent="0.45">
      <c r="B34" t="s">
        <v>8</v>
      </c>
      <c r="C34" s="4">
        <f>(C33/C30)</f>
        <v>2.3363636363636364E-2</v>
      </c>
      <c r="D34" s="4">
        <f t="shared" ref="D34:H34" si="1">(D33/D30)</f>
        <v>1.6933045356371489E-2</v>
      </c>
      <c r="E34" s="4">
        <f t="shared" si="1"/>
        <v>1.181547619047619E-2</v>
      </c>
      <c r="F34" s="4">
        <f t="shared" si="1"/>
        <v>8.0280280280280274E-3</v>
      </c>
      <c r="G34" s="4">
        <f t="shared" si="1"/>
        <v>5.3871829105473969E-3</v>
      </c>
      <c r="H34" s="4">
        <f t="shared" si="1"/>
        <v>8.3673469387755094E-7</v>
      </c>
    </row>
    <row r="37" spans="1:9" x14ac:dyDescent="0.45">
      <c r="A37" t="s">
        <v>14</v>
      </c>
      <c r="B37" t="s">
        <v>10</v>
      </c>
      <c r="C37">
        <v>99</v>
      </c>
      <c r="D37">
        <v>147</v>
      </c>
      <c r="E37">
        <v>217</v>
      </c>
      <c r="F37">
        <v>330</v>
      </c>
      <c r="G37">
        <v>463</v>
      </c>
      <c r="H37">
        <v>671</v>
      </c>
      <c r="I37">
        <f>9.8*10^6</f>
        <v>9800000</v>
      </c>
    </row>
    <row r="38" spans="1:9" x14ac:dyDescent="0.45">
      <c r="B38" t="s">
        <v>11</v>
      </c>
      <c r="C38">
        <v>1.0940000000000001</v>
      </c>
      <c r="D38">
        <v>1.5</v>
      </c>
      <c r="E38">
        <v>1.99</v>
      </c>
      <c r="F38">
        <v>2.58</v>
      </c>
      <c r="G38">
        <v>3.1</v>
      </c>
      <c r="H38">
        <v>3.67</v>
      </c>
      <c r="I38">
        <v>6.18</v>
      </c>
    </row>
    <row r="39" spans="1:9" x14ac:dyDescent="0.45">
      <c r="B39" t="s">
        <v>12</v>
      </c>
      <c r="C39" s="4">
        <f>(C38/C37)*1000</f>
        <v>11.050505050505052</v>
      </c>
      <c r="D39" s="4">
        <f t="shared" ref="D39:I39" si="2">(D38/D37)*1000</f>
        <v>10.204081632653061</v>
      </c>
      <c r="E39" s="4">
        <f t="shared" si="2"/>
        <v>9.1705069124423968</v>
      </c>
      <c r="F39" s="4">
        <f t="shared" si="2"/>
        <v>7.8181818181818175</v>
      </c>
      <c r="G39" s="4">
        <f t="shared" si="2"/>
        <v>6.6954643628509727</v>
      </c>
      <c r="H39" s="4">
        <f t="shared" si="2"/>
        <v>5.4694485842026825</v>
      </c>
      <c r="I39" s="4">
        <f t="shared" si="2"/>
        <v>6.3061224489795913E-4</v>
      </c>
    </row>
    <row r="41" spans="1:9" x14ac:dyDescent="0.45">
      <c r="B41" t="s">
        <v>11</v>
      </c>
      <c r="C41">
        <v>1.0920000000000001</v>
      </c>
      <c r="D41">
        <v>1.5</v>
      </c>
      <c r="E41">
        <v>2</v>
      </c>
      <c r="F41">
        <v>2.59</v>
      </c>
      <c r="G41">
        <v>3.12</v>
      </c>
      <c r="H41">
        <v>3.7</v>
      </c>
      <c r="I41">
        <v>6.28</v>
      </c>
    </row>
    <row r="42" spans="1:9" x14ac:dyDescent="0.45">
      <c r="B42" t="s">
        <v>12</v>
      </c>
      <c r="C42" s="4">
        <f>(C41/C37)*1000</f>
        <v>11.030303030303031</v>
      </c>
      <c r="D42" s="4">
        <f t="shared" ref="D42:I42" si="3">(D41/D37)*1000</f>
        <v>10.204081632653061</v>
      </c>
      <c r="E42" s="4">
        <f t="shared" si="3"/>
        <v>9.2165898617511512</v>
      </c>
      <c r="F42" s="4">
        <f t="shared" si="3"/>
        <v>7.8484848484848477</v>
      </c>
      <c r="G42" s="4">
        <f t="shared" si="3"/>
        <v>6.7386609071274304</v>
      </c>
      <c r="H42" s="4">
        <f t="shared" si="3"/>
        <v>5.5141579731743668</v>
      </c>
      <c r="I42" s="4">
        <f t="shared" si="3"/>
        <v>6.4081632653061223E-4</v>
      </c>
    </row>
    <row r="44" spans="1:9" x14ac:dyDescent="0.45">
      <c r="B44" t="s">
        <v>9</v>
      </c>
      <c r="C44">
        <v>100</v>
      </c>
      <c r="D44">
        <v>150</v>
      </c>
      <c r="E44">
        <v>220</v>
      </c>
      <c r="F44">
        <v>330</v>
      </c>
      <c r="G44">
        <v>470</v>
      </c>
      <c r="H44">
        <v>680</v>
      </c>
    </row>
    <row r="45" spans="1:9" x14ac:dyDescent="0.45">
      <c r="B45" t="s">
        <v>15</v>
      </c>
      <c r="C45">
        <v>2.81</v>
      </c>
      <c r="D45">
        <v>2.44</v>
      </c>
      <c r="E45">
        <v>2.0499999999999998</v>
      </c>
      <c r="F45">
        <v>1.639</v>
      </c>
      <c r="G45">
        <v>1.3160000000000001</v>
      </c>
      <c r="H45">
        <v>1.0029999999999999</v>
      </c>
    </row>
    <row r="46" spans="1:9" x14ac:dyDescent="0.45">
      <c r="B46" t="s">
        <v>16</v>
      </c>
      <c r="C46">
        <v>4.45</v>
      </c>
      <c r="D46">
        <v>3.89</v>
      </c>
      <c r="E46">
        <v>3.28</v>
      </c>
      <c r="F46">
        <v>2.64</v>
      </c>
      <c r="G46">
        <v>2.14</v>
      </c>
      <c r="H46">
        <v>1.6579999999999999</v>
      </c>
    </row>
    <row r="47" spans="1:9" x14ac:dyDescent="0.45">
      <c r="B47" t="s">
        <v>17</v>
      </c>
      <c r="C47" s="5">
        <f>(C45/$C$50)*1000</f>
        <v>9.4295302013422813</v>
      </c>
      <c r="D47" s="5">
        <f t="shared" ref="D47:H47" si="4">(D45/$C$50)*1000</f>
        <v>8.1879194630872476</v>
      </c>
      <c r="E47" s="5">
        <f t="shared" si="4"/>
        <v>6.8791946308724823</v>
      </c>
      <c r="F47" s="5">
        <f t="shared" si="4"/>
        <v>5.5</v>
      </c>
      <c r="G47" s="5">
        <f t="shared" si="4"/>
        <v>4.4161073825503356</v>
      </c>
      <c r="H47" s="5">
        <f t="shared" si="4"/>
        <v>3.3657718120805367</v>
      </c>
    </row>
    <row r="48" spans="1:9" x14ac:dyDescent="0.45">
      <c r="B48" t="s">
        <v>18</v>
      </c>
      <c r="C48" s="5">
        <f>(C46/$C$49)*1000</f>
        <v>9.5085470085470103</v>
      </c>
      <c r="D48" s="5">
        <f t="shared" ref="D48:H48" si="5">(D46/$C$49)*1000</f>
        <v>8.3119658119658109</v>
      </c>
      <c r="E48" s="5">
        <f t="shared" si="5"/>
        <v>7.0085470085470085</v>
      </c>
      <c r="F48" s="5">
        <f t="shared" si="5"/>
        <v>5.6410256410256414</v>
      </c>
      <c r="G48" s="5">
        <f t="shared" si="5"/>
        <v>4.5726495726495724</v>
      </c>
      <c r="H48" s="5">
        <f t="shared" si="5"/>
        <v>3.5427350427350426</v>
      </c>
    </row>
    <row r="49" spans="2:3" x14ac:dyDescent="0.45">
      <c r="B49" t="s">
        <v>19</v>
      </c>
      <c r="C49">
        <v>468</v>
      </c>
    </row>
    <row r="50" spans="2:3" x14ac:dyDescent="0.45">
      <c r="B50" t="s">
        <v>20</v>
      </c>
      <c r="C50">
        <v>298</v>
      </c>
    </row>
  </sheetData>
  <mergeCells count="2">
    <mergeCell ref="M1:O1"/>
    <mergeCell ref="P1:R1"/>
  </mergeCells>
  <pageMargins left="0.7" right="0.7" top="0.78740157499999996" bottom="0.78740157499999996" header="0.3" footer="0.3"/>
  <pageSetup paperSize="9" orientation="portrait" horizontalDpi="360" verticalDpi="36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W E u P S 7 M R a W G o A A A A + A A A A B I A H A B D b 2 5 m a W c v U G F j a 2 F n Z S 5 4 b W w g o h g A K K A U A A A A A A A A A A A A A A A A A A A A A A A A A A A A h Y / N C o J A G E V f R W b v / J U h 8 T k u q l 1 C E E T b Y Z x 0 S M f Q s f H d W v R I v U J C W e 1 a 3 s u 5 c O 7 j d o d 0 q K v g q t v O N D Z B D F M U a K u a 3 N g i Q b 0 7 h T F K B e y k O s t C B y N s u + X Q m Q S V z l 2 W h H j v s Z / h p i 0 I p 5 S R Y 7 b d q 1 L X M j S 2 c 9 I q j T 6 r / P 8 K C T i 8 Z A T H E c P z O I 4 w X z A g U w 2 Z s V + E j 8 a Y A v k p Y d V X r m + 1 y H W 4 3 g C Z I p D 3 C / E E U E s D B B Q A A g A I A F h L j 0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S 4 9 L q 6 f 6 L j s B A A B G A g A A E w A c A E Z v c m 1 1 b G F z L 1 N l Y 3 R p b 2 4 x L m 0 g o h g A K K A U A A A A A A A A A A A A A A A A A A A A A A A A A A A A d Z B B T s M w E E X 3 k X I H y 2 w S y Y q U I B Z Q Z V E l Q N k g U F s 2 D Y q c d N p a O H Z l T 1 C r q r f h D F y g F 8 O Q o o L a e m P P m 5 k / f 2 y h R q E V G X Z 3 3 P M 9 3 7 M L b m B K J K + 0 S U h K J K D v E X e e W 5 A S H M n s e 5 T r u m 1 A Y X A n J E S Z V u g C G 9 D s p h h b M L Z Q f A q m y M G + o V 4 W n V q E K 6 Q h m + Q g R S M Q T E o J Z S T T s m 2 U T a 8 Z u V W 1 n g o 1 T + P k K m F u p E Y Y 4 l p C e n h G j 1 r B a 8 g 6 V x d 0 s P t c g C F z s N j O E M g A v k d T Z 3 T E K 1 f + Z H T j e j t s g 2 4 N R i Z 7 3 p d y W H P J j U 3 R t H + F 7 2 H 3 o V y P M 0 p G 6 + V B c W S 4 s j N t m s 6 5 y 4 E N z h p h m w 1 9 c G u i K y O q b S o w W 0 Y 2 V K g T s H + C j c u K Y x y I 8 D e H s M K 9 R B k f w Z c j 8 i O Q n B F I j g X K y 3 9 s G / q e U O d + p f c F U E s B A i 0 A F A A C A A g A W E u P S 7 M R a W G o A A A A + A A A A B I A A A A A A A A A A A A A A A A A A A A A A E N v b m Z p Z y 9 Q Y W N r Y W d l L n h t b F B L A Q I t A B Q A A g A I A F h L j 0 s P y u m r p A A A A O k A A A A T A A A A A A A A A A A A A A A A A P Q A A A B b Q 2 9 u d G V u d F 9 U e X B l c 1 0 u e G 1 s U E s B A i 0 A F A A C A A g A W E u P S 6 u n + i 4 7 A Q A A R g I A A B M A A A A A A A A A A A A A A A A A 5 Q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w w A A A A A A A A 1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F i b 3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y L T E 1 V D A 4 O j E x O j U 3 L j g z M T M 5 O T l a I i A v P j x F b n R y e S B U e X B l P S J G a W x s Q 2 9 s d W 1 u T m F t Z X M i I F Z h b H V l P S J z W y Z x d W 9 0 O 0 k m c X V v d D s s J n F 1 b 3 Q 7 a W 4 m c X V v d D s s J n F 1 b 3 Q 7 Q S Z x d W 9 0 O y w m c X V v d D t V X 2 J h d D E o a S k m c X V v d D s s J n F 1 b 3 Q 7 a W 5 f M S Z x d W 9 0 O y w m c X V v d D t W J n F 1 b 3 Q 7 L C Z x d W 9 0 O 1 V f Y m F 0 M i h p K S Z x d W 9 0 O y w m c X V v d D t p b l 8 y J n F 1 b 3 Q 7 L C Z x d W 9 0 O 1 Z f M y Z x d W 9 0 O 1 0 i I C 8 + P E V u d H J 5 I F R 5 c G U 9 I k Z p b G x F c n J v c k N v Z G U i I F Z h b H V l P S J z V W 5 r b m 9 3 b i I g L z 4 8 R W 5 0 c n k g V H l w Z T 0 i R m l s b E N v b H V t b l R 5 c G V z I i B W Y W x 1 Z T 0 i c 0 J R V U Z C Z 1 l H Q m d Z R y I g L z 4 8 R W 5 0 c n k g V H l w Z T 0 i R m l s b E V y c m 9 y Q 2 9 1 b n Q i I F Z h b H V l P S J s M C I g L z 4 8 R W 5 0 c n k g V H l w Z T 0 i R m l s b E N v d W 5 0 I i B W Y W x 1 Z T 0 i b D I x I i A v P j x F b n R y e S B U e X B l P S J G a W x s U 3 R h d H V z I i B W Y W x 1 Z T 0 i c 0 N v b X B s Z X R l I i A v P j x F b n R y e S B U e X B l P S J G a W x s V G F y Z 2 V 0 I i B W Y W x 1 Z T 0 i c 2 x h Y m 9 y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Y m 9 y M i 9 H Z c O k b m R l c n R l c i B U e X A u e 0 k s M H 0 m c X V v d D s s J n F 1 b 3 Q 7 U 2 V j d G l v b j E v b G F i b 3 I y L 0 d l w 6 R u Z G V y d G V y I F R 5 c C 5 7 a W 4 s M X 0 m c X V v d D s s J n F 1 b 3 Q 7 U 2 V j d G l v b j E v b G F i b 3 I y L 0 d l w 6 R u Z G V y d G V y I F R 5 c C 5 7 Q S w y f S Z x d W 9 0 O y w m c X V v d D t T Z W N 0 a W 9 u M S 9 s Y W J v c j I v R 2 X D p G 5 k Z X J 0 Z X I g V H l w L n t V X 2 J h d D E o a S k s M 3 0 m c X V v d D s s J n F 1 b 3 Q 7 U 2 V j d G l v b j E v b G F i b 3 I y L 0 d l w 6 R u Z G V y d G V y I F R 5 c C 5 7 a W 5 f M S w 0 f S Z x d W 9 0 O y w m c X V v d D t T Z W N 0 a W 9 u M S 9 s Y W J v c j I v R 2 X D p G 5 k Z X J 0 Z X I g V H l w L n t W L D V 9 J n F 1 b 3 Q 7 L C Z x d W 9 0 O 1 N l Y 3 R p b 2 4 x L 2 x h Y m 9 y M i 9 H Z c O k b m R l c n R l c i B U e X A u e 1 V f Y m F 0 M i h p K S w 2 f S Z x d W 9 0 O y w m c X V v d D t T Z W N 0 a W 9 u M S 9 s Y W J v c j I v R 2 X D p G 5 k Z X J 0 Z X I g V H l w L n t p b l 8 y L D d 9 J n F 1 b 3 Q 7 L C Z x d W 9 0 O 1 N l Y 3 R p b 2 4 x L 2 x h Y m 9 y M i 9 H Z c O k b m R l c n R l c i B U e X A u e 1 Z f M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Y W J v c j I v R 2 X D p G 5 k Z X J 0 Z X I g V H l w L n t J L D B 9 J n F 1 b 3 Q 7 L C Z x d W 9 0 O 1 N l Y 3 R p b 2 4 x L 2 x h Y m 9 y M i 9 H Z c O k b m R l c n R l c i B U e X A u e 2 l u L D F 9 J n F 1 b 3 Q 7 L C Z x d W 9 0 O 1 N l Y 3 R p b 2 4 x L 2 x h Y m 9 y M i 9 H Z c O k b m R l c n R l c i B U e X A u e 0 E s M n 0 m c X V v d D s s J n F 1 b 3 Q 7 U 2 V j d G l v b j E v b G F i b 3 I y L 0 d l w 6 R u Z G V y d G V y I F R 5 c C 5 7 V V 9 i Y X Q x K G k p L D N 9 J n F 1 b 3 Q 7 L C Z x d W 9 0 O 1 N l Y 3 R p b 2 4 x L 2 x h Y m 9 y M i 9 H Z c O k b m R l c n R l c i B U e X A u e 2 l u X z E s N H 0 m c X V v d D s s J n F 1 b 3 Q 7 U 2 V j d G l v b j E v b G F i b 3 I y L 0 d l w 6 R u Z G V y d G V y I F R 5 c C 5 7 V i w 1 f S Z x d W 9 0 O y w m c X V v d D t T Z W N 0 a W 9 u M S 9 s Y W J v c j I v R 2 X D p G 5 k Z X J 0 Z X I g V H l w L n t V X 2 J h d D I o a S k s N n 0 m c X V v d D s s J n F 1 b 3 Q 7 U 2 V j d G l v b j E v b G F i b 3 I y L 0 d l w 6 R u Z G V y d G V y I F R 5 c C 5 7 a W 5 f M i w 3 f S Z x d W 9 0 O y w m c X V v d D t T Z W N 0 a W 9 u M S 9 s Y W J v c j I v R 2 X D p G 5 k Z X J 0 Z X I g V H l w L n t W X z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Y m 9 y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J v c j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i b 3 I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l 7 m t Q a d T R r M b L q p 9 X a y K A A A A A A I A A A A A A B B m A A A A A Q A A I A A A A F H G t g 2 Z K y c t R Z 2 q B z q c e T + D a b T 0 N e y p D V z s c 2 Y R Q v z J A A A A A A 6 A A A A A A g A A I A A A A A o h r V X R f u q 2 h Y 1 n H X 9 Z 7 g 4 z k O L z x s M x c 0 f 9 2 Y 3 0 y E i B U A A A A H U W Q 1 c K m i x G O O i E q 3 m i + l w o O 6 l a / m 0 a v k Q 4 6 a 3 A U Z s i s + f g 1 e p I R h b / O 9 V k e 8 v b m p f U C c l u K 1 u F b P K c u T e o G f Z x A r W V M 5 r R l D h q 8 H I 4 A + m s Q A A A A G r N 4 X 5 + 1 S O x U h a b l o D a 0 v t z f C R Y s r 1 c B b C n V p b z 1 h e U e 3 h X t M F y 7 w 0 D v L u X b l Z I C q x A g c A 2 p A B G g s s T F d W m Q a k = < / D a t a M a s h u p > 
</file>

<file path=customXml/itemProps1.xml><?xml version="1.0" encoding="utf-8"?>
<ds:datastoreItem xmlns:ds="http://schemas.openxmlformats.org/officeDocument/2006/customXml" ds:itemID="{05173EB5-4B20-4ADD-8880-59FBDD8656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 Nolde</dc:creator>
  <cp:lastModifiedBy>Laszlo</cp:lastModifiedBy>
  <dcterms:created xsi:type="dcterms:W3CDTF">2017-12-15T08:09:58Z</dcterms:created>
  <dcterms:modified xsi:type="dcterms:W3CDTF">2017-12-21T17:34:36Z</dcterms:modified>
</cp:coreProperties>
</file>