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er\OneDrive\GLET 1718\Labor 3\"/>
    </mc:Choice>
  </mc:AlternateContent>
  <xr:revisionPtr revIDLastSave="146" documentId="8C3895AC29268942F7B543EA930D6CCEE346132D" xr6:coauthVersionLast="26" xr6:coauthVersionMax="26" xr10:uidLastSave="{0D8A73F3-AA95-4E04-B180-E1D5ABF4526A}"/>
  <bookViews>
    <workbookView xWindow="0" yWindow="0" windowWidth="19200" windowHeight="8220" activeTab="3" xr2:uid="{0DA4535E-9541-4CFD-A422-07F1516312CA}"/>
  </bookViews>
  <sheets>
    <sheet name="LASZLO" sheetId="2" r:id="rId1"/>
    <sheet name="FREITAG" sheetId="1" r:id="rId2"/>
    <sheet name="FREITAG (2)" sheetId="3" r:id="rId3"/>
    <sheet name="FREITAG (2) VAR 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4" l="1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9" i="4"/>
  <c r="M9" i="4"/>
  <c r="M8" i="4"/>
  <c r="L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8" i="4"/>
  <c r="H3" i="4"/>
  <c r="H2" i="4"/>
  <c r="N16" i="4" l="1"/>
  <c r="N18" i="4"/>
  <c r="N20" i="4"/>
  <c r="I15" i="4"/>
  <c r="I21" i="4"/>
  <c r="N8" i="4"/>
  <c r="N10" i="4"/>
  <c r="I10" i="4"/>
  <c r="I12" i="4"/>
  <c r="I14" i="4"/>
  <c r="I16" i="4"/>
  <c r="I18" i="4"/>
  <c r="I20" i="4"/>
  <c r="N21" i="4"/>
  <c r="N11" i="4"/>
  <c r="N15" i="4"/>
  <c r="N19" i="4"/>
  <c r="H3" i="3"/>
  <c r="I9" i="4" l="1"/>
  <c r="I8" i="4"/>
  <c r="I19" i="4"/>
  <c r="I11" i="4"/>
  <c r="N12" i="4"/>
  <c r="I13" i="4"/>
  <c r="N17" i="4"/>
  <c r="N13" i="4"/>
  <c r="N9" i="4"/>
  <c r="N14" i="4"/>
  <c r="I17" i="4"/>
  <c r="L20" i="3"/>
  <c r="L18" i="3"/>
  <c r="L16" i="3"/>
  <c r="L14" i="3"/>
  <c r="G14" i="3"/>
  <c r="L12" i="3"/>
  <c r="G12" i="3"/>
  <c r="L10" i="3"/>
  <c r="G10" i="3"/>
  <c r="L8" i="3"/>
  <c r="G8" i="3"/>
  <c r="M21" i="3"/>
  <c r="H2" i="3"/>
  <c r="G21" i="3" s="1"/>
  <c r="H3" i="2"/>
  <c r="H20" i="2" s="1"/>
  <c r="H2" i="2"/>
  <c r="L21" i="2" s="1"/>
  <c r="M14" i="3" l="1"/>
  <c r="N14" i="3" s="1"/>
  <c r="G16" i="3"/>
  <c r="M16" i="3"/>
  <c r="N16" i="3" s="1"/>
  <c r="G18" i="3"/>
  <c r="M18" i="3"/>
  <c r="N18" i="3" s="1"/>
  <c r="G20" i="3"/>
  <c r="M20" i="3"/>
  <c r="N20" i="3" s="1"/>
  <c r="H8" i="3"/>
  <c r="I8" i="3" s="1"/>
  <c r="L9" i="3"/>
  <c r="H10" i="3"/>
  <c r="I10" i="3" s="1"/>
  <c r="L11" i="3"/>
  <c r="H12" i="3"/>
  <c r="I12" i="3" s="1"/>
  <c r="L13" i="3"/>
  <c r="H14" i="3"/>
  <c r="I14" i="3" s="1"/>
  <c r="L15" i="3"/>
  <c r="H16" i="3"/>
  <c r="L17" i="3"/>
  <c r="H18" i="3"/>
  <c r="I18" i="3" s="1"/>
  <c r="L19" i="3"/>
  <c r="H20" i="3"/>
  <c r="L21" i="3"/>
  <c r="N21" i="3" s="1"/>
  <c r="H9" i="3"/>
  <c r="I9" i="3" s="1"/>
  <c r="H11" i="3"/>
  <c r="I11" i="3" s="1"/>
  <c r="H13" i="3"/>
  <c r="H15" i="3"/>
  <c r="H17" i="3"/>
  <c r="I17" i="3" s="1"/>
  <c r="H19" i="3"/>
  <c r="I19" i="3" s="1"/>
  <c r="H21" i="3"/>
  <c r="I21" i="3" s="1"/>
  <c r="M8" i="3"/>
  <c r="N8" i="3" s="1"/>
  <c r="M10" i="3"/>
  <c r="N10" i="3" s="1"/>
  <c r="M12" i="3"/>
  <c r="N12" i="3" s="1"/>
  <c r="G9" i="3"/>
  <c r="M9" i="3"/>
  <c r="N9" i="3" s="1"/>
  <c r="G11" i="3"/>
  <c r="M11" i="3"/>
  <c r="N11" i="3" s="1"/>
  <c r="G13" i="3"/>
  <c r="M13" i="3"/>
  <c r="N13" i="3" s="1"/>
  <c r="G15" i="3"/>
  <c r="M15" i="3"/>
  <c r="N15" i="3" s="1"/>
  <c r="G17" i="3"/>
  <c r="M17" i="3"/>
  <c r="N17" i="3" s="1"/>
  <c r="G19" i="3"/>
  <c r="M19" i="3"/>
  <c r="N19" i="3" s="1"/>
  <c r="H9" i="2"/>
  <c r="L10" i="2"/>
  <c r="H13" i="2"/>
  <c r="L14" i="2"/>
  <c r="H19" i="2"/>
  <c r="L20" i="2"/>
  <c r="H21" i="2"/>
  <c r="G8" i="2"/>
  <c r="M8" i="2"/>
  <c r="G10" i="2"/>
  <c r="M10" i="2"/>
  <c r="N10" i="2" s="1"/>
  <c r="G12" i="2"/>
  <c r="M12" i="2"/>
  <c r="G14" i="2"/>
  <c r="M14" i="2"/>
  <c r="N14" i="2" s="1"/>
  <c r="G16" i="2"/>
  <c r="M16" i="2"/>
  <c r="G18" i="2"/>
  <c r="M18" i="2"/>
  <c r="N18" i="2" s="1"/>
  <c r="G20" i="2"/>
  <c r="I20" i="2" s="1"/>
  <c r="M20" i="2"/>
  <c r="N20" i="2" s="1"/>
  <c r="G9" i="2"/>
  <c r="M9" i="2"/>
  <c r="N9" i="2" s="1"/>
  <c r="G11" i="2"/>
  <c r="M11" i="2"/>
  <c r="N11" i="2" s="1"/>
  <c r="G13" i="2"/>
  <c r="M13" i="2"/>
  <c r="N13" i="2" s="1"/>
  <c r="G15" i="2"/>
  <c r="M15" i="2"/>
  <c r="N15" i="2" s="1"/>
  <c r="G17" i="2"/>
  <c r="M17" i="2"/>
  <c r="N17" i="2" s="1"/>
  <c r="G19" i="2"/>
  <c r="M19" i="2"/>
  <c r="N19" i="2" s="1"/>
  <c r="G21" i="2"/>
  <c r="M21" i="2"/>
  <c r="N21" i="2" s="1"/>
  <c r="L8" i="2"/>
  <c r="H11" i="2"/>
  <c r="I11" i="2" s="1"/>
  <c r="L12" i="2"/>
  <c r="H15" i="2"/>
  <c r="I15" i="2" s="1"/>
  <c r="L16" i="2"/>
  <c r="H17" i="2"/>
  <c r="I17" i="2" s="1"/>
  <c r="L18" i="2"/>
  <c r="H8" i="2"/>
  <c r="I8" i="2" s="1"/>
  <c r="L9" i="2"/>
  <c r="H10" i="2"/>
  <c r="I10" i="2" s="1"/>
  <c r="L11" i="2"/>
  <c r="H12" i="2"/>
  <c r="I12" i="2" s="1"/>
  <c r="L13" i="2"/>
  <c r="H14" i="2"/>
  <c r="I14" i="2" s="1"/>
  <c r="L15" i="2"/>
  <c r="H16" i="2"/>
  <c r="I16" i="2" s="1"/>
  <c r="L17" i="2"/>
  <c r="H18" i="2"/>
  <c r="I18" i="2" s="1"/>
  <c r="L19" i="2"/>
  <c r="H3" i="1"/>
  <c r="M8" i="1" s="1"/>
  <c r="H2" i="1"/>
  <c r="L9" i="1" s="1"/>
  <c r="I15" i="3" l="1"/>
  <c r="I13" i="3"/>
  <c r="I20" i="3"/>
  <c r="I16" i="3"/>
  <c r="I21" i="2"/>
  <c r="I13" i="2"/>
  <c r="N16" i="2"/>
  <c r="N12" i="2"/>
  <c r="N8" i="2"/>
  <c r="I19" i="2"/>
  <c r="I9" i="2"/>
  <c r="H21" i="1"/>
  <c r="H19" i="1"/>
  <c r="H17" i="1"/>
  <c r="I17" i="1" s="1"/>
  <c r="H15" i="1"/>
  <c r="H13" i="1"/>
  <c r="H11" i="1"/>
  <c r="H9" i="1"/>
  <c r="I9" i="1" s="1"/>
  <c r="M21" i="1"/>
  <c r="M19" i="1"/>
  <c r="M17" i="1"/>
  <c r="M15" i="1"/>
  <c r="N15" i="1" s="1"/>
  <c r="M13" i="1"/>
  <c r="M11" i="1"/>
  <c r="M9" i="1"/>
  <c r="N9" i="1" s="1"/>
  <c r="G8" i="1"/>
  <c r="H20" i="1"/>
  <c r="H18" i="1"/>
  <c r="H16" i="1"/>
  <c r="I16" i="1" s="1"/>
  <c r="H14" i="1"/>
  <c r="I14" i="1" s="1"/>
  <c r="H12" i="1"/>
  <c r="H10" i="1"/>
  <c r="L8" i="1"/>
  <c r="N8" i="1" s="1"/>
  <c r="M20" i="1"/>
  <c r="N20" i="1" s="1"/>
  <c r="M18" i="1"/>
  <c r="M16" i="1"/>
  <c r="M14" i="1"/>
  <c r="M12" i="1"/>
  <c r="N12" i="1" s="1"/>
  <c r="M10" i="1"/>
  <c r="H8" i="1"/>
  <c r="G20" i="1"/>
  <c r="G18" i="1"/>
  <c r="G16" i="1"/>
  <c r="G14" i="1"/>
  <c r="G12" i="1"/>
  <c r="G10" i="1"/>
  <c r="L20" i="1"/>
  <c r="L18" i="1"/>
  <c r="L16" i="1"/>
  <c r="L14" i="1"/>
  <c r="L12" i="1"/>
  <c r="L10" i="1"/>
  <c r="G21" i="1"/>
  <c r="G19" i="1"/>
  <c r="G17" i="1"/>
  <c r="G15" i="1"/>
  <c r="G13" i="1"/>
  <c r="G11" i="1"/>
  <c r="G9" i="1"/>
  <c r="L21" i="1"/>
  <c r="L19" i="1"/>
  <c r="L17" i="1"/>
  <c r="L15" i="1"/>
  <c r="L13" i="1"/>
  <c r="L11" i="1"/>
  <c r="N14" i="1" l="1"/>
  <c r="I11" i="1"/>
  <c r="I19" i="1"/>
  <c r="N17" i="1"/>
  <c r="I8" i="1"/>
  <c r="N16" i="1"/>
  <c r="I10" i="1"/>
  <c r="I18" i="1"/>
  <c r="N11" i="1"/>
  <c r="N19" i="1"/>
  <c r="I13" i="1"/>
  <c r="I21" i="1"/>
  <c r="N10" i="1"/>
  <c r="N18" i="1"/>
  <c r="I12" i="1"/>
  <c r="I20" i="1"/>
  <c r="N13" i="1"/>
  <c r="N21" i="1"/>
  <c r="I15" i="1"/>
</calcChain>
</file>

<file path=xl/sharedStrings.xml><?xml version="1.0" encoding="utf-8"?>
<sst xmlns="http://schemas.openxmlformats.org/spreadsheetml/2006/main" count="56" uniqueCount="9">
  <si>
    <t>Ringkern 1</t>
  </si>
  <si>
    <t>Ringkern 2</t>
  </si>
  <si>
    <r>
      <t>U</t>
    </r>
    <r>
      <rPr>
        <vertAlign val="subscript"/>
        <sz val="12"/>
        <color theme="1"/>
        <rFont val="Times New Roman"/>
        <family val="1"/>
      </rPr>
      <t>xpp</t>
    </r>
  </si>
  <si>
    <r>
      <t>U</t>
    </r>
    <r>
      <rPr>
        <vertAlign val="subscript"/>
        <sz val="12"/>
        <color theme="1"/>
        <rFont val="Times New Roman"/>
        <family val="1"/>
      </rPr>
      <t>ypp</t>
    </r>
  </si>
  <si>
    <t>H</t>
  </si>
  <si>
    <t>B</t>
  </si>
  <si>
    <r>
      <t>µ</t>
    </r>
    <r>
      <rPr>
        <vertAlign val="subscript"/>
        <sz val="12"/>
        <color theme="1"/>
        <rFont val="Times New Roman"/>
        <family val="1"/>
      </rPr>
      <t>r</t>
    </r>
  </si>
  <si>
    <t>K1</t>
  </si>
  <si>
    <t>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</si>
</sst>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165" fontId="1" fillId="0" borderId="5" xfId="0" applyNumberFormat="1" applyFont="1" applyBorder="1" applyAlignment="1">
      <alignment vertical="center" wrapText="1"/>
    </xf>
    <xf numFmtId="1" fontId="1" fillId="0" borderId="5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Ringkern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LASZLO!$L$8:$L$21</c:f>
              <c:numCache>
                <c:formatCode>0.0</c:formatCode>
                <c:ptCount val="14"/>
                <c:pt idx="0">
                  <c:v>1632.3583906861061</c:v>
                </c:pt>
                <c:pt idx="1">
                  <c:v>1469.1225516174954</c:v>
                </c:pt>
                <c:pt idx="2">
                  <c:v>1305.8867125488848</c:v>
                </c:pt>
                <c:pt idx="3">
                  <c:v>1142.6508734802742</c:v>
                </c:pt>
                <c:pt idx="4">
                  <c:v>979.41503441166356</c:v>
                </c:pt>
                <c:pt idx="5">
                  <c:v>816.17919534305304</c:v>
                </c:pt>
                <c:pt idx="6">
                  <c:v>652.94335627444241</c:v>
                </c:pt>
                <c:pt idx="7">
                  <c:v>489.70751720583178</c:v>
                </c:pt>
                <c:pt idx="8">
                  <c:v>326.4716781372212</c:v>
                </c:pt>
                <c:pt idx="9">
                  <c:v>163.2358390686106</c:v>
                </c:pt>
                <c:pt idx="10">
                  <c:v>130.58867125488848</c:v>
                </c:pt>
                <c:pt idx="11">
                  <c:v>97.941503441166361</c:v>
                </c:pt>
                <c:pt idx="12">
                  <c:v>65.294335627444241</c:v>
                </c:pt>
                <c:pt idx="13">
                  <c:v>32.64716781372212</c:v>
                </c:pt>
              </c:numCache>
            </c:numRef>
          </c:xVal>
          <c:yVal>
            <c:numRef>
              <c:f>LASZLO!$N$8:$N$21</c:f>
              <c:numCache>
                <c:formatCode>0</c:formatCode>
                <c:ptCount val="14"/>
                <c:pt idx="0">
                  <c:v>210.32128430077742</c:v>
                </c:pt>
                <c:pt idx="1">
                  <c:v>233.6903158897527</c:v>
                </c:pt>
                <c:pt idx="2">
                  <c:v>262.90160537597183</c:v>
                </c:pt>
                <c:pt idx="3">
                  <c:v>300.4589775725392</c:v>
                </c:pt>
                <c:pt idx="4">
                  <c:v>350.5354738346291</c:v>
                </c:pt>
                <c:pt idx="5">
                  <c:v>420.64256860155484</c:v>
                </c:pt>
                <c:pt idx="6">
                  <c:v>512.97874219701816</c:v>
                </c:pt>
                <c:pt idx="7">
                  <c:v>683.971656262691</c:v>
                </c:pt>
                <c:pt idx="8">
                  <c:v>1025.9574843940363</c:v>
                </c:pt>
                <c:pt idx="9">
                  <c:v>1923.6702832388185</c:v>
                </c:pt>
                <c:pt idx="10">
                  <c:v>2372.5266826612092</c:v>
                </c:pt>
                <c:pt idx="11">
                  <c:v>3077.872453182109</c:v>
                </c:pt>
                <c:pt idx="12">
                  <c:v>3911.4629092522637</c:v>
                </c:pt>
                <c:pt idx="13">
                  <c:v>4616.808679773163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2-4F05-A4EA-2194D762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18488"/>
        <c:axId val="430918816"/>
      </c:scatterChart>
      <c:valAx>
        <c:axId val="43091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magnetische Feldstärke H in A/m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8816"/>
        <c:crosses val="autoZero"/>
        <c:crossBetween val="midCat"/>
      </c:valAx>
      <c:valAx>
        <c:axId val="4309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Permeabilität</a:t>
                </a:r>
                <a:r>
                  <a:rPr lang="de-DE" baseline="0"/>
                  <a:t> µ</a:t>
                </a:r>
                <a:r>
                  <a:rPr lang="de-DE" baseline="-25000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Ringkern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LASZLO!$G$8:$G$21</c:f>
              <c:numCache>
                <c:formatCode>0.0</c:formatCode>
                <c:ptCount val="14"/>
                <c:pt idx="0">
                  <c:v>1632.3583906861061</c:v>
                </c:pt>
                <c:pt idx="1">
                  <c:v>1469.1225516174954</c:v>
                </c:pt>
                <c:pt idx="2">
                  <c:v>1305.8867125488848</c:v>
                </c:pt>
                <c:pt idx="3">
                  <c:v>1142.6508734802742</c:v>
                </c:pt>
                <c:pt idx="4">
                  <c:v>979.41503441166356</c:v>
                </c:pt>
                <c:pt idx="5">
                  <c:v>816.17919534305304</c:v>
                </c:pt>
                <c:pt idx="6">
                  <c:v>652.94335627444241</c:v>
                </c:pt>
                <c:pt idx="7">
                  <c:v>489.70751720583178</c:v>
                </c:pt>
                <c:pt idx="8">
                  <c:v>326.4716781372212</c:v>
                </c:pt>
                <c:pt idx="9">
                  <c:v>163.2358390686106</c:v>
                </c:pt>
                <c:pt idx="10">
                  <c:v>130.58867125488848</c:v>
                </c:pt>
                <c:pt idx="11">
                  <c:v>97.941503441166361</c:v>
                </c:pt>
                <c:pt idx="12">
                  <c:v>65.294335627444241</c:v>
                </c:pt>
                <c:pt idx="13">
                  <c:v>32.64716781372212</c:v>
                </c:pt>
              </c:numCache>
            </c:numRef>
          </c:xVal>
          <c:yVal>
            <c:numRef>
              <c:f>LASZLO!$I$8:$I$21</c:f>
              <c:numCache>
                <c:formatCode>0</c:formatCode>
                <c:ptCount val="14"/>
                <c:pt idx="0">
                  <c:v>164.15319750304582</c:v>
                </c:pt>
                <c:pt idx="1">
                  <c:v>179.54255976895635</c:v>
                </c:pt>
                <c:pt idx="2">
                  <c:v>198.77926260134453</c:v>
                </c:pt>
                <c:pt idx="3">
                  <c:v>219.84803237015066</c:v>
                </c:pt>
                <c:pt idx="4">
                  <c:v>256.48937109850908</c:v>
                </c:pt>
                <c:pt idx="5">
                  <c:v>302.65745789624071</c:v>
                </c:pt>
                <c:pt idx="6">
                  <c:v>371.90958809283819</c:v>
                </c:pt>
                <c:pt idx="7">
                  <c:v>478.78015938388376</c:v>
                </c:pt>
                <c:pt idx="8">
                  <c:v>666.87236485612368</c:v>
                </c:pt>
                <c:pt idx="9">
                  <c:v>1385.0426039319491</c:v>
                </c:pt>
                <c:pt idx="10">
                  <c:v>1314.508026879859</c:v>
                </c:pt>
                <c:pt idx="11">
                  <c:v>1709.9291406567274</c:v>
                </c:pt>
                <c:pt idx="12">
                  <c:v>1923.6702832388182</c:v>
                </c:pt>
                <c:pt idx="13">
                  <c:v>1410.6915410418001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9-4C1A-9184-13D300879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18488"/>
        <c:axId val="430918816"/>
      </c:scatterChart>
      <c:valAx>
        <c:axId val="43091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magnetische Feldstärke H in A/m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8816"/>
        <c:crosses val="autoZero"/>
        <c:crossBetween val="midCat"/>
      </c:valAx>
      <c:valAx>
        <c:axId val="4309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Permeabilität</a:t>
                </a:r>
                <a:r>
                  <a:rPr lang="de-DE" baseline="0"/>
                  <a:t> µ</a:t>
                </a:r>
                <a:r>
                  <a:rPr lang="de-DE" baseline="-25000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Ringkern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FREITAG!$L$8:$L$21</c:f>
              <c:numCache>
                <c:formatCode>0.0</c:formatCode>
                <c:ptCount val="14"/>
                <c:pt idx="0">
                  <c:v>1632.3583906861061</c:v>
                </c:pt>
                <c:pt idx="1">
                  <c:v>1469.1225516174954</c:v>
                </c:pt>
                <c:pt idx="2">
                  <c:v>1305.8867125488848</c:v>
                </c:pt>
                <c:pt idx="3">
                  <c:v>1142.6508734802742</c:v>
                </c:pt>
                <c:pt idx="4">
                  <c:v>979.41503441166356</c:v>
                </c:pt>
                <c:pt idx="5">
                  <c:v>816.17919534305304</c:v>
                </c:pt>
                <c:pt idx="6">
                  <c:v>652.94335627444241</c:v>
                </c:pt>
                <c:pt idx="7">
                  <c:v>489.70751720583178</c:v>
                </c:pt>
                <c:pt idx="8">
                  <c:v>326.4716781372212</c:v>
                </c:pt>
                <c:pt idx="9">
                  <c:v>163.2358390686106</c:v>
                </c:pt>
                <c:pt idx="10">
                  <c:v>130.58867125488848</c:v>
                </c:pt>
                <c:pt idx="11">
                  <c:v>97.941503441166361</c:v>
                </c:pt>
                <c:pt idx="12">
                  <c:v>65.294335627444241</c:v>
                </c:pt>
                <c:pt idx="13">
                  <c:v>32.64716781372212</c:v>
                </c:pt>
              </c:numCache>
            </c:numRef>
          </c:xVal>
          <c:yVal>
            <c:numRef>
              <c:f>FREITAG!$N$8:$N$21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99-4C0C-B201-BEE60F65C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18488"/>
        <c:axId val="430918816"/>
      </c:scatterChart>
      <c:valAx>
        <c:axId val="43091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magnetische Feldstärke H in A/m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8816"/>
        <c:crosses val="autoZero"/>
        <c:crossBetween val="midCat"/>
      </c:valAx>
      <c:valAx>
        <c:axId val="4309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Permeabilität</a:t>
                </a:r>
                <a:r>
                  <a:rPr lang="de-DE" baseline="0"/>
                  <a:t> µ</a:t>
                </a:r>
                <a:r>
                  <a:rPr lang="de-DE" baseline="-25000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Ringkern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FREITAG!$G$8:$G$21</c:f>
              <c:numCache>
                <c:formatCode>0.0</c:formatCode>
                <c:ptCount val="14"/>
                <c:pt idx="0">
                  <c:v>1632.3583906861061</c:v>
                </c:pt>
                <c:pt idx="1">
                  <c:v>1469.1225516174954</c:v>
                </c:pt>
                <c:pt idx="2">
                  <c:v>1305.8867125488848</c:v>
                </c:pt>
                <c:pt idx="3">
                  <c:v>1142.6508734802742</c:v>
                </c:pt>
                <c:pt idx="4">
                  <c:v>979.41503441166356</c:v>
                </c:pt>
                <c:pt idx="5">
                  <c:v>816.17919534305304</c:v>
                </c:pt>
                <c:pt idx="6">
                  <c:v>652.94335627444241</c:v>
                </c:pt>
                <c:pt idx="7">
                  <c:v>489.70751720583178</c:v>
                </c:pt>
                <c:pt idx="8">
                  <c:v>326.4716781372212</c:v>
                </c:pt>
                <c:pt idx="9">
                  <c:v>163.2358390686106</c:v>
                </c:pt>
                <c:pt idx="10">
                  <c:v>130.58867125488848</c:v>
                </c:pt>
                <c:pt idx="11">
                  <c:v>97.941503441166361</c:v>
                </c:pt>
                <c:pt idx="12">
                  <c:v>65.294335627444241</c:v>
                </c:pt>
                <c:pt idx="13">
                  <c:v>32.64716781372212</c:v>
                </c:pt>
              </c:numCache>
            </c:numRef>
          </c:xVal>
          <c:yVal>
            <c:numRef>
              <c:f>FREITAG!$I$8:$I$21</c:f>
              <c:numCache>
                <c:formatCode>0</c:formatCode>
                <c:ptCount val="14"/>
                <c:pt idx="0">
                  <c:v>188.77617712850267</c:v>
                </c:pt>
                <c:pt idx="1">
                  <c:v>209.75130792055853</c:v>
                </c:pt>
                <c:pt idx="2">
                  <c:v>233.40532769964329</c:v>
                </c:pt>
                <c:pt idx="3">
                  <c:v>266.7489459424495</c:v>
                </c:pt>
                <c:pt idx="4">
                  <c:v>307.78724531821092</c:v>
                </c:pt>
                <c:pt idx="5">
                  <c:v>357.03320456912462</c:v>
                </c:pt>
                <c:pt idx="6">
                  <c:v>441.16171828943561</c:v>
                </c:pt>
                <c:pt idx="7">
                  <c:v>574.53619126066042</c:v>
                </c:pt>
                <c:pt idx="8">
                  <c:v>800.24683782734837</c:v>
                </c:pt>
                <c:pt idx="9">
                  <c:v>1374.7830290880088</c:v>
                </c:pt>
                <c:pt idx="10">
                  <c:v>1590.2341008107564</c:v>
                </c:pt>
                <c:pt idx="11">
                  <c:v>1675.7305578435928</c:v>
                </c:pt>
                <c:pt idx="12">
                  <c:v>1782.6011291346383</c:v>
                </c:pt>
                <c:pt idx="13">
                  <c:v>820.7659875152292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43-4926-A04F-3FE5709A6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18488"/>
        <c:axId val="430918816"/>
      </c:scatterChart>
      <c:valAx>
        <c:axId val="43091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magnetische Feldstärke H in A/m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8816"/>
        <c:crosses val="autoZero"/>
        <c:crossBetween val="midCat"/>
      </c:valAx>
      <c:valAx>
        <c:axId val="4309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Permeabilität</a:t>
                </a:r>
                <a:r>
                  <a:rPr lang="de-DE" baseline="0"/>
                  <a:t> µ</a:t>
                </a:r>
                <a:r>
                  <a:rPr lang="de-DE" baseline="-25000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Ringkern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'FREITAG (2)'!$L$8:$L$21</c:f>
              <c:numCache>
                <c:formatCode>0.0</c:formatCode>
                <c:ptCount val="14"/>
                <c:pt idx="0">
                  <c:v>1632.3583906861061</c:v>
                </c:pt>
                <c:pt idx="1">
                  <c:v>1469.1225516174954</c:v>
                </c:pt>
                <c:pt idx="2">
                  <c:v>1305.8867125488848</c:v>
                </c:pt>
                <c:pt idx="3">
                  <c:v>1142.6508734802742</c:v>
                </c:pt>
                <c:pt idx="4">
                  <c:v>979.41503441166356</c:v>
                </c:pt>
                <c:pt idx="5">
                  <c:v>816.17919534305304</c:v>
                </c:pt>
                <c:pt idx="6">
                  <c:v>652.94335627444241</c:v>
                </c:pt>
                <c:pt idx="7">
                  <c:v>489.70751720583178</c:v>
                </c:pt>
                <c:pt idx="8">
                  <c:v>326.4716781372212</c:v>
                </c:pt>
                <c:pt idx="9">
                  <c:v>163.2358390686106</c:v>
                </c:pt>
                <c:pt idx="10">
                  <c:v>130.58867125488848</c:v>
                </c:pt>
                <c:pt idx="11">
                  <c:v>97.941503441166361</c:v>
                </c:pt>
                <c:pt idx="12">
                  <c:v>65.294335627444241</c:v>
                </c:pt>
                <c:pt idx="13">
                  <c:v>32.64716781372212</c:v>
                </c:pt>
              </c:numCache>
            </c:numRef>
          </c:xVal>
          <c:yVal>
            <c:numRef>
              <c:f>'FREITAG (2)'!$N$8:$N$21</c:f>
              <c:numCache>
                <c:formatCode>0</c:formatCode>
                <c:ptCount val="14"/>
                <c:pt idx="0">
                  <c:v>461.68086797731638</c:v>
                </c:pt>
                <c:pt idx="1">
                  <c:v>501.57921459264003</c:v>
                </c:pt>
                <c:pt idx="2">
                  <c:v>577.10108497164549</c:v>
                </c:pt>
                <c:pt idx="3">
                  <c:v>644.88756161910862</c:v>
                </c:pt>
                <c:pt idx="4">
                  <c:v>752.36882188896016</c:v>
                </c:pt>
                <c:pt idx="5">
                  <c:v>902.84258626675205</c:v>
                </c:pt>
                <c:pt idx="6">
                  <c:v>1102.9042957235893</c:v>
                </c:pt>
                <c:pt idx="7">
                  <c:v>1470.5390609647857</c:v>
                </c:pt>
                <c:pt idx="8">
                  <c:v>2205.8085914471785</c:v>
                </c:pt>
                <c:pt idx="9">
                  <c:v>4206.4256860155492</c:v>
                </c:pt>
                <c:pt idx="10">
                  <c:v>5129.7874219701825</c:v>
                </c:pt>
                <c:pt idx="11">
                  <c:v>6497.7307344955643</c:v>
                </c:pt>
                <c:pt idx="12">
                  <c:v>7438.1917618567632</c:v>
                </c:pt>
                <c:pt idx="13">
                  <c:v>6976.5108938794483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6-4AAB-B286-D4D288EC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18488"/>
        <c:axId val="430918816"/>
      </c:scatterChart>
      <c:valAx>
        <c:axId val="43091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magnetische Feldstärke H in A/m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8816"/>
        <c:crosses val="autoZero"/>
        <c:crossBetween val="midCat"/>
      </c:valAx>
      <c:valAx>
        <c:axId val="4309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Permeabilität</a:t>
                </a:r>
                <a:r>
                  <a:rPr lang="de-DE" baseline="0"/>
                  <a:t> µ</a:t>
                </a:r>
                <a:r>
                  <a:rPr lang="de-DE" baseline="-25000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Ringkern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'FREITAG (2)'!$G$8:$G$21</c:f>
              <c:numCache>
                <c:formatCode>0.0</c:formatCode>
                <c:ptCount val="14"/>
                <c:pt idx="0">
                  <c:v>1632.3583906861061</c:v>
                </c:pt>
                <c:pt idx="1">
                  <c:v>1469.1225516174954</c:v>
                </c:pt>
                <c:pt idx="2">
                  <c:v>1305.8867125488848</c:v>
                </c:pt>
                <c:pt idx="3">
                  <c:v>1142.6508734802742</c:v>
                </c:pt>
                <c:pt idx="4">
                  <c:v>979.41503441166356</c:v>
                </c:pt>
                <c:pt idx="5">
                  <c:v>816.17919534305304</c:v>
                </c:pt>
                <c:pt idx="6">
                  <c:v>652.94335627444241</c:v>
                </c:pt>
                <c:pt idx="7">
                  <c:v>489.70751720583178</c:v>
                </c:pt>
                <c:pt idx="8">
                  <c:v>326.4716781372212</c:v>
                </c:pt>
                <c:pt idx="9">
                  <c:v>163.2358390686106</c:v>
                </c:pt>
                <c:pt idx="10">
                  <c:v>130.58867125488848</c:v>
                </c:pt>
                <c:pt idx="11">
                  <c:v>97.941503441166361</c:v>
                </c:pt>
                <c:pt idx="12">
                  <c:v>65.294335627444241</c:v>
                </c:pt>
                <c:pt idx="13">
                  <c:v>32.64716781372212</c:v>
                </c:pt>
              </c:numCache>
            </c:numRef>
          </c:xVal>
          <c:yVal>
            <c:numRef>
              <c:f>'FREITAG (2)'!$I$8:$I$21</c:f>
              <c:numCache>
                <c:formatCode>0</c:formatCode>
                <c:ptCount val="14"/>
                <c:pt idx="0">
                  <c:v>369.34469438185306</c:v>
                </c:pt>
                <c:pt idx="1">
                  <c:v>414.94280479936583</c:v>
                </c:pt>
                <c:pt idx="2">
                  <c:v>456.55108055534618</c:v>
                </c:pt>
                <c:pt idx="3">
                  <c:v>515.91004929528685</c:v>
                </c:pt>
                <c:pt idx="4">
                  <c:v>608.73477407379494</c:v>
                </c:pt>
                <c:pt idx="5">
                  <c:v>705.85874926309691</c:v>
                </c:pt>
                <c:pt idx="6">
                  <c:v>882.32343657887122</c:v>
                </c:pt>
                <c:pt idx="7">
                  <c:v>1149.0723825213208</c:v>
                </c:pt>
                <c:pt idx="8">
                  <c:v>1559.4553762789351</c:v>
                </c:pt>
                <c:pt idx="9">
                  <c:v>2749.5660581760176</c:v>
                </c:pt>
                <c:pt idx="10">
                  <c:v>3385.6596985003202</c:v>
                </c:pt>
                <c:pt idx="11">
                  <c:v>3847.3405664776365</c:v>
                </c:pt>
                <c:pt idx="12">
                  <c:v>4206.4256860155492</c:v>
                </c:pt>
                <c:pt idx="13">
                  <c:v>2462.2979625456874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F-40BB-9B36-1B0FF2C1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18488"/>
        <c:axId val="430918816"/>
      </c:scatterChart>
      <c:valAx>
        <c:axId val="43091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magnetische Feldstärke H in A/m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8816"/>
        <c:crosses val="autoZero"/>
        <c:crossBetween val="midCat"/>
      </c:valAx>
      <c:valAx>
        <c:axId val="4309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Permeabilität</a:t>
                </a:r>
                <a:r>
                  <a:rPr lang="de-DE" baseline="0"/>
                  <a:t> µ</a:t>
                </a:r>
                <a:r>
                  <a:rPr lang="de-DE" baseline="-25000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Ringkern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'FREITAG (2) VAR 2'!$L$8:$L$21</c:f>
              <c:numCache>
                <c:formatCode>0.0</c:formatCode>
                <c:ptCount val="14"/>
                <c:pt idx="0">
                  <c:v>816.17919534305304</c:v>
                </c:pt>
                <c:pt idx="1">
                  <c:v>734.56127580874772</c:v>
                </c:pt>
                <c:pt idx="2">
                  <c:v>652.94335627444241</c:v>
                </c:pt>
                <c:pt idx="3">
                  <c:v>571.32543674013709</c:v>
                </c:pt>
                <c:pt idx="4">
                  <c:v>489.70751720583178</c:v>
                </c:pt>
                <c:pt idx="5">
                  <c:v>408.08959767152652</c:v>
                </c:pt>
                <c:pt idx="6">
                  <c:v>326.4716781372212</c:v>
                </c:pt>
                <c:pt idx="7">
                  <c:v>244.85375860291589</c:v>
                </c:pt>
                <c:pt idx="8">
                  <c:v>163.2358390686106</c:v>
                </c:pt>
                <c:pt idx="9">
                  <c:v>81.617919534305301</c:v>
                </c:pt>
                <c:pt idx="10">
                  <c:v>65.294335627444241</c:v>
                </c:pt>
                <c:pt idx="11">
                  <c:v>48.970751720583181</c:v>
                </c:pt>
                <c:pt idx="12">
                  <c:v>32.64716781372212</c:v>
                </c:pt>
                <c:pt idx="13">
                  <c:v>16.32358390686106</c:v>
                </c:pt>
              </c:numCache>
            </c:numRef>
          </c:xVal>
          <c:yVal>
            <c:numRef>
              <c:f>'FREITAG (2) VAR 2'!$N$8:$N$21</c:f>
              <c:numCache>
                <c:formatCode>0</c:formatCode>
                <c:ptCount val="14"/>
                <c:pt idx="0">
                  <c:v>461.68086797731638</c:v>
                </c:pt>
                <c:pt idx="1">
                  <c:v>501.57921459264003</c:v>
                </c:pt>
                <c:pt idx="2">
                  <c:v>577.10108497164549</c:v>
                </c:pt>
                <c:pt idx="3">
                  <c:v>644.88756161910862</c:v>
                </c:pt>
                <c:pt idx="4">
                  <c:v>752.36882188896016</c:v>
                </c:pt>
                <c:pt idx="5">
                  <c:v>902.84258626675205</c:v>
                </c:pt>
                <c:pt idx="6">
                  <c:v>1102.9042957235893</c:v>
                </c:pt>
                <c:pt idx="7">
                  <c:v>1470.5390609647857</c:v>
                </c:pt>
                <c:pt idx="8">
                  <c:v>2205.8085914471785</c:v>
                </c:pt>
                <c:pt idx="9">
                  <c:v>4206.4256860155492</c:v>
                </c:pt>
                <c:pt idx="10">
                  <c:v>5129.7874219701825</c:v>
                </c:pt>
                <c:pt idx="11">
                  <c:v>6497.7307344955643</c:v>
                </c:pt>
                <c:pt idx="12">
                  <c:v>7438.1917618567632</c:v>
                </c:pt>
                <c:pt idx="13">
                  <c:v>6976.5108938794483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5C-4CB1-B247-F2826C47B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18488"/>
        <c:axId val="430918816"/>
      </c:scatterChart>
      <c:valAx>
        <c:axId val="43091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magnetische Feldstärke H in A/m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8816"/>
        <c:crosses val="autoZero"/>
        <c:crossBetween val="midCat"/>
      </c:valAx>
      <c:valAx>
        <c:axId val="4309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Permeabilität</a:t>
                </a:r>
                <a:r>
                  <a:rPr lang="de-DE" baseline="0"/>
                  <a:t> µ</a:t>
                </a:r>
                <a:r>
                  <a:rPr lang="de-DE" baseline="-25000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Ringkern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'FREITAG (2) VAR 2'!$G$8:$G$21</c:f>
              <c:numCache>
                <c:formatCode>0.0</c:formatCode>
                <c:ptCount val="14"/>
                <c:pt idx="0">
                  <c:v>816.17919534305304</c:v>
                </c:pt>
                <c:pt idx="1">
                  <c:v>734.56127580874772</c:v>
                </c:pt>
                <c:pt idx="2">
                  <c:v>652.94335627444241</c:v>
                </c:pt>
                <c:pt idx="3">
                  <c:v>571.32543674013709</c:v>
                </c:pt>
                <c:pt idx="4">
                  <c:v>489.70751720583178</c:v>
                </c:pt>
                <c:pt idx="5">
                  <c:v>408.08959767152652</c:v>
                </c:pt>
                <c:pt idx="6">
                  <c:v>326.4716781372212</c:v>
                </c:pt>
                <c:pt idx="7">
                  <c:v>244.85375860291589</c:v>
                </c:pt>
                <c:pt idx="8">
                  <c:v>163.2358390686106</c:v>
                </c:pt>
                <c:pt idx="9">
                  <c:v>81.617919534305301</c:v>
                </c:pt>
                <c:pt idx="10">
                  <c:v>65.294335627444241</c:v>
                </c:pt>
                <c:pt idx="11">
                  <c:v>48.970751720583181</c:v>
                </c:pt>
                <c:pt idx="12">
                  <c:v>32.64716781372212</c:v>
                </c:pt>
                <c:pt idx="13">
                  <c:v>16.32358390686106</c:v>
                </c:pt>
              </c:numCache>
            </c:numRef>
          </c:xVal>
          <c:yVal>
            <c:numRef>
              <c:f>'FREITAG (2) VAR 2'!$I$8:$I$21</c:f>
              <c:numCache>
                <c:formatCode>0</c:formatCode>
                <c:ptCount val="14"/>
                <c:pt idx="0">
                  <c:v>369.34469438185306</c:v>
                </c:pt>
                <c:pt idx="1">
                  <c:v>414.94280479936583</c:v>
                </c:pt>
                <c:pt idx="2">
                  <c:v>456.55108055534618</c:v>
                </c:pt>
                <c:pt idx="3">
                  <c:v>515.91004929528685</c:v>
                </c:pt>
                <c:pt idx="4">
                  <c:v>608.73477407379494</c:v>
                </c:pt>
                <c:pt idx="5">
                  <c:v>705.85874926309691</c:v>
                </c:pt>
                <c:pt idx="6">
                  <c:v>882.32343657887122</c:v>
                </c:pt>
                <c:pt idx="7">
                  <c:v>1149.0723825213208</c:v>
                </c:pt>
                <c:pt idx="8">
                  <c:v>1559.4553762789351</c:v>
                </c:pt>
                <c:pt idx="9">
                  <c:v>2749.5660581760176</c:v>
                </c:pt>
                <c:pt idx="10">
                  <c:v>3385.6596985003202</c:v>
                </c:pt>
                <c:pt idx="11">
                  <c:v>3847.3405664776365</c:v>
                </c:pt>
                <c:pt idx="12">
                  <c:v>4206.4256860155492</c:v>
                </c:pt>
                <c:pt idx="13">
                  <c:v>2462.2979625456874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4-442A-80FE-A1E9BB5B6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18488"/>
        <c:axId val="430918816"/>
      </c:scatterChart>
      <c:valAx>
        <c:axId val="43091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magnetische Feldstärke H in A/m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8816"/>
        <c:crosses val="autoZero"/>
        <c:crossBetween val="midCat"/>
      </c:valAx>
      <c:valAx>
        <c:axId val="4309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Permeabilität</a:t>
                </a:r>
                <a:r>
                  <a:rPr lang="de-DE" baseline="0"/>
                  <a:t> µ</a:t>
                </a:r>
                <a:r>
                  <a:rPr lang="de-DE" baseline="-25000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0</xdr:rowOff>
    </xdr:from>
    <xdr:to>
      <xdr:col>14</xdr:col>
      <xdr:colOff>609600</xdr:colOff>
      <xdr:row>38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05249B-E60B-40E8-8B96-4C4E74BDF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23</xdr:row>
      <xdr:rowOff>0</xdr:rowOff>
    </xdr:from>
    <xdr:to>
      <xdr:col>8</xdr:col>
      <xdr:colOff>784860</xdr:colOff>
      <xdr:row>38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19EB9C4-2CF6-42F4-BE57-152F5E6AA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0</xdr:rowOff>
    </xdr:from>
    <xdr:to>
      <xdr:col>14</xdr:col>
      <xdr:colOff>609600</xdr:colOff>
      <xdr:row>38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2E9E9AD-C30F-4EC9-9B48-B011790FA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23</xdr:row>
      <xdr:rowOff>0</xdr:rowOff>
    </xdr:from>
    <xdr:to>
      <xdr:col>8</xdr:col>
      <xdr:colOff>784860</xdr:colOff>
      <xdr:row>38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63B080-25A4-4038-878E-29B940458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0</xdr:rowOff>
    </xdr:from>
    <xdr:to>
      <xdr:col>14</xdr:col>
      <xdr:colOff>609600</xdr:colOff>
      <xdr:row>38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0A392F-B0AA-4C5E-9FFA-DAE4D5045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23</xdr:row>
      <xdr:rowOff>0</xdr:rowOff>
    </xdr:from>
    <xdr:to>
      <xdr:col>8</xdr:col>
      <xdr:colOff>784860</xdr:colOff>
      <xdr:row>38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2FD3816-6535-4302-A0D7-F6FF227FF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0</xdr:rowOff>
    </xdr:from>
    <xdr:to>
      <xdr:col>14</xdr:col>
      <xdr:colOff>609600</xdr:colOff>
      <xdr:row>38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6B6F66-5B51-4FE2-9974-BD3C9BF37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23</xdr:row>
      <xdr:rowOff>0</xdr:rowOff>
    </xdr:from>
    <xdr:to>
      <xdr:col>8</xdr:col>
      <xdr:colOff>784860</xdr:colOff>
      <xdr:row>38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687E6F-065C-48EF-9017-94149202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E301-C44F-4C9B-903B-C949205644AF}">
  <dimension ref="E2:N22"/>
  <sheetViews>
    <sheetView topLeftCell="D3" workbookViewId="0">
      <selection activeCell="L7" sqref="L7:M21"/>
    </sheetView>
  </sheetViews>
  <sheetFormatPr baseColWidth="10" defaultRowHeight="14.4" x14ac:dyDescent="0.3"/>
  <cols>
    <col min="7" max="9" width="12.6640625" bestFit="1" customWidth="1"/>
  </cols>
  <sheetData>
    <row r="2" spans="5:14" x14ac:dyDescent="0.3">
      <c r="G2" t="s">
        <v>7</v>
      </c>
      <c r="H2">
        <f>2*20/(0.039*PI())</f>
        <v>326.4716781372212</v>
      </c>
    </row>
    <row r="3" spans="5:14" x14ac:dyDescent="0.3">
      <c r="G3" t="s">
        <v>8</v>
      </c>
      <c r="H3">
        <f>4*10000*100*10^(-9)/(20*PI()*0.011^2)</f>
        <v>0.52613204327899299</v>
      </c>
    </row>
    <row r="5" spans="5:14" ht="15" thickBot="1" x14ac:dyDescent="0.35"/>
    <row r="6" spans="5:14" ht="16.2" thickBot="1" x14ac:dyDescent="0.35">
      <c r="E6" s="8" t="s">
        <v>0</v>
      </c>
      <c r="F6" s="9"/>
      <c r="G6" s="9"/>
      <c r="H6" s="9"/>
      <c r="I6" s="10"/>
      <c r="J6" s="8" t="s">
        <v>1</v>
      </c>
      <c r="K6" s="9"/>
      <c r="L6" s="9"/>
      <c r="M6" s="9"/>
      <c r="N6" s="10"/>
    </row>
    <row r="7" spans="5:14" ht="18.600000000000001" thickBot="1" x14ac:dyDescent="0.35">
      <c r="E7" s="1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2</v>
      </c>
      <c r="K7" s="2" t="s">
        <v>3</v>
      </c>
      <c r="L7" s="2" t="s">
        <v>4</v>
      </c>
      <c r="M7" s="2" t="s">
        <v>5</v>
      </c>
      <c r="N7" s="2" t="s">
        <v>6</v>
      </c>
    </row>
    <row r="8" spans="5:14" ht="16.2" thickBot="1" x14ac:dyDescent="0.35">
      <c r="E8" s="3">
        <v>5</v>
      </c>
      <c r="F8" s="4">
        <v>0.64</v>
      </c>
      <c r="G8" s="6">
        <f>$H$2*E8</f>
        <v>1632.3583906861061</v>
      </c>
      <c r="H8" s="5">
        <f>$H$3*F8</f>
        <v>0.3367245076985555</v>
      </c>
      <c r="I8" s="7">
        <f>H8/(4*PI()*10^(-7)*G8)</f>
        <v>164.15319750304582</v>
      </c>
      <c r="J8" s="4">
        <v>5</v>
      </c>
      <c r="K8" s="4">
        <v>0.82</v>
      </c>
      <c r="L8" s="6">
        <f>$H$2*J8</f>
        <v>1632.3583906861061</v>
      </c>
      <c r="M8" s="5">
        <f>$H$3*K8</f>
        <v>0.43142827548877422</v>
      </c>
      <c r="N8" s="7">
        <f>M8/(4*PI()*10^(-7)*L8)</f>
        <v>210.32128430077742</v>
      </c>
    </row>
    <row r="9" spans="5:14" ht="16.2" thickBot="1" x14ac:dyDescent="0.35">
      <c r="E9" s="3">
        <v>4.5</v>
      </c>
      <c r="F9" s="4">
        <v>0.63</v>
      </c>
      <c r="G9" s="6">
        <f t="shared" ref="G9:G21" si="0">$H$2*E9</f>
        <v>1469.1225516174954</v>
      </c>
      <c r="H9" s="5">
        <f t="shared" ref="H9:H21" si="1">$H$3*F9</f>
        <v>0.33146318726576557</v>
      </c>
      <c r="I9" s="7">
        <f t="shared" ref="I9:I20" si="2">H9/(4*PI()*10^(-7)*G9)</f>
        <v>179.54255976895635</v>
      </c>
      <c r="J9" s="4">
        <v>4.5</v>
      </c>
      <c r="K9" s="4">
        <v>0.82</v>
      </c>
      <c r="L9" s="6">
        <f t="shared" ref="L9:L21" si="3">$H$2*J9</f>
        <v>1469.1225516174954</v>
      </c>
      <c r="M9" s="5">
        <f t="shared" ref="M9:M21" si="4">$H$3*K9</f>
        <v>0.43142827548877422</v>
      </c>
      <c r="N9" s="7">
        <f t="shared" ref="N9:N21" si="5">M9/(4*PI()*10^(-7)*L9)</f>
        <v>233.6903158897527</v>
      </c>
    </row>
    <row r="10" spans="5:14" ht="16.2" thickBot="1" x14ac:dyDescent="0.35">
      <c r="E10" s="3">
        <v>4</v>
      </c>
      <c r="F10" s="4">
        <v>0.62</v>
      </c>
      <c r="G10" s="6">
        <f t="shared" si="0"/>
        <v>1305.8867125488848</v>
      </c>
      <c r="H10" s="5">
        <f t="shared" si="1"/>
        <v>0.32620186683297564</v>
      </c>
      <c r="I10" s="7">
        <f t="shared" si="2"/>
        <v>198.77926260134453</v>
      </c>
      <c r="J10" s="4">
        <v>4</v>
      </c>
      <c r="K10" s="4">
        <v>0.82</v>
      </c>
      <c r="L10" s="6">
        <f t="shared" si="3"/>
        <v>1305.8867125488848</v>
      </c>
      <c r="M10" s="5">
        <f t="shared" si="4"/>
        <v>0.43142827548877422</v>
      </c>
      <c r="N10" s="7">
        <f t="shared" si="5"/>
        <v>262.90160537597183</v>
      </c>
    </row>
    <row r="11" spans="5:14" ht="16.2" thickBot="1" x14ac:dyDescent="0.35">
      <c r="E11" s="3">
        <v>3.5</v>
      </c>
      <c r="F11" s="4">
        <v>0.6</v>
      </c>
      <c r="G11" s="6">
        <f t="shared" si="0"/>
        <v>1142.6508734802742</v>
      </c>
      <c r="H11" s="5">
        <f t="shared" si="1"/>
        <v>0.31567922596739578</v>
      </c>
      <c r="I11" s="7">
        <f t="shared" si="2"/>
        <v>219.84803237015066</v>
      </c>
      <c r="J11" s="4">
        <v>3.5</v>
      </c>
      <c r="K11" s="4">
        <v>0.82</v>
      </c>
      <c r="L11" s="6">
        <f t="shared" si="3"/>
        <v>1142.6508734802742</v>
      </c>
      <c r="M11" s="5">
        <f t="shared" si="4"/>
        <v>0.43142827548877422</v>
      </c>
      <c r="N11" s="7">
        <f t="shared" si="5"/>
        <v>300.4589775725392</v>
      </c>
    </row>
    <row r="12" spans="5:14" ht="16.2" thickBot="1" x14ac:dyDescent="0.35">
      <c r="E12" s="3">
        <v>3</v>
      </c>
      <c r="F12" s="4">
        <v>0.6</v>
      </c>
      <c r="G12" s="6">
        <f t="shared" si="0"/>
        <v>979.41503441166356</v>
      </c>
      <c r="H12" s="5">
        <f t="shared" si="1"/>
        <v>0.31567922596739578</v>
      </c>
      <c r="I12" s="7">
        <f t="shared" si="2"/>
        <v>256.48937109850908</v>
      </c>
      <c r="J12" s="4">
        <v>3</v>
      </c>
      <c r="K12" s="4">
        <v>0.82</v>
      </c>
      <c r="L12" s="6">
        <f t="shared" si="3"/>
        <v>979.41503441166356</v>
      </c>
      <c r="M12" s="5">
        <f t="shared" si="4"/>
        <v>0.43142827548877422</v>
      </c>
      <c r="N12" s="7">
        <f t="shared" si="5"/>
        <v>350.5354738346291</v>
      </c>
    </row>
    <row r="13" spans="5:14" ht="16.2" thickBot="1" x14ac:dyDescent="0.35">
      <c r="E13" s="3">
        <v>2.5</v>
      </c>
      <c r="F13" s="4">
        <v>0.59</v>
      </c>
      <c r="G13" s="6">
        <f t="shared" si="0"/>
        <v>816.17919534305304</v>
      </c>
      <c r="H13" s="5">
        <f t="shared" si="1"/>
        <v>0.31041790553460585</v>
      </c>
      <c r="I13" s="7">
        <f t="shared" si="2"/>
        <v>302.65745789624071</v>
      </c>
      <c r="J13" s="4">
        <v>2.5</v>
      </c>
      <c r="K13" s="4">
        <v>0.82</v>
      </c>
      <c r="L13" s="6">
        <f t="shared" si="3"/>
        <v>816.17919534305304</v>
      </c>
      <c r="M13" s="5">
        <f t="shared" si="4"/>
        <v>0.43142827548877422</v>
      </c>
      <c r="N13" s="7">
        <f t="shared" si="5"/>
        <v>420.64256860155484</v>
      </c>
    </row>
    <row r="14" spans="5:14" ht="16.2" thickBot="1" x14ac:dyDescent="0.35">
      <c r="E14" s="3">
        <v>2</v>
      </c>
      <c r="F14" s="4">
        <v>0.57999999999999996</v>
      </c>
      <c r="G14" s="6">
        <f t="shared" si="0"/>
        <v>652.94335627444241</v>
      </c>
      <c r="H14" s="5">
        <f t="shared" si="1"/>
        <v>0.30515658510181592</v>
      </c>
      <c r="I14" s="7">
        <f t="shared" si="2"/>
        <v>371.90958809283819</v>
      </c>
      <c r="J14" s="4">
        <v>2</v>
      </c>
      <c r="K14" s="4">
        <v>0.8</v>
      </c>
      <c r="L14" s="6">
        <f t="shared" si="3"/>
        <v>652.94335627444241</v>
      </c>
      <c r="M14" s="5">
        <f t="shared" si="4"/>
        <v>0.42090563462319441</v>
      </c>
      <c r="N14" s="7">
        <f t="shared" si="5"/>
        <v>512.97874219701816</v>
      </c>
    </row>
    <row r="15" spans="5:14" ht="16.2" thickBot="1" x14ac:dyDescent="0.35">
      <c r="E15" s="3">
        <v>1.5</v>
      </c>
      <c r="F15" s="4">
        <v>0.56000000000000005</v>
      </c>
      <c r="G15" s="6">
        <f t="shared" si="0"/>
        <v>489.70751720583178</v>
      </c>
      <c r="H15" s="5">
        <f t="shared" si="1"/>
        <v>0.29463394423623612</v>
      </c>
      <c r="I15" s="7">
        <f t="shared" si="2"/>
        <v>478.78015938388376</v>
      </c>
      <c r="J15" s="4">
        <v>1.5</v>
      </c>
      <c r="K15" s="4">
        <v>0.8</v>
      </c>
      <c r="L15" s="6">
        <f t="shared" si="3"/>
        <v>489.70751720583178</v>
      </c>
      <c r="M15" s="5">
        <f t="shared" si="4"/>
        <v>0.42090563462319441</v>
      </c>
      <c r="N15" s="7">
        <f t="shared" si="5"/>
        <v>683.971656262691</v>
      </c>
    </row>
    <row r="16" spans="5:14" ht="16.2" thickBot="1" x14ac:dyDescent="0.35">
      <c r="E16" s="3">
        <v>1</v>
      </c>
      <c r="F16" s="4">
        <v>0.52</v>
      </c>
      <c r="G16" s="6">
        <f t="shared" si="0"/>
        <v>326.4716781372212</v>
      </c>
      <c r="H16" s="5">
        <f t="shared" si="1"/>
        <v>0.27358866250507635</v>
      </c>
      <c r="I16" s="7">
        <f t="shared" si="2"/>
        <v>666.87236485612368</v>
      </c>
      <c r="J16" s="4">
        <v>1</v>
      </c>
      <c r="K16" s="4">
        <v>0.8</v>
      </c>
      <c r="L16" s="6">
        <f t="shared" si="3"/>
        <v>326.4716781372212</v>
      </c>
      <c r="M16" s="5">
        <f t="shared" si="4"/>
        <v>0.42090563462319441</v>
      </c>
      <c r="N16" s="7">
        <f t="shared" si="5"/>
        <v>1025.9574843940363</v>
      </c>
    </row>
    <row r="17" spans="5:14" ht="16.2" thickBot="1" x14ac:dyDescent="0.35">
      <c r="E17" s="3">
        <v>0.5</v>
      </c>
      <c r="F17" s="4">
        <v>0.54</v>
      </c>
      <c r="G17" s="6">
        <f t="shared" si="0"/>
        <v>163.2358390686106</v>
      </c>
      <c r="H17" s="5">
        <f t="shared" si="1"/>
        <v>0.28411130337065621</v>
      </c>
      <c r="I17" s="7">
        <f t="shared" si="2"/>
        <v>1385.0426039319491</v>
      </c>
      <c r="J17" s="4">
        <v>0.5</v>
      </c>
      <c r="K17" s="4">
        <v>0.75</v>
      </c>
      <c r="L17" s="6">
        <f t="shared" si="3"/>
        <v>163.2358390686106</v>
      </c>
      <c r="M17" s="5">
        <f t="shared" si="4"/>
        <v>0.39459903245924477</v>
      </c>
      <c r="N17" s="7">
        <f t="shared" si="5"/>
        <v>1923.6702832388185</v>
      </c>
    </row>
    <row r="18" spans="5:14" ht="16.2" thickBot="1" x14ac:dyDescent="0.35">
      <c r="E18" s="3">
        <v>0.4</v>
      </c>
      <c r="F18" s="4">
        <v>0.41</v>
      </c>
      <c r="G18" s="6">
        <f t="shared" si="0"/>
        <v>130.58867125488848</v>
      </c>
      <c r="H18" s="5">
        <f t="shared" si="1"/>
        <v>0.21571413774438711</v>
      </c>
      <c r="I18" s="7">
        <f t="shared" si="2"/>
        <v>1314.508026879859</v>
      </c>
      <c r="J18" s="4">
        <v>0.4</v>
      </c>
      <c r="K18" s="4">
        <v>0.74</v>
      </c>
      <c r="L18" s="6">
        <f t="shared" si="3"/>
        <v>130.58867125488848</v>
      </c>
      <c r="M18" s="5">
        <f t="shared" si="4"/>
        <v>0.38933771202645479</v>
      </c>
      <c r="N18" s="7">
        <f t="shared" si="5"/>
        <v>2372.5266826612092</v>
      </c>
    </row>
    <row r="19" spans="5:14" ht="16.2" thickBot="1" x14ac:dyDescent="0.35">
      <c r="E19" s="3">
        <v>0.3</v>
      </c>
      <c r="F19" s="4">
        <v>0.4</v>
      </c>
      <c r="G19" s="6">
        <f t="shared" si="0"/>
        <v>97.941503441166361</v>
      </c>
      <c r="H19" s="5">
        <f t="shared" si="1"/>
        <v>0.21045281731159721</v>
      </c>
      <c r="I19" s="7">
        <f t="shared" si="2"/>
        <v>1709.9291406567274</v>
      </c>
      <c r="J19" s="4">
        <v>0.3</v>
      </c>
      <c r="K19" s="4">
        <v>0.72</v>
      </c>
      <c r="L19" s="6">
        <f t="shared" si="3"/>
        <v>97.941503441166361</v>
      </c>
      <c r="M19" s="5">
        <f t="shared" si="4"/>
        <v>0.37881507116087493</v>
      </c>
      <c r="N19" s="7">
        <f t="shared" si="5"/>
        <v>3077.872453182109</v>
      </c>
    </row>
    <row r="20" spans="5:14" ht="16.2" thickBot="1" x14ac:dyDescent="0.35">
      <c r="E20" s="3">
        <v>0.2</v>
      </c>
      <c r="F20" s="4">
        <v>0.3</v>
      </c>
      <c r="G20" s="6">
        <f t="shared" si="0"/>
        <v>65.294335627444241</v>
      </c>
      <c r="H20" s="5">
        <f t="shared" si="1"/>
        <v>0.15783961298369789</v>
      </c>
      <c r="I20" s="7">
        <f t="shared" si="2"/>
        <v>1923.6702832388182</v>
      </c>
      <c r="J20" s="4">
        <v>0.2</v>
      </c>
      <c r="K20" s="4">
        <v>0.61</v>
      </c>
      <c r="L20" s="6">
        <f t="shared" si="3"/>
        <v>65.294335627444241</v>
      </c>
      <c r="M20" s="5">
        <f t="shared" si="4"/>
        <v>0.32094054640018571</v>
      </c>
      <c r="N20" s="7">
        <f t="shared" si="5"/>
        <v>3911.4629092522637</v>
      </c>
    </row>
    <row r="21" spans="5:14" ht="16.2" thickBot="1" x14ac:dyDescent="0.35">
      <c r="E21" s="3">
        <v>0.1</v>
      </c>
      <c r="F21" s="4">
        <v>0.11</v>
      </c>
      <c r="G21" s="6">
        <f t="shared" si="0"/>
        <v>32.64716781372212</v>
      </c>
      <c r="H21" s="5">
        <f t="shared" si="1"/>
        <v>5.787452476068923E-2</v>
      </c>
      <c r="I21" s="7">
        <f>H21/(4*PI()*10^(-7)*G21)</f>
        <v>1410.6915410418001</v>
      </c>
      <c r="J21" s="4">
        <v>0.1</v>
      </c>
      <c r="K21" s="4">
        <v>0.36</v>
      </c>
      <c r="L21" s="6">
        <f t="shared" si="3"/>
        <v>32.64716781372212</v>
      </c>
      <c r="M21" s="5">
        <f t="shared" si="4"/>
        <v>0.18940753558043746</v>
      </c>
      <c r="N21" s="7">
        <f t="shared" si="5"/>
        <v>4616.808679773163</v>
      </c>
    </row>
    <row r="22" spans="5:14" ht="16.2" thickBot="1" x14ac:dyDescent="0.35">
      <c r="E22" s="3"/>
      <c r="F22" s="4"/>
      <c r="G22" s="4"/>
      <c r="H22" s="4"/>
      <c r="I22" s="4"/>
      <c r="J22" s="4"/>
      <c r="K22" s="4"/>
      <c r="L22" s="4"/>
      <c r="M22" s="4"/>
      <c r="N22" s="4"/>
    </row>
  </sheetData>
  <mergeCells count="2">
    <mergeCell ref="E6:I6"/>
    <mergeCell ref="J6:N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EC50-7828-407B-AECE-5132EC74E9ED}">
  <dimension ref="E2:N22"/>
  <sheetViews>
    <sheetView topLeftCell="D10" workbookViewId="0">
      <selection activeCell="K8" sqref="K8"/>
    </sheetView>
  </sheetViews>
  <sheetFormatPr baseColWidth="10" defaultRowHeight="14.4" x14ac:dyDescent="0.3"/>
  <cols>
    <col min="7" max="9" width="12.6640625" bestFit="1" customWidth="1"/>
  </cols>
  <sheetData>
    <row r="2" spans="5:14" x14ac:dyDescent="0.3">
      <c r="G2" t="s">
        <v>7</v>
      </c>
      <c r="H2">
        <f>2*20/(0.039*PI())</f>
        <v>326.4716781372212</v>
      </c>
    </row>
    <row r="3" spans="5:14" x14ac:dyDescent="0.3">
      <c r="G3" t="s">
        <v>8</v>
      </c>
      <c r="H3">
        <f>4*10000*100*10^(-9)/(20*PI()*0.011^2)</f>
        <v>0.52613204327899299</v>
      </c>
    </row>
    <row r="5" spans="5:14" ht="15" thickBot="1" x14ac:dyDescent="0.35"/>
    <row r="6" spans="5:14" ht="16.2" thickBot="1" x14ac:dyDescent="0.35">
      <c r="E6" s="8" t="s">
        <v>0</v>
      </c>
      <c r="F6" s="9"/>
      <c r="G6" s="9"/>
      <c r="H6" s="9"/>
      <c r="I6" s="10"/>
      <c r="J6" s="8" t="s">
        <v>1</v>
      </c>
      <c r="K6" s="9"/>
      <c r="L6" s="9"/>
      <c r="M6" s="9"/>
      <c r="N6" s="10"/>
    </row>
    <row r="7" spans="5:14" ht="18.600000000000001" thickBot="1" x14ac:dyDescent="0.35">
      <c r="E7" s="1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2</v>
      </c>
      <c r="K7" s="2" t="s">
        <v>3</v>
      </c>
      <c r="L7" s="2" t="s">
        <v>4</v>
      </c>
      <c r="M7" s="2" t="s">
        <v>5</v>
      </c>
      <c r="N7" s="2" t="s">
        <v>6</v>
      </c>
    </row>
    <row r="8" spans="5:14" ht="16.2" thickBot="1" x14ac:dyDescent="0.35">
      <c r="E8" s="3">
        <v>5</v>
      </c>
      <c r="F8" s="4">
        <v>0.73599999999999999</v>
      </c>
      <c r="G8" s="6">
        <f>$H$2*E8</f>
        <v>1632.3583906861061</v>
      </c>
      <c r="H8" s="5">
        <f>$H$3*F8</f>
        <v>0.38723318385333882</v>
      </c>
      <c r="I8" s="7">
        <f>H8/(4*PI()*10^(-7)*G8)</f>
        <v>188.77617712850267</v>
      </c>
      <c r="J8" s="4">
        <v>5</v>
      </c>
      <c r="K8" s="4"/>
      <c r="L8" s="6">
        <f>$H$2*J8</f>
        <v>1632.3583906861061</v>
      </c>
      <c r="M8" s="5">
        <f>$H$3*K8</f>
        <v>0</v>
      </c>
      <c r="N8" s="7">
        <f>M8/(4*PI()*10^(-7)*L8)</f>
        <v>0</v>
      </c>
    </row>
    <row r="9" spans="5:14" ht="16.2" thickBot="1" x14ac:dyDescent="0.35">
      <c r="E9" s="3">
        <v>4.5</v>
      </c>
      <c r="F9" s="4">
        <v>0.73599999999999999</v>
      </c>
      <c r="G9" s="6">
        <f t="shared" ref="G9:G21" si="0">$H$2*E9</f>
        <v>1469.1225516174954</v>
      </c>
      <c r="H9" s="5">
        <f t="shared" ref="H9:H21" si="1">$H$3*F9</f>
        <v>0.38723318385333882</v>
      </c>
      <c r="I9" s="7">
        <f t="shared" ref="I9:I20" si="2">H9/(4*PI()*10^(-7)*G9)</f>
        <v>209.75130792055853</v>
      </c>
      <c r="J9" s="4">
        <v>4.5</v>
      </c>
      <c r="K9" s="4"/>
      <c r="L9" s="6">
        <f t="shared" ref="L9:L21" si="3">$H$2*J9</f>
        <v>1469.1225516174954</v>
      </c>
      <c r="M9" s="5">
        <f t="shared" ref="M9:M21" si="4">$H$3*K9</f>
        <v>0</v>
      </c>
      <c r="N9" s="7">
        <f t="shared" ref="N9:N21" si="5">M9/(4*PI()*10^(-7)*L9)</f>
        <v>0</v>
      </c>
    </row>
    <row r="10" spans="5:14" ht="16.2" thickBot="1" x14ac:dyDescent="0.35">
      <c r="E10" s="3">
        <v>4</v>
      </c>
      <c r="F10" s="4">
        <v>0.72799999999999998</v>
      </c>
      <c r="G10" s="6">
        <f t="shared" si="0"/>
        <v>1305.8867125488848</v>
      </c>
      <c r="H10" s="5">
        <f t="shared" si="1"/>
        <v>0.3830241275071069</v>
      </c>
      <c r="I10" s="7">
        <f t="shared" si="2"/>
        <v>233.40532769964329</v>
      </c>
      <c r="J10" s="4">
        <v>4</v>
      </c>
      <c r="K10" s="4"/>
      <c r="L10" s="6">
        <f t="shared" si="3"/>
        <v>1305.8867125488848</v>
      </c>
      <c r="M10" s="5">
        <f t="shared" si="4"/>
        <v>0</v>
      </c>
      <c r="N10" s="7">
        <f t="shared" si="5"/>
        <v>0</v>
      </c>
    </row>
    <row r="11" spans="5:14" ht="16.2" thickBot="1" x14ac:dyDescent="0.35">
      <c r="E11" s="3">
        <v>3.5</v>
      </c>
      <c r="F11" s="4">
        <v>0.72799999999999998</v>
      </c>
      <c r="G11" s="6">
        <f t="shared" si="0"/>
        <v>1142.6508734802742</v>
      </c>
      <c r="H11" s="5">
        <f t="shared" si="1"/>
        <v>0.3830241275071069</v>
      </c>
      <c r="I11" s="7">
        <f t="shared" si="2"/>
        <v>266.7489459424495</v>
      </c>
      <c r="J11" s="4">
        <v>3.5</v>
      </c>
      <c r="K11" s="4"/>
      <c r="L11" s="6">
        <f t="shared" si="3"/>
        <v>1142.6508734802742</v>
      </c>
      <c r="M11" s="5">
        <f t="shared" si="4"/>
        <v>0</v>
      </c>
      <c r="N11" s="7">
        <f t="shared" si="5"/>
        <v>0</v>
      </c>
    </row>
    <row r="12" spans="5:14" ht="16.2" thickBot="1" x14ac:dyDescent="0.35">
      <c r="E12" s="3">
        <v>3</v>
      </c>
      <c r="F12" s="4">
        <v>0.72</v>
      </c>
      <c r="G12" s="6">
        <f t="shared" si="0"/>
        <v>979.41503441166356</v>
      </c>
      <c r="H12" s="5">
        <f t="shared" si="1"/>
        <v>0.37881507116087493</v>
      </c>
      <c r="I12" s="7">
        <f t="shared" si="2"/>
        <v>307.78724531821092</v>
      </c>
      <c r="J12" s="4">
        <v>3</v>
      </c>
      <c r="K12" s="4"/>
      <c r="L12" s="6">
        <f t="shared" si="3"/>
        <v>979.41503441166356</v>
      </c>
      <c r="M12" s="5">
        <f t="shared" si="4"/>
        <v>0</v>
      </c>
      <c r="N12" s="7">
        <f t="shared" si="5"/>
        <v>0</v>
      </c>
    </row>
    <row r="13" spans="5:14" ht="16.2" thickBot="1" x14ac:dyDescent="0.35">
      <c r="E13" s="3">
        <v>2.5</v>
      </c>
      <c r="F13" s="4">
        <v>0.69599999999999995</v>
      </c>
      <c r="G13" s="6">
        <f t="shared" si="0"/>
        <v>816.17919534305304</v>
      </c>
      <c r="H13" s="5">
        <f t="shared" si="1"/>
        <v>0.36618790212217911</v>
      </c>
      <c r="I13" s="7">
        <f t="shared" si="2"/>
        <v>357.03320456912462</v>
      </c>
      <c r="J13" s="4">
        <v>2.5</v>
      </c>
      <c r="K13" s="4"/>
      <c r="L13" s="6">
        <f t="shared" si="3"/>
        <v>816.17919534305304</v>
      </c>
      <c r="M13" s="5">
        <f t="shared" si="4"/>
        <v>0</v>
      </c>
      <c r="N13" s="7">
        <f t="shared" si="5"/>
        <v>0</v>
      </c>
    </row>
    <row r="14" spans="5:14" ht="16.2" thickBot="1" x14ac:dyDescent="0.35">
      <c r="E14" s="3">
        <v>2</v>
      </c>
      <c r="F14" s="4">
        <v>0.68799999999999994</v>
      </c>
      <c r="G14" s="6">
        <f t="shared" si="0"/>
        <v>652.94335627444241</v>
      </c>
      <c r="H14" s="5">
        <f t="shared" si="1"/>
        <v>0.36197884577594713</v>
      </c>
      <c r="I14" s="7">
        <f t="shared" si="2"/>
        <v>441.16171828943561</v>
      </c>
      <c r="J14" s="4">
        <v>2</v>
      </c>
      <c r="K14" s="4"/>
      <c r="L14" s="6">
        <f t="shared" si="3"/>
        <v>652.94335627444241</v>
      </c>
      <c r="M14" s="5">
        <f t="shared" si="4"/>
        <v>0</v>
      </c>
      <c r="N14" s="7">
        <f t="shared" si="5"/>
        <v>0</v>
      </c>
    </row>
    <row r="15" spans="5:14" ht="16.2" thickBot="1" x14ac:dyDescent="0.35">
      <c r="E15" s="3">
        <v>1.5</v>
      </c>
      <c r="F15" s="4">
        <v>0.67200000000000004</v>
      </c>
      <c r="G15" s="6">
        <f t="shared" si="0"/>
        <v>489.70751720583178</v>
      </c>
      <c r="H15" s="5">
        <f t="shared" si="1"/>
        <v>0.35356073308348329</v>
      </c>
      <c r="I15" s="7">
        <f t="shared" si="2"/>
        <v>574.53619126066042</v>
      </c>
      <c r="J15" s="4">
        <v>1.5</v>
      </c>
      <c r="K15" s="4"/>
      <c r="L15" s="6">
        <f t="shared" si="3"/>
        <v>489.70751720583178</v>
      </c>
      <c r="M15" s="5">
        <f t="shared" si="4"/>
        <v>0</v>
      </c>
      <c r="N15" s="7">
        <f t="shared" si="5"/>
        <v>0</v>
      </c>
    </row>
    <row r="16" spans="5:14" ht="16.2" thickBot="1" x14ac:dyDescent="0.35">
      <c r="E16" s="3">
        <v>1</v>
      </c>
      <c r="F16" s="4">
        <v>0.624</v>
      </c>
      <c r="G16" s="6">
        <f t="shared" si="0"/>
        <v>326.4716781372212</v>
      </c>
      <c r="H16" s="5">
        <f t="shared" si="1"/>
        <v>0.3283063950060916</v>
      </c>
      <c r="I16" s="7">
        <f t="shared" si="2"/>
        <v>800.24683782734837</v>
      </c>
      <c r="J16" s="4">
        <v>1</v>
      </c>
      <c r="K16" s="4"/>
      <c r="L16" s="6">
        <f t="shared" si="3"/>
        <v>326.4716781372212</v>
      </c>
      <c r="M16" s="5">
        <f t="shared" si="4"/>
        <v>0</v>
      </c>
      <c r="N16" s="7">
        <f t="shared" si="5"/>
        <v>0</v>
      </c>
    </row>
    <row r="17" spans="5:14" ht="16.2" thickBot="1" x14ac:dyDescent="0.35">
      <c r="E17" s="3">
        <v>0.5</v>
      </c>
      <c r="F17" s="4">
        <v>0.53600000000000003</v>
      </c>
      <c r="G17" s="6">
        <f t="shared" si="0"/>
        <v>163.2358390686106</v>
      </c>
      <c r="H17" s="5">
        <f t="shared" si="1"/>
        <v>0.28200677519754025</v>
      </c>
      <c r="I17" s="7">
        <f t="shared" si="2"/>
        <v>1374.7830290880088</v>
      </c>
      <c r="J17" s="4">
        <v>0.5</v>
      </c>
      <c r="K17" s="4"/>
      <c r="L17" s="6">
        <f t="shared" si="3"/>
        <v>163.2358390686106</v>
      </c>
      <c r="M17" s="5">
        <f t="shared" si="4"/>
        <v>0</v>
      </c>
      <c r="N17" s="7">
        <f t="shared" si="5"/>
        <v>0</v>
      </c>
    </row>
    <row r="18" spans="5:14" ht="16.2" thickBot="1" x14ac:dyDescent="0.35">
      <c r="E18" s="3">
        <v>0.4</v>
      </c>
      <c r="F18" s="4">
        <v>0.496</v>
      </c>
      <c r="G18" s="6">
        <f t="shared" si="0"/>
        <v>130.58867125488848</v>
      </c>
      <c r="H18" s="5">
        <f t="shared" si="1"/>
        <v>0.26096149346638053</v>
      </c>
      <c r="I18" s="7">
        <f t="shared" si="2"/>
        <v>1590.2341008107564</v>
      </c>
      <c r="J18" s="4">
        <v>0.4</v>
      </c>
      <c r="K18" s="4"/>
      <c r="L18" s="6">
        <f t="shared" si="3"/>
        <v>130.58867125488848</v>
      </c>
      <c r="M18" s="5">
        <f t="shared" si="4"/>
        <v>0</v>
      </c>
      <c r="N18" s="7">
        <f t="shared" si="5"/>
        <v>0</v>
      </c>
    </row>
    <row r="19" spans="5:14" ht="16.2" thickBot="1" x14ac:dyDescent="0.35">
      <c r="E19" s="3">
        <v>0.3</v>
      </c>
      <c r="F19" s="4">
        <v>0.39200000000000002</v>
      </c>
      <c r="G19" s="6">
        <f t="shared" si="0"/>
        <v>97.941503441166361</v>
      </c>
      <c r="H19" s="5">
        <f t="shared" si="1"/>
        <v>0.20624376096536526</v>
      </c>
      <c r="I19" s="7">
        <f t="shared" si="2"/>
        <v>1675.7305578435928</v>
      </c>
      <c r="J19" s="4">
        <v>0.3</v>
      </c>
      <c r="K19" s="4"/>
      <c r="L19" s="6">
        <f t="shared" si="3"/>
        <v>97.941503441166361</v>
      </c>
      <c r="M19" s="5">
        <f t="shared" si="4"/>
        <v>0</v>
      </c>
      <c r="N19" s="7">
        <f t="shared" si="5"/>
        <v>0</v>
      </c>
    </row>
    <row r="20" spans="5:14" ht="16.2" thickBot="1" x14ac:dyDescent="0.35">
      <c r="E20" s="3">
        <v>0.2</v>
      </c>
      <c r="F20" s="4">
        <v>0.27800000000000002</v>
      </c>
      <c r="G20" s="6">
        <f t="shared" si="0"/>
        <v>65.294335627444241</v>
      </c>
      <c r="H20" s="5">
        <f t="shared" si="1"/>
        <v>0.14626470803156005</v>
      </c>
      <c r="I20" s="7">
        <f t="shared" si="2"/>
        <v>1782.6011291346383</v>
      </c>
      <c r="J20" s="4">
        <v>0.2</v>
      </c>
      <c r="K20" s="4"/>
      <c r="L20" s="6">
        <f t="shared" si="3"/>
        <v>65.294335627444241</v>
      </c>
      <c r="M20" s="5">
        <f t="shared" si="4"/>
        <v>0</v>
      </c>
      <c r="N20" s="7">
        <f t="shared" si="5"/>
        <v>0</v>
      </c>
    </row>
    <row r="21" spans="5:14" ht="16.2" thickBot="1" x14ac:dyDescent="0.35">
      <c r="E21" s="3">
        <v>0.1</v>
      </c>
      <c r="F21" s="4">
        <v>6.4000000000000001E-2</v>
      </c>
      <c r="G21" s="6">
        <f t="shared" si="0"/>
        <v>32.64716781372212</v>
      </c>
      <c r="H21" s="5">
        <f t="shared" si="1"/>
        <v>3.3672450769855554E-2</v>
      </c>
      <c r="I21" s="7">
        <f>H21/(4*PI()*10^(-7)*G21)</f>
        <v>820.7659875152292</v>
      </c>
      <c r="J21" s="4">
        <v>0.1</v>
      </c>
      <c r="K21" s="4"/>
      <c r="L21" s="6">
        <f t="shared" si="3"/>
        <v>32.64716781372212</v>
      </c>
      <c r="M21" s="5">
        <f t="shared" si="4"/>
        <v>0</v>
      </c>
      <c r="N21" s="7">
        <f t="shared" si="5"/>
        <v>0</v>
      </c>
    </row>
    <row r="22" spans="5:14" ht="16.2" thickBot="1" x14ac:dyDescent="0.35">
      <c r="E22" s="3"/>
      <c r="F22" s="4"/>
      <c r="G22" s="4"/>
      <c r="H22" s="4"/>
      <c r="I22" s="4"/>
      <c r="J22" s="4"/>
      <c r="K22" s="4"/>
      <c r="L22" s="4"/>
      <c r="M22" s="4"/>
      <c r="N22" s="4"/>
    </row>
  </sheetData>
  <mergeCells count="2">
    <mergeCell ref="E6:I6"/>
    <mergeCell ref="J6:N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7F0F-6CBC-4027-89EC-D4876B7D860A}">
  <dimension ref="E2:N22"/>
  <sheetViews>
    <sheetView topLeftCell="C11" workbookViewId="0">
      <selection activeCell="G8" sqref="G8"/>
    </sheetView>
  </sheetViews>
  <sheetFormatPr baseColWidth="10" defaultRowHeight="14.4" x14ac:dyDescent="0.3"/>
  <cols>
    <col min="7" max="9" width="12.6640625" bestFit="1" customWidth="1"/>
  </cols>
  <sheetData>
    <row r="2" spans="5:14" x14ac:dyDescent="0.3">
      <c r="G2" t="s">
        <v>7</v>
      </c>
      <c r="H2">
        <f>2*20/(0.039*PI())</f>
        <v>326.4716781372212</v>
      </c>
    </row>
    <row r="3" spans="5:14" x14ac:dyDescent="0.3">
      <c r="G3" t="s">
        <v>8</v>
      </c>
      <c r="H3">
        <f>8*10000*100*10^(-9)/(20*PI()*0.011^2)</f>
        <v>1.052264086557986</v>
      </c>
    </row>
    <row r="5" spans="5:14" ht="15" thickBot="1" x14ac:dyDescent="0.35"/>
    <row r="6" spans="5:14" ht="16.2" thickBot="1" x14ac:dyDescent="0.35">
      <c r="E6" s="8" t="s">
        <v>0</v>
      </c>
      <c r="F6" s="9"/>
      <c r="G6" s="9"/>
      <c r="H6" s="9"/>
      <c r="I6" s="10"/>
      <c r="J6" s="8" t="s">
        <v>1</v>
      </c>
      <c r="K6" s="9"/>
      <c r="L6" s="9"/>
      <c r="M6" s="9"/>
      <c r="N6" s="10"/>
    </row>
    <row r="7" spans="5:14" ht="18.600000000000001" thickBot="1" x14ac:dyDescent="0.35">
      <c r="E7" s="1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2</v>
      </c>
      <c r="K7" s="2" t="s">
        <v>3</v>
      </c>
      <c r="L7" s="2" t="s">
        <v>4</v>
      </c>
      <c r="M7" s="2" t="s">
        <v>5</v>
      </c>
      <c r="N7" s="2" t="s">
        <v>6</v>
      </c>
    </row>
    <row r="8" spans="5:14" ht="16.2" thickBot="1" x14ac:dyDescent="0.35">
      <c r="E8" s="3">
        <v>5</v>
      </c>
      <c r="F8" s="4">
        <v>0.72</v>
      </c>
      <c r="G8" s="6">
        <f>$H$2*E8</f>
        <v>1632.3583906861061</v>
      </c>
      <c r="H8" s="5">
        <f>$H$3*F8</f>
        <v>0.75763014232174986</v>
      </c>
      <c r="I8" s="7">
        <f>H8/(4*PI()*10^(-7)*G8)</f>
        <v>369.34469438185306</v>
      </c>
      <c r="J8" s="4">
        <v>5</v>
      </c>
      <c r="K8" s="4">
        <v>0.9</v>
      </c>
      <c r="L8" s="6">
        <f>$H$2*J8</f>
        <v>1632.3583906861061</v>
      </c>
      <c r="M8" s="5">
        <f>$H$3*K8</f>
        <v>0.9470376779021874</v>
      </c>
      <c r="N8" s="7">
        <f>M8/(4*PI()*10^(-7)*L8)</f>
        <v>461.68086797731638</v>
      </c>
    </row>
    <row r="9" spans="5:14" ht="16.2" thickBot="1" x14ac:dyDescent="0.35">
      <c r="E9" s="3">
        <v>4.5</v>
      </c>
      <c r="F9" s="4">
        <v>0.72799999999999998</v>
      </c>
      <c r="G9" s="6">
        <f t="shared" ref="G9:G21" si="0">$H$2*E9</f>
        <v>1469.1225516174954</v>
      </c>
      <c r="H9" s="5">
        <f t="shared" ref="H9:H21" si="1">$H$3*F9</f>
        <v>0.76604825501421381</v>
      </c>
      <c r="I9" s="7">
        <f t="shared" ref="I9:I20" si="2">H9/(4*PI()*10^(-7)*G9)</f>
        <v>414.94280479936583</v>
      </c>
      <c r="J9" s="4">
        <v>4.5</v>
      </c>
      <c r="K9" s="4">
        <v>0.88</v>
      </c>
      <c r="L9" s="6">
        <f t="shared" ref="L9:L21" si="3">$H$2*J9</f>
        <v>1469.1225516174954</v>
      </c>
      <c r="M9" s="5">
        <f t="shared" ref="M9:M21" si="4">$H$3*K9</f>
        <v>0.92599239617102769</v>
      </c>
      <c r="N9" s="7">
        <f t="shared" ref="N9:N21" si="5">M9/(4*PI()*10^(-7)*L9)</f>
        <v>501.57921459264003</v>
      </c>
    </row>
    <row r="10" spans="5:14" ht="16.2" thickBot="1" x14ac:dyDescent="0.35">
      <c r="E10" s="3">
        <v>4</v>
      </c>
      <c r="F10" s="4">
        <v>0.71199999999999997</v>
      </c>
      <c r="G10" s="6">
        <f t="shared" si="0"/>
        <v>1305.8867125488848</v>
      </c>
      <c r="H10" s="5">
        <f t="shared" si="1"/>
        <v>0.74921202962928601</v>
      </c>
      <c r="I10" s="7">
        <f t="shared" si="2"/>
        <v>456.55108055534618</v>
      </c>
      <c r="J10" s="4">
        <v>4</v>
      </c>
      <c r="K10" s="4">
        <v>0.9</v>
      </c>
      <c r="L10" s="6">
        <f t="shared" si="3"/>
        <v>1305.8867125488848</v>
      </c>
      <c r="M10" s="5">
        <f t="shared" si="4"/>
        <v>0.9470376779021874</v>
      </c>
      <c r="N10" s="7">
        <f t="shared" si="5"/>
        <v>577.10108497164549</v>
      </c>
    </row>
    <row r="11" spans="5:14" ht="16.2" thickBot="1" x14ac:dyDescent="0.35">
      <c r="E11" s="3">
        <v>3.5</v>
      </c>
      <c r="F11" s="4">
        <v>0.70399999999999996</v>
      </c>
      <c r="G11" s="6">
        <f t="shared" si="0"/>
        <v>1142.6508734802742</v>
      </c>
      <c r="H11" s="5">
        <f t="shared" si="1"/>
        <v>0.74079391693682206</v>
      </c>
      <c r="I11" s="7">
        <f t="shared" si="2"/>
        <v>515.91004929528685</v>
      </c>
      <c r="J11" s="4">
        <v>3.5</v>
      </c>
      <c r="K11" s="4">
        <v>0.88</v>
      </c>
      <c r="L11" s="6">
        <f t="shared" si="3"/>
        <v>1142.6508734802742</v>
      </c>
      <c r="M11" s="5">
        <f t="shared" si="4"/>
        <v>0.92599239617102769</v>
      </c>
      <c r="N11" s="7">
        <f t="shared" si="5"/>
        <v>644.88756161910862</v>
      </c>
    </row>
    <row r="12" spans="5:14" ht="16.2" thickBot="1" x14ac:dyDescent="0.35">
      <c r="E12" s="3">
        <v>3</v>
      </c>
      <c r="F12" s="4">
        <v>0.71199999999999997</v>
      </c>
      <c r="G12" s="6">
        <f t="shared" si="0"/>
        <v>979.41503441166356</v>
      </c>
      <c r="H12" s="5">
        <f t="shared" si="1"/>
        <v>0.74921202962928601</v>
      </c>
      <c r="I12" s="7">
        <f t="shared" si="2"/>
        <v>608.73477407379494</v>
      </c>
      <c r="J12" s="4">
        <v>3</v>
      </c>
      <c r="K12" s="4">
        <v>0.88</v>
      </c>
      <c r="L12" s="6">
        <f t="shared" si="3"/>
        <v>979.41503441166356</v>
      </c>
      <c r="M12" s="5">
        <f t="shared" si="4"/>
        <v>0.92599239617102769</v>
      </c>
      <c r="N12" s="7">
        <f t="shared" si="5"/>
        <v>752.36882188896016</v>
      </c>
    </row>
    <row r="13" spans="5:14" ht="16.2" thickBot="1" x14ac:dyDescent="0.35">
      <c r="E13" s="3">
        <v>2.5</v>
      </c>
      <c r="F13" s="4">
        <v>0.68799999999999994</v>
      </c>
      <c r="G13" s="6">
        <f t="shared" si="0"/>
        <v>816.17919534305304</v>
      </c>
      <c r="H13" s="5">
        <f t="shared" si="1"/>
        <v>0.72395769155189427</v>
      </c>
      <c r="I13" s="7">
        <f t="shared" si="2"/>
        <v>705.85874926309691</v>
      </c>
      <c r="J13" s="4">
        <v>2.5</v>
      </c>
      <c r="K13" s="4">
        <v>0.88</v>
      </c>
      <c r="L13" s="6">
        <f t="shared" si="3"/>
        <v>816.17919534305304</v>
      </c>
      <c r="M13" s="5">
        <f t="shared" si="4"/>
        <v>0.92599239617102769</v>
      </c>
      <c r="N13" s="7">
        <f t="shared" si="5"/>
        <v>902.84258626675205</v>
      </c>
    </row>
    <row r="14" spans="5:14" ht="16.2" thickBot="1" x14ac:dyDescent="0.35">
      <c r="E14" s="3">
        <v>2</v>
      </c>
      <c r="F14" s="4">
        <v>0.68799999999999994</v>
      </c>
      <c r="G14" s="6">
        <f t="shared" si="0"/>
        <v>652.94335627444241</v>
      </c>
      <c r="H14" s="5">
        <f t="shared" si="1"/>
        <v>0.72395769155189427</v>
      </c>
      <c r="I14" s="7">
        <f t="shared" si="2"/>
        <v>882.32343657887122</v>
      </c>
      <c r="J14" s="4">
        <v>2</v>
      </c>
      <c r="K14" s="4">
        <v>0.86</v>
      </c>
      <c r="L14" s="6">
        <f t="shared" si="3"/>
        <v>652.94335627444241</v>
      </c>
      <c r="M14" s="5">
        <f t="shared" si="4"/>
        <v>0.90494711443986797</v>
      </c>
      <c r="N14" s="7">
        <f t="shared" si="5"/>
        <v>1102.9042957235893</v>
      </c>
    </row>
    <row r="15" spans="5:14" ht="16.2" thickBot="1" x14ac:dyDescent="0.35">
      <c r="E15" s="3">
        <v>1.5</v>
      </c>
      <c r="F15" s="4">
        <v>0.67200000000000004</v>
      </c>
      <c r="G15" s="6">
        <f t="shared" si="0"/>
        <v>489.70751720583178</v>
      </c>
      <c r="H15" s="5">
        <f t="shared" si="1"/>
        <v>0.70712146616696658</v>
      </c>
      <c r="I15" s="7">
        <f t="shared" si="2"/>
        <v>1149.0723825213208</v>
      </c>
      <c r="J15" s="4">
        <v>1.5</v>
      </c>
      <c r="K15" s="4">
        <v>0.86</v>
      </c>
      <c r="L15" s="6">
        <f t="shared" si="3"/>
        <v>489.70751720583178</v>
      </c>
      <c r="M15" s="5">
        <f t="shared" si="4"/>
        <v>0.90494711443986797</v>
      </c>
      <c r="N15" s="7">
        <f t="shared" si="5"/>
        <v>1470.5390609647857</v>
      </c>
    </row>
    <row r="16" spans="5:14" ht="16.2" thickBot="1" x14ac:dyDescent="0.35">
      <c r="E16" s="3">
        <v>1</v>
      </c>
      <c r="F16" s="4">
        <v>0.60799999999999998</v>
      </c>
      <c r="G16" s="6">
        <f t="shared" si="0"/>
        <v>326.4716781372212</v>
      </c>
      <c r="H16" s="5">
        <f t="shared" si="1"/>
        <v>0.63977656462725541</v>
      </c>
      <c r="I16" s="7">
        <f t="shared" si="2"/>
        <v>1559.4553762789351</v>
      </c>
      <c r="J16" s="4">
        <v>1</v>
      </c>
      <c r="K16" s="4">
        <v>0.86</v>
      </c>
      <c r="L16" s="6">
        <f t="shared" si="3"/>
        <v>326.4716781372212</v>
      </c>
      <c r="M16" s="5">
        <f t="shared" si="4"/>
        <v>0.90494711443986797</v>
      </c>
      <c r="N16" s="7">
        <f t="shared" si="5"/>
        <v>2205.8085914471785</v>
      </c>
    </row>
    <row r="17" spans="5:14" ht="16.2" thickBot="1" x14ac:dyDescent="0.35">
      <c r="E17" s="3">
        <v>0.5</v>
      </c>
      <c r="F17" s="4">
        <v>0.53600000000000003</v>
      </c>
      <c r="G17" s="6">
        <f t="shared" si="0"/>
        <v>163.2358390686106</v>
      </c>
      <c r="H17" s="5">
        <f t="shared" si="1"/>
        <v>0.5640135503950805</v>
      </c>
      <c r="I17" s="7">
        <f t="shared" si="2"/>
        <v>2749.5660581760176</v>
      </c>
      <c r="J17" s="4">
        <v>0.5</v>
      </c>
      <c r="K17" s="4">
        <v>0.82</v>
      </c>
      <c r="L17" s="6">
        <f t="shared" si="3"/>
        <v>163.2358390686106</v>
      </c>
      <c r="M17" s="5">
        <f t="shared" si="4"/>
        <v>0.86285655097754843</v>
      </c>
      <c r="N17" s="7">
        <f t="shared" si="5"/>
        <v>4206.4256860155492</v>
      </c>
    </row>
    <row r="18" spans="5:14" ht="16.2" thickBot="1" x14ac:dyDescent="0.35">
      <c r="E18" s="3">
        <v>0.4</v>
      </c>
      <c r="F18" s="4">
        <v>0.52800000000000002</v>
      </c>
      <c r="G18" s="6">
        <f t="shared" si="0"/>
        <v>130.58867125488848</v>
      </c>
      <c r="H18" s="5">
        <f t="shared" si="1"/>
        <v>0.55559543770261666</v>
      </c>
      <c r="I18" s="7">
        <f t="shared" si="2"/>
        <v>3385.6596985003202</v>
      </c>
      <c r="J18" s="4">
        <v>0.4</v>
      </c>
      <c r="K18" s="4">
        <v>0.8</v>
      </c>
      <c r="L18" s="6">
        <f t="shared" si="3"/>
        <v>130.58867125488848</v>
      </c>
      <c r="M18" s="5">
        <f t="shared" si="4"/>
        <v>0.84181126924638883</v>
      </c>
      <c r="N18" s="7">
        <f t="shared" si="5"/>
        <v>5129.7874219701825</v>
      </c>
    </row>
    <row r="19" spans="5:14" ht="16.2" thickBot="1" x14ac:dyDescent="0.35">
      <c r="E19" s="3">
        <v>0.3</v>
      </c>
      <c r="F19" s="4">
        <v>0.45</v>
      </c>
      <c r="G19" s="6">
        <f t="shared" si="0"/>
        <v>97.941503441166361</v>
      </c>
      <c r="H19" s="5">
        <f t="shared" si="1"/>
        <v>0.4735188389510937</v>
      </c>
      <c r="I19" s="7">
        <f t="shared" si="2"/>
        <v>3847.3405664776365</v>
      </c>
      <c r="J19" s="4">
        <v>0.3</v>
      </c>
      <c r="K19" s="4">
        <v>0.76</v>
      </c>
      <c r="L19" s="6">
        <f t="shared" si="3"/>
        <v>97.941503441166361</v>
      </c>
      <c r="M19" s="5">
        <f t="shared" si="4"/>
        <v>0.7997207057840694</v>
      </c>
      <c r="N19" s="7">
        <f t="shared" si="5"/>
        <v>6497.7307344955643</v>
      </c>
    </row>
    <row r="20" spans="5:14" ht="16.2" thickBot="1" x14ac:dyDescent="0.35">
      <c r="E20" s="3">
        <v>0.2</v>
      </c>
      <c r="F20" s="4">
        <v>0.32800000000000001</v>
      </c>
      <c r="G20" s="6">
        <f t="shared" si="0"/>
        <v>65.294335627444241</v>
      </c>
      <c r="H20" s="5">
        <f t="shared" si="1"/>
        <v>0.34514262039101939</v>
      </c>
      <c r="I20" s="7">
        <f t="shared" si="2"/>
        <v>4206.4256860155492</v>
      </c>
      <c r="J20" s="4">
        <v>0.2</v>
      </c>
      <c r="K20" s="4">
        <v>0.57999999999999996</v>
      </c>
      <c r="L20" s="6">
        <f t="shared" si="3"/>
        <v>65.294335627444241</v>
      </c>
      <c r="M20" s="5">
        <f t="shared" si="4"/>
        <v>0.61031317020363185</v>
      </c>
      <c r="N20" s="7">
        <f t="shared" si="5"/>
        <v>7438.1917618567632</v>
      </c>
    </row>
    <row r="21" spans="5:14" ht="16.2" thickBot="1" x14ac:dyDescent="0.35">
      <c r="E21" s="3">
        <v>0.1</v>
      </c>
      <c r="F21" s="4">
        <v>9.6000000000000002E-2</v>
      </c>
      <c r="G21" s="6">
        <f t="shared" si="0"/>
        <v>32.64716781372212</v>
      </c>
      <c r="H21" s="5">
        <f t="shared" si="1"/>
        <v>0.10101735230956665</v>
      </c>
      <c r="I21" s="7">
        <f>H21/(4*PI()*10^(-7)*G21)</f>
        <v>2462.2979625456874</v>
      </c>
      <c r="J21" s="4">
        <v>0.1</v>
      </c>
      <c r="K21" s="4">
        <v>0.27200000000000002</v>
      </c>
      <c r="L21" s="6">
        <f t="shared" si="3"/>
        <v>32.64716781372212</v>
      </c>
      <c r="M21" s="5">
        <f t="shared" si="4"/>
        <v>0.28621583154377223</v>
      </c>
      <c r="N21" s="7">
        <f t="shared" si="5"/>
        <v>6976.5108938794483</v>
      </c>
    </row>
    <row r="22" spans="5:14" ht="16.2" thickBot="1" x14ac:dyDescent="0.35">
      <c r="E22" s="3"/>
      <c r="F22" s="4"/>
      <c r="G22" s="4"/>
      <c r="H22" s="4"/>
      <c r="I22" s="4"/>
      <c r="J22" s="4"/>
      <c r="K22" s="4"/>
      <c r="L22" s="4"/>
      <c r="M22" s="4"/>
      <c r="N22" s="4"/>
    </row>
  </sheetData>
  <mergeCells count="2">
    <mergeCell ref="E6:I6"/>
    <mergeCell ref="J6:N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9064-D578-4DD5-9D8C-6D5E5D8E8A2D}">
  <dimension ref="E2:N22"/>
  <sheetViews>
    <sheetView tabSelected="1" topLeftCell="C1" workbookViewId="0">
      <selection activeCell="E6" sqref="E6:N21"/>
    </sheetView>
  </sheetViews>
  <sheetFormatPr baseColWidth="10" defaultRowHeight="14.4" x14ac:dyDescent="0.3"/>
  <cols>
    <col min="7" max="9" width="12.6640625" bestFit="1" customWidth="1"/>
  </cols>
  <sheetData>
    <row r="2" spans="5:14" x14ac:dyDescent="0.3">
      <c r="G2" t="s">
        <v>7</v>
      </c>
      <c r="H2">
        <f>2*20/(0.039*PI())</f>
        <v>326.4716781372212</v>
      </c>
    </row>
    <row r="3" spans="5:14" x14ac:dyDescent="0.3">
      <c r="G3" t="s">
        <v>8</v>
      </c>
      <c r="H3">
        <f>8*10000*100*10^(-9)/(20*PI()*0.011^2)</f>
        <v>1.052264086557986</v>
      </c>
    </row>
    <row r="5" spans="5:14" ht="15" thickBot="1" x14ac:dyDescent="0.35"/>
    <row r="6" spans="5:14" ht="16.2" thickBot="1" x14ac:dyDescent="0.35">
      <c r="E6" s="8" t="s">
        <v>0</v>
      </c>
      <c r="F6" s="9"/>
      <c r="G6" s="9"/>
      <c r="H6" s="9"/>
      <c r="I6" s="10"/>
      <c r="J6" s="8" t="s">
        <v>1</v>
      </c>
      <c r="K6" s="9"/>
      <c r="L6" s="9"/>
      <c r="M6" s="9"/>
      <c r="N6" s="10"/>
    </row>
    <row r="7" spans="5:14" ht="18.600000000000001" thickBot="1" x14ac:dyDescent="0.35">
      <c r="E7" s="1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2</v>
      </c>
      <c r="K7" s="2" t="s">
        <v>3</v>
      </c>
      <c r="L7" s="2" t="s">
        <v>4</v>
      </c>
      <c r="M7" s="2" t="s">
        <v>5</v>
      </c>
      <c r="N7" s="2" t="s">
        <v>6</v>
      </c>
    </row>
    <row r="8" spans="5:14" ht="16.2" thickBot="1" x14ac:dyDescent="0.35">
      <c r="E8" s="3">
        <v>5</v>
      </c>
      <c r="F8" s="4">
        <v>0.72</v>
      </c>
      <c r="G8" s="6">
        <f>$H$2*E8/2</f>
        <v>816.17919534305304</v>
      </c>
      <c r="H8" s="5">
        <f>$H$3*F8/2</f>
        <v>0.37881507116087493</v>
      </c>
      <c r="I8" s="7">
        <f>H8/(4*PI()*10^(-7)*G8)</f>
        <v>369.34469438185306</v>
      </c>
      <c r="J8" s="4">
        <v>5</v>
      </c>
      <c r="K8" s="4">
        <v>0.9</v>
      </c>
      <c r="L8" s="6">
        <f>$H$2*J8/2</f>
        <v>816.17919534305304</v>
      </c>
      <c r="M8" s="5">
        <f>$H$3*K8/2</f>
        <v>0.4735188389510937</v>
      </c>
      <c r="N8" s="7">
        <f>M8/(4*PI()*10^(-7)*L8)</f>
        <v>461.68086797731638</v>
      </c>
    </row>
    <row r="9" spans="5:14" ht="16.2" thickBot="1" x14ac:dyDescent="0.35">
      <c r="E9" s="3">
        <v>4.5</v>
      </c>
      <c r="F9" s="4">
        <v>0.72799999999999998</v>
      </c>
      <c r="G9" s="6">
        <f t="shared" ref="G9:G21" si="0">$H$2*E9/2</f>
        <v>734.56127580874772</v>
      </c>
      <c r="H9" s="5">
        <f t="shared" ref="H9:H21" si="1">$H$3*F9/2</f>
        <v>0.3830241275071069</v>
      </c>
      <c r="I9" s="7">
        <f t="shared" ref="I9:I20" si="2">H9/(4*PI()*10^(-7)*G9)</f>
        <v>414.94280479936583</v>
      </c>
      <c r="J9" s="4">
        <v>4.5</v>
      </c>
      <c r="K9" s="4">
        <v>0.88</v>
      </c>
      <c r="L9" s="6">
        <f>$H$2*J9/2</f>
        <v>734.56127580874772</v>
      </c>
      <c r="M9" s="5">
        <f>$H$3*K9/2</f>
        <v>0.46299619808551384</v>
      </c>
      <c r="N9" s="7">
        <f t="shared" ref="N9:N21" si="3">M9/(4*PI()*10^(-7)*L9)</f>
        <v>501.57921459264003</v>
      </c>
    </row>
    <row r="10" spans="5:14" ht="16.2" thickBot="1" x14ac:dyDescent="0.35">
      <c r="E10" s="3">
        <v>4</v>
      </c>
      <c r="F10" s="4">
        <v>0.71199999999999997</v>
      </c>
      <c r="G10" s="6">
        <f t="shared" si="0"/>
        <v>652.94335627444241</v>
      </c>
      <c r="H10" s="5">
        <f t="shared" si="1"/>
        <v>0.37460601481464301</v>
      </c>
      <c r="I10" s="7">
        <f t="shared" si="2"/>
        <v>456.55108055534618</v>
      </c>
      <c r="J10" s="4">
        <v>4</v>
      </c>
      <c r="K10" s="4">
        <v>0.9</v>
      </c>
      <c r="L10" s="6">
        <f t="shared" ref="L10:L21" si="4">$H$2*J10/2</f>
        <v>652.94335627444241</v>
      </c>
      <c r="M10" s="5">
        <f t="shared" ref="M10:M21" si="5">$H$3*K10/2</f>
        <v>0.4735188389510937</v>
      </c>
      <c r="N10" s="7">
        <f t="shared" si="3"/>
        <v>577.10108497164549</v>
      </c>
    </row>
    <row r="11" spans="5:14" ht="16.2" thickBot="1" x14ac:dyDescent="0.35">
      <c r="E11" s="3">
        <v>3.5</v>
      </c>
      <c r="F11" s="4">
        <v>0.70399999999999996</v>
      </c>
      <c r="G11" s="6">
        <f t="shared" si="0"/>
        <v>571.32543674013709</v>
      </c>
      <c r="H11" s="5">
        <f t="shared" si="1"/>
        <v>0.37039695846841103</v>
      </c>
      <c r="I11" s="7">
        <f t="shared" si="2"/>
        <v>515.91004929528685</v>
      </c>
      <c r="J11" s="4">
        <v>3.5</v>
      </c>
      <c r="K11" s="4">
        <v>0.88</v>
      </c>
      <c r="L11" s="6">
        <f t="shared" si="4"/>
        <v>571.32543674013709</v>
      </c>
      <c r="M11" s="5">
        <f t="shared" si="5"/>
        <v>0.46299619808551384</v>
      </c>
      <c r="N11" s="7">
        <f t="shared" si="3"/>
        <v>644.88756161910862</v>
      </c>
    </row>
    <row r="12" spans="5:14" ht="16.2" thickBot="1" x14ac:dyDescent="0.35">
      <c r="E12" s="3">
        <v>3</v>
      </c>
      <c r="F12" s="4">
        <v>0.71199999999999997</v>
      </c>
      <c r="G12" s="6">
        <f t="shared" si="0"/>
        <v>489.70751720583178</v>
      </c>
      <c r="H12" s="5">
        <f t="shared" si="1"/>
        <v>0.37460601481464301</v>
      </c>
      <c r="I12" s="7">
        <f t="shared" si="2"/>
        <v>608.73477407379494</v>
      </c>
      <c r="J12" s="4">
        <v>3</v>
      </c>
      <c r="K12" s="4">
        <v>0.88</v>
      </c>
      <c r="L12" s="6">
        <f t="shared" si="4"/>
        <v>489.70751720583178</v>
      </c>
      <c r="M12" s="5">
        <f t="shared" si="5"/>
        <v>0.46299619808551384</v>
      </c>
      <c r="N12" s="7">
        <f t="shared" si="3"/>
        <v>752.36882188896016</v>
      </c>
    </row>
    <row r="13" spans="5:14" ht="16.2" thickBot="1" x14ac:dyDescent="0.35">
      <c r="E13" s="3">
        <v>2.5</v>
      </c>
      <c r="F13" s="4">
        <v>0.68799999999999994</v>
      </c>
      <c r="G13" s="6">
        <f t="shared" si="0"/>
        <v>408.08959767152652</v>
      </c>
      <c r="H13" s="5">
        <f t="shared" si="1"/>
        <v>0.36197884577594713</v>
      </c>
      <c r="I13" s="7">
        <f t="shared" si="2"/>
        <v>705.85874926309691</v>
      </c>
      <c r="J13" s="4">
        <v>2.5</v>
      </c>
      <c r="K13" s="4">
        <v>0.88</v>
      </c>
      <c r="L13" s="6">
        <f t="shared" si="4"/>
        <v>408.08959767152652</v>
      </c>
      <c r="M13" s="5">
        <f t="shared" si="5"/>
        <v>0.46299619808551384</v>
      </c>
      <c r="N13" s="7">
        <f t="shared" si="3"/>
        <v>902.84258626675205</v>
      </c>
    </row>
    <row r="14" spans="5:14" ht="16.2" thickBot="1" x14ac:dyDescent="0.35">
      <c r="E14" s="3">
        <v>2</v>
      </c>
      <c r="F14" s="4">
        <v>0.68799999999999994</v>
      </c>
      <c r="G14" s="6">
        <f t="shared" si="0"/>
        <v>326.4716781372212</v>
      </c>
      <c r="H14" s="5">
        <f t="shared" si="1"/>
        <v>0.36197884577594713</v>
      </c>
      <c r="I14" s="7">
        <f t="shared" si="2"/>
        <v>882.32343657887122</v>
      </c>
      <c r="J14" s="4">
        <v>2</v>
      </c>
      <c r="K14" s="4">
        <v>0.86</v>
      </c>
      <c r="L14" s="6">
        <f t="shared" si="4"/>
        <v>326.4716781372212</v>
      </c>
      <c r="M14" s="5">
        <f t="shared" si="5"/>
        <v>0.45247355721993399</v>
      </c>
      <c r="N14" s="7">
        <f t="shared" si="3"/>
        <v>1102.9042957235893</v>
      </c>
    </row>
    <row r="15" spans="5:14" ht="16.2" thickBot="1" x14ac:dyDescent="0.35">
      <c r="E15" s="3">
        <v>1.5</v>
      </c>
      <c r="F15" s="4">
        <v>0.67200000000000004</v>
      </c>
      <c r="G15" s="6">
        <f t="shared" si="0"/>
        <v>244.85375860291589</v>
      </c>
      <c r="H15" s="5">
        <f t="shared" si="1"/>
        <v>0.35356073308348329</v>
      </c>
      <c r="I15" s="7">
        <f t="shared" si="2"/>
        <v>1149.0723825213208</v>
      </c>
      <c r="J15" s="4">
        <v>1.5</v>
      </c>
      <c r="K15" s="4">
        <v>0.86</v>
      </c>
      <c r="L15" s="6">
        <f t="shared" si="4"/>
        <v>244.85375860291589</v>
      </c>
      <c r="M15" s="5">
        <f t="shared" si="5"/>
        <v>0.45247355721993399</v>
      </c>
      <c r="N15" s="7">
        <f t="shared" si="3"/>
        <v>1470.5390609647857</v>
      </c>
    </row>
    <row r="16" spans="5:14" ht="16.2" thickBot="1" x14ac:dyDescent="0.35">
      <c r="E16" s="3">
        <v>1</v>
      </c>
      <c r="F16" s="4">
        <v>0.60799999999999998</v>
      </c>
      <c r="G16" s="6">
        <f t="shared" si="0"/>
        <v>163.2358390686106</v>
      </c>
      <c r="H16" s="5">
        <f t="shared" si="1"/>
        <v>0.3198882823136277</v>
      </c>
      <c r="I16" s="7">
        <f t="shared" si="2"/>
        <v>1559.4553762789351</v>
      </c>
      <c r="J16" s="4">
        <v>1</v>
      </c>
      <c r="K16" s="4">
        <v>0.86</v>
      </c>
      <c r="L16" s="6">
        <f t="shared" si="4"/>
        <v>163.2358390686106</v>
      </c>
      <c r="M16" s="5">
        <f t="shared" si="5"/>
        <v>0.45247355721993399</v>
      </c>
      <c r="N16" s="7">
        <f t="shared" si="3"/>
        <v>2205.8085914471785</v>
      </c>
    </row>
    <row r="17" spans="5:14" ht="16.2" thickBot="1" x14ac:dyDescent="0.35">
      <c r="E17" s="3">
        <v>0.5</v>
      </c>
      <c r="F17" s="4">
        <v>0.53600000000000003</v>
      </c>
      <c r="G17" s="6">
        <f t="shared" si="0"/>
        <v>81.617919534305301</v>
      </c>
      <c r="H17" s="5">
        <f t="shared" si="1"/>
        <v>0.28200677519754025</v>
      </c>
      <c r="I17" s="7">
        <f t="shared" si="2"/>
        <v>2749.5660581760176</v>
      </c>
      <c r="J17" s="4">
        <v>0.5</v>
      </c>
      <c r="K17" s="4">
        <v>0.82</v>
      </c>
      <c r="L17" s="6">
        <f t="shared" si="4"/>
        <v>81.617919534305301</v>
      </c>
      <c r="M17" s="5">
        <f t="shared" si="5"/>
        <v>0.43142827548877422</v>
      </c>
      <c r="N17" s="7">
        <f t="shared" si="3"/>
        <v>4206.4256860155492</v>
      </c>
    </row>
    <row r="18" spans="5:14" ht="16.2" thickBot="1" x14ac:dyDescent="0.35">
      <c r="E18" s="3">
        <v>0.4</v>
      </c>
      <c r="F18" s="4">
        <v>0.52800000000000002</v>
      </c>
      <c r="G18" s="6">
        <f t="shared" si="0"/>
        <v>65.294335627444241</v>
      </c>
      <c r="H18" s="5">
        <f t="shared" si="1"/>
        <v>0.27779771885130833</v>
      </c>
      <c r="I18" s="7">
        <f t="shared" si="2"/>
        <v>3385.6596985003202</v>
      </c>
      <c r="J18" s="4">
        <v>0.4</v>
      </c>
      <c r="K18" s="4">
        <v>0.8</v>
      </c>
      <c r="L18" s="6">
        <f t="shared" si="4"/>
        <v>65.294335627444241</v>
      </c>
      <c r="M18" s="5">
        <f t="shared" si="5"/>
        <v>0.42090563462319441</v>
      </c>
      <c r="N18" s="7">
        <f t="shared" si="3"/>
        <v>5129.7874219701825</v>
      </c>
    </row>
    <row r="19" spans="5:14" ht="16.2" thickBot="1" x14ac:dyDescent="0.35">
      <c r="E19" s="3">
        <v>0.3</v>
      </c>
      <c r="F19" s="4">
        <v>0.45</v>
      </c>
      <c r="G19" s="6">
        <f t="shared" si="0"/>
        <v>48.970751720583181</v>
      </c>
      <c r="H19" s="5">
        <f t="shared" si="1"/>
        <v>0.23675941947554685</v>
      </c>
      <c r="I19" s="7">
        <f t="shared" si="2"/>
        <v>3847.3405664776365</v>
      </c>
      <c r="J19" s="4">
        <v>0.3</v>
      </c>
      <c r="K19" s="4">
        <v>0.76</v>
      </c>
      <c r="L19" s="6">
        <f t="shared" si="4"/>
        <v>48.970751720583181</v>
      </c>
      <c r="M19" s="5">
        <f t="shared" si="5"/>
        <v>0.3998603528920347</v>
      </c>
      <c r="N19" s="7">
        <f t="shared" si="3"/>
        <v>6497.7307344955643</v>
      </c>
    </row>
    <row r="20" spans="5:14" ht="16.2" thickBot="1" x14ac:dyDescent="0.35">
      <c r="E20" s="3">
        <v>0.2</v>
      </c>
      <c r="F20" s="4">
        <v>0.32800000000000001</v>
      </c>
      <c r="G20" s="6">
        <f t="shared" si="0"/>
        <v>32.64716781372212</v>
      </c>
      <c r="H20" s="5">
        <f t="shared" si="1"/>
        <v>0.1725713101955097</v>
      </c>
      <c r="I20" s="7">
        <f t="shared" si="2"/>
        <v>4206.4256860155492</v>
      </c>
      <c r="J20" s="4">
        <v>0.2</v>
      </c>
      <c r="K20" s="4">
        <v>0.57999999999999996</v>
      </c>
      <c r="L20" s="6">
        <f t="shared" si="4"/>
        <v>32.64716781372212</v>
      </c>
      <c r="M20" s="5">
        <f t="shared" si="5"/>
        <v>0.30515658510181592</v>
      </c>
      <c r="N20" s="7">
        <f t="shared" si="3"/>
        <v>7438.1917618567632</v>
      </c>
    </row>
    <row r="21" spans="5:14" ht="16.2" thickBot="1" x14ac:dyDescent="0.35">
      <c r="E21" s="3">
        <v>0.1</v>
      </c>
      <c r="F21" s="4">
        <v>9.6000000000000002E-2</v>
      </c>
      <c r="G21" s="6">
        <f t="shared" si="0"/>
        <v>16.32358390686106</v>
      </c>
      <c r="H21" s="5">
        <f t="shared" si="1"/>
        <v>5.0508676154783327E-2</v>
      </c>
      <c r="I21" s="7">
        <f>H21/(4*PI()*10^(-7)*G21)</f>
        <v>2462.2979625456874</v>
      </c>
      <c r="J21" s="4">
        <v>0.1</v>
      </c>
      <c r="K21" s="4">
        <v>0.27200000000000002</v>
      </c>
      <c r="L21" s="6">
        <f t="shared" si="4"/>
        <v>16.32358390686106</v>
      </c>
      <c r="M21" s="5">
        <f t="shared" si="5"/>
        <v>0.14310791577188611</v>
      </c>
      <c r="N21" s="7">
        <f t="shared" si="3"/>
        <v>6976.5108938794483</v>
      </c>
    </row>
    <row r="22" spans="5:14" ht="16.2" thickBot="1" x14ac:dyDescent="0.35">
      <c r="E22" s="3"/>
      <c r="F22" s="4"/>
      <c r="G22" s="4"/>
      <c r="H22" s="4"/>
      <c r="I22" s="4"/>
      <c r="J22" s="4"/>
      <c r="K22" s="4"/>
      <c r="L22" s="4"/>
      <c r="M22" s="4"/>
      <c r="N22" s="4"/>
    </row>
  </sheetData>
  <mergeCells count="2">
    <mergeCell ref="E6:I6"/>
    <mergeCell ref="J6:N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LASZLO</vt:lpstr>
      <vt:lpstr>FREITAG</vt:lpstr>
      <vt:lpstr>FREITAG (2)</vt:lpstr>
      <vt:lpstr>FREITAG (2) VAR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Laszlo</dc:creator>
  <cp:lastModifiedBy>Nader Nolde</cp:lastModifiedBy>
  <dcterms:created xsi:type="dcterms:W3CDTF">2018-01-17T08:37:09Z</dcterms:created>
  <dcterms:modified xsi:type="dcterms:W3CDTF">2018-01-25T19:34:19Z</dcterms:modified>
</cp:coreProperties>
</file>