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prog\freqeval\design docs\"/>
    </mc:Choice>
  </mc:AlternateContent>
  <bookViews>
    <workbookView xWindow="0" yWindow="0" windowWidth="11685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3" i="1" s="1"/>
  <c r="C10" i="1"/>
  <c r="G9" i="1"/>
  <c r="E9" i="1"/>
  <c r="C9" i="1"/>
  <c r="C11" i="1" s="1"/>
  <c r="G11" i="1" s="1"/>
  <c r="G13" i="1" s="1"/>
  <c r="G19" i="1" s="1"/>
  <c r="C13" i="1" l="1"/>
  <c r="C19" i="1" s="1"/>
  <c r="E19" i="1"/>
  <c r="E17" i="1"/>
  <c r="E18" i="1" s="1"/>
  <c r="C17" i="1" l="1"/>
  <c r="C18" i="1" s="1"/>
</calcChain>
</file>

<file path=xl/sharedStrings.xml><?xml version="1.0" encoding="utf-8"?>
<sst xmlns="http://schemas.openxmlformats.org/spreadsheetml/2006/main" count="31" uniqueCount="20">
  <si>
    <t>ch</t>
  </si>
  <si>
    <t>comb line</t>
  </si>
  <si>
    <t>#3</t>
  </si>
  <si>
    <t>#2</t>
  </si>
  <si>
    <t>#4</t>
  </si>
  <si>
    <t>r = n_m/n_r</t>
  </si>
  <si>
    <t>correction</t>
  </si>
  <si>
    <t>result</t>
  </si>
  <si>
    <t>absolute freq. (Hz)</t>
  </si>
  <si>
    <t>target</t>
  </si>
  <si>
    <t>deviation</t>
  </si>
  <si>
    <t>uncertainty</t>
  </si>
  <si>
    <t>frequency ratio</t>
  </si>
  <si>
    <t>frac. unc.</t>
  </si>
  <si>
    <t>frac. dev.</t>
  </si>
  <si>
    <t>X</t>
  </si>
  <si>
    <t>rep rate n_rep</t>
  </si>
  <si>
    <t>reference : n_b</t>
  </si>
  <si>
    <t>main: n_a</t>
  </si>
  <si>
    <t>baseline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</si>
</sst>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00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abSelected="1" workbookViewId="0">
      <selection activeCell="C26" sqref="C26"/>
    </sheetView>
  </sheetViews>
  <sheetFormatPr defaultRowHeight="15" x14ac:dyDescent="0.25"/>
  <cols>
    <col min="2" max="2" width="15.42578125" customWidth="1"/>
    <col min="3" max="3" width="21.42578125" bestFit="1" customWidth="1"/>
    <col min="4" max="4" width="3" bestFit="1" customWidth="1"/>
    <col min="5" max="5" width="20.85546875" bestFit="1" customWidth="1"/>
    <col min="6" max="6" width="3" bestFit="1" customWidth="1"/>
    <col min="7" max="7" width="21.7109375" customWidth="1"/>
    <col min="8" max="8" width="3.28515625" customWidth="1"/>
  </cols>
  <sheetData>
    <row r="3" spans="2:8" x14ac:dyDescent="0.25">
      <c r="C3" s="5" t="s">
        <v>8</v>
      </c>
      <c r="E3" s="6" t="s">
        <v>8</v>
      </c>
      <c r="G3" s="7" t="s">
        <v>12</v>
      </c>
    </row>
    <row r="4" spans="2:8" x14ac:dyDescent="0.25">
      <c r="C4" s="4" t="s">
        <v>1</v>
      </c>
      <c r="D4" t="s">
        <v>0</v>
      </c>
      <c r="E4" s="4" t="s">
        <v>1</v>
      </c>
      <c r="F4" t="s">
        <v>0</v>
      </c>
      <c r="G4" s="4" t="s">
        <v>1</v>
      </c>
      <c r="H4" t="s">
        <v>0</v>
      </c>
    </row>
    <row r="5" spans="2:8" x14ac:dyDescent="0.25">
      <c r="B5" t="s">
        <v>18</v>
      </c>
      <c r="C5">
        <v>1716167</v>
      </c>
      <c r="D5" t="s">
        <v>2</v>
      </c>
      <c r="E5">
        <v>1266902</v>
      </c>
      <c r="F5" t="s">
        <v>4</v>
      </c>
      <c r="G5">
        <v>1266902</v>
      </c>
      <c r="H5" t="s">
        <v>4</v>
      </c>
    </row>
    <row r="6" spans="2:8" x14ac:dyDescent="0.25">
      <c r="B6" t="s">
        <v>17</v>
      </c>
      <c r="G6">
        <v>1716167</v>
      </c>
      <c r="H6" t="s">
        <v>2</v>
      </c>
    </row>
    <row r="7" spans="2:8" x14ac:dyDescent="0.25">
      <c r="B7" t="s">
        <v>16</v>
      </c>
      <c r="C7">
        <v>4</v>
      </c>
      <c r="D7" t="s">
        <v>3</v>
      </c>
      <c r="E7">
        <v>4</v>
      </c>
      <c r="F7" t="s">
        <v>3</v>
      </c>
      <c r="G7">
        <v>4</v>
      </c>
      <c r="H7" t="s">
        <v>3</v>
      </c>
    </row>
    <row r="9" spans="2:8" x14ac:dyDescent="0.25">
      <c r="B9" t="s">
        <v>5</v>
      </c>
      <c r="C9">
        <f>C5/C7</f>
        <v>429041.75</v>
      </c>
      <c r="E9">
        <f>E5/E7</f>
        <v>316725.5</v>
      </c>
      <c r="G9" s="1">
        <f>G5/G6</f>
        <v>0.73821603608506636</v>
      </c>
    </row>
    <row r="10" spans="2:8" x14ac:dyDescent="0.25">
      <c r="B10" t="s">
        <v>19</v>
      </c>
      <c r="C10" s="2">
        <f>112000000+(C5/C7)*1000433533+58000000</f>
        <v>429227923757002.75</v>
      </c>
      <c r="E10" s="2">
        <f>112000000+(E5/E7)*1000433533+58000000</f>
        <v>316862980956191.5</v>
      </c>
    </row>
    <row r="11" spans="2:8" x14ac:dyDescent="0.25">
      <c r="B11" t="s">
        <v>6</v>
      </c>
      <c r="C11" s="2">
        <f>5*C9</f>
        <v>2145208.75</v>
      </c>
      <c r="D11" t="s">
        <v>15</v>
      </c>
      <c r="E11" s="2">
        <v>1231231</v>
      </c>
      <c r="F11" t="s">
        <v>15</v>
      </c>
      <c r="G11" s="1">
        <f>((58000000+112000000)-G9*(44928000+112000000))/(C10+C11)</f>
        <v>1.2616428387182834E-7</v>
      </c>
      <c r="H11" t="s">
        <v>15</v>
      </c>
    </row>
    <row r="13" spans="2:8" x14ac:dyDescent="0.25">
      <c r="B13" t="s">
        <v>7</v>
      </c>
      <c r="C13" s="2">
        <f>C10+C11</f>
        <v>429227925902211.5</v>
      </c>
      <c r="E13" s="2">
        <f>E10+E11</f>
        <v>316862982187422.5</v>
      </c>
      <c r="G13" s="1">
        <f>G9+G11</f>
        <v>0.73821616224935027</v>
      </c>
    </row>
    <row r="14" spans="2:8" x14ac:dyDescent="0.25">
      <c r="B14" t="s">
        <v>11</v>
      </c>
      <c r="C14" s="2">
        <v>1</v>
      </c>
      <c r="E14" s="2">
        <v>1</v>
      </c>
      <c r="G14" s="1">
        <v>9.9999999999999998E-13</v>
      </c>
    </row>
    <row r="16" spans="2:8" x14ac:dyDescent="0.25">
      <c r="B16" t="s">
        <v>9</v>
      </c>
      <c r="C16" s="3">
        <v>429228004229873</v>
      </c>
      <c r="E16" s="3">
        <v>316863101000000</v>
      </c>
    </row>
    <row r="17" spans="2:7" x14ac:dyDescent="0.25">
      <c r="B17" t="s">
        <v>10</v>
      </c>
      <c r="C17" s="2">
        <f>C13-C16</f>
        <v>-78327661.5</v>
      </c>
      <c r="E17" s="2">
        <f>E13-E16</f>
        <v>-118812577.5</v>
      </c>
    </row>
    <row r="18" spans="2:7" x14ac:dyDescent="0.25">
      <c r="B18" t="s">
        <v>14</v>
      </c>
      <c r="C18">
        <f>C17/C16</f>
        <v>-1.8248497471765991E-7</v>
      </c>
      <c r="E18">
        <f>E17/E16</f>
        <v>-3.7496501525433218E-7</v>
      </c>
    </row>
    <row r="19" spans="2:7" x14ac:dyDescent="0.25">
      <c r="B19" t="s">
        <v>13</v>
      </c>
      <c r="C19">
        <f>C14/C13</f>
        <v>2.3297645368671192E-15</v>
      </c>
      <c r="E19">
        <f>E14/E13</f>
        <v>3.1559382326601538E-15</v>
      </c>
      <c r="G19">
        <f>G14/G13</f>
        <v>1.3546167791192654E-12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Nemitz</dc:creator>
  <cp:lastModifiedBy>Nils Nemitz</cp:lastModifiedBy>
  <dcterms:created xsi:type="dcterms:W3CDTF">2017-09-15T03:52:46Z</dcterms:created>
  <dcterms:modified xsi:type="dcterms:W3CDTF">2017-09-15T12:07:18Z</dcterms:modified>
</cp:coreProperties>
</file>